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5480" windowHeight="7980" tabRatio="829" activeTab="0"/>
  </bookViews>
  <sheets>
    <sheet name="選挙結果の概要" sheetId="1" r:id="rId1"/>
  </sheets>
  <definedNames>
    <definedName name="_xlfn.IFERROR" hidden="1">#NAME?</definedName>
    <definedName name="_xlfn.RANK.EQ" hidden="1">#NAME?</definedName>
    <definedName name="_xlfn.SUMIFS" hidden="1">#NAME?</definedName>
    <definedName name="_xlnm.Print_Area" localSheetId="0">'選挙結果の概要'!$A$1:$L$95</definedName>
  </definedNames>
  <calcPr fullCalcOnLoad="1"/>
</workbook>
</file>

<file path=xl/sharedStrings.xml><?xml version="1.0" encoding="utf-8"?>
<sst xmlns="http://schemas.openxmlformats.org/spreadsheetml/2006/main" count="174" uniqueCount="109">
  <si>
    <t>無効投票</t>
  </si>
  <si>
    <t>無効投票率</t>
  </si>
  <si>
    <t>計</t>
  </si>
  <si>
    <t>男</t>
  </si>
  <si>
    <t>女</t>
  </si>
  <si>
    <t>候補者別得票数</t>
  </si>
  <si>
    <t>得票順位</t>
  </si>
  <si>
    <t>当落の別</t>
  </si>
  <si>
    <t>有　効　投　票</t>
  </si>
  <si>
    <t>無　効　投　票</t>
  </si>
  <si>
    <t>持　帰　り　票</t>
  </si>
  <si>
    <t>無 効 投 票 率</t>
  </si>
  <si>
    <t>党　派　別</t>
  </si>
  <si>
    <t>得　票　数</t>
  </si>
  <si>
    <t>当日有権者数・投票者数・投票率</t>
  </si>
  <si>
    <t>党派別得票数・得票率</t>
  </si>
  <si>
    <t>投票総数・有効投票・無効投票等</t>
  </si>
  <si>
    <t>開票事務進行状況</t>
  </si>
  <si>
    <t>５．</t>
  </si>
  <si>
    <t>１．</t>
  </si>
  <si>
    <t>２．</t>
  </si>
  <si>
    <t>６．</t>
  </si>
  <si>
    <t>３．</t>
  </si>
  <si>
    <t>４．</t>
  </si>
  <si>
    <t xml:space="preserve"> 午前 　８時</t>
  </si>
  <si>
    <t xml:space="preserve">   〃　　９時</t>
  </si>
  <si>
    <t xml:space="preserve">   〃　１０時</t>
  </si>
  <si>
    <t xml:space="preserve">   〃　１１時</t>
  </si>
  <si>
    <t xml:space="preserve"> 午後   ０時</t>
  </si>
  <si>
    <t xml:space="preserve">   〃　　１時</t>
  </si>
  <si>
    <t xml:space="preserve">   〃　　２時</t>
  </si>
  <si>
    <t xml:space="preserve">   〃　　３時</t>
  </si>
  <si>
    <t xml:space="preserve">   〃　　４時</t>
  </si>
  <si>
    <t xml:space="preserve">   〃　　５時</t>
  </si>
  <si>
    <t xml:space="preserve">   〃　　６時</t>
  </si>
  <si>
    <t xml:space="preserve">   〃　　７時</t>
  </si>
  <si>
    <t xml:space="preserve">   〃　　８時</t>
  </si>
  <si>
    <t xml:space="preserve">    （最　終）</t>
  </si>
  <si>
    <t>不受理票</t>
  </si>
  <si>
    <t>持ち帰り票</t>
  </si>
  <si>
    <t>区分</t>
  </si>
  <si>
    <t>投票者数</t>
  </si>
  <si>
    <t>投票総数</t>
  </si>
  <si>
    <t>有効投票</t>
  </si>
  <si>
    <t>区分</t>
  </si>
  <si>
    <t>時間別</t>
  </si>
  <si>
    <t>開票数</t>
  </si>
  <si>
    <t>開票率</t>
  </si>
  <si>
    <t>（最終）</t>
  </si>
  <si>
    <t>　</t>
  </si>
  <si>
    <t>当日有権者数</t>
  </si>
  <si>
    <t>投票者数</t>
  </si>
  <si>
    <t>投票率　</t>
  </si>
  <si>
    <t>選挙結果の概要</t>
  </si>
  <si>
    <t>候補者氏名</t>
  </si>
  <si>
    <t>党派</t>
  </si>
  <si>
    <t>得票数</t>
  </si>
  <si>
    <t>無所属</t>
  </si>
  <si>
    <t>党派</t>
  </si>
  <si>
    <t>大阪維新の会</t>
  </si>
  <si>
    <t>（１）大阪府知事選挙（豊中市開票区）</t>
  </si>
  <si>
    <t>府議会議員</t>
  </si>
  <si>
    <t>府知事</t>
  </si>
  <si>
    <t>大阪府知事選挙
（豊中市開票区）</t>
  </si>
  <si>
    <t>大阪府議会議員選挙</t>
  </si>
  <si>
    <t>午後１０時００分</t>
  </si>
  <si>
    <t>午後１０時３０分</t>
  </si>
  <si>
    <t>午後１１時００分</t>
  </si>
  <si>
    <t>午後１１時３０分</t>
  </si>
  <si>
    <t>午後１１時４５分</t>
  </si>
  <si>
    <t>午前０時００分</t>
  </si>
  <si>
    <t>午前０時３０分</t>
  </si>
  <si>
    <t>大阪府議会議員選挙</t>
  </si>
  <si>
    <t>公明党</t>
  </si>
  <si>
    <t>自由民主党</t>
  </si>
  <si>
    <t>大阪府知事選挙
（豊中市開票区）</t>
  </si>
  <si>
    <t>（注）得票率は小数点第３位を四捨五入したもので、合計したものは必ずしも１００になるとは限らない。</t>
  </si>
  <si>
    <t>（注）午前8時から午後7時までの投票率は大阪府知事選挙（豊中市開票区）の投票率である。</t>
  </si>
  <si>
    <t>吉村　洋文</t>
  </si>
  <si>
    <t>うえだ　まさひろ</t>
  </si>
  <si>
    <t>中井　もとき</t>
  </si>
  <si>
    <t>大阪維新の会</t>
  </si>
  <si>
    <t>－</t>
  </si>
  <si>
    <t>（２）大阪府議会議員選挙</t>
  </si>
  <si>
    <t>（２）大阪府議会議員選挙</t>
  </si>
  <si>
    <t>時間別投票率</t>
  </si>
  <si>
    <t>令和5年(2023年)4月9日執行　大阪府知事選挙及び大阪府議会議員選挙</t>
  </si>
  <si>
    <t>稲垣　ひでや</t>
  </si>
  <si>
    <t>吉野　敏明</t>
  </si>
  <si>
    <t>たつみ　コータロー</t>
  </si>
  <si>
    <t>さとう　さやか</t>
  </si>
  <si>
    <t>参政党</t>
  </si>
  <si>
    <t>新党くにもり</t>
  </si>
  <si>
    <t>大阪維新の会</t>
  </si>
  <si>
    <t>無所属</t>
  </si>
  <si>
    <t>松下　三吾</t>
  </si>
  <si>
    <t>木下　まさひさ</t>
  </si>
  <si>
    <t>やえがし　善幸</t>
  </si>
  <si>
    <t>日本共産党</t>
  </si>
  <si>
    <t>自由民主党</t>
  </si>
  <si>
    <t>政治家女子４８党</t>
  </si>
  <si>
    <t>当</t>
  </si>
  <si>
    <t>谷口　真由美</t>
  </si>
  <si>
    <t>落</t>
  </si>
  <si>
    <t>新党くにもり</t>
  </si>
  <si>
    <t>政治家女子４８党</t>
  </si>
  <si>
    <t>日本共産党</t>
  </si>
  <si>
    <t>得票率</t>
  </si>
  <si>
    <t>午前０時１０分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</si>
</sst>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0_ "/>
    <numFmt numFmtId="179" formatCode="#,##0_);[Red]\(#,##0\)"/>
    <numFmt numFmtId="180" formatCode="0_ "/>
    <numFmt numFmtId="181" formatCode="0.000"/>
    <numFmt numFmtId="182" formatCode="#,##0.000_ "/>
    <numFmt numFmtId="183" formatCode="#,##0.000"/>
    <numFmt numFmtId="184" formatCode="0_);\(0\)"/>
    <numFmt numFmtId="185" formatCode="#,##0&quot;　票&quot;"/>
    <numFmt numFmtId="186" formatCode="#,##0.00&quot;　％&quot;"/>
    <numFmt numFmtId="187" formatCode="#,##0&quot;　票内&quot;"/>
    <numFmt numFmtId="188" formatCode="#,##0&quot;票&quot;"/>
    <numFmt numFmtId="189" formatCode="#,##0.000;[Red]\-#,##0.000"/>
    <numFmt numFmtId="190" formatCode="#,##0.000&quot;　票&quot;"/>
    <numFmt numFmtId="191" formatCode="&quot;.&quot;000"/>
    <numFmt numFmtId="192" formatCode="#,##0.000000000_ "/>
    <numFmt numFmtId="193" formatCode="#,##0_ ;[Red]\-#,##0\ "/>
    <numFmt numFmtId="194" formatCode="#,###"/>
    <numFmt numFmtId="195" formatCode="#,##0.00;\-#,##0.00;0\ \ 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3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hair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dotted"/>
      <right>
        <color indexed="63"/>
      </right>
      <top style="thin"/>
      <bottom style="dotted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49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8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indent="1"/>
    </xf>
    <xf numFmtId="10" fontId="8" fillId="0" borderId="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176" fontId="6" fillId="0" borderId="0" xfId="0" applyNumberFormat="1" applyFont="1" applyBorder="1" applyAlignment="1">
      <alignment horizontal="right" vertical="center" indent="2"/>
    </xf>
    <xf numFmtId="10" fontId="6" fillId="0" borderId="0" xfId="0" applyNumberFormat="1" applyFont="1" applyBorder="1" applyAlignment="1">
      <alignment horizontal="right" vertical="center" indent="2"/>
    </xf>
    <xf numFmtId="10" fontId="6" fillId="0" borderId="25" xfId="0" applyNumberFormat="1" applyFont="1" applyBorder="1" applyAlignment="1">
      <alignment horizontal="right" vertical="center" indent="2"/>
    </xf>
    <xf numFmtId="176" fontId="6" fillId="0" borderId="25" xfId="0" applyNumberFormat="1" applyFont="1" applyBorder="1" applyAlignment="1">
      <alignment horizontal="right" vertical="center" indent="2"/>
    </xf>
    <xf numFmtId="0" fontId="9" fillId="0" borderId="0" xfId="0" applyFont="1" applyBorder="1" applyAlignment="1">
      <alignment vertical="top" shrinkToFit="1"/>
    </xf>
    <xf numFmtId="183" fontId="6" fillId="0" borderId="0" xfId="0" applyNumberFormat="1" applyFont="1" applyBorder="1" applyAlignment="1">
      <alignment horizontal="center" vertical="center"/>
    </xf>
    <xf numFmtId="191" fontId="6" fillId="0" borderId="26" xfId="0" applyNumberFormat="1" applyFont="1" applyBorder="1" applyAlignment="1">
      <alignment horizontal="left" vertical="center"/>
    </xf>
    <xf numFmtId="191" fontId="6" fillId="0" borderId="19" xfId="0" applyNumberFormat="1" applyFont="1" applyBorder="1" applyAlignment="1">
      <alignment horizontal="left" vertical="center"/>
    </xf>
    <xf numFmtId="191" fontId="6" fillId="0" borderId="20" xfId="0" applyNumberFormat="1" applyFont="1" applyBorder="1" applyAlignment="1">
      <alignment horizontal="left" vertical="center"/>
    </xf>
    <xf numFmtId="10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91" fontId="6" fillId="0" borderId="27" xfId="0" applyNumberFormat="1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191" fontId="6" fillId="0" borderId="29" xfId="0" applyNumberFormat="1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191" fontId="6" fillId="0" borderId="31" xfId="0" applyNumberFormat="1" applyFont="1" applyBorder="1" applyAlignment="1">
      <alignment horizontal="left" vertical="center"/>
    </xf>
    <xf numFmtId="10" fontId="6" fillId="0" borderId="28" xfId="0" applyNumberFormat="1" applyFont="1" applyBorder="1" applyAlignment="1">
      <alignment horizontal="center" vertical="center"/>
    </xf>
    <xf numFmtId="10" fontId="6" fillId="0" borderId="3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91" fontId="6" fillId="0" borderId="34" xfId="0" applyNumberFormat="1" applyFont="1" applyBorder="1" applyAlignment="1">
      <alignment horizontal="left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/>
    </xf>
    <xf numFmtId="10" fontId="0" fillId="0" borderId="0" xfId="0" applyNumberFormat="1" applyFont="1" applyBorder="1" applyAlignment="1">
      <alignment horizontal="right" vertical="center"/>
    </xf>
    <xf numFmtId="10" fontId="6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36" xfId="0" applyFont="1" applyBorder="1" applyAlignment="1">
      <alignment horizontal="left" vertical="center" indent="1"/>
    </xf>
    <xf numFmtId="0" fontId="6" fillId="0" borderId="36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7" xfId="0" applyFont="1" applyBorder="1" applyAlignment="1">
      <alignment horizontal="left" vertical="center" indent="1"/>
    </xf>
    <xf numFmtId="0" fontId="6" fillId="0" borderId="37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38" xfId="0" applyFont="1" applyBorder="1" applyAlignment="1">
      <alignment horizontal="left" vertical="center" indent="1"/>
    </xf>
    <xf numFmtId="0" fontId="6" fillId="0" borderId="3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9" xfId="0" applyFont="1" applyBorder="1" applyAlignment="1">
      <alignment horizontal="left" vertical="center" indent="1"/>
    </xf>
    <xf numFmtId="0" fontId="6" fillId="0" borderId="39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34" xfId="0" applyFont="1" applyBorder="1" applyAlignment="1">
      <alignment vertical="center"/>
    </xf>
    <xf numFmtId="0" fontId="5" fillId="0" borderId="40" xfId="0" applyFont="1" applyBorder="1" applyAlignment="1">
      <alignment horizontal="left" vertical="center" indent="1"/>
    </xf>
    <xf numFmtId="0" fontId="6" fillId="0" borderId="4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176" fontId="6" fillId="0" borderId="41" xfId="0" applyNumberFormat="1" applyFont="1" applyFill="1" applyBorder="1" applyAlignment="1">
      <alignment horizontal="center" vertical="center"/>
    </xf>
    <xf numFmtId="176" fontId="6" fillId="0" borderId="42" xfId="0" applyNumberFormat="1" applyFont="1" applyFill="1" applyBorder="1" applyAlignment="1">
      <alignment horizontal="center" vertical="center"/>
    </xf>
    <xf numFmtId="176" fontId="6" fillId="0" borderId="43" xfId="0" applyNumberFormat="1" applyFont="1" applyFill="1" applyBorder="1" applyAlignment="1">
      <alignment vertical="center"/>
    </xf>
    <xf numFmtId="176" fontId="6" fillId="0" borderId="43" xfId="0" applyNumberFormat="1" applyFont="1" applyFill="1" applyBorder="1" applyAlignment="1" quotePrefix="1">
      <alignment horizontal="center" vertical="center"/>
    </xf>
    <xf numFmtId="10" fontId="6" fillId="0" borderId="44" xfId="0" applyNumberFormat="1" applyFont="1" applyFill="1" applyBorder="1" applyAlignment="1">
      <alignment horizontal="center" vertical="center"/>
    </xf>
    <xf numFmtId="176" fontId="6" fillId="0" borderId="43" xfId="0" applyNumberFormat="1" applyFont="1" applyFill="1" applyBorder="1" applyAlignment="1">
      <alignment horizontal="center" vertical="center"/>
    </xf>
    <xf numFmtId="10" fontId="6" fillId="0" borderId="44" xfId="0" applyNumberFormat="1" applyFont="1" applyFill="1" applyBorder="1" applyAlignment="1">
      <alignment horizontal="right" vertical="center"/>
    </xf>
    <xf numFmtId="176" fontId="6" fillId="0" borderId="45" xfId="0" applyNumberFormat="1" applyFont="1" applyFill="1" applyBorder="1" applyAlignment="1">
      <alignment horizontal="right" vertical="center"/>
    </xf>
    <xf numFmtId="10" fontId="6" fillId="0" borderId="44" xfId="0" applyNumberFormat="1" applyFont="1" applyFill="1" applyBorder="1" applyAlignment="1">
      <alignment vertical="center"/>
    </xf>
    <xf numFmtId="10" fontId="6" fillId="0" borderId="12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center" indent="1"/>
    </xf>
    <xf numFmtId="0" fontId="0" fillId="0" borderId="20" xfId="0" applyFont="1" applyBorder="1" applyAlignment="1">
      <alignment horizontal="left" vertical="center" indent="1"/>
    </xf>
    <xf numFmtId="3" fontId="6" fillId="0" borderId="24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 indent="1" shrinkToFit="1"/>
    </xf>
    <xf numFmtId="0" fontId="0" fillId="0" borderId="19" xfId="0" applyFont="1" applyBorder="1" applyAlignment="1">
      <alignment horizontal="left" vertical="center" indent="1" shrinkToFit="1"/>
    </xf>
    <xf numFmtId="3" fontId="6" fillId="0" borderId="16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6" fillId="0" borderId="46" xfId="0" applyFont="1" applyBorder="1" applyAlignment="1">
      <alignment horizontal="left" vertical="center" indent="1"/>
    </xf>
    <xf numFmtId="0" fontId="0" fillId="0" borderId="34" xfId="0" applyFont="1" applyBorder="1" applyAlignment="1">
      <alignment horizontal="left" vertical="center" indent="1"/>
    </xf>
    <xf numFmtId="3" fontId="6" fillId="0" borderId="46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 indent="1"/>
    </xf>
    <xf numFmtId="0" fontId="0" fillId="0" borderId="19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distributed" vertical="center" indent="1"/>
    </xf>
    <xf numFmtId="0" fontId="0" fillId="0" borderId="18" xfId="0" applyFont="1" applyBorder="1" applyAlignment="1">
      <alignment horizontal="distributed" vertical="center" indent="1"/>
    </xf>
    <xf numFmtId="0" fontId="6" fillId="0" borderId="16" xfId="0" applyFont="1" applyBorder="1" applyAlignment="1">
      <alignment horizontal="distributed" vertical="center" indent="1"/>
    </xf>
    <xf numFmtId="0" fontId="0" fillId="0" borderId="19" xfId="0" applyFont="1" applyBorder="1" applyAlignment="1">
      <alignment horizontal="distributed" vertical="center" indent="1"/>
    </xf>
    <xf numFmtId="0" fontId="6" fillId="0" borderId="24" xfId="0" applyFont="1" applyBorder="1" applyAlignment="1">
      <alignment horizontal="distributed" vertical="center" indent="1"/>
    </xf>
    <xf numFmtId="0" fontId="0" fillId="0" borderId="20" xfId="0" applyFont="1" applyBorder="1" applyAlignment="1">
      <alignment horizontal="distributed" vertical="center" indent="1"/>
    </xf>
    <xf numFmtId="0" fontId="6" fillId="0" borderId="23" xfId="0" applyFont="1" applyBorder="1" applyAlignment="1">
      <alignment horizontal="distributed" vertical="center" indent="1"/>
    </xf>
    <xf numFmtId="0" fontId="0" fillId="0" borderId="47" xfId="0" applyFont="1" applyBorder="1" applyAlignment="1">
      <alignment horizontal="distributed" vertical="center" indent="1"/>
    </xf>
    <xf numFmtId="0" fontId="6" fillId="0" borderId="23" xfId="0" applyFont="1" applyBorder="1" applyAlignment="1">
      <alignment horizontal="distributed" vertical="center" indent="2"/>
    </xf>
    <xf numFmtId="0" fontId="0" fillId="0" borderId="47" xfId="0" applyFont="1" applyBorder="1" applyAlignment="1">
      <alignment horizontal="distributed" vertical="center" indent="2"/>
    </xf>
    <xf numFmtId="0" fontId="6" fillId="0" borderId="3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right" vertical="center"/>
    </xf>
    <xf numFmtId="176" fontId="8" fillId="0" borderId="48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176" fontId="8" fillId="0" borderId="16" xfId="0" applyNumberFormat="1" applyFont="1" applyBorder="1" applyAlignment="1">
      <alignment horizontal="right" vertical="center"/>
    </xf>
    <xf numFmtId="176" fontId="8" fillId="0" borderId="37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10" fontId="8" fillId="0" borderId="24" xfId="0" applyNumberFormat="1" applyFont="1" applyBorder="1" applyAlignment="1">
      <alignment horizontal="right" vertical="center"/>
    </xf>
    <xf numFmtId="10" fontId="8" fillId="0" borderId="40" xfId="0" applyNumberFormat="1" applyFont="1" applyBorder="1" applyAlignment="1">
      <alignment horizontal="right" vertical="center"/>
    </xf>
    <xf numFmtId="10" fontId="0" fillId="0" borderId="20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10" fontId="6" fillId="0" borderId="15" xfId="0" applyNumberFormat="1" applyFont="1" applyBorder="1" applyAlignment="1">
      <alignment horizontal="right" vertical="center" indent="2"/>
    </xf>
    <xf numFmtId="10" fontId="6" fillId="0" borderId="48" xfId="0" applyNumberFormat="1" applyFont="1" applyBorder="1" applyAlignment="1">
      <alignment horizontal="right" vertical="center" indent="2"/>
    </xf>
    <xf numFmtId="0" fontId="0" fillId="0" borderId="18" xfId="0" applyFont="1" applyBorder="1" applyAlignment="1">
      <alignment horizontal="right" vertical="center" indent="2"/>
    </xf>
    <xf numFmtId="10" fontId="8" fillId="0" borderId="24" xfId="0" applyNumberFormat="1" applyFont="1" applyFill="1" applyBorder="1" applyAlignment="1">
      <alignment horizontal="right" vertical="center"/>
    </xf>
    <xf numFmtId="10" fontId="8" fillId="0" borderId="40" xfId="0" applyNumberFormat="1" applyFont="1" applyFill="1" applyBorder="1" applyAlignment="1">
      <alignment horizontal="right" vertical="center"/>
    </xf>
    <xf numFmtId="10" fontId="0" fillId="0" borderId="2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distributed" vertical="center" indent="9"/>
    </xf>
    <xf numFmtId="0" fontId="0" fillId="0" borderId="0" xfId="0" applyFont="1" applyAlignment="1">
      <alignment horizontal="distributed" vertical="center" indent="9"/>
    </xf>
    <xf numFmtId="176" fontId="8" fillId="0" borderId="16" xfId="0" applyNumberFormat="1" applyFont="1" applyFill="1" applyBorder="1" applyAlignment="1">
      <alignment horizontal="right" vertical="center"/>
    </xf>
    <xf numFmtId="176" fontId="8" fillId="0" borderId="37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 indent="1"/>
    </xf>
    <xf numFmtId="3" fontId="8" fillId="0" borderId="48" xfId="0" applyNumberFormat="1" applyFont="1" applyBorder="1" applyAlignment="1">
      <alignment horizontal="right" vertical="center" indent="1"/>
    </xf>
    <xf numFmtId="3" fontId="8" fillId="0" borderId="18" xfId="0" applyNumberFormat="1" applyFont="1" applyBorder="1" applyAlignment="1">
      <alignment horizontal="right" vertical="center" indent="1"/>
    </xf>
    <xf numFmtId="3" fontId="8" fillId="0" borderId="16" xfId="0" applyNumberFormat="1" applyFont="1" applyFill="1" applyBorder="1" applyAlignment="1">
      <alignment horizontal="right" vertical="center" indent="1"/>
    </xf>
    <xf numFmtId="3" fontId="8" fillId="0" borderId="37" xfId="0" applyNumberFormat="1" applyFont="1" applyFill="1" applyBorder="1" applyAlignment="1">
      <alignment horizontal="right" vertical="center" indent="1"/>
    </xf>
    <xf numFmtId="3" fontId="8" fillId="0" borderId="19" xfId="0" applyNumberFormat="1" applyFont="1" applyFill="1" applyBorder="1" applyAlignment="1">
      <alignment horizontal="right" vertical="center" indent="1"/>
    </xf>
    <xf numFmtId="10" fontId="6" fillId="0" borderId="16" xfId="0" applyNumberFormat="1" applyFont="1" applyBorder="1" applyAlignment="1">
      <alignment horizontal="right" vertical="center" indent="2"/>
    </xf>
    <xf numFmtId="10" fontId="6" fillId="0" borderId="37" xfId="0" applyNumberFormat="1" applyFont="1" applyBorder="1" applyAlignment="1">
      <alignment horizontal="right" vertical="center" indent="2"/>
    </xf>
    <xf numFmtId="0" fontId="0" fillId="0" borderId="19" xfId="0" applyFont="1" applyBorder="1" applyAlignment="1">
      <alignment horizontal="right" vertical="center" indent="2"/>
    </xf>
    <xf numFmtId="176" fontId="11" fillId="0" borderId="48" xfId="0" applyNumberFormat="1" applyFont="1" applyBorder="1" applyAlignment="1">
      <alignment horizontal="right" vertical="center"/>
    </xf>
    <xf numFmtId="176" fontId="11" fillId="0" borderId="18" xfId="0" applyNumberFormat="1" applyFont="1" applyBorder="1" applyAlignment="1">
      <alignment horizontal="right" vertical="center"/>
    </xf>
    <xf numFmtId="176" fontId="8" fillId="0" borderId="49" xfId="0" applyNumberFormat="1" applyFont="1" applyBorder="1" applyAlignment="1">
      <alignment horizontal="right" vertical="center"/>
    </xf>
    <xf numFmtId="176" fontId="11" fillId="0" borderId="38" xfId="0" applyNumberFormat="1" applyFont="1" applyBorder="1" applyAlignment="1">
      <alignment horizontal="right" vertical="center"/>
    </xf>
    <xf numFmtId="176" fontId="11" fillId="0" borderId="29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40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35" xfId="0" applyFont="1" applyBorder="1" applyAlignment="1">
      <alignment horizontal="center" vertical="center"/>
    </xf>
    <xf numFmtId="10" fontId="6" fillId="0" borderId="18" xfId="0" applyNumberFormat="1" applyFont="1" applyBorder="1" applyAlignment="1">
      <alignment horizontal="right" vertical="center" indent="2"/>
    </xf>
    <xf numFmtId="0" fontId="6" fillId="0" borderId="16" xfId="0" applyFont="1" applyBorder="1" applyAlignment="1">
      <alignment horizontal="distributed" vertical="center" indent="2"/>
    </xf>
    <xf numFmtId="0" fontId="0" fillId="0" borderId="19" xfId="0" applyFont="1" applyBorder="1" applyAlignment="1">
      <alignment horizontal="distributed" vertical="center" indent="2"/>
    </xf>
    <xf numFmtId="0" fontId="6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distributed" vertical="center" indent="2"/>
    </xf>
    <xf numFmtId="0" fontId="6" fillId="0" borderId="23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 wrapText="1" indent="2"/>
    </xf>
    <xf numFmtId="0" fontId="0" fillId="0" borderId="31" xfId="0" applyFont="1" applyBorder="1" applyAlignment="1">
      <alignment horizontal="distributed" vertical="center" indent="2"/>
    </xf>
    <xf numFmtId="0" fontId="0" fillId="0" borderId="21" xfId="0" applyFont="1" applyBorder="1" applyAlignment="1">
      <alignment horizontal="distributed" vertical="center" indent="2"/>
    </xf>
    <xf numFmtId="0" fontId="0" fillId="0" borderId="27" xfId="0" applyFont="1" applyBorder="1" applyAlignment="1">
      <alignment horizontal="distributed" vertical="center" indent="2"/>
    </xf>
    <xf numFmtId="0" fontId="6" fillId="0" borderId="23" xfId="0" applyFont="1" applyBorder="1" applyAlignment="1">
      <alignment horizontal="distributed" vertical="center" indent="3"/>
    </xf>
    <xf numFmtId="0" fontId="0" fillId="0" borderId="47" xfId="0" applyFont="1" applyBorder="1" applyAlignment="1">
      <alignment horizontal="distributed" vertical="center" indent="3"/>
    </xf>
    <xf numFmtId="10" fontId="6" fillId="0" borderId="15" xfId="0" applyNumberFormat="1" applyFont="1" applyFill="1" applyBorder="1" applyAlignment="1">
      <alignment horizontal="right" vertical="center" indent="2"/>
    </xf>
    <xf numFmtId="0" fontId="0" fillId="0" borderId="18" xfId="0" applyFont="1" applyFill="1" applyBorder="1" applyAlignment="1">
      <alignment horizontal="right" vertical="center" indent="2"/>
    </xf>
    <xf numFmtId="176" fontId="8" fillId="0" borderId="50" xfId="0" applyNumberFormat="1" applyFont="1" applyBorder="1" applyAlignment="1">
      <alignment horizontal="right" vertical="center"/>
    </xf>
    <xf numFmtId="176" fontId="8" fillId="0" borderId="36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6" fillId="0" borderId="49" xfId="0" applyFont="1" applyBorder="1" applyAlignment="1">
      <alignment horizontal="left" vertical="center" indent="1"/>
    </xf>
    <xf numFmtId="0" fontId="0" fillId="0" borderId="29" xfId="0" applyFont="1" applyBorder="1" applyAlignment="1">
      <alignment horizontal="left" vertical="center" indent="1"/>
    </xf>
    <xf numFmtId="0" fontId="5" fillId="0" borderId="5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0" fontId="6" fillId="0" borderId="19" xfId="0" applyNumberFormat="1" applyFont="1" applyBorder="1" applyAlignment="1">
      <alignment horizontal="right" vertical="center" indent="2"/>
    </xf>
    <xf numFmtId="0" fontId="6" fillId="0" borderId="52" xfId="0" applyFont="1" applyBorder="1" applyAlignment="1">
      <alignment horizontal="center" vertical="center"/>
    </xf>
    <xf numFmtId="10" fontId="6" fillId="0" borderId="53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10" fontId="6" fillId="0" borderId="17" xfId="0" applyNumberFormat="1" applyFont="1" applyFill="1" applyBorder="1" applyAlignment="1">
      <alignment horizontal="right" vertical="center" indent="2"/>
    </xf>
    <xf numFmtId="10" fontId="6" fillId="0" borderId="39" xfId="0" applyNumberFormat="1" applyFont="1" applyFill="1" applyBorder="1" applyAlignment="1">
      <alignment horizontal="right" vertical="center" indent="2"/>
    </xf>
    <xf numFmtId="0" fontId="0" fillId="0" borderId="31" xfId="0" applyFont="1" applyFill="1" applyBorder="1" applyAlignment="1">
      <alignment horizontal="right" vertical="center" indent="2"/>
    </xf>
    <xf numFmtId="0" fontId="9" fillId="0" borderId="36" xfId="0" applyFont="1" applyBorder="1" applyAlignment="1">
      <alignment vertical="top"/>
    </xf>
    <xf numFmtId="3" fontId="0" fillId="0" borderId="37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distributed" vertical="center" indent="2"/>
    </xf>
    <xf numFmtId="0" fontId="0" fillId="0" borderId="18" xfId="0" applyFont="1" applyBorder="1" applyAlignment="1">
      <alignment horizontal="distributed" vertical="center" indent="2"/>
    </xf>
    <xf numFmtId="0" fontId="6" fillId="0" borderId="23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distributed" vertical="center" indent="1"/>
    </xf>
    <xf numFmtId="0" fontId="0" fillId="0" borderId="35" xfId="0" applyFont="1" applyBorder="1" applyAlignment="1">
      <alignment horizontal="distributed" vertical="center" indent="1"/>
    </xf>
    <xf numFmtId="10" fontId="6" fillId="0" borderId="54" xfId="0" applyNumberFormat="1" applyFont="1" applyFill="1" applyBorder="1" applyAlignment="1">
      <alignment horizontal="center" vertical="center"/>
    </xf>
    <xf numFmtId="10" fontId="6" fillId="0" borderId="19" xfId="0" applyNumberFormat="1" applyFont="1" applyFill="1" applyBorder="1" applyAlignment="1">
      <alignment horizontal="center" vertical="center"/>
    </xf>
    <xf numFmtId="10" fontId="6" fillId="0" borderId="53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0" fontId="6" fillId="0" borderId="24" xfId="0" applyNumberFormat="1" applyFont="1" applyFill="1" applyBorder="1" applyAlignment="1">
      <alignment horizontal="right" vertical="center" indent="2"/>
    </xf>
    <xf numFmtId="0" fontId="0" fillId="0" borderId="20" xfId="0" applyFont="1" applyFill="1" applyBorder="1" applyAlignment="1">
      <alignment horizontal="right" vertical="center" indent="2"/>
    </xf>
    <xf numFmtId="10" fontId="6" fillId="0" borderId="48" xfId="0" applyNumberFormat="1" applyFont="1" applyFill="1" applyBorder="1" applyAlignment="1">
      <alignment horizontal="right" vertical="center" indent="2"/>
    </xf>
    <xf numFmtId="10" fontId="6" fillId="0" borderId="18" xfId="0" applyNumberFormat="1" applyFont="1" applyFill="1" applyBorder="1" applyAlignment="1">
      <alignment horizontal="right" vertical="center" indent="2"/>
    </xf>
    <xf numFmtId="176" fontId="8" fillId="0" borderId="50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10" fontId="6" fillId="0" borderId="40" xfId="0" applyNumberFormat="1" applyFont="1" applyFill="1" applyBorder="1" applyAlignment="1">
      <alignment horizontal="right" vertical="center" indent="2"/>
    </xf>
    <xf numFmtId="0" fontId="6" fillId="0" borderId="24" xfId="0" applyFont="1" applyBorder="1" applyAlignment="1">
      <alignment horizontal="distributed" vertical="center" indent="2"/>
    </xf>
    <xf numFmtId="0" fontId="0" fillId="0" borderId="20" xfId="0" applyFont="1" applyBorder="1" applyAlignment="1">
      <alignment horizontal="distributed" vertical="center" indent="2"/>
    </xf>
    <xf numFmtId="0" fontId="6" fillId="0" borderId="56" xfId="0" applyFont="1" applyBorder="1" applyAlignment="1">
      <alignment horizontal="center" vertical="center"/>
    </xf>
    <xf numFmtId="0" fontId="6" fillId="0" borderId="50" xfId="0" applyFont="1" applyBorder="1" applyAlignment="1">
      <alignment horizontal="distributed" vertical="center" indent="3"/>
    </xf>
    <xf numFmtId="0" fontId="0" fillId="0" borderId="26" xfId="0" applyFont="1" applyBorder="1" applyAlignment="1">
      <alignment horizontal="distributed" vertical="center" indent="3"/>
    </xf>
    <xf numFmtId="0" fontId="0" fillId="0" borderId="21" xfId="0" applyFont="1" applyBorder="1" applyAlignment="1">
      <alignment horizontal="distributed" vertical="center" indent="3"/>
    </xf>
    <xf numFmtId="0" fontId="0" fillId="0" borderId="27" xfId="0" applyFont="1" applyBorder="1" applyAlignment="1">
      <alignment horizontal="distributed" vertical="center" indent="3"/>
    </xf>
    <xf numFmtId="0" fontId="6" fillId="0" borderId="17" xfId="0" applyFont="1" applyBorder="1" applyAlignment="1">
      <alignment horizontal="left" vertical="center" indent="1"/>
    </xf>
    <xf numFmtId="0" fontId="0" fillId="0" borderId="31" xfId="0" applyFont="1" applyBorder="1" applyAlignment="1">
      <alignment horizontal="left" vertical="center" indent="1"/>
    </xf>
    <xf numFmtId="3" fontId="6" fillId="0" borderId="21" xfId="0" applyNumberFormat="1" applyFont="1" applyBorder="1" applyAlignment="1">
      <alignment horizontal="right" vertical="center"/>
    </xf>
    <xf numFmtId="3" fontId="0" fillId="0" borderId="25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distributed" vertical="center" wrapText="1" indent="3"/>
    </xf>
    <xf numFmtId="0" fontId="6" fillId="0" borderId="35" xfId="0" applyFont="1" applyBorder="1" applyAlignment="1">
      <alignment horizontal="distributed" vertical="center" indent="3"/>
    </xf>
    <xf numFmtId="0" fontId="12" fillId="0" borderId="35" xfId="0" applyFont="1" applyBorder="1" applyAlignment="1">
      <alignment horizontal="distributed" vertical="center" indent="3"/>
    </xf>
    <xf numFmtId="0" fontId="6" fillId="0" borderId="50" xfId="0" applyFont="1" applyBorder="1" applyAlignment="1">
      <alignment horizontal="left" vertical="center" indent="1"/>
    </xf>
    <xf numFmtId="0" fontId="0" fillId="0" borderId="26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distributed" vertical="center" indent="2"/>
    </xf>
    <xf numFmtId="0" fontId="5" fillId="0" borderId="35" xfId="0" applyFont="1" applyBorder="1" applyAlignment="1">
      <alignment horizontal="distributed" vertical="center" indent="2"/>
    </xf>
    <xf numFmtId="0" fontId="5" fillId="0" borderId="47" xfId="0" applyFont="1" applyBorder="1" applyAlignment="1">
      <alignment horizontal="distributed" vertical="center" indent="2"/>
    </xf>
    <xf numFmtId="0" fontId="5" fillId="0" borderId="15" xfId="0" applyFont="1" applyBorder="1" applyAlignment="1">
      <alignment horizontal="left" vertical="center" indent="1"/>
    </xf>
    <xf numFmtId="0" fontId="5" fillId="0" borderId="48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3" fontId="6" fillId="0" borderId="49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0" fontId="0" fillId="0" borderId="39" xfId="0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 indent="1"/>
    </xf>
    <xf numFmtId="0" fontId="5" fillId="0" borderId="37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left" vertical="center" indent="1"/>
    </xf>
    <xf numFmtId="0" fontId="5" fillId="0" borderId="24" xfId="0" applyFont="1" applyBorder="1" applyAlignment="1">
      <alignment horizontal="left" vertical="center" indent="1"/>
    </xf>
    <xf numFmtId="0" fontId="5" fillId="0" borderId="40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 indent="1"/>
    </xf>
    <xf numFmtId="3" fontId="6" fillId="0" borderId="50" xfId="0" applyNumberFormat="1" applyFont="1" applyBorder="1" applyAlignment="1">
      <alignment horizontal="right" vertical="center"/>
    </xf>
    <xf numFmtId="0" fontId="0" fillId="0" borderId="36" xfId="0" applyFont="1" applyBorder="1" applyAlignment="1">
      <alignment horizontal="right" vertical="center"/>
    </xf>
    <xf numFmtId="10" fontId="6" fillId="0" borderId="20" xfId="0" applyNumberFormat="1" applyFont="1" applyFill="1" applyBorder="1" applyAlignment="1">
      <alignment horizontal="right" vertical="center" indent="2"/>
    </xf>
    <xf numFmtId="0" fontId="0" fillId="0" borderId="40" xfId="0" applyFont="1" applyFill="1" applyBorder="1" applyAlignment="1">
      <alignment horizontal="right" vertical="center" indent="2"/>
    </xf>
    <xf numFmtId="10" fontId="6" fillId="0" borderId="57" xfId="0" applyNumberFormat="1" applyFont="1" applyFill="1" applyBorder="1" applyAlignment="1">
      <alignment horizontal="right" vertical="center"/>
    </xf>
    <xf numFmtId="0" fontId="0" fillId="0" borderId="58" xfId="0" applyFont="1" applyFill="1" applyBorder="1" applyAlignment="1">
      <alignment horizontal="right" vertical="center"/>
    </xf>
    <xf numFmtId="10" fontId="6" fillId="0" borderId="59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indent="2"/>
    </xf>
    <xf numFmtId="3" fontId="6" fillId="0" borderId="37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distributed" vertical="center" indent="2"/>
    </xf>
    <xf numFmtId="3" fontId="6" fillId="0" borderId="40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0" fontId="0" fillId="0" borderId="48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36" xfId="0" applyFont="1" applyBorder="1" applyAlignment="1">
      <alignment vertical="top" shrinkToFit="1"/>
    </xf>
    <xf numFmtId="0" fontId="0" fillId="0" borderId="36" xfId="0" applyFont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5"/>
  <sheetViews>
    <sheetView tabSelected="1" zoomScale="90" zoomScaleNormal="90" zoomScalePageLayoutView="0" workbookViewId="0" topLeftCell="A49">
      <selection activeCell="K59" sqref="K59"/>
    </sheetView>
  </sheetViews>
  <sheetFormatPr defaultColWidth="9.00390625" defaultRowHeight="13.5"/>
  <cols>
    <col min="1" max="1" width="4.375" style="10" customWidth="1"/>
    <col min="2" max="2" width="11.625" style="9" customWidth="1"/>
    <col min="3" max="4" width="10.625" style="9" customWidth="1"/>
    <col min="5" max="6" width="5.625" style="9" customWidth="1"/>
    <col min="7" max="8" width="10.625" style="9" customWidth="1"/>
    <col min="9" max="9" width="3.625" style="9" customWidth="1"/>
    <col min="10" max="10" width="5.625" style="9" customWidth="1"/>
    <col min="11" max="11" width="10.625" style="9" customWidth="1"/>
    <col min="12" max="12" width="4.50390625" style="9" customWidth="1"/>
    <col min="13" max="13" width="6.625" style="9" customWidth="1"/>
    <col min="14" max="14" width="11.375" style="9" customWidth="1"/>
    <col min="15" max="15" width="7.375" style="9" customWidth="1"/>
    <col min="16" max="16" width="12.00390625" style="9" customWidth="1"/>
    <col min="17" max="17" width="17.125" style="9" customWidth="1"/>
    <col min="18" max="18" width="9.00390625" style="9" customWidth="1"/>
    <col min="19" max="19" width="6.375" style="9" customWidth="1"/>
    <col min="20" max="20" width="9.00390625" style="9" customWidth="1"/>
    <col min="21" max="21" width="3.875" style="9" customWidth="1"/>
    <col min="22" max="22" width="9.00390625" style="9" customWidth="1"/>
    <col min="23" max="16384" width="9.00390625" style="11" customWidth="1"/>
  </cols>
  <sheetData>
    <row r="1" spans="1:22" s="3" customFormat="1" ht="18" customHeight="1">
      <c r="A1" s="126" t="s">
        <v>86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V1" s="2"/>
    </row>
    <row r="2" spans="1:22" s="3" customFormat="1" ht="18" customHeight="1">
      <c r="A2" s="128" t="s">
        <v>53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V2" s="2"/>
    </row>
    <row r="3" spans="1:22" s="3" customFormat="1" ht="18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V3" s="2"/>
    </row>
    <row r="4" spans="1:22" s="3" customFormat="1" ht="18" customHeight="1">
      <c r="A4" s="1" t="s">
        <v>19</v>
      </c>
      <c r="B4" s="2" t="s">
        <v>14</v>
      </c>
      <c r="C4" s="2"/>
      <c r="D4" s="2"/>
      <c r="E4" s="2"/>
      <c r="F4" s="2"/>
      <c r="G4" s="2"/>
      <c r="H4" s="2"/>
      <c r="I4" s="2"/>
      <c r="J4" s="2"/>
      <c r="K4" s="2"/>
      <c r="V4" s="2"/>
    </row>
    <row r="5" spans="1:22" s="3" customFormat="1" ht="18" customHeight="1">
      <c r="A5" s="1"/>
      <c r="B5" s="2" t="s">
        <v>60</v>
      </c>
      <c r="C5" s="2"/>
      <c r="D5" s="2"/>
      <c r="E5" s="2"/>
      <c r="F5" s="2"/>
      <c r="G5" s="2"/>
      <c r="H5" s="2"/>
      <c r="I5" s="2"/>
      <c r="J5" s="2"/>
      <c r="K5" s="2"/>
      <c r="V5" s="2"/>
    </row>
    <row r="6" spans="1:22" s="3" customFormat="1" ht="18" customHeight="1">
      <c r="A6" s="1"/>
      <c r="B6" s="106" t="s">
        <v>44</v>
      </c>
      <c r="C6" s="107"/>
      <c r="D6" s="119" t="s">
        <v>3</v>
      </c>
      <c r="E6" s="108"/>
      <c r="F6" s="109"/>
      <c r="G6" s="119" t="s">
        <v>4</v>
      </c>
      <c r="H6" s="109"/>
      <c r="I6" s="50"/>
      <c r="J6" s="108" t="s">
        <v>2</v>
      </c>
      <c r="K6" s="109"/>
      <c r="V6" s="2"/>
    </row>
    <row r="7" spans="1:22" s="3" customFormat="1" ht="18" customHeight="1">
      <c r="A7" s="1"/>
      <c r="B7" s="98" t="s">
        <v>50</v>
      </c>
      <c r="C7" s="99"/>
      <c r="D7" s="110">
        <v>153848</v>
      </c>
      <c r="E7" s="111"/>
      <c r="F7" s="112"/>
      <c r="G7" s="110">
        <v>176297</v>
      </c>
      <c r="H7" s="112"/>
      <c r="I7" s="110">
        <f>D7+G7</f>
        <v>330145</v>
      </c>
      <c r="J7" s="142"/>
      <c r="K7" s="143"/>
      <c r="V7" s="2"/>
    </row>
    <row r="8" spans="1:22" s="3" customFormat="1" ht="18" customHeight="1">
      <c r="A8" s="1"/>
      <c r="B8" s="100" t="s">
        <v>51</v>
      </c>
      <c r="C8" s="101"/>
      <c r="D8" s="113">
        <v>71912</v>
      </c>
      <c r="E8" s="114"/>
      <c r="F8" s="115"/>
      <c r="G8" s="113">
        <v>86314</v>
      </c>
      <c r="H8" s="115"/>
      <c r="I8" s="144">
        <f>D8+G8</f>
        <v>158226</v>
      </c>
      <c r="J8" s="145"/>
      <c r="K8" s="146"/>
      <c r="V8" s="2"/>
    </row>
    <row r="9" spans="1:22" s="3" customFormat="1" ht="18" customHeight="1">
      <c r="A9" s="1"/>
      <c r="B9" s="102" t="s">
        <v>52</v>
      </c>
      <c r="C9" s="103"/>
      <c r="D9" s="116">
        <f>IF(D8="","",ROUND(D8/D7,4))</f>
        <v>0.4674</v>
      </c>
      <c r="E9" s="117"/>
      <c r="F9" s="118"/>
      <c r="G9" s="116">
        <f>IF(G8="","",ROUND(G8/G7,4))</f>
        <v>0.4896</v>
      </c>
      <c r="H9" s="118"/>
      <c r="I9" s="116">
        <f>IF(I8="","",ROUND(I8/I7,4))</f>
        <v>0.4793</v>
      </c>
      <c r="J9" s="87"/>
      <c r="K9" s="147"/>
      <c r="V9" s="2"/>
    </row>
    <row r="10" spans="1:22" s="3" customFormat="1" ht="18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V10" s="2"/>
    </row>
    <row r="11" spans="1:22" s="3" customFormat="1" ht="18" customHeight="1">
      <c r="A11" s="1"/>
      <c r="B11" s="2" t="s">
        <v>83</v>
      </c>
      <c r="C11" s="2"/>
      <c r="D11" s="2"/>
      <c r="E11" s="2"/>
      <c r="F11" s="2"/>
      <c r="G11" s="2"/>
      <c r="H11" s="2"/>
      <c r="I11" s="2"/>
      <c r="J11" s="2"/>
      <c r="K11" s="2"/>
      <c r="V11" s="2"/>
    </row>
    <row r="12" spans="1:22" s="3" customFormat="1" ht="18" customHeight="1">
      <c r="A12" s="1"/>
      <c r="B12" s="106" t="s">
        <v>44</v>
      </c>
      <c r="C12" s="107"/>
      <c r="D12" s="119" t="s">
        <v>3</v>
      </c>
      <c r="E12" s="108"/>
      <c r="F12" s="109"/>
      <c r="G12" s="119" t="s">
        <v>4</v>
      </c>
      <c r="H12" s="109"/>
      <c r="I12" s="119" t="s">
        <v>2</v>
      </c>
      <c r="J12" s="150"/>
      <c r="K12" s="109"/>
      <c r="V12" s="2"/>
    </row>
    <row r="13" spans="1:11" s="3" customFormat="1" ht="18" customHeight="1">
      <c r="A13" s="1"/>
      <c r="B13" s="98" t="s">
        <v>50</v>
      </c>
      <c r="C13" s="99"/>
      <c r="D13" s="110">
        <v>153822</v>
      </c>
      <c r="E13" s="111"/>
      <c r="F13" s="112"/>
      <c r="G13" s="110">
        <v>176279</v>
      </c>
      <c r="H13" s="112"/>
      <c r="I13" s="133">
        <f>D13+G13</f>
        <v>330101</v>
      </c>
      <c r="J13" s="134"/>
      <c r="K13" s="135"/>
    </row>
    <row r="14" spans="1:11" s="3" customFormat="1" ht="18" customHeight="1">
      <c r="A14" s="1"/>
      <c r="B14" s="100" t="s">
        <v>51</v>
      </c>
      <c r="C14" s="101"/>
      <c r="D14" s="130">
        <v>71359</v>
      </c>
      <c r="E14" s="131"/>
      <c r="F14" s="132"/>
      <c r="G14" s="130">
        <v>85553</v>
      </c>
      <c r="H14" s="132"/>
      <c r="I14" s="136">
        <f>D14+G14</f>
        <v>156912</v>
      </c>
      <c r="J14" s="137"/>
      <c r="K14" s="138"/>
    </row>
    <row r="15" spans="1:11" s="3" customFormat="1" ht="18" customHeight="1">
      <c r="A15" s="1"/>
      <c r="B15" s="102" t="s">
        <v>52</v>
      </c>
      <c r="C15" s="103"/>
      <c r="D15" s="123">
        <f>IF(D14="","",ROUND(D14/D13,4))</f>
        <v>0.4639</v>
      </c>
      <c r="E15" s="124"/>
      <c r="F15" s="125"/>
      <c r="G15" s="123">
        <f>IF(G14="","",ROUND(G14/G13,4))</f>
        <v>0.4853</v>
      </c>
      <c r="H15" s="125"/>
      <c r="I15" s="123">
        <f>IF(I14="","",ROUND(I14/I13,4))</f>
        <v>0.4753</v>
      </c>
      <c r="J15" s="148"/>
      <c r="K15" s="149"/>
    </row>
    <row r="16" spans="1:11" s="3" customFormat="1" ht="18" customHeight="1">
      <c r="A16" s="1"/>
      <c r="B16" s="15"/>
      <c r="C16" s="15"/>
      <c r="D16" s="16"/>
      <c r="E16" s="16"/>
      <c r="F16" s="16"/>
      <c r="G16" s="16"/>
      <c r="H16" s="16"/>
      <c r="I16" s="16"/>
      <c r="J16" s="16"/>
      <c r="K16" s="16"/>
    </row>
    <row r="17" spans="1:11" s="3" customFormat="1" ht="18" customHeight="1">
      <c r="A17" s="1" t="s">
        <v>20</v>
      </c>
      <c r="B17" s="2" t="s">
        <v>85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s="3" customFormat="1" ht="18" customHeight="1">
      <c r="A18" s="1"/>
      <c r="B18" s="104" t="s">
        <v>45</v>
      </c>
      <c r="C18" s="105"/>
      <c r="D18" s="119" t="s">
        <v>3</v>
      </c>
      <c r="E18" s="108"/>
      <c r="F18" s="109"/>
      <c r="G18" s="119" t="s">
        <v>4</v>
      </c>
      <c r="H18" s="109"/>
      <c r="I18" s="119" t="s">
        <v>2</v>
      </c>
      <c r="J18" s="150"/>
      <c r="K18" s="109"/>
    </row>
    <row r="19" spans="1:22" s="3" customFormat="1" ht="18" customHeight="1">
      <c r="A19" s="1"/>
      <c r="B19" s="17" t="s">
        <v>24</v>
      </c>
      <c r="C19" s="20"/>
      <c r="D19" s="120">
        <v>0.0077</v>
      </c>
      <c r="E19" s="121"/>
      <c r="F19" s="122"/>
      <c r="G19" s="120">
        <v>0.0037</v>
      </c>
      <c r="H19" s="122"/>
      <c r="I19" s="120">
        <v>0.0055</v>
      </c>
      <c r="J19" s="121"/>
      <c r="K19" s="151"/>
      <c r="V19" s="2"/>
    </row>
    <row r="20" spans="1:22" s="3" customFormat="1" ht="18" customHeight="1">
      <c r="A20" s="1"/>
      <c r="B20" s="18" t="s">
        <v>25</v>
      </c>
      <c r="C20" s="21"/>
      <c r="D20" s="139">
        <v>0.024</v>
      </c>
      <c r="E20" s="140"/>
      <c r="F20" s="141"/>
      <c r="G20" s="139">
        <v>0.0133</v>
      </c>
      <c r="H20" s="141"/>
      <c r="I20" s="139">
        <v>0.0183</v>
      </c>
      <c r="J20" s="140"/>
      <c r="K20" s="17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s="3" customFormat="1" ht="18" customHeight="1">
      <c r="A21" s="1"/>
      <c r="B21" s="18" t="s">
        <v>26</v>
      </c>
      <c r="C21" s="21"/>
      <c r="D21" s="139">
        <v>0.0526</v>
      </c>
      <c r="E21" s="140"/>
      <c r="F21" s="141"/>
      <c r="G21" s="139">
        <v>0.0361</v>
      </c>
      <c r="H21" s="141"/>
      <c r="I21" s="139">
        <v>0.0438</v>
      </c>
      <c r="J21" s="140"/>
      <c r="K21" s="17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s="3" customFormat="1" ht="18" customHeight="1">
      <c r="A22" s="1"/>
      <c r="B22" s="18" t="s">
        <v>27</v>
      </c>
      <c r="C22" s="21"/>
      <c r="D22" s="139">
        <v>0.0942</v>
      </c>
      <c r="E22" s="140"/>
      <c r="F22" s="141"/>
      <c r="G22" s="139">
        <v>0.0749</v>
      </c>
      <c r="H22" s="141"/>
      <c r="I22" s="139">
        <v>0.0839</v>
      </c>
      <c r="J22" s="140"/>
      <c r="K22" s="17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s="3" customFormat="1" ht="18" customHeight="1">
      <c r="A23" s="1"/>
      <c r="B23" s="18" t="s">
        <v>28</v>
      </c>
      <c r="C23" s="21"/>
      <c r="D23" s="139">
        <v>0.1358</v>
      </c>
      <c r="E23" s="140"/>
      <c r="F23" s="141"/>
      <c r="G23" s="139">
        <v>0.1175</v>
      </c>
      <c r="H23" s="141"/>
      <c r="I23" s="139">
        <v>0.126</v>
      </c>
      <c r="J23" s="140"/>
      <c r="K23" s="17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s="3" customFormat="1" ht="18" customHeight="1">
      <c r="A24" s="1"/>
      <c r="B24" s="18" t="s">
        <v>29</v>
      </c>
      <c r="C24" s="21"/>
      <c r="D24" s="139">
        <v>0.1669</v>
      </c>
      <c r="E24" s="140"/>
      <c r="F24" s="141"/>
      <c r="G24" s="139">
        <v>0.1484</v>
      </c>
      <c r="H24" s="141"/>
      <c r="I24" s="139">
        <v>0.1571</v>
      </c>
      <c r="J24" s="140"/>
      <c r="K24" s="17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s="3" customFormat="1" ht="18" customHeight="1">
      <c r="A25" s="1"/>
      <c r="B25" s="18" t="s">
        <v>30</v>
      </c>
      <c r="C25" s="21"/>
      <c r="D25" s="139">
        <v>0.1938</v>
      </c>
      <c r="E25" s="140"/>
      <c r="F25" s="141"/>
      <c r="G25" s="139">
        <v>0.1765</v>
      </c>
      <c r="H25" s="141"/>
      <c r="I25" s="139">
        <v>0.1845</v>
      </c>
      <c r="J25" s="140"/>
      <c r="K25" s="174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s="3" customFormat="1" ht="18" customHeight="1">
      <c r="A26" s="1"/>
      <c r="B26" s="18" t="s">
        <v>31</v>
      </c>
      <c r="C26" s="21"/>
      <c r="D26" s="139">
        <v>0.2196</v>
      </c>
      <c r="E26" s="140"/>
      <c r="F26" s="141"/>
      <c r="G26" s="139">
        <v>0.2036</v>
      </c>
      <c r="H26" s="141"/>
      <c r="I26" s="139">
        <v>0.2111</v>
      </c>
      <c r="J26" s="140"/>
      <c r="K26" s="17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s="3" customFormat="1" ht="18" customHeight="1">
      <c r="A27" s="1"/>
      <c r="B27" s="18" t="s">
        <v>32</v>
      </c>
      <c r="C27" s="21"/>
      <c r="D27" s="139">
        <v>0.2418</v>
      </c>
      <c r="E27" s="140"/>
      <c r="F27" s="141"/>
      <c r="G27" s="139">
        <v>0.2285</v>
      </c>
      <c r="H27" s="141"/>
      <c r="I27" s="139">
        <v>0.2347</v>
      </c>
      <c r="J27" s="140"/>
      <c r="K27" s="17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s="3" customFormat="1" ht="18" customHeight="1">
      <c r="A28" s="1"/>
      <c r="B28" s="18" t="s">
        <v>33</v>
      </c>
      <c r="C28" s="21"/>
      <c r="D28" s="139">
        <v>0.2647</v>
      </c>
      <c r="E28" s="140"/>
      <c r="F28" s="141"/>
      <c r="G28" s="139">
        <v>0.2537</v>
      </c>
      <c r="H28" s="141"/>
      <c r="I28" s="139">
        <v>0.2588</v>
      </c>
      <c r="J28" s="140"/>
      <c r="K28" s="17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s="3" customFormat="1" ht="18" customHeight="1">
      <c r="A29" s="1"/>
      <c r="B29" s="18" t="s">
        <v>34</v>
      </c>
      <c r="C29" s="21"/>
      <c r="D29" s="139">
        <v>0.2908</v>
      </c>
      <c r="E29" s="140"/>
      <c r="F29" s="141"/>
      <c r="G29" s="139">
        <v>0.281</v>
      </c>
      <c r="H29" s="141"/>
      <c r="I29" s="139">
        <v>0.2856</v>
      </c>
      <c r="J29" s="140"/>
      <c r="K29" s="17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s="3" customFormat="1" ht="18" customHeight="1">
      <c r="A30" s="1"/>
      <c r="B30" s="19" t="s">
        <v>35</v>
      </c>
      <c r="C30" s="22"/>
      <c r="D30" s="178">
        <v>0.316</v>
      </c>
      <c r="E30" s="179"/>
      <c r="F30" s="180"/>
      <c r="G30" s="178">
        <v>0.3057</v>
      </c>
      <c r="H30" s="180"/>
      <c r="I30" s="194">
        <v>0.3105</v>
      </c>
      <c r="J30" s="201"/>
      <c r="K30" s="23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s="3" customFormat="1" ht="18" customHeight="1">
      <c r="A31" s="1"/>
      <c r="B31" s="24" t="s">
        <v>36</v>
      </c>
      <c r="C31" s="27" t="s">
        <v>62</v>
      </c>
      <c r="D31" s="164">
        <v>0.4674</v>
      </c>
      <c r="E31" s="196"/>
      <c r="F31" s="165"/>
      <c r="G31" s="164">
        <v>0.4896</v>
      </c>
      <c r="H31" s="165"/>
      <c r="I31" s="164">
        <v>0.4793</v>
      </c>
      <c r="J31" s="196"/>
      <c r="K31" s="19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s="3" customFormat="1" ht="18" customHeight="1">
      <c r="A32" s="1"/>
      <c r="B32" s="23" t="s">
        <v>37</v>
      </c>
      <c r="C32" s="26" t="s">
        <v>61</v>
      </c>
      <c r="D32" s="194">
        <v>0.4639</v>
      </c>
      <c r="E32" s="201"/>
      <c r="F32" s="195"/>
      <c r="G32" s="194">
        <v>0.4853</v>
      </c>
      <c r="H32" s="195"/>
      <c r="I32" s="194">
        <v>0.4753</v>
      </c>
      <c r="J32" s="238"/>
      <c r="K32" s="195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s="3" customFormat="1" ht="18" customHeight="1">
      <c r="A33" s="1"/>
      <c r="B33" s="2"/>
      <c r="C33" s="181" t="s">
        <v>77</v>
      </c>
      <c r="D33" s="181"/>
      <c r="E33" s="181"/>
      <c r="F33" s="181"/>
      <c r="G33" s="181"/>
      <c r="H33" s="181"/>
      <c r="I33" s="181"/>
      <c r="J33" s="181"/>
      <c r="K33" s="18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s="3" customFormat="1" ht="18" customHeigh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s="3" customFormat="1" ht="18" customHeight="1">
      <c r="A35" s="1" t="s">
        <v>22</v>
      </c>
      <c r="B35" s="2" t="s">
        <v>16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s="3" customFormat="1" ht="28.5" customHeight="1">
      <c r="A36" s="1"/>
      <c r="B36" s="162" t="s">
        <v>40</v>
      </c>
      <c r="C36" s="163"/>
      <c r="D36" s="156" t="s">
        <v>63</v>
      </c>
      <c r="E36" s="108"/>
      <c r="F36" s="157"/>
      <c r="G36" s="185" t="s">
        <v>64</v>
      </c>
      <c r="H36" s="186"/>
      <c r="I36" s="5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s="3" customFormat="1" ht="18" customHeight="1">
      <c r="A37" s="1"/>
      <c r="B37" s="183" t="s">
        <v>41</v>
      </c>
      <c r="C37" s="184"/>
      <c r="D37" s="166">
        <v>158226</v>
      </c>
      <c r="E37" s="167"/>
      <c r="F37" s="168"/>
      <c r="G37" s="198">
        <v>156912</v>
      </c>
      <c r="H37" s="199"/>
      <c r="I37" s="5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s="3" customFormat="1" ht="18" customHeight="1">
      <c r="A38" s="1"/>
      <c r="B38" s="152" t="s">
        <v>42</v>
      </c>
      <c r="C38" s="153"/>
      <c r="D38" s="113">
        <v>158223</v>
      </c>
      <c r="E38" s="114"/>
      <c r="F38" s="115"/>
      <c r="G38" s="113">
        <v>156912</v>
      </c>
      <c r="H38" s="115"/>
      <c r="I38" s="5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s="3" customFormat="1" ht="18" customHeight="1" hidden="1">
      <c r="A39" s="1"/>
      <c r="B39" s="152" t="s">
        <v>8</v>
      </c>
      <c r="C39" s="153"/>
      <c r="D39" s="113"/>
      <c r="E39" s="114"/>
      <c r="F39" s="115"/>
      <c r="G39" s="113"/>
      <c r="H39" s="115"/>
      <c r="I39" s="5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s="3" customFormat="1" ht="18" customHeight="1" hidden="1">
      <c r="A40" s="1"/>
      <c r="B40" s="152" t="s">
        <v>9</v>
      </c>
      <c r="C40" s="153"/>
      <c r="D40" s="113"/>
      <c r="E40" s="114"/>
      <c r="F40" s="115"/>
      <c r="G40" s="113"/>
      <c r="H40" s="115"/>
      <c r="I40" s="5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s="3" customFormat="1" ht="18" customHeight="1" hidden="1">
      <c r="A41" s="1"/>
      <c r="B41" s="152" t="s">
        <v>10</v>
      </c>
      <c r="C41" s="153"/>
      <c r="D41" s="113"/>
      <c r="E41" s="114"/>
      <c r="F41" s="115"/>
      <c r="G41" s="113"/>
      <c r="H41" s="115"/>
      <c r="I41" s="5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s="3" customFormat="1" ht="18" customHeight="1" hidden="1">
      <c r="A42" s="1"/>
      <c r="B42" s="152" t="s">
        <v>11</v>
      </c>
      <c r="C42" s="153"/>
      <c r="D42" s="113"/>
      <c r="E42" s="114"/>
      <c r="F42" s="115"/>
      <c r="G42" s="113"/>
      <c r="H42" s="115"/>
      <c r="I42" s="5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s="3" customFormat="1" ht="18" customHeight="1">
      <c r="A43" s="1"/>
      <c r="B43" s="152" t="s">
        <v>43</v>
      </c>
      <c r="C43" s="153"/>
      <c r="D43" s="113">
        <v>155131</v>
      </c>
      <c r="E43" s="114"/>
      <c r="F43" s="115"/>
      <c r="G43" s="113">
        <v>152941</v>
      </c>
      <c r="H43" s="115"/>
      <c r="I43" s="5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s="3" customFormat="1" ht="18" customHeight="1">
      <c r="A44" s="1"/>
      <c r="B44" s="152" t="s">
        <v>0</v>
      </c>
      <c r="C44" s="153"/>
      <c r="D44" s="113">
        <v>3092</v>
      </c>
      <c r="E44" s="114"/>
      <c r="F44" s="115"/>
      <c r="G44" s="113">
        <v>3971</v>
      </c>
      <c r="H44" s="115"/>
      <c r="I44" s="5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s="3" customFormat="1" ht="18" customHeight="1">
      <c r="A45" s="1"/>
      <c r="B45" s="152" t="s">
        <v>38</v>
      </c>
      <c r="C45" s="153"/>
      <c r="D45" s="113">
        <v>0</v>
      </c>
      <c r="E45" s="114"/>
      <c r="F45" s="115"/>
      <c r="G45" s="113">
        <v>0</v>
      </c>
      <c r="H45" s="115"/>
      <c r="I45" s="5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s="3" customFormat="1" ht="18" customHeight="1">
      <c r="A46" s="1"/>
      <c r="B46" s="152" t="s">
        <v>39</v>
      </c>
      <c r="C46" s="153"/>
      <c r="D46" s="113">
        <v>3</v>
      </c>
      <c r="E46" s="114"/>
      <c r="F46" s="115"/>
      <c r="G46" s="113">
        <v>0</v>
      </c>
      <c r="H46" s="115"/>
      <c r="I46" s="5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s="3" customFormat="1" ht="18" customHeight="1">
      <c r="A47" s="1"/>
      <c r="B47" s="202" t="s">
        <v>1</v>
      </c>
      <c r="C47" s="203"/>
      <c r="D47" s="116">
        <v>0.0195</v>
      </c>
      <c r="E47" s="117"/>
      <c r="F47" s="118"/>
      <c r="G47" s="116">
        <v>0.0253</v>
      </c>
      <c r="H47" s="118"/>
      <c r="I47" s="5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s="3" customFormat="1" ht="18" customHeight="1">
      <c r="A48" s="1"/>
      <c r="B48" s="2"/>
      <c r="C48" s="2"/>
      <c r="D48" s="37"/>
      <c r="E48" s="37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s="3" customFormat="1" ht="18" customHeight="1">
      <c r="A49" s="1" t="s">
        <v>23</v>
      </c>
      <c r="B49" s="2" t="s">
        <v>17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s="3" customFormat="1" ht="36" customHeight="1">
      <c r="A50" s="1"/>
      <c r="B50" s="205" t="s">
        <v>45</v>
      </c>
      <c r="C50" s="206"/>
      <c r="D50" s="156" t="s">
        <v>63</v>
      </c>
      <c r="E50" s="108"/>
      <c r="F50" s="109"/>
      <c r="G50" s="185" t="s">
        <v>72</v>
      </c>
      <c r="H50" s="186"/>
      <c r="I50" s="5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s="3" customFormat="1" ht="18" customHeight="1">
      <c r="A51" s="1"/>
      <c r="B51" s="207"/>
      <c r="C51" s="208"/>
      <c r="D51" s="25" t="s">
        <v>46</v>
      </c>
      <c r="E51" s="204" t="s">
        <v>47</v>
      </c>
      <c r="F51" s="109"/>
      <c r="G51" s="25" t="s">
        <v>46</v>
      </c>
      <c r="H51" s="13" t="s">
        <v>47</v>
      </c>
      <c r="I51" s="1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s="3" customFormat="1" ht="18" customHeight="1">
      <c r="A52" s="1"/>
      <c r="B52" s="216" t="s">
        <v>65</v>
      </c>
      <c r="C52" s="217"/>
      <c r="D52" s="73" t="s">
        <v>82</v>
      </c>
      <c r="E52" s="241" t="s">
        <v>82</v>
      </c>
      <c r="F52" s="242"/>
      <c r="G52" s="73" t="s">
        <v>82</v>
      </c>
      <c r="H52" s="74" t="s">
        <v>82</v>
      </c>
      <c r="I52" s="38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s="3" customFormat="1" ht="18" customHeight="1">
      <c r="A53" s="1"/>
      <c r="B53" s="96" t="s">
        <v>66</v>
      </c>
      <c r="C53" s="97"/>
      <c r="D53" s="75">
        <v>60000</v>
      </c>
      <c r="E53" s="176">
        <v>0.3792</v>
      </c>
      <c r="F53" s="177"/>
      <c r="G53" s="76" t="s">
        <v>82</v>
      </c>
      <c r="H53" s="77" t="s">
        <v>82</v>
      </c>
      <c r="I53" s="38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s="3" customFormat="1" ht="18" customHeight="1">
      <c r="A54" s="1"/>
      <c r="B54" s="96" t="s">
        <v>67</v>
      </c>
      <c r="C54" s="97"/>
      <c r="D54" s="75">
        <v>127200</v>
      </c>
      <c r="E54" s="176">
        <v>0.8039</v>
      </c>
      <c r="F54" s="177"/>
      <c r="G54" s="78" t="s">
        <v>82</v>
      </c>
      <c r="H54" s="77" t="s">
        <v>82</v>
      </c>
      <c r="I54" s="38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s="3" customFormat="1" ht="18" customHeight="1">
      <c r="A55" s="1"/>
      <c r="B55" s="96" t="s">
        <v>68</v>
      </c>
      <c r="C55" s="97"/>
      <c r="D55" s="75">
        <v>147600</v>
      </c>
      <c r="E55" s="176">
        <v>0.9328</v>
      </c>
      <c r="F55" s="177"/>
      <c r="G55" s="78" t="s">
        <v>82</v>
      </c>
      <c r="H55" s="77" t="s">
        <v>82</v>
      </c>
      <c r="I55" s="38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s="3" customFormat="1" ht="18" customHeight="1">
      <c r="A56" s="1"/>
      <c r="B56" s="96" t="s">
        <v>69</v>
      </c>
      <c r="C56" s="97"/>
      <c r="D56" s="78" t="s">
        <v>82</v>
      </c>
      <c r="E56" s="191" t="s">
        <v>82</v>
      </c>
      <c r="F56" s="192"/>
      <c r="G56" s="75">
        <v>148000</v>
      </c>
      <c r="H56" s="79">
        <v>0.9432</v>
      </c>
      <c r="I56" s="38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s="3" customFormat="1" ht="18" customHeight="1">
      <c r="A57" s="1"/>
      <c r="B57" s="96" t="s">
        <v>70</v>
      </c>
      <c r="C57" s="218"/>
      <c r="D57" s="78" t="s">
        <v>82</v>
      </c>
      <c r="E57" s="189" t="s">
        <v>82</v>
      </c>
      <c r="F57" s="190"/>
      <c r="G57" s="78" t="s">
        <v>82</v>
      </c>
      <c r="H57" s="77" t="s">
        <v>82</v>
      </c>
      <c r="I57" s="38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s="3" customFormat="1" ht="18" customHeight="1">
      <c r="A58" s="1"/>
      <c r="B58" s="158" t="s">
        <v>48</v>
      </c>
      <c r="C58" s="159"/>
      <c r="D58" s="80">
        <v>158223</v>
      </c>
      <c r="E58" s="239">
        <v>1</v>
      </c>
      <c r="F58" s="240"/>
      <c r="G58" s="80">
        <v>156912</v>
      </c>
      <c r="H58" s="81">
        <v>1</v>
      </c>
      <c r="I58" s="37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s="3" customFormat="1" ht="18" customHeight="1">
      <c r="A59" s="1"/>
      <c r="B59" s="160"/>
      <c r="C59" s="161"/>
      <c r="D59" s="171" t="s">
        <v>108</v>
      </c>
      <c r="E59" s="172"/>
      <c r="F59" s="173"/>
      <c r="G59" s="171" t="s">
        <v>71</v>
      </c>
      <c r="H59" s="193"/>
      <c r="I59" s="39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s="3" customFormat="1" ht="18" customHeight="1">
      <c r="A60" s="1"/>
      <c r="B60" s="12"/>
      <c r="C60" s="12"/>
      <c r="D60" s="2"/>
      <c r="E60" s="2"/>
      <c r="F60" s="2"/>
      <c r="G60" s="2"/>
      <c r="H60" s="2"/>
      <c r="I60" s="2"/>
      <c r="J60" s="2"/>
      <c r="K60" s="2"/>
      <c r="L60" s="2"/>
      <c r="M60" s="9"/>
      <c r="N60" s="9"/>
      <c r="O60" s="9"/>
      <c r="P60" s="9"/>
      <c r="Q60" s="9"/>
      <c r="R60" s="9"/>
      <c r="S60" s="9"/>
      <c r="T60" s="2"/>
      <c r="U60" s="2"/>
      <c r="V60" s="2"/>
    </row>
    <row r="61" spans="1:12" ht="18" customHeight="1">
      <c r="A61" s="1" t="s">
        <v>18</v>
      </c>
      <c r="B61" s="2" t="s">
        <v>15</v>
      </c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36" customHeight="1">
      <c r="A62" s="1"/>
      <c r="B62" s="175" t="s">
        <v>12</v>
      </c>
      <c r="C62" s="175"/>
      <c r="D62" s="213" t="s">
        <v>75</v>
      </c>
      <c r="E62" s="214"/>
      <c r="F62" s="215"/>
      <c r="G62" s="215"/>
      <c r="H62" s="104" t="s">
        <v>72</v>
      </c>
      <c r="I62" s="187"/>
      <c r="J62" s="188"/>
      <c r="K62" s="105"/>
      <c r="L62" s="2"/>
    </row>
    <row r="63" spans="1:12" ht="18" customHeight="1">
      <c r="A63" s="1"/>
      <c r="B63" s="154"/>
      <c r="C63" s="154"/>
      <c r="D63" s="200" t="s">
        <v>13</v>
      </c>
      <c r="E63" s="200"/>
      <c r="F63" s="200"/>
      <c r="G63" s="47" t="s">
        <v>107</v>
      </c>
      <c r="H63" s="200" t="s">
        <v>13</v>
      </c>
      <c r="I63" s="200"/>
      <c r="J63" s="200"/>
      <c r="K63" s="47" t="s">
        <v>107</v>
      </c>
      <c r="L63" s="2"/>
    </row>
    <row r="64" spans="1:12" ht="18" customHeight="1">
      <c r="A64" s="1"/>
      <c r="B64" s="155" t="s">
        <v>59</v>
      </c>
      <c r="C64" s="155"/>
      <c r="D64" s="90">
        <v>115706</v>
      </c>
      <c r="E64" s="182"/>
      <c r="F64" s="35"/>
      <c r="G64" s="82">
        <v>0.7459</v>
      </c>
      <c r="H64" s="90">
        <v>83087</v>
      </c>
      <c r="I64" s="182"/>
      <c r="J64" s="35"/>
      <c r="K64" s="82">
        <v>0.5433</v>
      </c>
      <c r="L64" s="2"/>
    </row>
    <row r="65" spans="1:12" ht="18" customHeight="1">
      <c r="A65" s="1"/>
      <c r="B65" s="249" t="s">
        <v>100</v>
      </c>
      <c r="C65" s="250"/>
      <c r="D65" s="90">
        <v>1418</v>
      </c>
      <c r="E65" s="182"/>
      <c r="F65" s="35"/>
      <c r="G65" s="82">
        <v>0.0091</v>
      </c>
      <c r="H65" s="90" t="s">
        <v>82</v>
      </c>
      <c r="I65" s="182"/>
      <c r="J65" s="35"/>
      <c r="K65" s="82" t="s">
        <v>82</v>
      </c>
      <c r="L65" s="2"/>
    </row>
    <row r="66" spans="1:12" ht="18" customHeight="1">
      <c r="A66" s="1"/>
      <c r="B66" s="155" t="s">
        <v>57</v>
      </c>
      <c r="C66" s="155"/>
      <c r="D66" s="90">
        <v>31076</v>
      </c>
      <c r="E66" s="182"/>
      <c r="F66" s="35"/>
      <c r="G66" s="82">
        <v>0.2003</v>
      </c>
      <c r="H66" s="90" t="s">
        <v>82</v>
      </c>
      <c r="I66" s="182"/>
      <c r="J66" s="35"/>
      <c r="K66" s="82" t="s">
        <v>82</v>
      </c>
      <c r="L66" s="2"/>
    </row>
    <row r="67" spans="1:12" ht="18" customHeight="1">
      <c r="A67" s="1"/>
      <c r="B67" s="155" t="s">
        <v>91</v>
      </c>
      <c r="C67" s="155"/>
      <c r="D67" s="90">
        <v>5829</v>
      </c>
      <c r="E67" s="182"/>
      <c r="F67" s="35"/>
      <c r="G67" s="82">
        <v>0.0376</v>
      </c>
      <c r="H67" s="90" t="s">
        <v>82</v>
      </c>
      <c r="I67" s="182"/>
      <c r="J67" s="35"/>
      <c r="K67" s="82" t="s">
        <v>82</v>
      </c>
      <c r="L67" s="2"/>
    </row>
    <row r="68" spans="1:12" ht="18" customHeight="1">
      <c r="A68" s="1"/>
      <c r="B68" s="155" t="s">
        <v>92</v>
      </c>
      <c r="C68" s="155"/>
      <c r="D68" s="90">
        <v>1102</v>
      </c>
      <c r="E68" s="182"/>
      <c r="F68" s="35"/>
      <c r="G68" s="82">
        <v>0.0071</v>
      </c>
      <c r="H68" s="90" t="s">
        <v>82</v>
      </c>
      <c r="I68" s="182"/>
      <c r="J68" s="35"/>
      <c r="K68" s="82" t="s">
        <v>82</v>
      </c>
      <c r="L68" s="2"/>
    </row>
    <row r="69" spans="1:12" ht="18" customHeight="1">
      <c r="A69" s="2" t="s">
        <v>49</v>
      </c>
      <c r="B69" s="243" t="s">
        <v>98</v>
      </c>
      <c r="C69" s="243"/>
      <c r="D69" s="90" t="s">
        <v>82</v>
      </c>
      <c r="E69" s="182"/>
      <c r="F69" s="35"/>
      <c r="G69" s="82" t="s">
        <v>82</v>
      </c>
      <c r="H69" s="90">
        <v>19509</v>
      </c>
      <c r="I69" s="182"/>
      <c r="J69" s="35"/>
      <c r="K69" s="82">
        <v>0.1276</v>
      </c>
      <c r="L69" s="2"/>
    </row>
    <row r="70" spans="1:12" ht="18" customHeight="1">
      <c r="A70" s="2"/>
      <c r="B70" s="243" t="s">
        <v>74</v>
      </c>
      <c r="C70" s="243"/>
      <c r="D70" s="90" t="s">
        <v>82</v>
      </c>
      <c r="E70" s="244"/>
      <c r="F70" s="35"/>
      <c r="G70" s="54" t="s">
        <v>82</v>
      </c>
      <c r="H70" s="90">
        <v>25602</v>
      </c>
      <c r="I70" s="182"/>
      <c r="J70" s="35"/>
      <c r="K70" s="82">
        <v>0.1674</v>
      </c>
      <c r="L70" s="2"/>
    </row>
    <row r="71" spans="1:12" ht="18" customHeight="1">
      <c r="A71" s="2"/>
      <c r="B71" s="245" t="s">
        <v>73</v>
      </c>
      <c r="C71" s="245"/>
      <c r="D71" s="86" t="s">
        <v>82</v>
      </c>
      <c r="E71" s="246"/>
      <c r="F71" s="40"/>
      <c r="G71" s="46" t="s">
        <v>82</v>
      </c>
      <c r="H71" s="211">
        <v>24743</v>
      </c>
      <c r="I71" s="212"/>
      <c r="J71" s="40"/>
      <c r="K71" s="83">
        <v>0.1618</v>
      </c>
      <c r="L71" s="2"/>
    </row>
    <row r="72" spans="1:12" ht="18" customHeight="1">
      <c r="A72" s="2"/>
      <c r="B72" s="154" t="s">
        <v>2</v>
      </c>
      <c r="C72" s="154"/>
      <c r="D72" s="211">
        <f>SUM(D64:E71)</f>
        <v>155131</v>
      </c>
      <c r="E72" s="212"/>
      <c r="F72" s="40"/>
      <c r="G72" s="45">
        <v>1</v>
      </c>
      <c r="H72" s="211">
        <f>SUM(H64:I71)</f>
        <v>152941</v>
      </c>
      <c r="I72" s="212"/>
      <c r="J72" s="40"/>
      <c r="K72" s="46">
        <v>1</v>
      </c>
      <c r="L72" s="2"/>
    </row>
    <row r="73" spans="1:12" ht="18" customHeight="1">
      <c r="A73" s="2"/>
      <c r="B73" s="2"/>
      <c r="C73" s="251" t="s">
        <v>76</v>
      </c>
      <c r="D73" s="252"/>
      <c r="E73" s="252"/>
      <c r="F73" s="252"/>
      <c r="G73" s="252"/>
      <c r="H73" s="252"/>
      <c r="I73" s="252"/>
      <c r="J73" s="252"/>
      <c r="K73" s="252"/>
      <c r="L73" s="2"/>
    </row>
    <row r="74" spans="1:12" ht="18" customHeight="1">
      <c r="A74" s="2"/>
      <c r="B74" s="2"/>
      <c r="C74" s="32"/>
      <c r="D74" s="55"/>
      <c r="E74" s="55"/>
      <c r="F74" s="55"/>
      <c r="G74" s="55"/>
      <c r="H74" s="55"/>
      <c r="I74" s="55"/>
      <c r="J74" s="55"/>
      <c r="K74" s="55"/>
      <c r="L74" s="2"/>
    </row>
    <row r="75" spans="1:12" ht="18" customHeight="1">
      <c r="A75" s="7" t="s">
        <v>21</v>
      </c>
      <c r="B75" s="2" t="s">
        <v>5</v>
      </c>
      <c r="C75" s="2"/>
      <c r="D75" s="2"/>
      <c r="E75" s="2"/>
      <c r="F75" s="2"/>
      <c r="G75" s="29"/>
      <c r="H75" s="28"/>
      <c r="I75" s="28"/>
      <c r="J75" s="28"/>
      <c r="K75" s="29"/>
      <c r="L75" s="2"/>
    </row>
    <row r="76" spans="1:12" ht="18" customHeight="1">
      <c r="A76" s="2"/>
      <c r="B76" s="2" t="s">
        <v>60</v>
      </c>
      <c r="C76" s="2"/>
      <c r="D76" s="2"/>
      <c r="E76" s="2"/>
      <c r="F76" s="2"/>
      <c r="G76" s="30"/>
      <c r="H76" s="31"/>
      <c r="I76" s="28"/>
      <c r="J76" s="28"/>
      <c r="K76" s="29"/>
      <c r="L76" s="2"/>
    </row>
    <row r="77" spans="1:24" ht="18" customHeight="1">
      <c r="A77" s="2"/>
      <c r="B77" s="4" t="s">
        <v>6</v>
      </c>
      <c r="C77" s="106" t="s">
        <v>54</v>
      </c>
      <c r="D77" s="107"/>
      <c r="E77" s="106" t="s">
        <v>55</v>
      </c>
      <c r="F77" s="220"/>
      <c r="G77" s="221"/>
      <c r="H77" s="104" t="s">
        <v>56</v>
      </c>
      <c r="I77" s="187"/>
      <c r="J77" s="105"/>
      <c r="K77" s="4" t="s">
        <v>7</v>
      </c>
      <c r="L77" s="2"/>
      <c r="M77" s="2"/>
      <c r="N77" s="2"/>
      <c r="W77" s="9"/>
      <c r="X77" s="9"/>
    </row>
    <row r="78" spans="1:24" ht="18" customHeight="1">
      <c r="A78" s="2"/>
      <c r="B78" s="5">
        <v>1</v>
      </c>
      <c r="C78" s="216" t="s">
        <v>78</v>
      </c>
      <c r="D78" s="217"/>
      <c r="E78" s="56" t="s">
        <v>93</v>
      </c>
      <c r="F78" s="57"/>
      <c r="G78" s="58"/>
      <c r="H78" s="247">
        <v>115706</v>
      </c>
      <c r="I78" s="248"/>
      <c r="J78" s="34">
        <f aca="true" t="shared" si="0" ref="J78:J83">IF(N78="","",IF(MOD(N78,1)=0,"",MOD(N78,1)*1000))</f>
      </c>
      <c r="K78" s="5" t="s">
        <v>101</v>
      </c>
      <c r="L78" s="2"/>
      <c r="M78" s="2"/>
      <c r="N78" s="14"/>
      <c r="W78" s="9"/>
      <c r="X78" s="9"/>
    </row>
    <row r="79" spans="1:24" ht="18" customHeight="1">
      <c r="A79" s="2"/>
      <c r="B79" s="6">
        <v>2</v>
      </c>
      <c r="C79" s="96" t="s">
        <v>102</v>
      </c>
      <c r="D79" s="97"/>
      <c r="E79" s="59" t="s">
        <v>94</v>
      </c>
      <c r="F79" s="60"/>
      <c r="G79" s="61"/>
      <c r="H79" s="90">
        <v>19462</v>
      </c>
      <c r="I79" s="91"/>
      <c r="J79" s="35">
        <f t="shared" si="0"/>
      </c>
      <c r="K79" s="6" t="s">
        <v>103</v>
      </c>
      <c r="L79" s="2"/>
      <c r="M79" s="2"/>
      <c r="N79" s="14"/>
      <c r="W79" s="9"/>
      <c r="X79" s="9"/>
    </row>
    <row r="80" spans="1:24" ht="18" customHeight="1" hidden="1">
      <c r="A80" s="2"/>
      <c r="B80" s="41"/>
      <c r="C80" s="169">
        <f>IF(ISERROR(VLOOKUP($B80,#REF!,5,0)),"",IF(VLOOKUP($B80,#REF!,5,0)="","",VLOOKUP($B80,#REF!,5,0)))</f>
      </c>
      <c r="D80" s="170"/>
      <c r="E80" s="62">
        <f>IF(ISERROR(VLOOKUP($B80,#REF!,7,0)),"",IF(VLOOKUP($B80,#REF!,7,0)="","",VLOOKUP($B80,#REF!,7,0)))</f>
      </c>
      <c r="F80" s="63"/>
      <c r="G80" s="64"/>
      <c r="H80" s="225">
        <f>IF(N80="","",INT(N80))</f>
      </c>
      <c r="I80" s="226"/>
      <c r="J80" s="42">
        <f t="shared" si="0"/>
      </c>
      <c r="K80" s="41">
        <f>IF(ISERROR(VLOOKUP($B80,#REF!,8,0)),"",IF(VLOOKUP($B80,#REF!,8,0)="","",LEFT(VLOOKUP($B80,#REF!,8,0),1)))</f>
      </c>
      <c r="L80" s="2"/>
      <c r="M80" s="2"/>
      <c r="N80" s="14"/>
      <c r="W80" s="9"/>
      <c r="X80" s="9"/>
    </row>
    <row r="81" spans="1:24" ht="18" customHeight="1" hidden="1">
      <c r="A81" s="2"/>
      <c r="B81" s="6"/>
      <c r="C81" s="96">
        <f>IF(ISERROR(VLOOKUP($B81,#REF!,5,0)),"",IF(VLOOKUP($B81,#REF!,5,0)="","",VLOOKUP($B81,#REF!,5,0)))</f>
      </c>
      <c r="D81" s="97"/>
      <c r="E81" s="59">
        <f>IF(ISERROR(VLOOKUP($B81,#REF!,7,0)),"",IF(VLOOKUP($B81,#REF!,7,0)="","",VLOOKUP($B81,#REF!,7,0)))</f>
      </c>
      <c r="F81" s="60"/>
      <c r="G81" s="61"/>
      <c r="H81" s="90">
        <f>IF(N81="","",INT(N81))</f>
      </c>
      <c r="I81" s="91"/>
      <c r="J81" s="35">
        <f t="shared" si="0"/>
      </c>
      <c r="K81" s="6">
        <f>IF(ISERROR(VLOOKUP($B81,#REF!,8,0)),"",IF(VLOOKUP($B81,#REF!,8,0)="","",LEFT(VLOOKUP($B81,#REF!,8,0),1)))</f>
      </c>
      <c r="L81" s="2"/>
      <c r="M81" s="2"/>
      <c r="N81" s="14"/>
      <c r="W81" s="9"/>
      <c r="X81" s="9"/>
    </row>
    <row r="82" spans="1:24" ht="18" customHeight="1" hidden="1">
      <c r="A82" s="2"/>
      <c r="B82" s="6"/>
      <c r="C82" s="96">
        <f>IF(ISERROR(VLOOKUP($B82,#REF!,5,0)),"",IF(VLOOKUP($B82,#REF!,5,0)="","",VLOOKUP($B82,#REF!,5,0)))</f>
      </c>
      <c r="D82" s="97"/>
      <c r="E82" s="59">
        <f>IF(ISERROR(VLOOKUP($B82,#REF!,7,0)),"",IF(VLOOKUP($B82,#REF!,7,0)="","",VLOOKUP($B82,#REF!,7,0)))</f>
      </c>
      <c r="F82" s="60"/>
      <c r="G82" s="61"/>
      <c r="H82" s="90">
        <f>IF(N82="","",INT(N82))</f>
      </c>
      <c r="I82" s="91"/>
      <c r="J82" s="35">
        <f t="shared" si="0"/>
      </c>
      <c r="K82" s="6">
        <f>IF(ISERROR(VLOOKUP($B82,#REF!,8,0)),"",IF(VLOOKUP($B82,#REF!,8,0)="","",LEFT(VLOOKUP($B82,#REF!,8,0),1)))</f>
      </c>
      <c r="L82" s="2"/>
      <c r="M82" s="2"/>
      <c r="N82" s="14"/>
      <c r="W82" s="9"/>
      <c r="X82" s="9"/>
    </row>
    <row r="83" spans="1:24" ht="18" customHeight="1" hidden="1">
      <c r="A83" s="2"/>
      <c r="B83" s="43"/>
      <c r="C83" s="209">
        <f>IF(ISERROR(VLOOKUP($B83,#REF!,5,0)),"",IF(VLOOKUP($B83,#REF!,5,0)="","",VLOOKUP($B83,#REF!,5,0)))</f>
      </c>
      <c r="D83" s="210"/>
      <c r="E83" s="65">
        <f>IF(ISERROR(VLOOKUP($B83,#REF!,7,0)),"",IF(VLOOKUP($B83,#REF!,7,0)="","",VLOOKUP($B83,#REF!,7,0)))</f>
      </c>
      <c r="F83" s="66"/>
      <c r="G83" s="67"/>
      <c r="H83" s="227">
        <f>IF(N83="","",INT(N83))</f>
      </c>
      <c r="I83" s="228"/>
      <c r="J83" s="44">
        <f t="shared" si="0"/>
      </c>
      <c r="K83" s="43">
        <f>IF(ISERROR(VLOOKUP($B83,#REF!,8,0)),"",IF(VLOOKUP($B83,#REF!,8,0)="","",LEFT(VLOOKUP($B83,#REF!,8,0),1)))</f>
      </c>
      <c r="L83" s="2"/>
      <c r="M83" s="2"/>
      <c r="N83" s="33"/>
      <c r="W83" s="9"/>
      <c r="X83" s="9"/>
    </row>
    <row r="84" spans="1:24" ht="18" customHeight="1">
      <c r="A84" s="2"/>
      <c r="B84" s="6">
        <v>3</v>
      </c>
      <c r="C84" s="88" t="s">
        <v>89</v>
      </c>
      <c r="D84" s="89"/>
      <c r="E84" s="59" t="s">
        <v>94</v>
      </c>
      <c r="F84" s="60"/>
      <c r="G84" s="61"/>
      <c r="H84" s="90">
        <v>11614</v>
      </c>
      <c r="I84" s="91"/>
      <c r="J84" s="35"/>
      <c r="K84" s="6" t="s">
        <v>103</v>
      </c>
      <c r="L84" s="2"/>
      <c r="M84" s="2"/>
      <c r="N84" s="33"/>
      <c r="W84" s="9"/>
      <c r="X84" s="9"/>
    </row>
    <row r="85" spans="1:24" ht="18" customHeight="1">
      <c r="A85" s="2"/>
      <c r="B85" s="48">
        <v>4</v>
      </c>
      <c r="C85" s="92" t="s">
        <v>88</v>
      </c>
      <c r="D85" s="93"/>
      <c r="E85" s="68" t="s">
        <v>91</v>
      </c>
      <c r="F85" s="2"/>
      <c r="G85" s="69"/>
      <c r="H85" s="94">
        <v>5829</v>
      </c>
      <c r="I85" s="95"/>
      <c r="J85" s="49"/>
      <c r="K85" s="48" t="s">
        <v>103</v>
      </c>
      <c r="L85" s="2"/>
      <c r="M85" s="2"/>
      <c r="N85" s="33"/>
      <c r="W85" s="9"/>
      <c r="X85" s="9"/>
    </row>
    <row r="86" spans="1:24" ht="18" customHeight="1">
      <c r="A86" s="2"/>
      <c r="B86" s="6">
        <v>5</v>
      </c>
      <c r="C86" s="96" t="s">
        <v>90</v>
      </c>
      <c r="D86" s="97"/>
      <c r="E86" s="59" t="s">
        <v>105</v>
      </c>
      <c r="F86" s="60"/>
      <c r="G86" s="61"/>
      <c r="H86" s="90">
        <v>1418</v>
      </c>
      <c r="I86" s="91"/>
      <c r="J86" s="35"/>
      <c r="K86" s="6" t="s">
        <v>103</v>
      </c>
      <c r="L86" s="2"/>
      <c r="M86" s="2"/>
      <c r="N86" s="33"/>
      <c r="W86" s="9"/>
      <c r="X86" s="9"/>
    </row>
    <row r="87" spans="1:24" ht="18" customHeight="1">
      <c r="A87" s="2"/>
      <c r="B87" s="8">
        <v>6</v>
      </c>
      <c r="C87" s="84" t="s">
        <v>87</v>
      </c>
      <c r="D87" s="85"/>
      <c r="E87" s="70" t="s">
        <v>104</v>
      </c>
      <c r="F87" s="71"/>
      <c r="G87" s="72"/>
      <c r="H87" s="86">
        <v>1102</v>
      </c>
      <c r="I87" s="87"/>
      <c r="J87" s="36"/>
      <c r="K87" s="8" t="s">
        <v>103</v>
      </c>
      <c r="L87" s="2"/>
      <c r="M87" s="2"/>
      <c r="N87" s="33"/>
      <c r="W87" s="9"/>
      <c r="X87" s="9"/>
    </row>
    <row r="88" spans="1:12" ht="18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8" customHeight="1">
      <c r="A89" s="2"/>
      <c r="B89" s="2" t="s">
        <v>84</v>
      </c>
      <c r="C89" s="2"/>
      <c r="D89" s="2"/>
      <c r="E89" s="2"/>
      <c r="F89" s="2"/>
      <c r="G89" s="30"/>
      <c r="H89" s="31"/>
      <c r="I89" s="28"/>
      <c r="J89" s="28"/>
      <c r="K89" s="29"/>
      <c r="L89" s="2"/>
    </row>
    <row r="90" spans="1:24" ht="18" customHeight="1">
      <c r="A90" s="2"/>
      <c r="B90" s="4" t="s">
        <v>6</v>
      </c>
      <c r="C90" s="106" t="s">
        <v>54</v>
      </c>
      <c r="D90" s="107"/>
      <c r="E90" s="219" t="s">
        <v>58</v>
      </c>
      <c r="F90" s="220"/>
      <c r="G90" s="221"/>
      <c r="H90" s="104" t="s">
        <v>56</v>
      </c>
      <c r="I90" s="187"/>
      <c r="J90" s="105"/>
      <c r="K90" s="4" t="s">
        <v>7</v>
      </c>
      <c r="L90" s="2"/>
      <c r="M90" s="2"/>
      <c r="N90" s="2"/>
      <c r="W90" s="9"/>
      <c r="X90" s="9"/>
    </row>
    <row r="91" spans="1:24" ht="18" customHeight="1">
      <c r="A91" s="2"/>
      <c r="B91" s="5">
        <v>1</v>
      </c>
      <c r="C91" s="216" t="s">
        <v>96</v>
      </c>
      <c r="D91" s="217"/>
      <c r="E91" s="222" t="s">
        <v>81</v>
      </c>
      <c r="F91" s="223"/>
      <c r="G91" s="224"/>
      <c r="H91" s="235">
        <v>42725</v>
      </c>
      <c r="I91" s="236"/>
      <c r="J91" s="34">
        <f>IF(N91="","",IF(MOD(N91,1)=0,"",MOD(N91,1)*1000))</f>
      </c>
      <c r="K91" s="5" t="s">
        <v>101</v>
      </c>
      <c r="L91" s="2"/>
      <c r="M91" s="2"/>
      <c r="N91" s="33"/>
      <c r="W91" s="9"/>
      <c r="X91" s="9"/>
    </row>
    <row r="92" spans="1:24" ht="18" customHeight="1">
      <c r="A92" s="2"/>
      <c r="B92" s="6">
        <v>2</v>
      </c>
      <c r="C92" s="96" t="s">
        <v>79</v>
      </c>
      <c r="D92" s="97"/>
      <c r="E92" s="229" t="s">
        <v>81</v>
      </c>
      <c r="F92" s="230"/>
      <c r="G92" s="231"/>
      <c r="H92" s="90">
        <v>40362</v>
      </c>
      <c r="I92" s="91"/>
      <c r="J92" s="35">
        <f>IF(N92="","",IF(MOD(N92,1)=0,"",MOD(N92,1)*1000))</f>
      </c>
      <c r="K92" s="6" t="s">
        <v>101</v>
      </c>
      <c r="L92" s="2"/>
      <c r="M92" s="2"/>
      <c r="N92" s="33"/>
      <c r="W92" s="9"/>
      <c r="X92" s="9"/>
    </row>
    <row r="93" spans="1:24" ht="18" customHeight="1">
      <c r="A93" s="2"/>
      <c r="B93" s="6">
        <v>3</v>
      </c>
      <c r="C93" s="96" t="s">
        <v>80</v>
      </c>
      <c r="D93" s="97"/>
      <c r="E93" s="229" t="s">
        <v>99</v>
      </c>
      <c r="F93" s="230"/>
      <c r="G93" s="231"/>
      <c r="H93" s="90">
        <v>25602</v>
      </c>
      <c r="I93" s="91"/>
      <c r="J93" s="35">
        <f>IF(N93="","",IF(MOD(N93,1)=0,"",MOD(N93,1)*1000))</f>
      </c>
      <c r="K93" s="6" t="s">
        <v>101</v>
      </c>
      <c r="L93" s="2"/>
      <c r="M93" s="2"/>
      <c r="N93" s="33"/>
      <c r="W93" s="9"/>
      <c r="X93" s="9"/>
    </row>
    <row r="94" spans="1:24" ht="18" customHeight="1">
      <c r="A94" s="2"/>
      <c r="B94" s="6">
        <v>4</v>
      </c>
      <c r="C94" s="96" t="s">
        <v>97</v>
      </c>
      <c r="D94" s="97"/>
      <c r="E94" s="229" t="s">
        <v>73</v>
      </c>
      <c r="F94" s="230"/>
      <c r="G94" s="231"/>
      <c r="H94" s="90">
        <v>24743</v>
      </c>
      <c r="I94" s="91"/>
      <c r="J94" s="35">
        <f>IF(N94="","",IF(MOD(N94,1)=0,"",MOD(N94,1)*1000))</f>
      </c>
      <c r="K94" s="6" t="s">
        <v>101</v>
      </c>
      <c r="L94" s="2"/>
      <c r="M94" s="2"/>
      <c r="N94" s="33"/>
      <c r="W94" s="9"/>
      <c r="X94" s="9"/>
    </row>
    <row r="95" spans="1:24" ht="18" customHeight="1">
      <c r="A95" s="2"/>
      <c r="B95" s="8">
        <v>5</v>
      </c>
      <c r="C95" s="84" t="s">
        <v>95</v>
      </c>
      <c r="D95" s="85"/>
      <c r="E95" s="232" t="s">
        <v>106</v>
      </c>
      <c r="F95" s="233"/>
      <c r="G95" s="234"/>
      <c r="H95" s="86">
        <v>19509</v>
      </c>
      <c r="I95" s="87"/>
      <c r="J95" s="36">
        <f>IF(N95="","",IF(MOD(N95,1)=0,"",MOD(N95,1)*1000))</f>
      </c>
      <c r="K95" s="8" t="s">
        <v>103</v>
      </c>
      <c r="L95" s="2"/>
      <c r="M95" s="2"/>
      <c r="N95" s="33"/>
      <c r="W95" s="9"/>
      <c r="X95" s="9"/>
    </row>
  </sheetData>
  <sheetProtection/>
  <mergeCells count="212">
    <mergeCell ref="H78:I78"/>
    <mergeCell ref="B65:C65"/>
    <mergeCell ref="H69:I69"/>
    <mergeCell ref="C73:K73"/>
    <mergeCell ref="C77:D77"/>
    <mergeCell ref="H77:J77"/>
    <mergeCell ref="D66:E66"/>
    <mergeCell ref="E77:G77"/>
    <mergeCell ref="B68:C68"/>
    <mergeCell ref="D68:E68"/>
    <mergeCell ref="D72:E72"/>
    <mergeCell ref="C78:D78"/>
    <mergeCell ref="B69:C69"/>
    <mergeCell ref="D65:E65"/>
    <mergeCell ref="B70:C70"/>
    <mergeCell ref="D70:E70"/>
    <mergeCell ref="B71:C71"/>
    <mergeCell ref="D71:E71"/>
    <mergeCell ref="D69:E69"/>
    <mergeCell ref="D67:E67"/>
    <mergeCell ref="C91:D91"/>
    <mergeCell ref="E92:G92"/>
    <mergeCell ref="E93:G93"/>
    <mergeCell ref="E58:F58"/>
    <mergeCell ref="I24:K24"/>
    <mergeCell ref="I25:K25"/>
    <mergeCell ref="E52:F52"/>
    <mergeCell ref="G46:H46"/>
    <mergeCell ref="D44:F44"/>
    <mergeCell ref="D42:F42"/>
    <mergeCell ref="I20:K20"/>
    <mergeCell ref="I23:K23"/>
    <mergeCell ref="I21:K21"/>
    <mergeCell ref="I22:K22"/>
    <mergeCell ref="I30:K30"/>
    <mergeCell ref="G42:H42"/>
    <mergeCell ref="I32:K32"/>
    <mergeCell ref="I26:K26"/>
    <mergeCell ref="I27:K27"/>
    <mergeCell ref="I28:K28"/>
    <mergeCell ref="E94:G94"/>
    <mergeCell ref="E95:G95"/>
    <mergeCell ref="H92:I92"/>
    <mergeCell ref="H93:I93"/>
    <mergeCell ref="C94:D94"/>
    <mergeCell ref="H91:I91"/>
    <mergeCell ref="C95:D95"/>
    <mergeCell ref="C92:D92"/>
    <mergeCell ref="H95:I95"/>
    <mergeCell ref="H94:I94"/>
    <mergeCell ref="E90:G90"/>
    <mergeCell ref="E91:G91"/>
    <mergeCell ref="H79:I79"/>
    <mergeCell ref="H80:I80"/>
    <mergeCell ref="H81:I81"/>
    <mergeCell ref="H82:I82"/>
    <mergeCell ref="H83:I83"/>
    <mergeCell ref="H90:J90"/>
    <mergeCell ref="C83:D83"/>
    <mergeCell ref="H72:I72"/>
    <mergeCell ref="D62:G62"/>
    <mergeCell ref="B52:C52"/>
    <mergeCell ref="B54:C54"/>
    <mergeCell ref="B55:C55"/>
    <mergeCell ref="B57:C57"/>
    <mergeCell ref="H68:I68"/>
    <mergeCell ref="H70:I70"/>
    <mergeCell ref="H71:I71"/>
    <mergeCell ref="B38:C38"/>
    <mergeCell ref="B53:C53"/>
    <mergeCell ref="E53:F53"/>
    <mergeCell ref="B56:C56"/>
    <mergeCell ref="D47:F47"/>
    <mergeCell ref="B47:C47"/>
    <mergeCell ref="E51:F51"/>
    <mergeCell ref="D50:F50"/>
    <mergeCell ref="B50:C51"/>
    <mergeCell ref="E55:F55"/>
    <mergeCell ref="I31:K31"/>
    <mergeCell ref="G37:H37"/>
    <mergeCell ref="D63:F63"/>
    <mergeCell ref="D32:F32"/>
    <mergeCell ref="G38:H38"/>
    <mergeCell ref="H63:J63"/>
    <mergeCell ref="D41:F41"/>
    <mergeCell ref="G41:H41"/>
    <mergeCell ref="G32:H32"/>
    <mergeCell ref="G36:H36"/>
    <mergeCell ref="G40:H40"/>
    <mergeCell ref="G47:H47"/>
    <mergeCell ref="D38:F38"/>
    <mergeCell ref="D31:F31"/>
    <mergeCell ref="G44:H44"/>
    <mergeCell ref="D45:F45"/>
    <mergeCell ref="D46:F46"/>
    <mergeCell ref="D39:F39"/>
    <mergeCell ref="B67:C67"/>
    <mergeCell ref="B39:C39"/>
    <mergeCell ref="G59:H59"/>
    <mergeCell ref="H64:I64"/>
    <mergeCell ref="D64:E64"/>
    <mergeCell ref="B41:C41"/>
    <mergeCell ref="H65:I65"/>
    <mergeCell ref="D43:F43"/>
    <mergeCell ref="B46:C46"/>
    <mergeCell ref="G50:H50"/>
    <mergeCell ref="H62:K62"/>
    <mergeCell ref="E57:F57"/>
    <mergeCell ref="G45:H45"/>
    <mergeCell ref="E56:F56"/>
    <mergeCell ref="G39:H39"/>
    <mergeCell ref="D40:F40"/>
    <mergeCell ref="E54:F54"/>
    <mergeCell ref="D30:F30"/>
    <mergeCell ref="G30:H30"/>
    <mergeCell ref="C33:K33"/>
    <mergeCell ref="C82:D82"/>
    <mergeCell ref="H67:I67"/>
    <mergeCell ref="H66:I66"/>
    <mergeCell ref="C79:D79"/>
    <mergeCell ref="B37:C37"/>
    <mergeCell ref="G43:H43"/>
    <mergeCell ref="I29:K29"/>
    <mergeCell ref="D26:F26"/>
    <mergeCell ref="G26:H26"/>
    <mergeCell ref="D27:F27"/>
    <mergeCell ref="G27:H27"/>
    <mergeCell ref="D28:F28"/>
    <mergeCell ref="G28:H28"/>
    <mergeCell ref="D29:F29"/>
    <mergeCell ref="G29:H29"/>
    <mergeCell ref="B44:C44"/>
    <mergeCell ref="B45:C45"/>
    <mergeCell ref="C93:D93"/>
    <mergeCell ref="C90:D90"/>
    <mergeCell ref="C80:D80"/>
    <mergeCell ref="C81:D81"/>
    <mergeCell ref="B72:C72"/>
    <mergeCell ref="B66:C66"/>
    <mergeCell ref="D59:F59"/>
    <mergeCell ref="B62:C62"/>
    <mergeCell ref="B42:C42"/>
    <mergeCell ref="D22:F22"/>
    <mergeCell ref="G22:H22"/>
    <mergeCell ref="D23:F23"/>
    <mergeCell ref="G23:H23"/>
    <mergeCell ref="B36:C36"/>
    <mergeCell ref="D24:F24"/>
    <mergeCell ref="G24:H24"/>
    <mergeCell ref="G31:H31"/>
    <mergeCell ref="D37:F37"/>
    <mergeCell ref="D21:F21"/>
    <mergeCell ref="G21:H21"/>
    <mergeCell ref="B40:C40"/>
    <mergeCell ref="B63:C63"/>
    <mergeCell ref="B64:C64"/>
    <mergeCell ref="D25:F25"/>
    <mergeCell ref="G25:H25"/>
    <mergeCell ref="D36:F36"/>
    <mergeCell ref="B43:C43"/>
    <mergeCell ref="B58:C59"/>
    <mergeCell ref="D20:F20"/>
    <mergeCell ref="G20:H20"/>
    <mergeCell ref="I7:K7"/>
    <mergeCell ref="I8:K8"/>
    <mergeCell ref="I9:K9"/>
    <mergeCell ref="D18:F18"/>
    <mergeCell ref="I15:K15"/>
    <mergeCell ref="I12:K12"/>
    <mergeCell ref="I18:K18"/>
    <mergeCell ref="I19:K19"/>
    <mergeCell ref="A1:K1"/>
    <mergeCell ref="A2:K2"/>
    <mergeCell ref="B14:C14"/>
    <mergeCell ref="D14:F14"/>
    <mergeCell ref="G14:H14"/>
    <mergeCell ref="I13:K13"/>
    <mergeCell ref="I14:K14"/>
    <mergeCell ref="G13:H13"/>
    <mergeCell ref="G9:H9"/>
    <mergeCell ref="B6:C6"/>
    <mergeCell ref="G12:H12"/>
    <mergeCell ref="B13:C13"/>
    <mergeCell ref="D13:F13"/>
    <mergeCell ref="D19:F19"/>
    <mergeCell ref="G18:H18"/>
    <mergeCell ref="G19:H19"/>
    <mergeCell ref="D15:F15"/>
    <mergeCell ref="G15:H15"/>
    <mergeCell ref="D12:F12"/>
    <mergeCell ref="J6:K6"/>
    <mergeCell ref="D7:F7"/>
    <mergeCell ref="D8:F8"/>
    <mergeCell ref="D9:F9"/>
    <mergeCell ref="G7:H7"/>
    <mergeCell ref="G8:H8"/>
    <mergeCell ref="D6:F6"/>
    <mergeCell ref="G6:H6"/>
    <mergeCell ref="B7:C7"/>
    <mergeCell ref="B8:C8"/>
    <mergeCell ref="B9:C9"/>
    <mergeCell ref="B15:C15"/>
    <mergeCell ref="B18:C18"/>
    <mergeCell ref="B12:C12"/>
    <mergeCell ref="C87:D87"/>
    <mergeCell ref="H87:I87"/>
    <mergeCell ref="C84:D84"/>
    <mergeCell ref="H84:I84"/>
    <mergeCell ref="C85:D85"/>
    <mergeCell ref="H85:I85"/>
    <mergeCell ref="C86:D86"/>
    <mergeCell ref="H86:I86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scale="98" r:id="rId1"/>
  <rowBreaks count="2" manualBreakCount="2">
    <brk id="47" max="11" man="1"/>
    <brk id="9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toyonaka</dc:creator>
  <cp:keywords/>
  <dc:description/>
  <cp:lastModifiedBy>豊中市</cp:lastModifiedBy>
  <cp:lastPrinted>2019-04-12T09:21:40Z</cp:lastPrinted>
  <dcterms:created xsi:type="dcterms:W3CDTF">2003-12-03T06:57:03Z</dcterms:created>
  <dcterms:modified xsi:type="dcterms:W3CDTF">2023-04-28T02:26:45Z</dcterms:modified>
  <cp:category/>
  <cp:version/>
  <cp:contentType/>
  <cp:contentStatus/>
</cp:coreProperties>
</file>