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<sst xmlns="http://schemas.openxmlformats.org/spreadsheetml/2006/main" count="194" uniqueCount="66">
  <si>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</si>
  <si>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</si>
  <si>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</si>
  <si>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</si>
  <si>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</si>
  <si>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</si>
  <si>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</si>
  <si>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</si>
  <si>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</si>
  <si>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</si>
  <si>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</si>
  <si>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</si>
  <si>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</si>
  <si>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</si>
  <si>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</si>
  <si>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</si>
  <si>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</si>
  <si>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</si>
  <si>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</si>
  <si>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</si>
  <si>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</si>
  <si>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</si>
  <si>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</si>
  <si>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</si>
  <si>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</si>
  <si>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</si>
  <si>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</si>
  <si>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</si>
  <si>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</si>
  <si>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</si>
  <si>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</si>
  <si>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</si>
  <si>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</si>
  <si>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</si>
  <si>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</si>
  <si>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</si>
  <si>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</si>
  <si>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</si>
  <si>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</si>
  <si>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</si>
  <si>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</si>
  <si>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</si>
  <si>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</si>
  <si>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</si>
  <si>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</si>
  <si>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</si>
  <si>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</si>
  <si>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</si>
  <si>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</si>
  <si>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</si>
  <si>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</si>
  <si>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</si>
  <si>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</si>
  <si>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</si>
  <si>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</si>
  <si>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</si>
  <si>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</si>
  <si>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</si>
  <si>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平成26年（2014年）</t>
  </si>
  <si>
    <t>当月1日現在</t>
  </si>
  <si>
    <t>前月1日現在</t>
  </si>
  <si>
    <t>２　全市増減内容（前月）</t>
  </si>
  <si>
    <t>４　管内別増減内容（前月）</t>
  </si>
  <si>
    <t>9月</t>
  </si>
  <si>
    <t>平成26年（2014年）9月1日現在</t>
  </si>
  <si>
    <t>8日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</si>
</sst>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0" borderId="51" xfId="49" applyNumberFormat="1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3" borderId="5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1" sqref="A1:T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7.25">
      <c r="A1" s="225" t="s">
        <v>39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4:20" ht="13.5">
      <c r="N2" s="3"/>
      <c r="O2" s="3"/>
      <c r="P2" s="126"/>
      <c r="Q2" s="125"/>
      <c r="R2" s="127" t="s">
        <v>58</v>
      </c>
      <c r="S2" s="128" t="s">
        <v>63</v>
      </c>
      <c r="T2" s="128" t="s">
        <v>65</v>
      </c>
    </row>
    <row r="3" spans="1:20" ht="13.5">
      <c r="A3" s="230" t="s">
        <v>64</v>
      </c>
      <c r="B3" s="231"/>
      <c r="C3" s="231"/>
      <c r="D3" s="231"/>
      <c r="E3" s="231"/>
      <c r="F3" s="231"/>
      <c r="G3" s="231"/>
      <c r="H3" s="231"/>
      <c r="I3" s="231"/>
      <c r="J3" s="231"/>
      <c r="T3" s="3" t="s">
        <v>33</v>
      </c>
    </row>
    <row r="5" spans="1:9" ht="14.25" customHeight="1" thickBot="1">
      <c r="A5" s="1" t="s">
        <v>40</v>
      </c>
      <c r="B5" s="2"/>
      <c r="C5" s="2"/>
      <c r="D5" s="2"/>
      <c r="E5" s="2"/>
      <c r="F5" s="2"/>
      <c r="G5" s="2"/>
      <c r="H5" s="2"/>
      <c r="I5" s="2"/>
    </row>
    <row r="6" spans="1:8" ht="13.5">
      <c r="A6" s="205" t="s">
        <v>41</v>
      </c>
      <c r="B6" s="206"/>
      <c r="C6" s="207"/>
      <c r="D6" s="193" t="s">
        <v>59</v>
      </c>
      <c r="E6" s="193" t="s">
        <v>60</v>
      </c>
      <c r="F6" s="187" t="s">
        <v>42</v>
      </c>
      <c r="G6" s="188"/>
      <c r="H6" s="189"/>
    </row>
    <row r="7" spans="1:15" ht="14.25" thickBot="1">
      <c r="A7" s="195"/>
      <c r="B7" s="208"/>
      <c r="C7" s="196"/>
      <c r="D7" s="194"/>
      <c r="E7" s="194"/>
      <c r="F7" s="62" t="s">
        <v>0</v>
      </c>
      <c r="G7" s="63" t="s">
        <v>1</v>
      </c>
      <c r="H7" s="58" t="s">
        <v>43</v>
      </c>
      <c r="J7" s="17"/>
      <c r="M7" s="3"/>
      <c r="N7" s="3"/>
      <c r="O7" s="3"/>
    </row>
    <row r="8" spans="1:10" ht="18" customHeight="1">
      <c r="A8" s="197" t="s">
        <v>2</v>
      </c>
      <c r="B8" s="188"/>
      <c r="C8" s="198"/>
      <c r="D8" s="110">
        <v>183817</v>
      </c>
      <c r="E8" s="110">
        <v>183942</v>
      </c>
      <c r="F8" s="66">
        <f>K18</f>
        <v>853</v>
      </c>
      <c r="G8" s="66">
        <f>S18</f>
        <v>978</v>
      </c>
      <c r="H8" s="107">
        <f>D8-E8</f>
        <v>-125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191227</v>
      </c>
      <c r="E9" s="111">
        <v>191297</v>
      </c>
      <c r="F9" s="67">
        <f>K19</f>
        <v>792</v>
      </c>
      <c r="G9" s="67">
        <f>S19</f>
        <v>862</v>
      </c>
      <c r="H9" s="108">
        <f>D9-E9</f>
        <v>-70</v>
      </c>
      <c r="I9">
        <f>IF(D9-E9+F9-G9=H9*2,"","エラー")</f>
      </c>
      <c r="J9" s="17"/>
    </row>
    <row r="10" spans="1:9" ht="18" customHeight="1">
      <c r="A10" s="195" t="s">
        <v>44</v>
      </c>
      <c r="B10" s="196"/>
      <c r="C10" s="4" t="s">
        <v>4</v>
      </c>
      <c r="D10" s="111">
        <v>209328</v>
      </c>
      <c r="E10" s="111">
        <v>209457</v>
      </c>
      <c r="F10" s="67">
        <f>K20</f>
        <v>728</v>
      </c>
      <c r="G10" s="67">
        <f>S20</f>
        <v>857</v>
      </c>
      <c r="H10" s="108">
        <f>D10-E10</f>
        <v>-129</v>
      </c>
      <c r="I10">
        <f>IF(D10-E10+F10-G10=H10*2,"","エラー")</f>
      </c>
    </row>
    <row r="11" spans="1:9" ht="18" customHeight="1" thickBot="1">
      <c r="A11" s="14"/>
      <c r="B11" s="15"/>
      <c r="C11" s="16" t="s">
        <v>45</v>
      </c>
      <c r="D11" s="181">
        <v>400555</v>
      </c>
      <c r="E11" s="181">
        <v>400754</v>
      </c>
      <c r="F11" s="89">
        <f>K21</f>
        <v>1520</v>
      </c>
      <c r="G11" s="68">
        <f>S21</f>
        <v>1719</v>
      </c>
      <c r="H11" s="109">
        <f>D11-E11</f>
        <v>-199</v>
      </c>
      <c r="I11">
        <f>IF(D11-E11+F11-G11=H11*2,"","エラー")</f>
      </c>
    </row>
    <row r="12" spans="4:7" ht="13.5">
      <c r="D12" s="19"/>
      <c r="E12" s="17"/>
      <c r="F12" s="17"/>
      <c r="G12" s="17"/>
    </row>
    <row r="13" spans="5:7" ht="13.5">
      <c r="E13" s="5"/>
      <c r="F13" s="5"/>
      <c r="G13" s="5"/>
    </row>
    <row r="14" spans="1:20" ht="14.25" thickBot="1">
      <c r="A14" s="32" t="s">
        <v>61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190" t="s">
        <v>37</v>
      </c>
      <c r="E15" s="191"/>
      <c r="F15" s="191"/>
      <c r="G15" s="191"/>
      <c r="H15" s="191"/>
      <c r="I15" s="191"/>
      <c r="J15" s="191"/>
      <c r="K15" s="192"/>
      <c r="L15" s="224" t="s">
        <v>38</v>
      </c>
      <c r="M15" s="191"/>
      <c r="N15" s="191"/>
      <c r="O15" s="191"/>
      <c r="P15" s="191"/>
      <c r="Q15" s="191"/>
      <c r="R15" s="191"/>
      <c r="S15" s="192"/>
      <c r="T15" s="214" t="s">
        <v>46</v>
      </c>
    </row>
    <row r="16" spans="1:20" ht="13.5">
      <c r="A16" s="203" t="s">
        <v>41</v>
      </c>
      <c r="B16" s="204"/>
      <c r="C16" s="196"/>
      <c r="D16" s="209" t="s">
        <v>7</v>
      </c>
      <c r="E16" s="185" t="s">
        <v>8</v>
      </c>
      <c r="F16" s="226" t="s">
        <v>36</v>
      </c>
      <c r="G16" s="23" t="s">
        <v>34</v>
      </c>
      <c r="H16" s="23" t="s">
        <v>9</v>
      </c>
      <c r="I16" s="23" t="s">
        <v>10</v>
      </c>
      <c r="J16" s="24" t="s">
        <v>11</v>
      </c>
      <c r="K16" s="222" t="s">
        <v>45</v>
      </c>
      <c r="L16" s="183" t="s">
        <v>12</v>
      </c>
      <c r="M16" s="185" t="s">
        <v>31</v>
      </c>
      <c r="N16" s="226" t="s">
        <v>36</v>
      </c>
      <c r="O16" s="23" t="s">
        <v>34</v>
      </c>
      <c r="P16" s="23" t="s">
        <v>9</v>
      </c>
      <c r="Q16" s="23" t="s">
        <v>10</v>
      </c>
      <c r="R16" s="25" t="s">
        <v>11</v>
      </c>
      <c r="S16" s="222" t="s">
        <v>45</v>
      </c>
      <c r="T16" s="215"/>
    </row>
    <row r="17" spans="1:20" ht="14.25" thickBot="1">
      <c r="A17" s="10" t="s">
        <v>14</v>
      </c>
      <c r="B17" s="11"/>
      <c r="C17" s="11"/>
      <c r="D17" s="210"/>
      <c r="E17" s="186"/>
      <c r="F17" s="227"/>
      <c r="G17" s="26" t="s">
        <v>35</v>
      </c>
      <c r="H17" s="26" t="s">
        <v>15</v>
      </c>
      <c r="I17" s="27" t="s">
        <v>16</v>
      </c>
      <c r="J17" s="28" t="s">
        <v>17</v>
      </c>
      <c r="K17" s="223"/>
      <c r="L17" s="184"/>
      <c r="M17" s="186"/>
      <c r="N17" s="227"/>
      <c r="O17" s="26" t="s">
        <v>35</v>
      </c>
      <c r="P17" s="27" t="s">
        <v>18</v>
      </c>
      <c r="Q17" s="27" t="s">
        <v>19</v>
      </c>
      <c r="R17" s="28" t="s">
        <v>20</v>
      </c>
      <c r="S17" s="223"/>
      <c r="T17" s="216"/>
    </row>
    <row r="18" spans="1:23" ht="18" customHeight="1">
      <c r="A18" s="213" t="s">
        <v>47</v>
      </c>
      <c r="B18" s="188"/>
      <c r="C18" s="198"/>
      <c r="D18" s="112">
        <v>639</v>
      </c>
      <c r="E18" s="112">
        <v>0</v>
      </c>
      <c r="F18" s="112">
        <v>0</v>
      </c>
      <c r="G18" s="112">
        <v>0</v>
      </c>
      <c r="H18" s="113">
        <v>13</v>
      </c>
      <c r="I18" s="113">
        <v>49</v>
      </c>
      <c r="J18" s="113">
        <v>152</v>
      </c>
      <c r="K18" s="69">
        <f>SUM(D18:J18)</f>
        <v>853</v>
      </c>
      <c r="L18" s="120">
        <v>706</v>
      </c>
      <c r="M18" s="113">
        <v>127</v>
      </c>
      <c r="N18" s="113">
        <v>0</v>
      </c>
      <c r="O18" s="113">
        <v>0</v>
      </c>
      <c r="P18" s="113">
        <v>4</v>
      </c>
      <c r="Q18" s="113">
        <v>50</v>
      </c>
      <c r="R18" s="113">
        <v>91</v>
      </c>
      <c r="S18" s="69">
        <f>SUM(L18:R18)</f>
        <v>978</v>
      </c>
      <c r="T18" s="70">
        <f>K18-S18</f>
        <v>-125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48</v>
      </c>
      <c r="D19" s="114">
        <v>611</v>
      </c>
      <c r="E19" s="114">
        <v>169</v>
      </c>
      <c r="F19" s="114">
        <v>1</v>
      </c>
      <c r="G19" s="114">
        <v>0</v>
      </c>
      <c r="H19" s="115">
        <v>11</v>
      </c>
      <c r="I19" s="71" t="s">
        <v>32</v>
      </c>
      <c r="J19" s="71" t="s">
        <v>32</v>
      </c>
      <c r="K19" s="72">
        <f>SUM(D19:J19)</f>
        <v>792</v>
      </c>
      <c r="L19" s="121">
        <v>723</v>
      </c>
      <c r="M19" s="115">
        <v>135</v>
      </c>
      <c r="N19" s="115">
        <v>1</v>
      </c>
      <c r="O19" s="115">
        <v>0</v>
      </c>
      <c r="P19" s="115">
        <v>3</v>
      </c>
      <c r="Q19" s="73" t="s">
        <v>32</v>
      </c>
      <c r="R19" s="73" t="s">
        <v>32</v>
      </c>
      <c r="S19" s="72">
        <f>SUM(L19:R19)</f>
        <v>862</v>
      </c>
      <c r="T19" s="74">
        <f>K19-S19</f>
        <v>-70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3" t="s">
        <v>28</v>
      </c>
      <c r="B20" s="196"/>
      <c r="C20" s="22" t="s">
        <v>49</v>
      </c>
      <c r="D20" s="116">
        <v>569</v>
      </c>
      <c r="E20" s="116">
        <v>142</v>
      </c>
      <c r="F20" s="116">
        <v>4</v>
      </c>
      <c r="G20" s="116">
        <v>0</v>
      </c>
      <c r="H20" s="117">
        <v>13</v>
      </c>
      <c r="I20" s="71" t="s">
        <v>32</v>
      </c>
      <c r="J20" s="71" t="s">
        <v>32</v>
      </c>
      <c r="K20" s="75">
        <f>SUM(D20:J20)</f>
        <v>728</v>
      </c>
      <c r="L20" s="122">
        <v>725</v>
      </c>
      <c r="M20" s="117">
        <v>124</v>
      </c>
      <c r="N20" s="117">
        <v>4</v>
      </c>
      <c r="O20" s="117">
        <v>0</v>
      </c>
      <c r="P20" s="117">
        <v>4</v>
      </c>
      <c r="Q20" s="76" t="s">
        <v>32</v>
      </c>
      <c r="R20" s="76" t="s">
        <v>32</v>
      </c>
      <c r="S20" s="75">
        <f>SUM(L20:R20)</f>
        <v>857</v>
      </c>
      <c r="T20" s="77">
        <f>K20-S20</f>
        <v>-129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45</v>
      </c>
      <c r="D21" s="118">
        <f>SUM(D19:D20)</f>
        <v>1180</v>
      </c>
      <c r="E21" s="119">
        <f>SUM(E19:E20)</f>
        <v>311</v>
      </c>
      <c r="F21" s="119">
        <f>SUM(F19:F20)</f>
        <v>5</v>
      </c>
      <c r="G21" s="119">
        <f>SUM(G19:G20)</f>
        <v>0</v>
      </c>
      <c r="H21" s="119">
        <f>SUM(H19:H20)</f>
        <v>24</v>
      </c>
      <c r="I21" s="78" t="s">
        <v>32</v>
      </c>
      <c r="J21" s="78" t="s">
        <v>32</v>
      </c>
      <c r="K21" s="79">
        <f>SUM(D21:J21)</f>
        <v>1520</v>
      </c>
      <c r="L21" s="123">
        <f>SUM(L19:L20)</f>
        <v>1448</v>
      </c>
      <c r="M21" s="124">
        <f>SUM(M19:M20)</f>
        <v>259</v>
      </c>
      <c r="N21" s="124">
        <f>SUM(N19:N20)</f>
        <v>5</v>
      </c>
      <c r="O21" s="124">
        <f>SUM(O19:O20)</f>
        <v>0</v>
      </c>
      <c r="P21" s="124">
        <f>SUM(P19:P20)</f>
        <v>7</v>
      </c>
      <c r="Q21" s="80" t="s">
        <v>32</v>
      </c>
      <c r="R21" s="80" t="s">
        <v>32</v>
      </c>
      <c r="S21" s="79">
        <f>SUM(L21:R21)</f>
        <v>1719</v>
      </c>
      <c r="T21" s="81">
        <f>K21-S21</f>
        <v>-199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50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5" t="s">
        <v>30</v>
      </c>
      <c r="B25" s="206"/>
      <c r="C25" s="207"/>
      <c r="D25" s="193" t="s">
        <v>59</v>
      </c>
      <c r="E25" s="199" t="s">
        <v>60</v>
      </c>
      <c r="F25" s="187" t="s">
        <v>42</v>
      </c>
      <c r="G25" s="188"/>
      <c r="H25" s="189"/>
    </row>
    <row r="26" spans="1:11" ht="14.25" thickBot="1">
      <c r="A26" s="195"/>
      <c r="B26" s="208"/>
      <c r="C26" s="196"/>
      <c r="D26" s="194"/>
      <c r="E26" s="200"/>
      <c r="F26" s="63" t="s">
        <v>51</v>
      </c>
      <c r="G26" s="63" t="s">
        <v>1</v>
      </c>
      <c r="H26" s="58" t="s">
        <v>43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131102</v>
      </c>
      <c r="E27" s="129">
        <v>131174</v>
      </c>
      <c r="F27" s="82">
        <f>K45+T45</f>
        <v>607</v>
      </c>
      <c r="G27" s="82">
        <f>S45+U45</f>
        <v>679</v>
      </c>
      <c r="H27" s="83">
        <f>V45</f>
        <v>-72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1" t="s">
        <v>47</v>
      </c>
      <c r="B28" s="212"/>
      <c r="C28" s="102" t="s">
        <v>22</v>
      </c>
      <c r="D28" s="130">
        <v>28947</v>
      </c>
      <c r="E28" s="130">
        <v>28979</v>
      </c>
      <c r="F28" s="84">
        <f aca="true" t="shared" si="1" ref="F28:F38">K46+T46</f>
        <v>143</v>
      </c>
      <c r="G28" s="84">
        <f aca="true" t="shared" si="2" ref="G28:G38">S46+U46</f>
        <v>175</v>
      </c>
      <c r="H28" s="85">
        <f aca="true" t="shared" si="3" ref="H28:H38">V46</f>
        <v>-32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23768</v>
      </c>
      <c r="E29" s="130">
        <v>23789</v>
      </c>
      <c r="F29" s="84">
        <f t="shared" si="1"/>
        <v>103</v>
      </c>
      <c r="G29" s="84">
        <f t="shared" si="2"/>
        <v>124</v>
      </c>
      <c r="H29" s="85">
        <f t="shared" si="3"/>
        <v>-21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139599</v>
      </c>
      <c r="E30" s="130">
        <v>139636</v>
      </c>
      <c r="F30" s="84">
        <f t="shared" si="1"/>
        <v>600</v>
      </c>
      <c r="G30" s="84">
        <f t="shared" si="2"/>
        <v>637</v>
      </c>
      <c r="H30" s="85">
        <f t="shared" si="3"/>
        <v>-37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27104</v>
      </c>
      <c r="E31" s="130">
        <v>27142</v>
      </c>
      <c r="F31" s="84">
        <f t="shared" si="1"/>
        <v>120</v>
      </c>
      <c r="G31" s="84">
        <f t="shared" si="2"/>
        <v>158</v>
      </c>
      <c r="H31" s="85">
        <f t="shared" si="3"/>
        <v>-38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24524</v>
      </c>
      <c r="E32" s="130">
        <v>24519</v>
      </c>
      <c r="F32" s="84">
        <f t="shared" si="1"/>
        <v>124</v>
      </c>
      <c r="G32" s="84">
        <f t="shared" si="2"/>
        <v>119</v>
      </c>
      <c r="H32" s="85">
        <f t="shared" si="3"/>
        <v>5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152539</v>
      </c>
      <c r="E33" s="130">
        <v>152634</v>
      </c>
      <c r="F33" s="84">
        <f t="shared" si="1"/>
        <v>535</v>
      </c>
      <c r="G33" s="86">
        <f t="shared" si="2"/>
        <v>630</v>
      </c>
      <c r="H33" s="85">
        <f t="shared" si="3"/>
        <v>-95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44</v>
      </c>
      <c r="B34" s="38" t="s">
        <v>4</v>
      </c>
      <c r="C34" s="102" t="s">
        <v>22</v>
      </c>
      <c r="D34" s="130">
        <v>27991</v>
      </c>
      <c r="E34" s="130">
        <v>28013</v>
      </c>
      <c r="F34" s="84">
        <f t="shared" si="1"/>
        <v>109</v>
      </c>
      <c r="G34" s="84">
        <f t="shared" si="2"/>
        <v>131</v>
      </c>
      <c r="H34" s="85">
        <f t="shared" si="3"/>
        <v>-22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28798</v>
      </c>
      <c r="E35" s="130">
        <v>28810</v>
      </c>
      <c r="F35" s="84">
        <f t="shared" si="1"/>
        <v>142</v>
      </c>
      <c r="G35" s="84">
        <f t="shared" si="2"/>
        <v>154</v>
      </c>
      <c r="H35" s="85">
        <f t="shared" si="3"/>
        <v>-12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292138</v>
      </c>
      <c r="E36" s="131">
        <v>292270</v>
      </c>
      <c r="F36" s="87">
        <f t="shared" si="1"/>
        <v>1135</v>
      </c>
      <c r="G36" s="84">
        <f t="shared" si="2"/>
        <v>1267</v>
      </c>
      <c r="H36" s="85">
        <f t="shared" si="3"/>
        <v>-132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55095</v>
      </c>
      <c r="E37" s="131">
        <v>55155</v>
      </c>
      <c r="F37" s="87">
        <f t="shared" si="1"/>
        <v>229</v>
      </c>
      <c r="G37" s="84">
        <f t="shared" si="2"/>
        <v>289</v>
      </c>
      <c r="H37" s="85">
        <f t="shared" si="3"/>
        <v>-60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52</v>
      </c>
      <c r="D38" s="132">
        <v>53322</v>
      </c>
      <c r="E38" s="132">
        <v>53329</v>
      </c>
      <c r="F38" s="88">
        <f t="shared" si="1"/>
        <v>266</v>
      </c>
      <c r="G38" s="89">
        <f t="shared" si="2"/>
        <v>273</v>
      </c>
      <c r="H38" s="90">
        <f t="shared" si="3"/>
        <v>-7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3.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82" t="s">
        <v>62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14</v>
      </c>
      <c r="B42" s="9"/>
      <c r="C42" s="9"/>
      <c r="D42" s="190" t="s">
        <v>37</v>
      </c>
      <c r="E42" s="191"/>
      <c r="F42" s="191"/>
      <c r="G42" s="191"/>
      <c r="H42" s="191"/>
      <c r="I42" s="191"/>
      <c r="J42" s="191"/>
      <c r="K42" s="192"/>
      <c r="L42" s="224" t="s">
        <v>38</v>
      </c>
      <c r="M42" s="191"/>
      <c r="N42" s="191"/>
      <c r="O42" s="191"/>
      <c r="P42" s="191"/>
      <c r="Q42" s="191"/>
      <c r="R42" s="191"/>
      <c r="S42" s="192"/>
      <c r="T42" s="220" t="s">
        <v>53</v>
      </c>
      <c r="U42" s="221"/>
      <c r="V42" s="214" t="s">
        <v>46</v>
      </c>
      <c r="W42" s="217" t="s">
        <v>54</v>
      </c>
    </row>
    <row r="43" spans="1:23" ht="13.5">
      <c r="A43" s="203" t="s">
        <v>41</v>
      </c>
      <c r="B43" s="204"/>
      <c r="C43" s="196"/>
      <c r="D43" s="209" t="s">
        <v>7</v>
      </c>
      <c r="E43" s="185" t="s">
        <v>8</v>
      </c>
      <c r="F43" s="226" t="s">
        <v>36</v>
      </c>
      <c r="G43" s="23" t="s">
        <v>34</v>
      </c>
      <c r="H43" s="23" t="s">
        <v>9</v>
      </c>
      <c r="I43" s="23" t="s">
        <v>10</v>
      </c>
      <c r="J43" s="24" t="s">
        <v>11</v>
      </c>
      <c r="K43" s="222" t="s">
        <v>45</v>
      </c>
      <c r="L43" s="183" t="s">
        <v>55</v>
      </c>
      <c r="M43" s="185" t="s">
        <v>13</v>
      </c>
      <c r="N43" s="226" t="s">
        <v>36</v>
      </c>
      <c r="O43" s="23" t="s">
        <v>34</v>
      </c>
      <c r="P43" s="23" t="s">
        <v>9</v>
      </c>
      <c r="Q43" s="23" t="s">
        <v>56</v>
      </c>
      <c r="R43" s="25" t="s">
        <v>11</v>
      </c>
      <c r="S43" s="222" t="s">
        <v>45</v>
      </c>
      <c r="T43" s="228" t="s">
        <v>0</v>
      </c>
      <c r="U43" s="185" t="s">
        <v>1</v>
      </c>
      <c r="V43" s="215"/>
      <c r="W43" s="218"/>
    </row>
    <row r="44" spans="1:23" ht="14.25" thickBot="1">
      <c r="A44" s="10" t="s">
        <v>14</v>
      </c>
      <c r="B44" s="12"/>
      <c r="C44" s="12" t="s">
        <v>14</v>
      </c>
      <c r="D44" s="210"/>
      <c r="E44" s="186"/>
      <c r="F44" s="227"/>
      <c r="G44" s="26" t="s">
        <v>35</v>
      </c>
      <c r="H44" s="26" t="s">
        <v>15</v>
      </c>
      <c r="I44" s="27" t="s">
        <v>16</v>
      </c>
      <c r="J44" s="28" t="s">
        <v>17</v>
      </c>
      <c r="K44" s="223"/>
      <c r="L44" s="184"/>
      <c r="M44" s="186"/>
      <c r="N44" s="227"/>
      <c r="O44" s="26" t="s">
        <v>35</v>
      </c>
      <c r="P44" s="27" t="s">
        <v>18</v>
      </c>
      <c r="Q44" s="27" t="s">
        <v>19</v>
      </c>
      <c r="R44" s="28" t="s">
        <v>20</v>
      </c>
      <c r="S44" s="223"/>
      <c r="T44" s="229"/>
      <c r="U44" s="186"/>
      <c r="V44" s="216"/>
      <c r="W44" s="219"/>
    </row>
    <row r="45" spans="1:47" s="31" customFormat="1" ht="18" customHeight="1">
      <c r="A45" s="30" t="s">
        <v>14</v>
      </c>
      <c r="B45" s="44"/>
      <c r="C45" s="52" t="s">
        <v>26</v>
      </c>
      <c r="D45" s="133">
        <v>466</v>
      </c>
      <c r="E45" s="134">
        <v>0</v>
      </c>
      <c r="F45" s="134">
        <v>0</v>
      </c>
      <c r="G45" s="134">
        <v>0</v>
      </c>
      <c r="H45" s="134">
        <v>7</v>
      </c>
      <c r="I45" s="134">
        <v>38</v>
      </c>
      <c r="J45" s="134">
        <v>67</v>
      </c>
      <c r="K45" s="75">
        <f aca="true" t="shared" si="4" ref="K45:K56">SUM(D45:J45)</f>
        <v>578</v>
      </c>
      <c r="L45" s="138">
        <v>508</v>
      </c>
      <c r="M45" s="134">
        <v>80</v>
      </c>
      <c r="N45" s="134">
        <v>0</v>
      </c>
      <c r="O45" s="134">
        <v>0</v>
      </c>
      <c r="P45" s="134">
        <v>2</v>
      </c>
      <c r="Q45" s="134">
        <v>34</v>
      </c>
      <c r="R45" s="134">
        <v>18</v>
      </c>
      <c r="S45" s="91">
        <f>SUM(L45:R45)</f>
        <v>642</v>
      </c>
      <c r="T45" s="144">
        <v>29</v>
      </c>
      <c r="U45" s="134">
        <v>37</v>
      </c>
      <c r="V45" s="85">
        <f>(K45+T45)-(S45+U45)</f>
        <v>-72</v>
      </c>
      <c r="W45" s="149">
        <v>354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01" t="s">
        <v>47</v>
      </c>
      <c r="B46" s="202"/>
      <c r="C46" s="53" t="s">
        <v>22</v>
      </c>
      <c r="D46" s="116">
        <v>94</v>
      </c>
      <c r="E46" s="117">
        <v>0</v>
      </c>
      <c r="F46" s="117">
        <v>0</v>
      </c>
      <c r="G46" s="117">
        <v>0</v>
      </c>
      <c r="H46" s="117">
        <v>3</v>
      </c>
      <c r="I46" s="117">
        <v>7</v>
      </c>
      <c r="J46" s="117">
        <v>14</v>
      </c>
      <c r="K46" s="75">
        <f t="shared" si="4"/>
        <v>118</v>
      </c>
      <c r="L46" s="139">
        <v>101</v>
      </c>
      <c r="M46" s="117">
        <v>37</v>
      </c>
      <c r="N46" s="117">
        <v>0</v>
      </c>
      <c r="O46" s="117">
        <v>0</v>
      </c>
      <c r="P46" s="117">
        <v>0</v>
      </c>
      <c r="Q46" s="117">
        <v>11</v>
      </c>
      <c r="R46" s="117">
        <v>4</v>
      </c>
      <c r="S46" s="91">
        <f aca="true" t="shared" si="6" ref="S46:S56">SUM(L46:R46)</f>
        <v>153</v>
      </c>
      <c r="T46" s="145">
        <v>25</v>
      </c>
      <c r="U46" s="117">
        <v>22</v>
      </c>
      <c r="V46" s="85">
        <f aca="true" t="shared" si="7" ref="V46:V56">(K46+T46)-(S46+U46)</f>
        <v>-32</v>
      </c>
      <c r="W46" s="150">
        <v>72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52</v>
      </c>
      <c r="D47" s="135">
        <v>79</v>
      </c>
      <c r="E47" s="136">
        <v>0</v>
      </c>
      <c r="F47" s="136">
        <v>0</v>
      </c>
      <c r="G47" s="136">
        <v>0</v>
      </c>
      <c r="H47" s="136">
        <v>3</v>
      </c>
      <c r="I47" s="136">
        <v>4</v>
      </c>
      <c r="J47" s="136">
        <v>3</v>
      </c>
      <c r="K47" s="92">
        <f t="shared" si="4"/>
        <v>89</v>
      </c>
      <c r="L47" s="140">
        <v>97</v>
      </c>
      <c r="M47" s="141">
        <v>10</v>
      </c>
      <c r="N47" s="141">
        <v>0</v>
      </c>
      <c r="O47" s="141">
        <v>0</v>
      </c>
      <c r="P47" s="141">
        <v>2</v>
      </c>
      <c r="Q47" s="141">
        <v>5</v>
      </c>
      <c r="R47" s="141">
        <v>1</v>
      </c>
      <c r="S47" s="72">
        <f t="shared" si="6"/>
        <v>115</v>
      </c>
      <c r="T47" s="146">
        <v>14</v>
      </c>
      <c r="U47" s="141">
        <v>9</v>
      </c>
      <c r="V47" s="93">
        <f t="shared" si="7"/>
        <v>-21</v>
      </c>
      <c r="W47" s="151">
        <v>23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447</v>
      </c>
      <c r="E48" s="134">
        <v>122</v>
      </c>
      <c r="F48" s="134">
        <v>0</v>
      </c>
      <c r="G48" s="134">
        <v>0</v>
      </c>
      <c r="H48" s="134">
        <v>5</v>
      </c>
      <c r="I48" s="95" t="s">
        <v>32</v>
      </c>
      <c r="J48" s="71" t="s">
        <v>32</v>
      </c>
      <c r="K48" s="69">
        <f t="shared" si="4"/>
        <v>574</v>
      </c>
      <c r="L48" s="142">
        <v>529</v>
      </c>
      <c r="M48" s="113">
        <v>79</v>
      </c>
      <c r="N48" s="113">
        <v>0</v>
      </c>
      <c r="O48" s="113">
        <v>0</v>
      </c>
      <c r="P48" s="113">
        <v>3</v>
      </c>
      <c r="Q48" s="96" t="s">
        <v>32</v>
      </c>
      <c r="R48" s="96" t="s">
        <v>32</v>
      </c>
      <c r="S48" s="69">
        <f t="shared" si="6"/>
        <v>611</v>
      </c>
      <c r="T48" s="147">
        <v>26</v>
      </c>
      <c r="U48" s="113">
        <v>26</v>
      </c>
      <c r="V48" s="83">
        <f t="shared" si="7"/>
        <v>-37</v>
      </c>
      <c r="W48" s="149">
        <v>317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48</v>
      </c>
      <c r="C49" s="56" t="s">
        <v>22</v>
      </c>
      <c r="D49" s="116">
        <v>80</v>
      </c>
      <c r="E49" s="117">
        <v>20</v>
      </c>
      <c r="F49" s="117">
        <v>0</v>
      </c>
      <c r="G49" s="117">
        <v>0</v>
      </c>
      <c r="H49" s="117">
        <v>3</v>
      </c>
      <c r="I49" s="95" t="s">
        <v>32</v>
      </c>
      <c r="J49" s="71" t="s">
        <v>32</v>
      </c>
      <c r="K49" s="75">
        <f t="shared" si="4"/>
        <v>103</v>
      </c>
      <c r="L49" s="139">
        <v>101</v>
      </c>
      <c r="M49" s="117">
        <v>36</v>
      </c>
      <c r="N49" s="117">
        <v>0</v>
      </c>
      <c r="O49" s="117">
        <v>0</v>
      </c>
      <c r="P49" s="117">
        <v>0</v>
      </c>
      <c r="Q49" s="95" t="s">
        <v>32</v>
      </c>
      <c r="R49" s="95" t="s">
        <v>32</v>
      </c>
      <c r="S49" s="91">
        <f t="shared" si="6"/>
        <v>137</v>
      </c>
      <c r="T49" s="145">
        <v>17</v>
      </c>
      <c r="U49" s="117">
        <v>21</v>
      </c>
      <c r="V49" s="85">
        <f t="shared" si="7"/>
        <v>-38</v>
      </c>
      <c r="W49" s="150">
        <v>56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84</v>
      </c>
      <c r="E50" s="136">
        <v>27</v>
      </c>
      <c r="F50" s="136">
        <v>1</v>
      </c>
      <c r="G50" s="136">
        <v>0</v>
      </c>
      <c r="H50" s="136">
        <v>3</v>
      </c>
      <c r="I50" s="97" t="s">
        <v>32</v>
      </c>
      <c r="J50" s="71" t="s">
        <v>32</v>
      </c>
      <c r="K50" s="94">
        <f t="shared" si="4"/>
        <v>115</v>
      </c>
      <c r="L50" s="143">
        <v>93</v>
      </c>
      <c r="M50" s="136">
        <v>20</v>
      </c>
      <c r="N50" s="136">
        <v>1</v>
      </c>
      <c r="O50" s="136">
        <v>0</v>
      </c>
      <c r="P50" s="136">
        <v>0</v>
      </c>
      <c r="Q50" s="97" t="s">
        <v>32</v>
      </c>
      <c r="R50" s="97" t="s">
        <v>32</v>
      </c>
      <c r="S50" s="79">
        <f t="shared" si="6"/>
        <v>114</v>
      </c>
      <c r="T50" s="148">
        <v>9</v>
      </c>
      <c r="U50" s="136">
        <v>5</v>
      </c>
      <c r="V50" s="90">
        <f t="shared" si="7"/>
        <v>5</v>
      </c>
      <c r="W50" s="151">
        <v>30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403</v>
      </c>
      <c r="E51" s="134">
        <v>98</v>
      </c>
      <c r="F51" s="134">
        <v>1</v>
      </c>
      <c r="G51" s="134">
        <v>0</v>
      </c>
      <c r="H51" s="134">
        <v>9</v>
      </c>
      <c r="I51" s="71" t="s">
        <v>32</v>
      </c>
      <c r="J51" s="96" t="s">
        <v>32</v>
      </c>
      <c r="K51" s="91">
        <f t="shared" si="4"/>
        <v>511</v>
      </c>
      <c r="L51" s="138">
        <v>508</v>
      </c>
      <c r="M51" s="134">
        <v>89</v>
      </c>
      <c r="N51" s="134">
        <v>1</v>
      </c>
      <c r="O51" s="134">
        <v>0</v>
      </c>
      <c r="P51" s="134">
        <v>2</v>
      </c>
      <c r="Q51" s="71" t="s">
        <v>32</v>
      </c>
      <c r="R51" s="71" t="s">
        <v>32</v>
      </c>
      <c r="S51" s="91">
        <f t="shared" si="6"/>
        <v>600</v>
      </c>
      <c r="T51" s="144">
        <v>24</v>
      </c>
      <c r="U51" s="134">
        <v>30</v>
      </c>
      <c r="V51" s="98">
        <f t="shared" si="7"/>
        <v>-95</v>
      </c>
      <c r="W51" s="149">
        <v>403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57</v>
      </c>
      <c r="B52" s="49" t="s">
        <v>49</v>
      </c>
      <c r="C52" s="56" t="s">
        <v>22</v>
      </c>
      <c r="D52" s="116">
        <v>72</v>
      </c>
      <c r="E52" s="117">
        <v>19</v>
      </c>
      <c r="F52" s="117">
        <v>0</v>
      </c>
      <c r="G52" s="117">
        <v>0</v>
      </c>
      <c r="H52" s="117">
        <v>1</v>
      </c>
      <c r="I52" s="95" t="s">
        <v>32</v>
      </c>
      <c r="J52" s="95" t="s">
        <v>32</v>
      </c>
      <c r="K52" s="75">
        <f t="shared" si="4"/>
        <v>92</v>
      </c>
      <c r="L52" s="139">
        <v>87</v>
      </c>
      <c r="M52" s="117">
        <v>26</v>
      </c>
      <c r="N52" s="117">
        <v>0</v>
      </c>
      <c r="O52" s="117">
        <v>0</v>
      </c>
      <c r="P52" s="117">
        <v>0</v>
      </c>
      <c r="Q52" s="71" t="s">
        <v>32</v>
      </c>
      <c r="R52" s="95" t="s">
        <v>32</v>
      </c>
      <c r="S52" s="91">
        <f>SUM(L52:R52)</f>
        <v>113</v>
      </c>
      <c r="T52" s="145">
        <v>17</v>
      </c>
      <c r="U52" s="117">
        <v>18</v>
      </c>
      <c r="V52" s="85">
        <f t="shared" si="7"/>
        <v>-22</v>
      </c>
      <c r="W52" s="150">
        <v>63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94</v>
      </c>
      <c r="E53" s="136">
        <v>25</v>
      </c>
      <c r="F53" s="136">
        <v>3</v>
      </c>
      <c r="G53" s="136">
        <v>0</v>
      </c>
      <c r="H53" s="136">
        <v>3</v>
      </c>
      <c r="I53" s="78" t="s">
        <v>32</v>
      </c>
      <c r="J53" s="97" t="s">
        <v>32</v>
      </c>
      <c r="K53" s="92">
        <f t="shared" si="4"/>
        <v>125</v>
      </c>
      <c r="L53" s="140">
        <v>130</v>
      </c>
      <c r="M53" s="141">
        <v>9</v>
      </c>
      <c r="N53" s="141">
        <v>3</v>
      </c>
      <c r="O53" s="141">
        <v>0</v>
      </c>
      <c r="P53" s="141">
        <v>2</v>
      </c>
      <c r="Q53" s="99" t="s">
        <v>32</v>
      </c>
      <c r="R53" s="99" t="s">
        <v>32</v>
      </c>
      <c r="S53" s="72">
        <f t="shared" si="6"/>
        <v>144</v>
      </c>
      <c r="T53" s="146">
        <v>17</v>
      </c>
      <c r="U53" s="141">
        <v>10</v>
      </c>
      <c r="V53" s="93">
        <f t="shared" si="7"/>
        <v>-12</v>
      </c>
      <c r="W53" s="151">
        <v>25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850</v>
      </c>
      <c r="E54" s="156">
        <f t="shared" si="10"/>
        <v>220</v>
      </c>
      <c r="F54" s="156">
        <f t="shared" si="10"/>
        <v>1</v>
      </c>
      <c r="G54" s="156">
        <f t="shared" si="10"/>
        <v>0</v>
      </c>
      <c r="H54" s="156">
        <f t="shared" si="10"/>
        <v>14</v>
      </c>
      <c r="I54" s="157" t="s">
        <v>32</v>
      </c>
      <c r="J54" s="157" t="s">
        <v>32</v>
      </c>
      <c r="K54" s="158">
        <f t="shared" si="4"/>
        <v>1085</v>
      </c>
      <c r="L54" s="159">
        <f aca="true" t="shared" si="11" ref="L54:P56">L48+L51</f>
        <v>1037</v>
      </c>
      <c r="M54" s="160">
        <f t="shared" si="11"/>
        <v>168</v>
      </c>
      <c r="N54" s="160">
        <f t="shared" si="11"/>
        <v>1</v>
      </c>
      <c r="O54" s="160">
        <f t="shared" si="11"/>
        <v>0</v>
      </c>
      <c r="P54" s="160">
        <f t="shared" si="11"/>
        <v>5</v>
      </c>
      <c r="Q54" s="161" t="s">
        <v>32</v>
      </c>
      <c r="R54" s="161" t="s">
        <v>32</v>
      </c>
      <c r="S54" s="158">
        <f t="shared" si="6"/>
        <v>1211</v>
      </c>
      <c r="T54" s="162">
        <f aca="true" t="shared" si="12" ref="T54:U56">T48+T51</f>
        <v>50</v>
      </c>
      <c r="U54" s="160">
        <f t="shared" si="12"/>
        <v>56</v>
      </c>
      <c r="V54" s="163">
        <f t="shared" si="7"/>
        <v>-132</v>
      </c>
      <c r="W54" s="164">
        <f>W48+W51</f>
        <v>720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152</v>
      </c>
      <c r="E55" s="156">
        <f t="shared" si="10"/>
        <v>39</v>
      </c>
      <c r="F55" s="156">
        <f t="shared" si="10"/>
        <v>0</v>
      </c>
      <c r="G55" s="156">
        <f t="shared" si="10"/>
        <v>0</v>
      </c>
      <c r="H55" s="156">
        <f t="shared" si="10"/>
        <v>4</v>
      </c>
      <c r="I55" s="165" t="s">
        <v>32</v>
      </c>
      <c r="J55" s="165" t="s">
        <v>32</v>
      </c>
      <c r="K55" s="166">
        <f t="shared" si="4"/>
        <v>195</v>
      </c>
      <c r="L55" s="167">
        <f t="shared" si="11"/>
        <v>188</v>
      </c>
      <c r="M55" s="168">
        <f t="shared" si="11"/>
        <v>62</v>
      </c>
      <c r="N55" s="168">
        <f t="shared" si="11"/>
        <v>0</v>
      </c>
      <c r="O55" s="168">
        <f t="shared" si="11"/>
        <v>0</v>
      </c>
      <c r="P55" s="168">
        <f t="shared" si="11"/>
        <v>0</v>
      </c>
      <c r="Q55" s="165" t="s">
        <v>32</v>
      </c>
      <c r="R55" s="157" t="s">
        <v>32</v>
      </c>
      <c r="S55" s="169">
        <f>SUM(L55:R55)</f>
        <v>250</v>
      </c>
      <c r="T55" s="170">
        <f t="shared" si="12"/>
        <v>34</v>
      </c>
      <c r="U55" s="168">
        <f t="shared" si="12"/>
        <v>39</v>
      </c>
      <c r="V55" s="171">
        <f t="shared" si="7"/>
        <v>-60</v>
      </c>
      <c r="W55" s="172">
        <f>W49+W52</f>
        <v>119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178</v>
      </c>
      <c r="E56" s="173">
        <f t="shared" si="10"/>
        <v>52</v>
      </c>
      <c r="F56" s="173">
        <f t="shared" si="10"/>
        <v>4</v>
      </c>
      <c r="G56" s="173">
        <f t="shared" si="10"/>
        <v>0</v>
      </c>
      <c r="H56" s="173">
        <f t="shared" si="10"/>
        <v>6</v>
      </c>
      <c r="I56" s="174" t="s">
        <v>32</v>
      </c>
      <c r="J56" s="174" t="s">
        <v>32</v>
      </c>
      <c r="K56" s="175">
        <f t="shared" si="4"/>
        <v>240</v>
      </c>
      <c r="L56" s="176">
        <f t="shared" si="11"/>
        <v>223</v>
      </c>
      <c r="M56" s="173">
        <f t="shared" si="11"/>
        <v>29</v>
      </c>
      <c r="N56" s="173">
        <f t="shared" si="11"/>
        <v>4</v>
      </c>
      <c r="O56" s="173">
        <f t="shared" si="11"/>
        <v>0</v>
      </c>
      <c r="P56" s="173">
        <f t="shared" si="11"/>
        <v>2</v>
      </c>
      <c r="Q56" s="174" t="s">
        <v>32</v>
      </c>
      <c r="R56" s="174" t="s">
        <v>32</v>
      </c>
      <c r="S56" s="177">
        <f t="shared" si="6"/>
        <v>258</v>
      </c>
      <c r="T56" s="178">
        <f t="shared" si="12"/>
        <v>26</v>
      </c>
      <c r="U56" s="173">
        <f t="shared" si="12"/>
        <v>15</v>
      </c>
      <c r="V56" s="179">
        <f t="shared" si="7"/>
        <v>-7</v>
      </c>
      <c r="W56" s="180">
        <f>W50+W53</f>
        <v>55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W011711</cp:lastModifiedBy>
  <cp:lastPrinted>2014-07-03T02:14:17Z</cp:lastPrinted>
  <dcterms:created xsi:type="dcterms:W3CDTF">2004-03-09T00:01:48Z</dcterms:created>
  <dcterms:modified xsi:type="dcterms:W3CDTF">2014-09-08T01:11:19Z</dcterms:modified>
  <cp:category/>
  <cp:version/>
  <cp:contentType/>
  <cp:contentStatus/>
</cp:coreProperties>
</file>