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y3700i\○ 管理係\11 契約（電力需給）\令和７年度\02_HP掲載原紙\"/>
    </mc:Choice>
  </mc:AlternateContent>
  <bookViews>
    <workbookView xWindow="0" yWindow="0" windowWidth="27864" windowHeight="12636" activeTab="3"/>
  </bookViews>
  <sheets>
    <sheet name="入札書" sheetId="19" r:id="rId1"/>
    <sheet name="高圧" sheetId="18" state="hidden" r:id="rId2"/>
    <sheet name="特別高圧" sheetId="13" r:id="rId3"/>
    <sheet name="特別高圧予備" sheetId="14" r:id="rId4"/>
  </sheets>
  <definedNames>
    <definedName name="_xlnm.Print_Area" localSheetId="1">高圧!$A$1:$J$29</definedName>
    <definedName name="_xlnm.Print_Area" localSheetId="2">特別高圧!$A$1:$J$29</definedName>
    <definedName name="_xlnm.Print_Area" localSheetId="3">特別高圧予備!$A$1:$J$29</definedName>
    <definedName name="でんき" localSheetId="1">#REF!</definedName>
    <definedName name="でんき" localSheetId="0">#REF!</definedName>
    <definedName name="でんき">#REF!</definedName>
    <definedName name="案件名称" localSheetId="1">#REF!</definedName>
    <definedName name="案件名称" localSheetId="0">#REF!</definedName>
    <definedName name="案件名称">#REF!</definedName>
    <definedName name="契約書" localSheetId="1">#REF!</definedName>
    <definedName name="契約書" localSheetId="0">#REF!</definedName>
    <definedName name="契約書">#REF!</definedName>
    <definedName name="契約番号" localSheetId="1">#REF!</definedName>
    <definedName name="契約番号" localSheetId="0">#REF!</definedName>
    <definedName name="契約番号">#REF!</definedName>
    <definedName name="使用予定数量" localSheetId="1">#REF!</definedName>
    <definedName name="使用予定数量" localSheetId="0">#REF!</definedName>
    <definedName name="使用予定数量">#REF!</definedName>
    <definedName name="別紙" localSheetId="1">#REF!</definedName>
    <definedName name="別紙" localSheetId="0">#REF!</definedName>
    <definedName name="別紙">#REF!</definedName>
    <definedName name="履行場所" localSheetId="1">#REF!</definedName>
    <definedName name="履行場所" localSheetId="0">#REF!</definedName>
    <definedName name="履行場所">#REF!</definedName>
    <definedName name="連番" localSheetId="1">#REF!</definedName>
    <definedName name="連番" localSheetId="0">#REF!</definedName>
    <definedName name="連番">#REF!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4" l="1"/>
  <c r="E25" i="14"/>
  <c r="D25" i="14"/>
  <c r="D26" i="14" s="1"/>
  <c r="B24" i="14"/>
  <c r="B23" i="14"/>
  <c r="B22" i="14"/>
  <c r="B21" i="14"/>
  <c r="B20" i="14"/>
  <c r="B19" i="14"/>
  <c r="B18" i="14"/>
  <c r="B17" i="14"/>
  <c r="B16" i="14"/>
  <c r="B15" i="14"/>
  <c r="B14" i="14"/>
  <c r="B13" i="14"/>
  <c r="F8" i="14"/>
  <c r="F7" i="14"/>
  <c r="I24" i="14" s="1"/>
  <c r="F6" i="14"/>
  <c r="B3" i="14"/>
  <c r="F25" i="13"/>
  <c r="E25" i="13"/>
  <c r="D25" i="13"/>
  <c r="F8" i="13"/>
  <c r="F7" i="13"/>
  <c r="I23" i="13" s="1"/>
  <c r="F6" i="13"/>
  <c r="H22" i="13" s="1"/>
  <c r="B3" i="13"/>
  <c r="F25" i="18"/>
  <c r="E25" i="18"/>
  <c r="D25" i="18"/>
  <c r="D26" i="18" s="1"/>
  <c r="I22" i="18"/>
  <c r="I21" i="18"/>
  <c r="I18" i="18"/>
  <c r="I17" i="18"/>
  <c r="H17" i="18"/>
  <c r="J17" i="18" s="1"/>
  <c r="I14" i="18"/>
  <c r="I13" i="18"/>
  <c r="I25" i="18" s="1"/>
  <c r="H13" i="18"/>
  <c r="J13" i="18" s="1"/>
  <c r="J25" i="18" s="1"/>
  <c r="J28" i="18" s="1"/>
  <c r="F20" i="19" s="1"/>
  <c r="F8" i="18"/>
  <c r="F7" i="18"/>
  <c r="I19" i="18" s="1"/>
  <c r="F6" i="18"/>
  <c r="H22" i="18" s="1"/>
  <c r="J22" i="18" s="1"/>
  <c r="B3" i="18"/>
  <c r="H24" i="14" l="1"/>
  <c r="J24" i="14" s="1"/>
  <c r="H21" i="13"/>
  <c r="H20" i="18"/>
  <c r="H15" i="18"/>
  <c r="I20" i="18"/>
  <c r="H23" i="18"/>
  <c r="I15" i="18"/>
  <c r="H18" i="18"/>
  <c r="J18" i="18" s="1"/>
  <c r="I23" i="18"/>
  <c r="H25" i="18"/>
  <c r="I22" i="13"/>
  <c r="J22" i="13" s="1"/>
  <c r="H21" i="18"/>
  <c r="J21" i="18" s="1"/>
  <c r="H13" i="13"/>
  <c r="H16" i="18"/>
  <c r="H24" i="18"/>
  <c r="J24" i="18" s="1"/>
  <c r="H14" i="13"/>
  <c r="I16" i="18"/>
  <c r="H19" i="18"/>
  <c r="J19" i="18" s="1"/>
  <c r="I24" i="18"/>
  <c r="I14" i="13"/>
  <c r="H14" i="18"/>
  <c r="J14" i="18" s="1"/>
  <c r="H17" i="13"/>
  <c r="D26" i="13"/>
  <c r="I13" i="13"/>
  <c r="H16" i="13"/>
  <c r="I17" i="13"/>
  <c r="H20" i="13"/>
  <c r="I21" i="13"/>
  <c r="H24" i="13"/>
  <c r="H13" i="14"/>
  <c r="H14" i="14"/>
  <c r="H15" i="14"/>
  <c r="H16" i="14"/>
  <c r="H17" i="14"/>
  <c r="H18" i="14"/>
  <c r="H19" i="14"/>
  <c r="H20" i="14"/>
  <c r="H21" i="14"/>
  <c r="H22" i="14"/>
  <c r="H23" i="14"/>
  <c r="I18" i="13"/>
  <c r="H15" i="13"/>
  <c r="I16" i="13"/>
  <c r="H19" i="13"/>
  <c r="I20" i="13"/>
  <c r="H23" i="13"/>
  <c r="J23" i="13" s="1"/>
  <c r="I24" i="13"/>
  <c r="I13" i="14"/>
  <c r="I14" i="14"/>
  <c r="I15" i="14"/>
  <c r="I16" i="14"/>
  <c r="I17" i="14"/>
  <c r="I18" i="14"/>
  <c r="I19" i="14"/>
  <c r="I20" i="14"/>
  <c r="I21" i="14"/>
  <c r="I22" i="14"/>
  <c r="I23" i="14"/>
  <c r="I15" i="13"/>
  <c r="H18" i="13"/>
  <c r="I19" i="13"/>
  <c r="J21" i="13" l="1"/>
  <c r="J14" i="13"/>
  <c r="J19" i="14"/>
  <c r="J16" i="18"/>
  <c r="J23" i="18"/>
  <c r="J17" i="13"/>
  <c r="J15" i="18"/>
  <c r="J20" i="18"/>
  <c r="J23" i="14"/>
  <c r="J15" i="14"/>
  <c r="J18" i="13"/>
  <c r="J15" i="13"/>
  <c r="J22" i="14"/>
  <c r="J18" i="14"/>
  <c r="J14" i="14"/>
  <c r="J20" i="13"/>
  <c r="I25" i="13"/>
  <c r="J13" i="13"/>
  <c r="J21" i="14"/>
  <c r="J17" i="14"/>
  <c r="H25" i="14"/>
  <c r="J13" i="14"/>
  <c r="H25" i="13"/>
  <c r="I25" i="14"/>
  <c r="J19" i="13"/>
  <c r="J20" i="14"/>
  <c r="J16" i="14"/>
  <c r="J24" i="13"/>
  <c r="J16" i="13"/>
  <c r="J25" i="13" l="1"/>
  <c r="J28" i="13" s="1"/>
  <c r="F21" i="19" s="1"/>
  <c r="J25" i="14"/>
  <c r="J28" i="14" s="1"/>
  <c r="F22" i="19" s="1"/>
  <c r="F25" i="19" l="1"/>
</calcChain>
</file>

<file path=xl/comments1.xml><?xml version="1.0" encoding="utf-8"?>
<comments xmlns="http://schemas.openxmlformats.org/spreadsheetml/2006/main">
  <authors>
    <author>野村　憲由</author>
  </authors>
  <commentList>
    <comment ref="J11" authorId="0" shapeId="0">
      <text>
        <r>
          <rPr>
            <sz val="9"/>
            <rFont val="ＭＳ Ｐゴシック"/>
            <family val="3"/>
            <charset val="128"/>
          </rPr>
          <t xml:space="preserve">基本料金＋電力量料金（整数化）
</t>
        </r>
      </text>
    </comment>
  </commentList>
</comments>
</file>

<file path=xl/comments2.xml><?xml version="1.0" encoding="utf-8"?>
<comments xmlns="http://schemas.openxmlformats.org/spreadsheetml/2006/main">
  <authors>
    <author>野村　憲由</author>
  </authors>
  <commentList>
    <comment ref="J11" authorId="0" shapeId="0">
      <text>
        <r>
          <rPr>
            <sz val="9"/>
            <rFont val="ＭＳ Ｐゴシック"/>
            <family val="3"/>
            <charset val="128"/>
          </rPr>
          <t xml:space="preserve">基本料金＋電力量料金（整数化）
</t>
        </r>
      </text>
    </comment>
  </commentList>
</comments>
</file>

<file path=xl/comments3.xml><?xml version="1.0" encoding="utf-8"?>
<comments xmlns="http://schemas.openxmlformats.org/spreadsheetml/2006/main">
  <authors>
    <author>野村　憲由</author>
  </authors>
  <commentList>
    <comment ref="J11" authorId="0" shapeId="0">
      <text>
        <r>
          <rPr>
            <sz val="9"/>
            <rFont val="ＭＳ Ｐゴシック"/>
            <family val="3"/>
            <charset val="128"/>
          </rPr>
          <t xml:space="preserve">基本料金＋電力量料金（整数化）
</t>
        </r>
      </text>
    </comment>
  </commentList>
</comments>
</file>

<file path=xl/sharedStrings.xml><?xml version="1.0" encoding="utf-8"?>
<sst xmlns="http://schemas.openxmlformats.org/spreadsheetml/2006/main" count="181" uniqueCount="89">
  <si>
    <t>総合計金額（入札金額）</t>
    <rPh sb="0" eb="2">
      <t>ソウゴウ</t>
    </rPh>
    <rPh sb="2" eb="3">
      <t>ケイ</t>
    </rPh>
    <rPh sb="3" eb="4">
      <t>キン</t>
    </rPh>
    <rPh sb="4" eb="5">
      <t>ガク</t>
    </rPh>
    <rPh sb="6" eb="8">
      <t>ニュウサツ</t>
    </rPh>
    <rPh sb="8" eb="10">
      <t>キンガク</t>
    </rPh>
    <phoneticPr fontId="2"/>
  </si>
  <si>
    <t>単　　価</t>
    <rPh sb="0" eb="1">
      <t>タン</t>
    </rPh>
    <rPh sb="3" eb="4">
      <t>アタイ</t>
    </rPh>
    <phoneticPr fontId="2"/>
  </si>
  <si>
    <t>（円/ｋWｈ）</t>
    <rPh sb="1" eb="2">
      <t>エン</t>
    </rPh>
    <phoneticPr fontId="2"/>
  </si>
  <si>
    <t>基本料金（円）</t>
    <rPh sb="0" eb="2">
      <t>キホン</t>
    </rPh>
    <rPh sb="2" eb="4">
      <t>リョウキン</t>
    </rPh>
    <rPh sb="5" eb="6">
      <t>エン</t>
    </rPh>
    <phoneticPr fontId="2"/>
  </si>
  <si>
    <t>（％）</t>
    <phoneticPr fontId="2"/>
  </si>
  <si>
    <t>（kWh）</t>
    <phoneticPr fontId="2"/>
  </si>
  <si>
    <t>常時</t>
    <rPh sb="0" eb="2">
      <t>ジョウジ</t>
    </rPh>
    <phoneticPr fontId="2"/>
  </si>
  <si>
    <t>予備</t>
    <rPh sb="0" eb="2">
      <t>ヨビ</t>
    </rPh>
    <phoneticPr fontId="2"/>
  </si>
  <si>
    <t>（小計）</t>
    <rPh sb="1" eb="3">
      <t>ショウケイ</t>
    </rPh>
    <phoneticPr fontId="2"/>
  </si>
  <si>
    <t>基本
料金</t>
    <rPh sb="0" eb="2">
      <t>キホン</t>
    </rPh>
    <rPh sb="3" eb="5">
      <t>リョウキン</t>
    </rPh>
    <phoneticPr fontId="2"/>
  </si>
  <si>
    <t>（円/ｋW/月）</t>
    <rPh sb="1" eb="2">
      <t>エン</t>
    </rPh>
    <rPh sb="6" eb="7">
      <t>ツキ</t>
    </rPh>
    <phoneticPr fontId="2"/>
  </si>
  <si>
    <t>従量
料金</t>
    <rPh sb="0" eb="2">
      <t>ジュウリョウ</t>
    </rPh>
    <rPh sb="3" eb="5">
      <t>リョウキン</t>
    </rPh>
    <phoneticPr fontId="2"/>
  </si>
  <si>
    <t>区分2（その他季）</t>
    <rPh sb="0" eb="2">
      <t>クブン</t>
    </rPh>
    <rPh sb="6" eb="7">
      <t>タ</t>
    </rPh>
    <rPh sb="7" eb="8">
      <t>キ</t>
    </rPh>
    <phoneticPr fontId="2"/>
  </si>
  <si>
    <t>区分3</t>
    <rPh sb="0" eb="2">
      <t>クブン</t>
    </rPh>
    <phoneticPr fontId="2"/>
  </si>
  <si>
    <t>契約電力</t>
    <rPh sb="0" eb="2">
      <t>ケイヤク</t>
    </rPh>
    <rPh sb="2" eb="4">
      <t>デンリョク</t>
    </rPh>
    <phoneticPr fontId="2"/>
  </si>
  <si>
    <t>区分1</t>
    <rPh sb="0" eb="2">
      <t>クブン</t>
    </rPh>
    <phoneticPr fontId="2"/>
  </si>
  <si>
    <t>区分2</t>
    <rPh sb="0" eb="2">
      <t>クブン</t>
    </rPh>
    <phoneticPr fontId="2"/>
  </si>
  <si>
    <t>従量料金（円）</t>
    <rPh sb="0" eb="2">
      <t>ジュウリョウ</t>
    </rPh>
    <rPh sb="2" eb="4">
      <t>リョウキン</t>
    </rPh>
    <rPh sb="5" eb="6">
      <t>エン</t>
    </rPh>
    <phoneticPr fontId="2"/>
  </si>
  <si>
    <t>(kW)</t>
    <phoneticPr fontId="2"/>
  </si>
  <si>
    <r>
      <t>常</t>
    </r>
    <r>
      <rPr>
        <sz val="11"/>
        <rFont val="ＭＳ Ｐゴシック"/>
        <family val="3"/>
        <charset val="128"/>
      </rPr>
      <t xml:space="preserve"> </t>
    </r>
    <r>
      <rPr>
        <sz val="11"/>
        <rFont val="ＭＳ Ｐゴシック"/>
        <family val="3"/>
        <charset val="128"/>
      </rPr>
      <t xml:space="preserve"> 時</t>
    </r>
    <r>
      <rPr>
        <sz val="11"/>
        <rFont val="ＭＳ Ｐゴシック"/>
        <family val="3"/>
        <charset val="128"/>
      </rPr>
      <t xml:space="preserve">  </t>
    </r>
    <r>
      <rPr>
        <sz val="11"/>
        <rFont val="ＭＳ Ｐゴシック"/>
        <family val="3"/>
        <charset val="128"/>
      </rPr>
      <t>電</t>
    </r>
    <r>
      <rPr>
        <sz val="11"/>
        <rFont val="ＭＳ Ｐゴシック"/>
        <family val="3"/>
        <charset val="128"/>
      </rPr>
      <t xml:space="preserve">  </t>
    </r>
    <r>
      <rPr>
        <sz val="11"/>
        <rFont val="ＭＳ Ｐゴシック"/>
        <family val="3"/>
        <charset val="128"/>
      </rPr>
      <t>力</t>
    </r>
    <rPh sb="0" eb="1">
      <t>ツネ</t>
    </rPh>
    <rPh sb="3" eb="4">
      <t>ジ</t>
    </rPh>
    <rPh sb="6" eb="7">
      <t>デン</t>
    </rPh>
    <rPh sb="9" eb="10">
      <t>チカラ</t>
    </rPh>
    <phoneticPr fontId="2"/>
  </si>
  <si>
    <t>区分1（夏季）</t>
    <rPh sb="0" eb="2">
      <t>クブン</t>
    </rPh>
    <rPh sb="4" eb="6">
      <t>カキ</t>
    </rPh>
    <phoneticPr fontId="2"/>
  </si>
  <si>
    <r>
      <t>常</t>
    </r>
    <r>
      <rPr>
        <sz val="11"/>
        <rFont val="ＭＳ Ｐゴシック"/>
        <family val="3"/>
        <charset val="128"/>
      </rPr>
      <t xml:space="preserve"> </t>
    </r>
    <r>
      <rPr>
        <sz val="11"/>
        <rFont val="ＭＳ Ｐゴシック"/>
        <family val="3"/>
        <charset val="128"/>
      </rPr>
      <t xml:space="preserve"> 時</t>
    </r>
    <r>
      <rPr>
        <sz val="11"/>
        <rFont val="ＭＳ Ｐゴシック"/>
        <family val="3"/>
        <charset val="128"/>
      </rPr>
      <t xml:space="preserve">  </t>
    </r>
    <r>
      <rPr>
        <sz val="11"/>
        <rFont val="ＭＳ Ｐゴシック"/>
        <family val="3"/>
        <charset val="128"/>
      </rPr>
      <t>電</t>
    </r>
    <r>
      <rPr>
        <sz val="11"/>
        <rFont val="ＭＳ Ｐゴシック"/>
        <family val="3"/>
        <charset val="128"/>
      </rPr>
      <t xml:space="preserve">  </t>
    </r>
    <r>
      <rPr>
        <sz val="11"/>
        <rFont val="ＭＳ Ｐゴシック"/>
        <family val="3"/>
        <charset val="128"/>
      </rPr>
      <t>力</t>
    </r>
    <rPh sb="0" eb="1">
      <t>ツネ</t>
    </rPh>
    <rPh sb="3" eb="4">
      <t>ジ</t>
    </rPh>
    <rPh sb="6" eb="7">
      <t>デン</t>
    </rPh>
    <rPh sb="9" eb="10">
      <t>チカラ</t>
    </rPh>
    <phoneticPr fontId="2"/>
  </si>
  <si>
    <t>（円/ｋW）</t>
    <rPh sb="1" eb="2">
      <t>エン</t>
    </rPh>
    <phoneticPr fontId="2"/>
  </si>
  <si>
    <t>力率</t>
    <rPh sb="0" eb="2">
      <t>リキリツ</t>
    </rPh>
    <phoneticPr fontId="2"/>
  </si>
  <si>
    <t>小計</t>
    <rPh sb="0" eb="2">
      <t>ショウケイ</t>
    </rPh>
    <phoneticPr fontId="2"/>
  </si>
  <si>
    <r>
      <t>予備</t>
    </r>
    <r>
      <rPr>
        <sz val="11"/>
        <rFont val="ＭＳ Ｐゴシック"/>
        <family val="3"/>
        <charset val="128"/>
      </rPr>
      <t>電力（予備線）</t>
    </r>
    <rPh sb="0" eb="1">
      <t>ヨ</t>
    </rPh>
    <rPh sb="1" eb="2">
      <t>ソナエ</t>
    </rPh>
    <rPh sb="2" eb="3">
      <t>デン</t>
    </rPh>
    <rPh sb="3" eb="4">
      <t>チカラ</t>
    </rPh>
    <rPh sb="5" eb="7">
      <t>ヨビ</t>
    </rPh>
    <rPh sb="7" eb="8">
      <t>セン</t>
    </rPh>
    <phoneticPr fontId="2"/>
  </si>
  <si>
    <t>平成３１年４月</t>
    <rPh sb="0" eb="2">
      <t>ヘイセイ</t>
    </rPh>
    <rPh sb="4" eb="5">
      <t>ネン</t>
    </rPh>
    <rPh sb="6" eb="7">
      <t>ガツ</t>
    </rPh>
    <phoneticPr fontId="2"/>
  </si>
  <si>
    <t>令和元年５月</t>
    <rPh sb="0" eb="2">
      <t>レイワ</t>
    </rPh>
    <rPh sb="2" eb="4">
      <t>ガンネン</t>
    </rPh>
    <rPh sb="3" eb="4">
      <t>ネン</t>
    </rPh>
    <rPh sb="5" eb="6">
      <t>ガツ</t>
    </rPh>
    <phoneticPr fontId="2"/>
  </si>
  <si>
    <t>令和元年６月</t>
    <rPh sb="0" eb="2">
      <t>レイワ</t>
    </rPh>
    <rPh sb="2" eb="4">
      <t>ガンネン</t>
    </rPh>
    <rPh sb="3" eb="4">
      <t>ネン</t>
    </rPh>
    <rPh sb="5" eb="6">
      <t>ガツ</t>
    </rPh>
    <phoneticPr fontId="2"/>
  </si>
  <si>
    <t>令和元年７月</t>
    <rPh sb="0" eb="2">
      <t>レイワ</t>
    </rPh>
    <rPh sb="2" eb="4">
      <t>ガンネン</t>
    </rPh>
    <rPh sb="3" eb="4">
      <t>ネン</t>
    </rPh>
    <rPh sb="5" eb="6">
      <t>ガツ</t>
    </rPh>
    <phoneticPr fontId="2"/>
  </si>
  <si>
    <t>令和元年８月</t>
    <rPh sb="0" eb="2">
      <t>レイワ</t>
    </rPh>
    <rPh sb="2" eb="4">
      <t>ガンネン</t>
    </rPh>
    <rPh sb="3" eb="4">
      <t>ネン</t>
    </rPh>
    <rPh sb="5" eb="6">
      <t>ガツ</t>
    </rPh>
    <phoneticPr fontId="2"/>
  </si>
  <si>
    <t>令和元年９月</t>
    <rPh sb="0" eb="2">
      <t>レイワ</t>
    </rPh>
    <rPh sb="2" eb="4">
      <t>ガンネン</t>
    </rPh>
    <rPh sb="3" eb="4">
      <t>ネン</t>
    </rPh>
    <rPh sb="5" eb="6">
      <t>ガツ</t>
    </rPh>
    <phoneticPr fontId="2"/>
  </si>
  <si>
    <t>令和元年１０月</t>
    <rPh sb="0" eb="2">
      <t>レイワ</t>
    </rPh>
    <rPh sb="2" eb="4">
      <t>ガンネン</t>
    </rPh>
    <rPh sb="3" eb="4">
      <t>ネン</t>
    </rPh>
    <rPh sb="6" eb="7">
      <t>ガツ</t>
    </rPh>
    <phoneticPr fontId="2"/>
  </si>
  <si>
    <t>令和元年１１月</t>
    <rPh sb="0" eb="2">
      <t>レイワ</t>
    </rPh>
    <rPh sb="2" eb="4">
      <t>ガンネン</t>
    </rPh>
    <rPh sb="3" eb="4">
      <t>ネン</t>
    </rPh>
    <rPh sb="6" eb="7">
      <t>ガツ</t>
    </rPh>
    <phoneticPr fontId="2"/>
  </si>
  <si>
    <t>令和元年１２月</t>
    <rPh sb="0" eb="2">
      <t>レイワ</t>
    </rPh>
    <rPh sb="2" eb="4">
      <t>ガンネン</t>
    </rPh>
    <rPh sb="3" eb="4">
      <t>ネン</t>
    </rPh>
    <rPh sb="6" eb="7">
      <t>ガツ</t>
    </rPh>
    <phoneticPr fontId="2"/>
  </si>
  <si>
    <t>令和２年１月</t>
    <rPh sb="0" eb="2">
      <t>レイワ</t>
    </rPh>
    <rPh sb="3" eb="4">
      <t>ネン</t>
    </rPh>
    <rPh sb="4" eb="5">
      <t>ガンネン</t>
    </rPh>
    <rPh sb="5" eb="6">
      <t>ガツ</t>
    </rPh>
    <phoneticPr fontId="2"/>
  </si>
  <si>
    <t>令和２年２月</t>
    <rPh sb="0" eb="2">
      <t>レイワ</t>
    </rPh>
    <rPh sb="3" eb="4">
      <t>ネン</t>
    </rPh>
    <rPh sb="4" eb="5">
      <t>ガンネン</t>
    </rPh>
    <rPh sb="5" eb="6">
      <t>ガツ</t>
    </rPh>
    <phoneticPr fontId="2"/>
  </si>
  <si>
    <t>令和２年３月</t>
    <rPh sb="0" eb="2">
      <t>レイワ</t>
    </rPh>
    <rPh sb="3" eb="4">
      <t>ネン</t>
    </rPh>
    <rPh sb="4" eb="5">
      <t>ガンネン</t>
    </rPh>
    <rPh sb="5" eb="6">
      <t>ガツ</t>
    </rPh>
    <phoneticPr fontId="2"/>
  </si>
  <si>
    <t>件名</t>
    <rPh sb="0" eb="2">
      <t>ケンメイ</t>
    </rPh>
    <phoneticPr fontId="2"/>
  </si>
  <si>
    <t>予定使用電力量(合計）</t>
    <rPh sb="0" eb="2">
      <t>ヨテイ</t>
    </rPh>
    <rPh sb="2" eb="4">
      <t>シヨウ</t>
    </rPh>
    <rPh sb="4" eb="6">
      <t>デンリョク</t>
    </rPh>
    <rPh sb="6" eb="7">
      <t>リョウ</t>
    </rPh>
    <rPh sb="8" eb="10">
      <t>ゴウケイ</t>
    </rPh>
    <phoneticPr fontId="2"/>
  </si>
  <si>
    <t>施設グループ(高圧)　合計金額</t>
    <rPh sb="0" eb="2">
      <t>シセツ</t>
    </rPh>
    <rPh sb="7" eb="9">
      <t>コウアツ</t>
    </rPh>
    <rPh sb="11" eb="13">
      <t>ゴウケイ</t>
    </rPh>
    <rPh sb="13" eb="15">
      <t>キンガク</t>
    </rPh>
    <rPh sb="14" eb="15">
      <t>ニュウキン</t>
    </rPh>
    <phoneticPr fontId="2"/>
  </si>
  <si>
    <t>施設グループ(高圧)合計金額</t>
    <rPh sb="0" eb="2">
      <t>シセツ</t>
    </rPh>
    <rPh sb="10" eb="12">
      <t>ゴウケイ</t>
    </rPh>
    <rPh sb="12" eb="14">
      <t>キンガク</t>
    </rPh>
    <rPh sb="13" eb="14">
      <t>ニュウキン</t>
    </rPh>
    <phoneticPr fontId="2"/>
  </si>
  <si>
    <t>※総合計金額は､施設グループ毎の合計金額を足し合わせた金額とする。</t>
    <rPh sb="1" eb="2">
      <t>ソウ</t>
    </rPh>
    <rPh sb="2" eb="4">
      <t>ゴウケイ</t>
    </rPh>
    <rPh sb="4" eb="6">
      <t>キンガク</t>
    </rPh>
    <rPh sb="8" eb="10">
      <t>シセツ</t>
    </rPh>
    <rPh sb="14" eb="15">
      <t>マイ</t>
    </rPh>
    <rPh sb="16" eb="18">
      <t>ゴウケイ</t>
    </rPh>
    <rPh sb="18" eb="20">
      <t>キンガク</t>
    </rPh>
    <rPh sb="21" eb="22">
      <t>タ</t>
    </rPh>
    <rPh sb="23" eb="24">
      <t>ア</t>
    </rPh>
    <rPh sb="27" eb="29">
      <t>キンガク</t>
    </rPh>
    <phoneticPr fontId="2"/>
  </si>
  <si>
    <t>入札内訳書　　施設グループ(高圧)</t>
  </si>
  <si>
    <t>単価契約</t>
    <rPh sb="0" eb="2">
      <t>タンカ</t>
    </rPh>
    <rPh sb="2" eb="4">
      <t>ケイヤク</t>
    </rPh>
    <phoneticPr fontId="14"/>
  </si>
  <si>
    <t>入　札　書　</t>
    <rPh sb="0" eb="1">
      <t>イ</t>
    </rPh>
    <rPh sb="2" eb="3">
      <t>サツ</t>
    </rPh>
    <rPh sb="4" eb="5">
      <t>ショ</t>
    </rPh>
    <phoneticPr fontId="14"/>
  </si>
  <si>
    <t>印</t>
    <rPh sb="0" eb="1">
      <t>イン</t>
    </rPh>
    <phoneticPr fontId="14"/>
  </si>
  <si>
    <t>件名</t>
    <phoneticPr fontId="14"/>
  </si>
  <si>
    <t>円</t>
    <rPh sb="0" eb="1">
      <t>エン</t>
    </rPh>
    <phoneticPr fontId="18"/>
  </si>
  <si>
    <t>電力量料金</t>
    <rPh sb="0" eb="2">
      <t>デンリョク</t>
    </rPh>
    <rPh sb="2" eb="3">
      <t>リョウ</t>
    </rPh>
    <phoneticPr fontId="18"/>
  </si>
  <si>
    <t>夏季</t>
    <rPh sb="0" eb="2">
      <t>カキ</t>
    </rPh>
    <phoneticPr fontId="18"/>
  </si>
  <si>
    <t>その他季</t>
    <rPh sb="2" eb="3">
      <t>タ</t>
    </rPh>
    <rPh sb="3" eb="4">
      <t>キ</t>
    </rPh>
    <phoneticPr fontId="18"/>
  </si>
  <si>
    <t>特別高圧</t>
    <rPh sb="0" eb="2">
      <t>トクベツ</t>
    </rPh>
    <rPh sb="2" eb="4">
      <t>コウアツ</t>
    </rPh>
    <phoneticPr fontId="14"/>
  </si>
  <si>
    <t>所在地</t>
    <rPh sb="0" eb="3">
      <t>ショザイチ</t>
    </rPh>
    <phoneticPr fontId="14"/>
  </si>
  <si>
    <t>商号又は名称</t>
    <rPh sb="0" eb="2">
      <t>ショウゴウ</t>
    </rPh>
    <rPh sb="2" eb="3">
      <t>マタ</t>
    </rPh>
    <rPh sb="4" eb="6">
      <t>メイショウ</t>
    </rPh>
    <phoneticPr fontId="14"/>
  </si>
  <si>
    <t>代表者氏名</t>
    <rPh sb="0" eb="3">
      <t>ダイヒョウシャ</t>
    </rPh>
    <rPh sb="3" eb="5">
      <t>シメイ</t>
    </rPh>
    <phoneticPr fontId="14"/>
  </si>
  <si>
    <t>豊中市上下水道事業管理者 宛</t>
    <rPh sb="0" eb="3">
      <t>トヨナカシ</t>
    </rPh>
    <rPh sb="3" eb="5">
      <t>ジョウゲ</t>
    </rPh>
    <rPh sb="5" eb="7">
      <t>スイドウ</t>
    </rPh>
    <rPh sb="7" eb="9">
      <t>ジギョウ</t>
    </rPh>
    <rPh sb="9" eb="12">
      <t>カンリシャ</t>
    </rPh>
    <rPh sb="13" eb="14">
      <t>アテ</t>
    </rPh>
    <phoneticPr fontId="2"/>
  </si>
  <si>
    <t>【別紙2】</t>
    <rPh sb="1" eb="3">
      <t>ベッシ</t>
    </rPh>
    <phoneticPr fontId="2"/>
  </si>
  <si>
    <t>（税抜）</t>
    <phoneticPr fontId="2"/>
  </si>
  <si>
    <t>電気料金（円：税抜）</t>
    <rPh sb="0" eb="2">
      <t>デンキ</t>
    </rPh>
    <rPh sb="2" eb="4">
      <t>リョウキン</t>
    </rPh>
    <rPh sb="5" eb="6">
      <t>エン</t>
    </rPh>
    <phoneticPr fontId="2"/>
  </si>
  <si>
    <t>※入札書に記載された金額は、契約希望金額の100/110に相当する金額である。</t>
    <rPh sb="1" eb="3">
      <t>ニュウサツ</t>
    </rPh>
    <rPh sb="3" eb="4">
      <t>ショ</t>
    </rPh>
    <rPh sb="5" eb="7">
      <t>キサイ</t>
    </rPh>
    <rPh sb="10" eb="12">
      <t>キンガク</t>
    </rPh>
    <rPh sb="14" eb="16">
      <t>ケイヤク</t>
    </rPh>
    <rPh sb="16" eb="18">
      <t>キボウ</t>
    </rPh>
    <rPh sb="18" eb="20">
      <t>キンガク</t>
    </rPh>
    <rPh sb="29" eb="31">
      <t>ソウトウ</t>
    </rPh>
    <rPh sb="33" eb="35">
      <t>キンガク</t>
    </rPh>
    <phoneticPr fontId="2"/>
  </si>
  <si>
    <t>項　目</t>
    <phoneticPr fontId="14"/>
  </si>
  <si>
    <t>※入札書の提出は入札内訳書も併せて提出のこと。</t>
    <phoneticPr fontId="2"/>
  </si>
  <si>
    <t>入札内訳書　　特別高圧（常用）</t>
    <rPh sb="7" eb="9">
      <t>トクベツ</t>
    </rPh>
    <rPh sb="9" eb="11">
      <t>コウアツ</t>
    </rPh>
    <rPh sb="12" eb="14">
      <t>ジョウヨウ</t>
    </rPh>
    <phoneticPr fontId="2"/>
  </si>
  <si>
    <t>入札内訳書　　特別高圧（予備）</t>
    <rPh sb="7" eb="9">
      <t>トクベツ</t>
    </rPh>
    <rPh sb="9" eb="11">
      <t>コウアツ</t>
    </rPh>
    <rPh sb="12" eb="14">
      <t>ヨビ</t>
    </rPh>
    <phoneticPr fontId="2"/>
  </si>
  <si>
    <t>特別高圧（予備）合計金額</t>
    <rPh sb="0" eb="2">
      <t>トクベツ</t>
    </rPh>
    <rPh sb="2" eb="4">
      <t>コウアツ</t>
    </rPh>
    <rPh sb="5" eb="7">
      <t>ヨビ</t>
    </rPh>
    <rPh sb="8" eb="10">
      <t>ゴウケイ</t>
    </rPh>
    <rPh sb="10" eb="12">
      <t>キンガク</t>
    </rPh>
    <rPh sb="11" eb="12">
      <t>ニュウキン</t>
    </rPh>
    <phoneticPr fontId="2"/>
  </si>
  <si>
    <t>特別高圧（常用）合計金額</t>
    <rPh sb="0" eb="2">
      <t>トクベツ</t>
    </rPh>
    <rPh sb="2" eb="4">
      <t>コウアツ</t>
    </rPh>
    <rPh sb="5" eb="7">
      <t>ジョウヨウ</t>
    </rPh>
    <rPh sb="8" eb="10">
      <t>ゴウケイ</t>
    </rPh>
    <rPh sb="10" eb="12">
      <t>キンガク</t>
    </rPh>
    <rPh sb="11" eb="12">
      <t>ニュウキン</t>
    </rPh>
    <phoneticPr fontId="2"/>
  </si>
  <si>
    <t>※上記合計金額は各入札内訳書のとおり。</t>
    <rPh sb="1" eb="3">
      <t>ジョウキ</t>
    </rPh>
    <rPh sb="3" eb="5">
      <t>ゴウケイ</t>
    </rPh>
    <rPh sb="5" eb="7">
      <t>キンガク</t>
    </rPh>
    <rPh sb="8" eb="9">
      <t>カク</t>
    </rPh>
    <rPh sb="9" eb="11">
      <t>ニュウサツ</t>
    </rPh>
    <phoneticPr fontId="2"/>
  </si>
  <si>
    <t>特別高圧（常用）　合計金額</t>
    <rPh sb="0" eb="2">
      <t>トクベツ</t>
    </rPh>
    <rPh sb="2" eb="4">
      <t>コウアツ</t>
    </rPh>
    <rPh sb="5" eb="7">
      <t>ジョウヨウ</t>
    </rPh>
    <rPh sb="9" eb="11">
      <t>ゴウケイ</t>
    </rPh>
    <rPh sb="11" eb="13">
      <t>キンガク</t>
    </rPh>
    <rPh sb="12" eb="13">
      <t>ニュウキン</t>
    </rPh>
    <phoneticPr fontId="2"/>
  </si>
  <si>
    <t>特別高圧（予備）　合計金額</t>
    <rPh sb="0" eb="2">
      <t>トクベツ</t>
    </rPh>
    <rPh sb="2" eb="4">
      <t>コウアツ</t>
    </rPh>
    <rPh sb="5" eb="7">
      <t>ヨビ</t>
    </rPh>
    <rPh sb="9" eb="11">
      <t>ゴウケイ</t>
    </rPh>
    <rPh sb="11" eb="13">
      <t>キンガク</t>
    </rPh>
    <rPh sb="12" eb="13">
      <t>ニュウキン</t>
    </rPh>
    <phoneticPr fontId="2"/>
  </si>
  <si>
    <t>４月</t>
    <rPh sb="1" eb="2">
      <t>ガツ</t>
    </rPh>
    <phoneticPr fontId="2"/>
  </si>
  <si>
    <t>５月</t>
  </si>
  <si>
    <t>６月</t>
  </si>
  <si>
    <t>７月</t>
  </si>
  <si>
    <t>８月</t>
  </si>
  <si>
    <t>９月</t>
  </si>
  <si>
    <t>１０月</t>
  </si>
  <si>
    <t>１１月</t>
  </si>
  <si>
    <t>１２月</t>
  </si>
  <si>
    <t>１月</t>
  </si>
  <si>
    <t>２月</t>
  </si>
  <si>
    <t>３月</t>
  </si>
  <si>
    <t>常時電力　基本料金</t>
    <rPh sb="0" eb="2">
      <t>ジョウジ</t>
    </rPh>
    <rPh sb="2" eb="4">
      <t>デンリョク</t>
    </rPh>
    <phoneticPr fontId="2"/>
  </si>
  <si>
    <t>予備電力　基本料金</t>
    <rPh sb="0" eb="2">
      <t>ヨビ</t>
    </rPh>
    <rPh sb="2" eb="4">
      <t>デンリョク</t>
    </rPh>
    <phoneticPr fontId="18"/>
  </si>
  <si>
    <t>原田処理場で使用する電力の調達</t>
    <rPh sb="0" eb="2">
      <t>ハラダ</t>
    </rPh>
    <phoneticPr fontId="2"/>
  </si>
  <si>
    <t>令和　年　月　　日</t>
    <rPh sb="0" eb="2">
      <t>レイワ</t>
    </rPh>
    <rPh sb="3" eb="4">
      <t>ネン</t>
    </rPh>
    <rPh sb="5" eb="6">
      <t>ガツ</t>
    </rPh>
    <rPh sb="8" eb="9">
      <t>ニチ</t>
    </rPh>
    <phoneticPr fontId="2"/>
  </si>
  <si>
    <t>くじ番号</t>
    <rPh sb="2" eb="4">
      <t>バンゴウ</t>
    </rPh>
    <phoneticPr fontId="2"/>
  </si>
  <si>
    <t>（任意の３桁の数字を記入すること。）</t>
    <phoneticPr fontId="2"/>
  </si>
  <si>
    <r>
      <t>単価</t>
    </r>
    <r>
      <rPr>
        <sz val="12"/>
        <color rgb="FFFF0000"/>
        <rFont val="ＭＳ 明朝"/>
        <family val="1"/>
        <charset val="128"/>
      </rPr>
      <t>（1ｋW・1ｋWhにつき）</t>
    </r>
    <rPh sb="0" eb="1">
      <t>タン</t>
    </rPh>
    <rPh sb="1" eb="2">
      <t>アタイ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</si>
</sst>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 &quot;円/kW/月&quot;"/>
    <numFmt numFmtId="177" formatCode="0.00_);[Red]\(0.00\)"/>
    <numFmt numFmtId="178" formatCode="General\ &quot;円/kWh&quot;"/>
    <numFmt numFmtId="179" formatCode="0.0000"/>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20"/>
      <name val="ＭＳ Ｐゴシック"/>
      <family val="3"/>
      <charset val="128"/>
    </font>
    <font>
      <sz val="8"/>
      <name val="ＭＳ Ｐゴシック"/>
      <family val="3"/>
      <charset val="128"/>
    </font>
    <font>
      <sz val="11"/>
      <color rgb="FF0000CC"/>
      <name val="ＭＳ Ｐゴシック"/>
      <family val="3"/>
      <charset val="128"/>
    </font>
    <font>
      <b/>
      <sz val="14"/>
      <color rgb="FF0000CC"/>
      <name val="ＭＳ Ｐゴシック"/>
      <family val="3"/>
      <charset val="128"/>
    </font>
    <font>
      <sz val="9"/>
      <name val="ＭＳ Ｐゴシック"/>
      <family val="3"/>
      <charset val="128"/>
    </font>
    <font>
      <b/>
      <u/>
      <sz val="14"/>
      <name val="ＭＳ Ｐゴシック"/>
      <family val="3"/>
      <charset val="128"/>
    </font>
    <font>
      <b/>
      <sz val="14"/>
      <name val="ＭＳ Ｐゴシック"/>
      <family val="3"/>
      <charset val="128"/>
    </font>
    <font>
      <u/>
      <sz val="14"/>
      <name val="ＭＳ Ｐゴシック"/>
      <family val="3"/>
      <charset val="128"/>
    </font>
    <font>
      <sz val="11"/>
      <color theme="1"/>
      <name val="游ゴシック"/>
      <family val="2"/>
      <charset val="128"/>
      <scheme val="minor"/>
    </font>
    <font>
      <sz val="14"/>
      <color theme="1"/>
      <name val="ＭＳ 明朝"/>
      <family val="1"/>
      <charset val="128"/>
    </font>
    <font>
      <sz val="6"/>
      <name val="游ゴシック"/>
      <family val="2"/>
      <charset val="128"/>
      <scheme val="minor"/>
    </font>
    <font>
      <sz val="20"/>
      <color theme="1"/>
      <name val="ＭＳ 明朝"/>
      <family val="1"/>
      <charset val="128"/>
    </font>
    <font>
      <sz val="11"/>
      <color theme="1"/>
      <name val="ＭＳ 明朝"/>
      <family val="1"/>
      <charset val="128"/>
    </font>
    <font>
      <sz val="12"/>
      <color theme="1"/>
      <name val="ＭＳ 明朝"/>
      <family val="1"/>
      <charset val="128"/>
    </font>
    <font>
      <sz val="6"/>
      <name val="ＭＳ Ｐゴシック"/>
      <family val="2"/>
      <charset val="128"/>
    </font>
    <font>
      <sz val="11"/>
      <color rgb="FF000000"/>
      <name val="ＭＳ 明朝"/>
      <family val="1"/>
      <charset val="128"/>
    </font>
    <font>
      <sz val="14"/>
      <color rgb="FFFF0000"/>
      <name val="ＭＳ 明朝"/>
      <family val="1"/>
      <charset val="128"/>
    </font>
    <font>
      <sz val="12"/>
      <name val="ＭＳ 明朝"/>
      <family val="1"/>
      <charset val="128"/>
    </font>
    <font>
      <sz val="14"/>
      <name val="ＭＳ 明朝"/>
      <family val="1"/>
      <charset val="128"/>
    </font>
    <font>
      <sz val="11"/>
      <name val="ＭＳ 明朝"/>
      <family val="1"/>
      <charset val="128"/>
    </font>
    <font>
      <sz val="11.5"/>
      <name val="ＭＳ 明朝"/>
      <family val="1"/>
      <charset val="128"/>
    </font>
    <font>
      <sz val="12"/>
      <color rgb="FFFF0000"/>
      <name val="ＭＳ 明朝"/>
      <family val="1"/>
      <charset val="128"/>
    </font>
  </fonts>
  <fills count="7">
    <fill>
      <patternFill patternType="none"/>
    </fill>
    <fill>
      <patternFill patternType="gray125"/>
    </fill>
    <fill>
      <patternFill patternType="solid">
        <fgColor indexed="15"/>
        <bgColor indexed="64"/>
      </patternFill>
    </fill>
    <fill>
      <patternFill patternType="solid">
        <fgColor indexed="13"/>
        <bgColor indexed="64"/>
      </patternFill>
    </fill>
    <fill>
      <patternFill patternType="solid">
        <fgColor rgb="FFFF66CC"/>
        <bgColor indexed="64"/>
      </patternFill>
    </fill>
    <fill>
      <patternFill patternType="solid">
        <fgColor rgb="FFFFFF00"/>
        <bgColor indexed="64"/>
      </patternFill>
    </fill>
    <fill>
      <patternFill patternType="solid">
        <fgColor rgb="FF00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38" fontId="1" fillId="0" borderId="0" applyFont="0" applyFill="0" applyBorder="0" applyAlignment="0" applyProtection="0"/>
    <xf numFmtId="0" fontId="1" fillId="0" borderId="0">
      <alignment vertical="center"/>
    </xf>
    <xf numFmtId="0" fontId="12" fillId="0" borderId="0">
      <alignment vertical="center"/>
    </xf>
    <xf numFmtId="38" fontId="12" fillId="0" borderId="0" applyFont="0" applyFill="0" applyBorder="0" applyAlignment="0" applyProtection="0">
      <alignment vertical="center"/>
    </xf>
  </cellStyleXfs>
  <cellXfs count="164">
    <xf numFmtId="0" fontId="0" fillId="0" borderId="0" xfId="0"/>
    <xf numFmtId="38" fontId="1" fillId="0" borderId="0" xfId="1" applyFill="1" applyAlignment="1">
      <alignment vertical="center"/>
    </xf>
    <xf numFmtId="0" fontId="0" fillId="0" borderId="0" xfId="0" applyFill="1" applyAlignment="1">
      <alignment horizontal="center" vertical="center"/>
    </xf>
    <xf numFmtId="0" fontId="0" fillId="0" borderId="0" xfId="0" applyFill="1" applyAlignment="1"/>
    <xf numFmtId="38" fontId="1" fillId="0" borderId="0" xfId="1" applyFill="1" applyAlignment="1">
      <alignment horizontal="center" vertical="center"/>
    </xf>
    <xf numFmtId="0" fontId="0" fillId="0" borderId="0" xfId="0" applyFont="1" applyFill="1" applyBorder="1" applyAlignment="1" applyProtection="1">
      <alignment horizontal="center" vertical="center"/>
    </xf>
    <xf numFmtId="0" fontId="1" fillId="0" borderId="0" xfId="2" applyFill="1">
      <alignment vertical="center"/>
    </xf>
    <xf numFmtId="0" fontId="4" fillId="0" borderId="0" xfId="0" applyFont="1" applyFill="1" applyAlignment="1" applyProtection="1"/>
    <xf numFmtId="0" fontId="1" fillId="0" borderId="0" xfId="2" applyFill="1" applyAlignment="1" applyProtection="1">
      <alignment horizontal="center" vertical="center"/>
    </xf>
    <xf numFmtId="0" fontId="3" fillId="0" borderId="0" xfId="2" applyFont="1" applyFill="1" applyProtection="1">
      <alignment vertical="center"/>
    </xf>
    <xf numFmtId="0" fontId="1" fillId="0" borderId="0" xfId="2" applyFill="1" applyProtection="1">
      <alignment vertical="center"/>
    </xf>
    <xf numFmtId="0" fontId="0" fillId="0" borderId="0" xfId="2" applyFont="1" applyFill="1" applyAlignment="1" applyProtection="1">
      <alignment horizontal="center" vertical="center"/>
    </xf>
    <xf numFmtId="38" fontId="1" fillId="0" borderId="0" xfId="1" applyFill="1" applyAlignment="1" applyProtection="1">
      <alignment horizontal="center" vertical="center"/>
    </xf>
    <xf numFmtId="38" fontId="1" fillId="0" borderId="0" xfId="1" applyFill="1" applyAlignment="1" applyProtection="1">
      <alignment vertical="center"/>
    </xf>
    <xf numFmtId="40" fontId="0" fillId="0" borderId="3" xfId="1" applyNumberFormat="1" applyFont="1" applyFill="1" applyBorder="1" applyAlignment="1" applyProtection="1">
      <alignment vertical="center"/>
      <protection locked="0"/>
    </xf>
    <xf numFmtId="40" fontId="0" fillId="2" borderId="3" xfId="1" applyNumberFormat="1" applyFont="1" applyFill="1" applyBorder="1" applyAlignment="1" applyProtection="1">
      <alignment vertical="center"/>
      <protection locked="0"/>
    </xf>
    <xf numFmtId="40" fontId="0" fillId="3" borderId="3" xfId="1" applyNumberFormat="1" applyFont="1" applyFill="1" applyBorder="1" applyAlignment="1" applyProtection="1">
      <alignment vertical="center"/>
      <protection locked="0"/>
    </xf>
    <xf numFmtId="0" fontId="0" fillId="0" borderId="0" xfId="0" applyFill="1" applyBorder="1" applyAlignment="1" applyProtection="1">
      <alignment horizontal="center" vertical="center"/>
    </xf>
    <xf numFmtId="0" fontId="0" fillId="0" borderId="0" xfId="0" applyNumberFormat="1" applyFill="1" applyBorder="1" applyAlignment="1" applyProtection="1"/>
    <xf numFmtId="176" fontId="1" fillId="0" borderId="0" xfId="2" applyNumberFormat="1" applyFill="1" applyBorder="1" applyAlignment="1" applyProtection="1">
      <alignment horizontal="center" vertical="center"/>
    </xf>
    <xf numFmtId="38" fontId="1" fillId="0" borderId="5" xfId="1" applyFill="1" applyBorder="1" applyAlignment="1" applyProtection="1">
      <alignment vertical="center"/>
    </xf>
    <xf numFmtId="0" fontId="0" fillId="0" borderId="0" xfId="0" applyFill="1" applyAlignment="1" applyProtection="1"/>
    <xf numFmtId="38" fontId="1" fillId="0" borderId="7" xfId="1" applyFill="1" applyBorder="1" applyAlignment="1" applyProtection="1">
      <alignment vertical="center"/>
    </xf>
    <xf numFmtId="0" fontId="0" fillId="0" borderId="7" xfId="0" applyFill="1" applyBorder="1" applyAlignment="1" applyProtection="1">
      <alignment horizontal="center" vertical="center"/>
    </xf>
    <xf numFmtId="38" fontId="0" fillId="0" borderId="7" xfId="1" applyFont="1" applyFill="1" applyBorder="1" applyAlignment="1" applyProtection="1">
      <alignment horizontal="right" vertical="center"/>
    </xf>
    <xf numFmtId="40" fontId="6" fillId="0" borderId="1" xfId="1" applyNumberFormat="1" applyFont="1" applyFill="1" applyBorder="1" applyAlignment="1" applyProtection="1">
      <alignment horizontal="center" vertical="center"/>
    </xf>
    <xf numFmtId="38" fontId="6" fillId="0" borderId="1" xfId="1" applyFont="1" applyFill="1" applyBorder="1" applyAlignment="1" applyProtection="1">
      <alignment horizontal="center" vertical="center"/>
    </xf>
    <xf numFmtId="0" fontId="0" fillId="0" borderId="0" xfId="0" applyFill="1" applyAlignment="1" applyProtection="1">
      <alignment horizontal="center" vertical="center"/>
    </xf>
    <xf numFmtId="38" fontId="1" fillId="0" borderId="0" xfId="1" applyFill="1" applyBorder="1" applyAlignment="1" applyProtection="1">
      <alignment vertical="center"/>
    </xf>
    <xf numFmtId="38" fontId="1" fillId="0" borderId="9" xfId="1" applyFill="1" applyBorder="1" applyAlignment="1" applyProtection="1">
      <alignment horizontal="center" vertical="center"/>
    </xf>
    <xf numFmtId="38" fontId="1" fillId="0" borderId="0" xfId="1" applyFill="1" applyBorder="1" applyAlignment="1" applyProtection="1">
      <alignment horizontal="center" vertical="center"/>
    </xf>
    <xf numFmtId="38" fontId="0" fillId="0" borderId="7" xfId="1" applyFont="1" applyFill="1" applyBorder="1" applyAlignment="1" applyProtection="1">
      <alignment horizontal="center" vertical="center"/>
    </xf>
    <xf numFmtId="38" fontId="0" fillId="2" borderId="4" xfId="1" applyFont="1" applyFill="1" applyBorder="1" applyAlignment="1" applyProtection="1">
      <alignment horizontal="center" vertical="center"/>
    </xf>
    <xf numFmtId="38" fontId="1" fillId="4" borderId="4" xfId="1" applyFont="1" applyFill="1" applyBorder="1" applyAlignment="1" applyProtection="1">
      <alignment horizontal="center" vertical="center"/>
    </xf>
    <xf numFmtId="38" fontId="0" fillId="2" borderId="8" xfId="1" applyFont="1" applyFill="1" applyBorder="1" applyAlignment="1" applyProtection="1">
      <alignment horizontal="center" vertical="center"/>
    </xf>
    <xf numFmtId="38" fontId="1" fillId="4" borderId="8" xfId="1" applyFont="1" applyFill="1" applyBorder="1" applyAlignment="1" applyProtection="1">
      <alignment horizontal="center" vertical="center"/>
    </xf>
    <xf numFmtId="38" fontId="0" fillId="3" borderId="1" xfId="1" applyFont="1" applyFill="1" applyBorder="1" applyAlignment="1">
      <alignment horizontal="center"/>
    </xf>
    <xf numFmtId="38" fontId="0" fillId="2" borderId="1" xfId="1" applyFont="1" applyFill="1" applyBorder="1" applyAlignment="1">
      <alignment horizontal="center"/>
    </xf>
    <xf numFmtId="38" fontId="0" fillId="0" borderId="1" xfId="1" applyFont="1" applyFill="1" applyBorder="1" applyAlignment="1" applyProtection="1">
      <alignment horizontal="center" vertical="center"/>
    </xf>
    <xf numFmtId="0" fontId="3" fillId="0" borderId="0" xfId="0" applyFont="1" applyFill="1" applyAlignment="1" applyProtection="1"/>
    <xf numFmtId="0" fontId="0" fillId="0" borderId="5" xfId="2" applyFont="1" applyFill="1" applyBorder="1" applyAlignment="1" applyProtection="1">
      <alignment horizontal="center" vertical="center" wrapText="1"/>
    </xf>
    <xf numFmtId="40" fontId="1" fillId="4" borderId="12" xfId="1" applyNumberFormat="1" applyFont="1" applyFill="1" applyBorder="1" applyAlignment="1" applyProtection="1">
      <alignment vertical="center"/>
    </xf>
    <xf numFmtId="0" fontId="0" fillId="0" borderId="5" xfId="0" applyFill="1" applyBorder="1" applyAlignment="1" applyProtection="1">
      <alignment horizontal="center" vertical="center"/>
    </xf>
    <xf numFmtId="0" fontId="0" fillId="0" borderId="13" xfId="0" applyFill="1" applyBorder="1" applyAlignment="1" applyProtection="1">
      <alignment horizontal="center" vertical="center"/>
    </xf>
    <xf numFmtId="38" fontId="1" fillId="3" borderId="1" xfId="1" applyFill="1" applyBorder="1" applyAlignment="1">
      <alignment horizontal="center" vertical="center"/>
    </xf>
    <xf numFmtId="176" fontId="1" fillId="0" borderId="6" xfId="2" applyNumberFormat="1" applyFill="1" applyBorder="1" applyAlignment="1">
      <alignment horizontal="center" vertical="center"/>
    </xf>
    <xf numFmtId="176" fontId="5" fillId="0" borderId="6" xfId="2" applyNumberFormat="1" applyFont="1" applyFill="1" applyBorder="1" applyAlignment="1" applyProtection="1">
      <alignment horizontal="right" vertical="center"/>
    </xf>
    <xf numFmtId="176" fontId="1" fillId="2" borderId="6" xfId="2" applyNumberFormat="1" applyFill="1" applyBorder="1" applyAlignment="1">
      <alignment horizontal="center" vertical="center"/>
    </xf>
    <xf numFmtId="176" fontId="5" fillId="2" borderId="6" xfId="2" applyNumberFormat="1" applyFont="1" applyFill="1" applyBorder="1" applyAlignment="1" applyProtection="1">
      <alignment horizontal="right" vertical="center"/>
    </xf>
    <xf numFmtId="176" fontId="1" fillId="3" borderId="6" xfId="2" applyNumberFormat="1" applyFill="1" applyBorder="1" applyAlignment="1">
      <alignment horizontal="center" vertical="center"/>
    </xf>
    <xf numFmtId="176" fontId="5" fillId="3" borderId="6" xfId="2" applyNumberFormat="1" applyFont="1" applyFill="1" applyBorder="1" applyAlignment="1" applyProtection="1">
      <alignment horizontal="right" vertical="center"/>
    </xf>
    <xf numFmtId="176" fontId="1" fillId="4" borderId="6" xfId="2" applyNumberFormat="1" applyFill="1" applyBorder="1" applyAlignment="1">
      <alignment horizontal="center" vertical="center"/>
    </xf>
    <xf numFmtId="176" fontId="5" fillId="4" borderId="6" xfId="2" applyNumberFormat="1" applyFont="1" applyFill="1" applyBorder="1" applyAlignment="1" applyProtection="1">
      <alignment horizontal="right" vertical="center"/>
    </xf>
    <xf numFmtId="178" fontId="0" fillId="0" borderId="1" xfId="0" applyNumberFormat="1" applyFill="1" applyBorder="1" applyAlignment="1" applyProtection="1">
      <alignment horizontal="center" vertical="center"/>
    </xf>
    <xf numFmtId="38" fontId="0" fillId="0" borderId="2" xfId="1" applyFont="1" applyFill="1" applyBorder="1" applyAlignment="1" applyProtection="1">
      <alignment horizontal="center" vertical="center"/>
    </xf>
    <xf numFmtId="178" fontId="0" fillId="0" borderId="2" xfId="0" applyNumberFormat="1" applyFill="1" applyBorder="1" applyAlignment="1" applyProtection="1">
      <alignment horizontal="center" vertical="center"/>
    </xf>
    <xf numFmtId="38" fontId="1" fillId="4" borderId="14" xfId="1" applyFont="1" applyFill="1" applyBorder="1" applyAlignment="1" applyProtection="1">
      <alignment horizontal="center" vertical="center"/>
    </xf>
    <xf numFmtId="38" fontId="1" fillId="0" borderId="2" xfId="1" applyFill="1" applyBorder="1" applyAlignment="1" applyProtection="1">
      <alignment horizontal="center" vertical="center"/>
    </xf>
    <xf numFmtId="38" fontId="1" fillId="4" borderId="15" xfId="1" applyFont="1" applyFill="1" applyBorder="1" applyAlignment="1" applyProtection="1">
      <alignment horizontal="center" vertical="center"/>
    </xf>
    <xf numFmtId="0" fontId="0" fillId="0" borderId="0" xfId="0" applyFill="1" applyBorder="1" applyAlignment="1" applyProtection="1"/>
    <xf numFmtId="38" fontId="7" fillId="0" borderId="3" xfId="1" applyFont="1" applyFill="1" applyBorder="1" applyAlignment="1" applyProtection="1">
      <alignment horizontal="center" vertical="center"/>
    </xf>
    <xf numFmtId="38" fontId="7" fillId="0" borderId="16" xfId="1" applyFont="1" applyFill="1" applyBorder="1" applyAlignment="1" applyProtection="1">
      <alignment vertical="center"/>
    </xf>
    <xf numFmtId="0" fontId="0" fillId="0" borderId="0" xfId="0" applyFill="1" applyBorder="1" applyAlignment="1"/>
    <xf numFmtId="38" fontId="8" fillId="0" borderId="0" xfId="1" applyFont="1" applyFill="1" applyAlignment="1" applyProtection="1">
      <alignment vertical="top" wrapText="1"/>
    </xf>
    <xf numFmtId="38" fontId="8" fillId="0" borderId="0" xfId="1" applyFont="1" applyFill="1" applyAlignment="1" applyProtection="1">
      <alignment horizontal="left" vertical="center"/>
    </xf>
    <xf numFmtId="0" fontId="3" fillId="0" borderId="0" xfId="0" applyFont="1" applyFill="1" applyAlignment="1" applyProtection="1"/>
    <xf numFmtId="0" fontId="0" fillId="0" borderId="5" xfId="2"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38" fontId="0" fillId="0" borderId="1" xfId="1" applyFont="1"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8" xfId="0" applyFill="1" applyBorder="1" applyAlignment="1" applyProtection="1">
      <alignment horizontal="center" vertical="center"/>
    </xf>
    <xf numFmtId="0" fontId="3" fillId="0" borderId="0" xfId="0" applyFont="1" applyFill="1" applyAlignment="1" applyProtection="1"/>
    <xf numFmtId="0" fontId="0" fillId="0" borderId="5" xfId="2"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0" fillId="0" borderId="13" xfId="0" applyFill="1" applyBorder="1" applyAlignment="1" applyProtection="1">
      <alignment horizontal="center" vertical="center"/>
    </xf>
    <xf numFmtId="38" fontId="0" fillId="0" borderId="1" xfId="1" applyFont="1" applyFill="1" applyBorder="1" applyAlignment="1" applyProtection="1">
      <alignment horizontal="center" vertical="center"/>
    </xf>
    <xf numFmtId="0" fontId="10" fillId="0" borderId="0" xfId="0" applyFont="1" applyFill="1" applyAlignment="1" applyProtection="1"/>
    <xf numFmtId="0" fontId="0" fillId="0" borderId="0" xfId="0" applyFill="1" applyAlignment="1" applyProtection="1">
      <alignment horizontal="right" vertical="center"/>
    </xf>
    <xf numFmtId="177" fontId="1" fillId="5" borderId="4" xfId="1" applyNumberFormat="1" applyFill="1" applyBorder="1" applyAlignment="1" applyProtection="1">
      <alignment horizontal="center" vertical="center"/>
    </xf>
    <xf numFmtId="0" fontId="13" fillId="0" borderId="0" xfId="3" applyFont="1">
      <alignment vertical="center"/>
    </xf>
    <xf numFmtId="0" fontId="13" fillId="0" borderId="0" xfId="3" applyFont="1" applyAlignment="1">
      <alignment horizontal="right" vertical="center"/>
    </xf>
    <xf numFmtId="0" fontId="13" fillId="0" borderId="0" xfId="3" applyFont="1" applyAlignment="1">
      <alignment vertical="center" shrinkToFit="1"/>
    </xf>
    <xf numFmtId="0" fontId="13" fillId="0" borderId="0" xfId="3" applyFont="1" applyBorder="1" applyAlignment="1">
      <alignment horizontal="center" vertical="center" shrinkToFit="1"/>
    </xf>
    <xf numFmtId="0" fontId="13" fillId="0" borderId="0" xfId="3" applyFont="1" applyBorder="1">
      <alignment vertical="center"/>
    </xf>
    <xf numFmtId="0" fontId="16" fillId="0" borderId="1" xfId="3" applyFont="1" applyBorder="1" applyAlignment="1">
      <alignment horizontal="center" vertical="center" wrapText="1" shrinkToFit="1"/>
    </xf>
    <xf numFmtId="0" fontId="16" fillId="0" borderId="6" xfId="3" applyFont="1" applyBorder="1" applyAlignment="1">
      <alignment horizontal="center" vertical="center"/>
    </xf>
    <xf numFmtId="0" fontId="16" fillId="0" borderId="1" xfId="3" applyFont="1" applyBorder="1" applyAlignment="1">
      <alignment horizontal="center" vertical="center"/>
    </xf>
    <xf numFmtId="38" fontId="13" fillId="0" borderId="0" xfId="4" applyFont="1" applyBorder="1" applyAlignment="1">
      <alignment vertical="center" textRotation="255" shrinkToFit="1"/>
    </xf>
    <xf numFmtId="0" fontId="16" fillId="0" borderId="0" xfId="3" applyFont="1" applyBorder="1" applyAlignment="1">
      <alignment vertical="center" textRotation="255"/>
    </xf>
    <xf numFmtId="0" fontId="16" fillId="0" borderId="0" xfId="3" applyFont="1" applyBorder="1" applyAlignment="1">
      <alignment horizontal="center" vertical="center"/>
    </xf>
    <xf numFmtId="0" fontId="20" fillId="0" borderId="0" xfId="3" applyFont="1">
      <alignment vertical="center"/>
    </xf>
    <xf numFmtId="0" fontId="16" fillId="0" borderId="0" xfId="3" applyFont="1">
      <alignment vertical="center"/>
    </xf>
    <xf numFmtId="0" fontId="19" fillId="0" borderId="0" xfId="3" applyFont="1" applyBorder="1" applyAlignment="1">
      <alignment horizontal="center" vertical="center"/>
    </xf>
    <xf numFmtId="2" fontId="13" fillId="0" borderId="0" xfId="3" applyNumberFormat="1" applyFont="1" applyFill="1" applyBorder="1">
      <alignment vertical="center"/>
    </xf>
    <xf numFmtId="2" fontId="13" fillId="5" borderId="2" xfId="3" applyNumberFormat="1" applyFont="1" applyFill="1" applyBorder="1">
      <alignment vertical="center"/>
    </xf>
    <xf numFmtId="179" fontId="13" fillId="0" borderId="0" xfId="3" applyNumberFormat="1" applyFont="1" applyBorder="1">
      <alignment vertical="center"/>
    </xf>
    <xf numFmtId="0" fontId="19" fillId="0" borderId="0" xfId="3" applyFont="1" applyFill="1" applyBorder="1">
      <alignment vertical="center"/>
    </xf>
    <xf numFmtId="0" fontId="16" fillId="0" borderId="0" xfId="3" applyFont="1" applyFill="1" applyBorder="1" applyAlignment="1" applyProtection="1">
      <alignment horizontal="left" vertical="center" shrinkToFit="1"/>
    </xf>
    <xf numFmtId="0" fontId="16" fillId="0" borderId="0" xfId="3" applyFont="1" applyBorder="1" applyAlignment="1">
      <alignment horizontal="left" vertical="center"/>
    </xf>
    <xf numFmtId="0" fontId="17" fillId="0" borderId="0" xfId="3" applyFont="1" applyAlignment="1">
      <alignment vertical="center" shrinkToFit="1"/>
    </xf>
    <xf numFmtId="38" fontId="13" fillId="0" borderId="2" xfId="1" applyFont="1" applyBorder="1" applyAlignment="1">
      <alignment vertical="center"/>
    </xf>
    <xf numFmtId="38" fontId="13" fillId="0" borderId="6" xfId="1" applyFont="1" applyBorder="1" applyAlignment="1">
      <alignment vertical="center"/>
    </xf>
    <xf numFmtId="0" fontId="21" fillId="0" borderId="0" xfId="0" applyFont="1" applyAlignment="1"/>
    <xf numFmtId="0" fontId="22" fillId="0" borderId="0" xfId="0" applyFont="1" applyAlignment="1"/>
    <xf numFmtId="0" fontId="23" fillId="0" borderId="0" xfId="0" applyFont="1" applyAlignment="1"/>
    <xf numFmtId="0" fontId="23" fillId="0" borderId="0" xfId="0" applyFont="1" applyBorder="1" applyAlignment="1">
      <alignment vertical="center" wrapText="1"/>
    </xf>
    <xf numFmtId="0" fontId="24" fillId="0" borderId="0" xfId="3" applyFont="1" applyAlignment="1">
      <alignment vertical="center"/>
    </xf>
    <xf numFmtId="0" fontId="16" fillId="0" borderId="7" xfId="3" applyFont="1" applyBorder="1" applyAlignment="1">
      <alignment horizontal="center" vertical="center"/>
    </xf>
    <xf numFmtId="2" fontId="13" fillId="0" borderId="20" xfId="3" applyNumberFormat="1" applyFont="1" applyFill="1" applyBorder="1">
      <alignment vertical="center"/>
    </xf>
    <xf numFmtId="2" fontId="13" fillId="5" borderId="21" xfId="3" applyNumberFormat="1" applyFont="1" applyFill="1" applyBorder="1">
      <alignment vertical="center"/>
    </xf>
    <xf numFmtId="2" fontId="13" fillId="6" borderId="3" xfId="3" applyNumberFormat="1" applyFont="1" applyFill="1" applyBorder="1">
      <alignment vertical="center"/>
    </xf>
    <xf numFmtId="2" fontId="13" fillId="0" borderId="3" xfId="3" applyNumberFormat="1" applyFont="1" applyFill="1" applyBorder="1">
      <alignment vertical="center"/>
    </xf>
    <xf numFmtId="0" fontId="13" fillId="0" borderId="0" xfId="3" applyFont="1" applyAlignment="1">
      <alignment horizontal="right" vertical="center"/>
    </xf>
    <xf numFmtId="38" fontId="13" fillId="0" borderId="2" xfId="1" applyFont="1" applyBorder="1" applyAlignment="1">
      <alignment vertical="center"/>
    </xf>
    <xf numFmtId="38" fontId="13" fillId="0" borderId="10" xfId="1" applyFont="1" applyBorder="1" applyAlignment="1">
      <alignment vertical="center"/>
    </xf>
    <xf numFmtId="38" fontId="13" fillId="0" borderId="6" xfId="1" applyFont="1" applyBorder="1" applyAlignment="1">
      <alignment vertical="center"/>
    </xf>
    <xf numFmtId="0" fontId="23" fillId="0" borderId="0" xfId="0" applyFont="1" applyBorder="1" applyAlignment="1">
      <alignment vertical="center" wrapText="1"/>
    </xf>
    <xf numFmtId="0" fontId="22" fillId="0" borderId="1" xfId="0" applyFont="1" applyBorder="1" applyAlignment="1">
      <alignment horizontal="center" vertical="center"/>
    </xf>
    <xf numFmtId="0" fontId="17" fillId="0" borderId="0" xfId="3" applyFont="1" applyAlignment="1">
      <alignment horizontal="center" vertical="center"/>
    </xf>
    <xf numFmtId="0" fontId="17" fillId="0" borderId="2" xfId="3" applyFont="1" applyBorder="1" applyAlignment="1">
      <alignment horizontal="center" vertical="center" shrinkToFit="1"/>
    </xf>
    <xf numFmtId="0" fontId="17" fillId="0" borderId="10" xfId="3" applyFont="1" applyBorder="1" applyAlignment="1">
      <alignment horizontal="center" vertical="center" shrinkToFit="1"/>
    </xf>
    <xf numFmtId="0" fontId="17" fillId="0" borderId="6" xfId="3" applyFont="1" applyBorder="1" applyAlignment="1">
      <alignment horizontal="center" vertical="center" shrinkToFit="1"/>
    </xf>
    <xf numFmtId="38" fontId="13" fillId="0" borderId="5" xfId="4" applyFont="1" applyBorder="1" applyAlignment="1">
      <alignment vertical="center" textRotation="255" shrinkToFit="1"/>
    </xf>
    <xf numFmtId="38" fontId="13" fillId="0" borderId="13" xfId="4" applyFont="1" applyBorder="1" applyAlignment="1">
      <alignment vertical="center" textRotation="255" shrinkToFit="1"/>
    </xf>
    <xf numFmtId="38" fontId="13" fillId="0" borderId="7" xfId="4" applyFont="1" applyBorder="1" applyAlignment="1">
      <alignment vertical="center" textRotation="255" shrinkToFit="1"/>
    </xf>
    <xf numFmtId="0" fontId="19" fillId="0" borderId="2" xfId="3" applyFont="1" applyBorder="1" applyAlignment="1">
      <alignment horizontal="center" vertical="center"/>
    </xf>
    <xf numFmtId="0" fontId="19" fillId="0" borderId="10" xfId="3" applyFont="1" applyBorder="1" applyAlignment="1">
      <alignment horizontal="center" vertical="center"/>
    </xf>
    <xf numFmtId="0" fontId="19" fillId="0" borderId="6" xfId="3" applyFont="1" applyBorder="1" applyAlignment="1">
      <alignment horizontal="center" vertical="center"/>
    </xf>
    <xf numFmtId="0" fontId="16" fillId="0" borderId="2" xfId="3" applyFont="1" applyBorder="1" applyAlignment="1">
      <alignment horizontal="center" vertical="center"/>
    </xf>
    <xf numFmtId="0" fontId="16" fillId="0" borderId="10" xfId="3" applyFont="1" applyBorder="1" applyAlignment="1">
      <alignment horizontal="center" vertical="center"/>
    </xf>
    <xf numFmtId="0" fontId="16" fillId="0" borderId="6" xfId="3" applyFont="1" applyBorder="1" applyAlignment="1">
      <alignment horizontal="center" vertical="center"/>
    </xf>
    <xf numFmtId="0" fontId="19" fillId="0" borderId="11" xfId="3" applyFont="1" applyBorder="1" applyAlignment="1">
      <alignment horizontal="center" vertical="center"/>
    </xf>
    <xf numFmtId="0" fontId="19" fillId="0" borderId="17" xfId="3" applyFont="1" applyBorder="1" applyAlignment="1">
      <alignment horizontal="center" vertical="center"/>
    </xf>
    <xf numFmtId="0" fontId="19" fillId="0" borderId="18" xfId="3" applyFont="1" applyBorder="1" applyAlignment="1">
      <alignment horizontal="center" vertical="center"/>
    </xf>
    <xf numFmtId="0" fontId="19" fillId="0" borderId="19" xfId="3" applyFont="1" applyBorder="1" applyAlignment="1">
      <alignment horizontal="center" vertical="center"/>
    </xf>
    <xf numFmtId="58" fontId="13" fillId="0" borderId="0" xfId="3" applyNumberFormat="1" applyFont="1" applyAlignment="1">
      <alignment horizontal="right" vertical="center"/>
    </xf>
    <xf numFmtId="0" fontId="15" fillId="0" borderId="0" xfId="3" applyFont="1" applyAlignment="1">
      <alignment horizontal="center" vertical="center"/>
    </xf>
    <xf numFmtId="0" fontId="17" fillId="0" borderId="0" xfId="3" applyFont="1" applyAlignment="1">
      <alignment vertical="center" shrinkToFit="1"/>
    </xf>
    <xf numFmtId="0" fontId="13" fillId="0" borderId="0" xfId="3" applyFont="1" applyAlignment="1">
      <alignment horizontal="right" vertical="center"/>
    </xf>
    <xf numFmtId="0" fontId="13" fillId="5" borderId="11" xfId="3" applyFont="1" applyFill="1" applyBorder="1" applyAlignment="1">
      <alignment horizontal="center" vertical="center"/>
    </xf>
    <xf numFmtId="0" fontId="13" fillId="5" borderId="17" xfId="3" applyFont="1" applyFill="1" applyBorder="1" applyAlignment="1">
      <alignment horizontal="center" vertical="center"/>
    </xf>
    <xf numFmtId="0" fontId="13" fillId="5" borderId="18" xfId="3" applyFont="1" applyFill="1" applyBorder="1" applyAlignment="1">
      <alignment horizontal="center" vertical="center"/>
    </xf>
    <xf numFmtId="0" fontId="13" fillId="5" borderId="19" xfId="3" applyFont="1" applyFill="1" applyBorder="1" applyAlignment="1">
      <alignment horizontal="center" vertical="center"/>
    </xf>
    <xf numFmtId="0" fontId="13" fillId="0" borderId="0" xfId="3" applyFont="1" applyAlignment="1">
      <alignment horizontal="center" vertical="center"/>
    </xf>
    <xf numFmtId="0" fontId="0" fillId="0" borderId="1" xfId="0" applyFill="1" applyBorder="1" applyAlignment="1" applyProtection="1">
      <alignment horizontal="center" vertical="center"/>
    </xf>
    <xf numFmtId="38" fontId="0" fillId="0" borderId="1" xfId="1" applyFont="1" applyFill="1" applyBorder="1" applyAlignment="1" applyProtection="1">
      <alignment horizontal="center" vertical="center"/>
    </xf>
    <xf numFmtId="38" fontId="6"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0" fillId="0" borderId="1" xfId="2" applyFont="1" applyFill="1" applyBorder="1" applyAlignment="1" applyProtection="1">
      <alignment horizontal="center" vertical="center"/>
    </xf>
    <xf numFmtId="0" fontId="1" fillId="0" borderId="2" xfId="2" applyFill="1" applyBorder="1" applyAlignment="1" applyProtection="1">
      <alignment horizontal="center" vertical="center"/>
    </xf>
    <xf numFmtId="38" fontId="8" fillId="0" borderId="0" xfId="1" applyFont="1" applyFill="1" applyAlignment="1" applyProtection="1">
      <alignment horizontal="left" vertical="top" wrapText="1"/>
    </xf>
    <xf numFmtId="0" fontId="11" fillId="0" borderId="0" xfId="0" applyFont="1" applyFill="1" applyAlignment="1" applyProtection="1">
      <alignment horizontal="center" vertical="center"/>
    </xf>
    <xf numFmtId="0" fontId="0" fillId="0" borderId="2" xfId="2" applyFont="1" applyFill="1" applyBorder="1" applyAlignment="1" applyProtection="1">
      <alignment horizontal="center" vertical="center"/>
    </xf>
    <xf numFmtId="0" fontId="0" fillId="0" borderId="10" xfId="2" applyFont="1" applyFill="1" applyBorder="1" applyAlignment="1" applyProtection="1">
      <alignment horizontal="center" vertical="center"/>
    </xf>
    <xf numFmtId="0" fontId="0" fillId="0" borderId="6" xfId="2" applyFont="1" applyFill="1" applyBorder="1" applyAlignment="1" applyProtection="1">
      <alignment horizontal="center" vertical="center"/>
    </xf>
    <xf numFmtId="0" fontId="0" fillId="0" borderId="11" xfId="2" applyFont="1" applyFill="1" applyBorder="1" applyAlignment="1" applyProtection="1">
      <alignment horizontal="center" vertical="center"/>
    </xf>
    <xf numFmtId="0" fontId="0" fillId="0" borderId="1" xfId="2" applyFont="1" applyFill="1" applyBorder="1" applyAlignment="1" applyProtection="1">
      <alignment horizontal="center" vertical="center" wrapText="1"/>
    </xf>
    <xf numFmtId="0" fontId="0" fillId="2" borderId="1"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0" fillId="3" borderId="1" xfId="0" applyFill="1" applyBorder="1" applyAlignment="1" applyProtection="1">
      <alignment horizontal="center" vertical="center" shrinkToFit="1"/>
    </xf>
    <xf numFmtId="0" fontId="0" fillId="3" borderId="2" xfId="0" applyFill="1" applyBorder="1" applyAlignment="1" applyProtection="1">
      <alignment horizontal="center" vertical="center" shrinkToFit="1"/>
    </xf>
    <xf numFmtId="0" fontId="0" fillId="4" borderId="1" xfId="0" applyFill="1" applyBorder="1" applyAlignment="1" applyProtection="1">
      <alignment horizontal="center" vertical="center" shrinkToFit="1"/>
    </xf>
    <xf numFmtId="0" fontId="0" fillId="4" borderId="2" xfId="0" applyFill="1" applyBorder="1" applyAlignment="1" applyProtection="1">
      <alignment horizontal="center" vertical="center" shrinkToFit="1"/>
    </xf>
    <xf numFmtId="0" fontId="9" fillId="0" borderId="0" xfId="0" applyFont="1" applyFill="1" applyAlignment="1" applyProtection="1">
      <alignment horizontal="center" vertical="center"/>
    </xf>
  </cellXfs>
  <cellStyles count="5">
    <cellStyle name="桁区切り" xfId="1" builtinId="6"/>
    <cellStyle name="桁区切り 2" xfId="4"/>
    <cellStyle name="標準" xfId="0" builtinId="0"/>
    <cellStyle name="標準 2" xfId="3"/>
    <cellStyle name="標準_単価確認" xfId="2"/>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8</xdr:col>
      <xdr:colOff>387350</xdr:colOff>
      <xdr:row>4</xdr:row>
      <xdr:rowOff>19050</xdr:rowOff>
    </xdr:from>
    <xdr:ext cx="2162175" cy="721672"/>
    <xdr:sp macro="" textlink="">
      <xdr:nvSpPr>
        <xdr:cNvPr id="3" name="テキスト ボックス 2"/>
        <xdr:cNvSpPr txBox="1"/>
      </xdr:nvSpPr>
      <xdr:spPr>
        <a:xfrm>
          <a:off x="5835650" y="1028700"/>
          <a:ext cx="2162175" cy="721672"/>
        </a:xfrm>
        <a:prstGeom prst="rect">
          <a:avLst/>
        </a:prstGeom>
        <a:noFill/>
        <a:ln>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pPr>
            <a:lnSpc>
              <a:spcPts val="1500"/>
            </a:lnSpc>
          </a:pPr>
          <a:r>
            <a:rPr lang="ja-JP" altLang="en-US" sz="1200"/>
            <a:t>参考</a:t>
          </a:r>
          <a:endParaRPr lang="en-US" altLang="ja-JP" sz="1200"/>
        </a:p>
        <a:p>
          <a:pPr>
            <a:lnSpc>
              <a:spcPts val="1400"/>
            </a:lnSpc>
          </a:pPr>
          <a:r>
            <a:rPr lang="ja-JP" altLang="en-US" sz="1200"/>
            <a:t>関西電力契約種別：</a:t>
          </a:r>
          <a:endParaRPr lang="en-US" altLang="ja-JP" sz="1200"/>
        </a:p>
        <a:p>
          <a:r>
            <a:rPr lang="ja-JP" altLang="en-US" sz="1200"/>
            <a:t>高圧電力</a:t>
          </a:r>
          <a:r>
            <a:rPr lang="en-US" altLang="ja-JP" sz="1200"/>
            <a:t>AL</a:t>
          </a:r>
          <a:r>
            <a:rPr lang="ja-JP" altLang="en-US" sz="1200"/>
            <a:t>、高圧電力</a:t>
          </a:r>
          <a:r>
            <a:rPr lang="en-US" altLang="ja-JP" sz="1200"/>
            <a:t>AS</a:t>
          </a:r>
          <a:endParaRPr lang="ja-JP" altLang="en-US" sz="12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25399</xdr:colOff>
      <xdr:row>3</xdr:row>
      <xdr:rowOff>57150</xdr:rowOff>
    </xdr:from>
    <xdr:ext cx="2073275" cy="734496"/>
    <xdr:sp macro="" textlink="">
      <xdr:nvSpPr>
        <xdr:cNvPr id="2" name="テキスト ボックス 1"/>
        <xdr:cNvSpPr txBox="1"/>
      </xdr:nvSpPr>
      <xdr:spPr>
        <a:xfrm>
          <a:off x="10026649" y="923925"/>
          <a:ext cx="2073275" cy="734496"/>
        </a:xfrm>
        <a:prstGeom prst="rect">
          <a:avLst/>
        </a:prstGeom>
        <a:noFill/>
        <a:ln>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pPr>
            <a:lnSpc>
              <a:spcPts val="1500"/>
            </a:lnSpc>
          </a:pPr>
          <a:r>
            <a:rPr lang="ja-JP" altLang="en-US" sz="1200"/>
            <a:t>参考</a:t>
          </a:r>
          <a:endParaRPr lang="en-US" altLang="ja-JP" sz="1200"/>
        </a:p>
        <a:p>
          <a:pPr>
            <a:lnSpc>
              <a:spcPts val="1500"/>
            </a:lnSpc>
          </a:pPr>
          <a:r>
            <a:rPr lang="ja-JP" altLang="en-US" sz="1200"/>
            <a:t>関西電力契約種別：</a:t>
          </a:r>
          <a:endParaRPr lang="en-US" altLang="ja-JP" sz="1200"/>
        </a:p>
        <a:p>
          <a:r>
            <a:rPr lang="ja-JP" altLang="en-US" sz="1200"/>
            <a:t>特別高圧電力</a:t>
          </a:r>
          <a:r>
            <a:rPr lang="en-US" altLang="ja-JP" sz="1200"/>
            <a:t>B</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288926</xdr:colOff>
      <xdr:row>3</xdr:row>
      <xdr:rowOff>123825</xdr:rowOff>
    </xdr:from>
    <xdr:ext cx="2190750" cy="643766"/>
    <xdr:sp macro="" textlink="">
      <xdr:nvSpPr>
        <xdr:cNvPr id="3" name="テキスト ボックス 1"/>
        <xdr:cNvSpPr txBox="1"/>
      </xdr:nvSpPr>
      <xdr:spPr>
        <a:xfrm>
          <a:off x="10737851" y="990600"/>
          <a:ext cx="2190750" cy="643766"/>
        </a:xfrm>
        <a:prstGeom prst="rect">
          <a:avLst/>
        </a:prstGeom>
        <a:noFill/>
        <a:ln>
          <a:solidFill>
            <a:srgbClr val="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pPr>
            <a:lnSpc>
              <a:spcPts val="1400"/>
            </a:lnSpc>
          </a:pPr>
          <a:r>
            <a:rPr lang="ja-JP" altLang="en-US" sz="1200"/>
            <a:t>参考</a:t>
          </a:r>
          <a:endParaRPr lang="en-US" altLang="ja-JP" sz="1200"/>
        </a:p>
        <a:p>
          <a:pPr>
            <a:lnSpc>
              <a:spcPts val="1500"/>
            </a:lnSpc>
          </a:pPr>
          <a:r>
            <a:rPr lang="ja-JP" altLang="en-US" sz="1200"/>
            <a:t>関西電力契約種別：</a:t>
          </a:r>
          <a:endParaRPr lang="en-US" altLang="ja-JP" sz="1200"/>
        </a:p>
        <a:p>
          <a:pPr>
            <a:lnSpc>
              <a:spcPts val="1400"/>
            </a:lnSpc>
          </a:pPr>
          <a:r>
            <a:rPr lang="ja-JP" altLang="en-US" sz="1200"/>
            <a:t>特別高圧予備電力</a:t>
          </a:r>
          <a:endParaRPr lang="en-US" altLang="ja-JP" sz="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Normal="70" zoomScaleSheetLayoutView="100" workbookViewId="0">
      <selection activeCell="K7" sqref="K7"/>
    </sheetView>
  </sheetViews>
  <sheetFormatPr defaultColWidth="9" defaultRowHeight="16.2" x14ac:dyDescent="0.2"/>
  <cols>
    <col min="1" max="1" width="2.44140625" style="79" customWidth="1"/>
    <col min="2" max="2" width="11.6640625" style="79" customWidth="1"/>
    <col min="3" max="3" width="10.109375" style="79" customWidth="1"/>
    <col min="4" max="4" width="13.5546875" style="79" bestFit="1" customWidth="1"/>
    <col min="5" max="5" width="12.21875" style="79" customWidth="1"/>
    <col min="6" max="6" width="20.44140625" style="79" customWidth="1"/>
    <col min="7" max="7" width="3.44140625" style="79" bestFit="1" customWidth="1"/>
    <col min="8" max="8" width="3.6640625" style="79" customWidth="1"/>
    <col min="9" max="9" width="18.5546875" style="79" customWidth="1"/>
    <col min="10" max="10" width="20.21875" style="79" customWidth="1"/>
    <col min="11" max="11" width="15.44140625" style="79" bestFit="1" customWidth="1"/>
    <col min="12" max="16384" width="9" style="79"/>
  </cols>
  <sheetData>
    <row r="1" spans="1:10" x14ac:dyDescent="0.2">
      <c r="F1" s="112"/>
      <c r="H1" s="80"/>
    </row>
    <row r="2" spans="1:10" x14ac:dyDescent="0.2">
      <c r="D2" s="80"/>
      <c r="E2" s="80"/>
      <c r="F2" s="80"/>
      <c r="G2" s="80"/>
      <c r="H2" s="80" t="s">
        <v>44</v>
      </c>
      <c r="I2" s="80"/>
    </row>
    <row r="3" spans="1:10" x14ac:dyDescent="0.2">
      <c r="D3" s="80"/>
      <c r="E3" s="80"/>
      <c r="F3" s="135" t="s">
        <v>85</v>
      </c>
      <c r="G3" s="135"/>
      <c r="H3" s="135"/>
    </row>
    <row r="4" spans="1:10" ht="23.4" x14ac:dyDescent="0.2">
      <c r="B4" s="136" t="s">
        <v>45</v>
      </c>
      <c r="C4" s="136"/>
      <c r="D4" s="136"/>
      <c r="E4" s="136"/>
      <c r="F4" s="136"/>
      <c r="G4" s="136"/>
      <c r="H4" s="136"/>
    </row>
    <row r="5" spans="1:10" s="104" customFormat="1" ht="36" customHeight="1" x14ac:dyDescent="0.2">
      <c r="A5" s="102" t="s">
        <v>56</v>
      </c>
      <c r="B5" s="103"/>
    </row>
    <row r="6" spans="1:10" s="104" customFormat="1" ht="13.2" x14ac:dyDescent="0.2"/>
    <row r="7" spans="1:10" s="104" customFormat="1" ht="30" customHeight="1" x14ac:dyDescent="0.2">
      <c r="C7" s="137" t="s">
        <v>53</v>
      </c>
      <c r="D7" s="137"/>
      <c r="J7" s="95"/>
    </row>
    <row r="8" spans="1:10" s="104" customFormat="1" ht="30" customHeight="1" x14ac:dyDescent="0.2">
      <c r="C8" s="137" t="s">
        <v>54</v>
      </c>
      <c r="D8" s="137"/>
    </row>
    <row r="9" spans="1:10" s="104" customFormat="1" ht="30" customHeight="1" x14ac:dyDescent="0.2">
      <c r="C9" s="137" t="s">
        <v>55</v>
      </c>
      <c r="D9" s="137"/>
      <c r="F9" s="81"/>
      <c r="G9" s="99" t="s">
        <v>46</v>
      </c>
      <c r="H9" s="81"/>
    </row>
    <row r="10" spans="1:10" ht="17.25" customHeight="1" x14ac:dyDescent="0.2"/>
    <row r="11" spans="1:10" x14ac:dyDescent="0.2">
      <c r="A11" s="118" t="s">
        <v>47</v>
      </c>
      <c r="B11" s="118"/>
      <c r="C11" s="106" t="s">
        <v>84</v>
      </c>
      <c r="D11" s="81"/>
      <c r="E11" s="81"/>
      <c r="F11" s="81"/>
      <c r="G11" s="81"/>
      <c r="H11" s="81"/>
    </row>
    <row r="12" spans="1:10" ht="20.25" customHeight="1" x14ac:dyDescent="0.2">
      <c r="C12" s="82"/>
      <c r="D12" s="83"/>
      <c r="E12" s="83"/>
      <c r="F12" s="83"/>
      <c r="G12" s="83"/>
      <c r="H12" s="83"/>
    </row>
    <row r="13" spans="1:10" ht="32.1" customHeight="1" x14ac:dyDescent="0.2">
      <c r="B13" s="84"/>
      <c r="C13" s="119" t="s">
        <v>61</v>
      </c>
      <c r="D13" s="120"/>
      <c r="E13" s="121"/>
      <c r="F13" s="119" t="s">
        <v>88</v>
      </c>
      <c r="G13" s="121"/>
      <c r="H13" s="82"/>
    </row>
    <row r="14" spans="1:10" ht="27" customHeight="1" x14ac:dyDescent="0.2">
      <c r="B14" s="122" t="s">
        <v>52</v>
      </c>
      <c r="C14" s="125" t="s">
        <v>82</v>
      </c>
      <c r="D14" s="126"/>
      <c r="E14" s="127"/>
      <c r="F14" s="94"/>
      <c r="G14" s="85" t="s">
        <v>48</v>
      </c>
    </row>
    <row r="15" spans="1:10" ht="27" customHeight="1" x14ac:dyDescent="0.2">
      <c r="B15" s="123"/>
      <c r="C15" s="128" t="s">
        <v>83</v>
      </c>
      <c r="D15" s="129"/>
      <c r="E15" s="130"/>
      <c r="F15" s="94"/>
      <c r="G15" s="85" t="s">
        <v>48</v>
      </c>
    </row>
    <row r="16" spans="1:10" ht="27" customHeight="1" x14ac:dyDescent="0.2">
      <c r="B16" s="123"/>
      <c r="C16" s="131" t="s">
        <v>49</v>
      </c>
      <c r="D16" s="132"/>
      <c r="E16" s="107" t="s">
        <v>50</v>
      </c>
      <c r="F16" s="94"/>
      <c r="G16" s="85" t="s">
        <v>48</v>
      </c>
    </row>
    <row r="17" spans="1:10" ht="27" customHeight="1" x14ac:dyDescent="0.2">
      <c r="B17" s="124"/>
      <c r="C17" s="133"/>
      <c r="D17" s="134"/>
      <c r="E17" s="86" t="s">
        <v>51</v>
      </c>
      <c r="F17" s="94"/>
      <c r="G17" s="85" t="s">
        <v>48</v>
      </c>
    </row>
    <row r="18" spans="1:10" ht="21" customHeight="1" x14ac:dyDescent="0.2">
      <c r="B18" s="96" t="s">
        <v>60</v>
      </c>
      <c r="C18" s="97"/>
      <c r="D18" s="97"/>
      <c r="E18" s="93"/>
      <c r="F18" s="98"/>
    </row>
    <row r="19" spans="1:10" ht="16.5" customHeight="1" x14ac:dyDescent="0.2">
      <c r="B19" s="87"/>
      <c r="C19" s="88"/>
      <c r="D19" s="92"/>
      <c r="E19" s="89"/>
      <c r="F19" s="93"/>
      <c r="G19" s="89"/>
    </row>
    <row r="20" spans="1:10" ht="28.5" hidden="1" customHeight="1" x14ac:dyDescent="0.2">
      <c r="B20" s="113" t="s">
        <v>40</v>
      </c>
      <c r="C20" s="114"/>
      <c r="D20" s="114"/>
      <c r="E20" s="115"/>
      <c r="F20" s="100" t="e">
        <f>高圧!J28</f>
        <v>#REF!</v>
      </c>
      <c r="G20" s="85" t="s">
        <v>48</v>
      </c>
    </row>
    <row r="21" spans="1:10" ht="28.5" customHeight="1" x14ac:dyDescent="0.2">
      <c r="B21" s="100" t="s">
        <v>66</v>
      </c>
      <c r="C21" s="100"/>
      <c r="D21" s="100"/>
      <c r="E21" s="101"/>
      <c r="F21" s="100" t="str">
        <f>IF(特別高圧!J28=0,"",特別高圧!J28)</f>
        <v/>
      </c>
      <c r="G21" s="85" t="s">
        <v>48</v>
      </c>
      <c r="H21" s="83"/>
      <c r="J21" s="90"/>
    </row>
    <row r="22" spans="1:10" ht="28.5" customHeight="1" x14ac:dyDescent="0.2">
      <c r="B22" s="100" t="s">
        <v>65</v>
      </c>
      <c r="C22" s="100"/>
      <c r="D22" s="100"/>
      <c r="E22" s="101"/>
      <c r="F22" s="100" t="str">
        <f>IF(特別高圧予備!J28=0,"",特別高圧予備!J28)</f>
        <v/>
      </c>
      <c r="G22" s="85" t="s">
        <v>48</v>
      </c>
      <c r="H22" s="83"/>
      <c r="J22" s="90"/>
    </row>
    <row r="23" spans="1:10" x14ac:dyDescent="0.2">
      <c r="B23" s="116" t="s">
        <v>67</v>
      </c>
      <c r="C23" s="116"/>
      <c r="D23" s="116"/>
      <c r="E23" s="116"/>
      <c r="F23" s="116"/>
      <c r="G23" s="116"/>
      <c r="H23" s="83"/>
    </row>
    <row r="24" spans="1:10" ht="16.5" customHeight="1" x14ac:dyDescent="0.2">
      <c r="B24" s="105"/>
      <c r="C24" s="105"/>
      <c r="D24" s="105"/>
      <c r="E24" s="105"/>
      <c r="F24" s="105"/>
      <c r="G24" s="105"/>
      <c r="H24" s="83"/>
    </row>
    <row r="25" spans="1:10" ht="30.75" customHeight="1" x14ac:dyDescent="0.2">
      <c r="B25" s="117" t="s">
        <v>0</v>
      </c>
      <c r="C25" s="117"/>
      <c r="D25" s="117"/>
      <c r="E25" s="117"/>
      <c r="F25" s="100" t="str">
        <f>IF(SUM(F21:F22)=0,"",SUM(F21:F22))</f>
        <v/>
      </c>
      <c r="G25" s="85" t="s">
        <v>48</v>
      </c>
    </row>
    <row r="26" spans="1:10" hidden="1" x14ac:dyDescent="0.2">
      <c r="B26" s="116" t="s">
        <v>42</v>
      </c>
      <c r="C26" s="116"/>
      <c r="D26" s="116"/>
      <c r="E26" s="116"/>
      <c r="F26" s="116"/>
      <c r="G26" s="116"/>
    </row>
    <row r="27" spans="1:10" x14ac:dyDescent="0.2">
      <c r="B27" s="116" t="s">
        <v>62</v>
      </c>
      <c r="C27" s="116"/>
      <c r="D27" s="116"/>
      <c r="E27" s="116"/>
      <c r="F27" s="116"/>
      <c r="G27" s="91"/>
    </row>
    <row r="29" spans="1:10" x14ac:dyDescent="0.2">
      <c r="A29" s="138" t="s">
        <v>86</v>
      </c>
      <c r="B29" s="138"/>
      <c r="C29" s="138"/>
      <c r="D29" s="139"/>
      <c r="E29" s="140"/>
    </row>
    <row r="30" spans="1:10" x14ac:dyDescent="0.2">
      <c r="A30" s="138"/>
      <c r="B30" s="138"/>
      <c r="C30" s="138"/>
      <c r="D30" s="141"/>
      <c r="E30" s="142"/>
    </row>
    <row r="31" spans="1:10" x14ac:dyDescent="0.2">
      <c r="D31" s="143" t="s">
        <v>87</v>
      </c>
      <c r="E31" s="143"/>
      <c r="F31" s="143"/>
    </row>
    <row r="32" spans="1:10" x14ac:dyDescent="0.2">
      <c r="D32" s="143"/>
      <c r="E32" s="143"/>
      <c r="F32" s="143"/>
    </row>
  </sheetData>
  <protectedRanges>
    <protectedRange sqref="G9 C7:D9 E7:E8" name="範囲2_1"/>
  </protectedRanges>
  <mergeCells count="20">
    <mergeCell ref="B26:G26"/>
    <mergeCell ref="B27:F27"/>
    <mergeCell ref="A29:C30"/>
    <mergeCell ref="D29:E30"/>
    <mergeCell ref="D31:F32"/>
    <mergeCell ref="F3:H3"/>
    <mergeCell ref="B4:H4"/>
    <mergeCell ref="C7:D7"/>
    <mergeCell ref="C8:D8"/>
    <mergeCell ref="C9:D9"/>
    <mergeCell ref="B20:E20"/>
    <mergeCell ref="B23:G23"/>
    <mergeCell ref="B25:E25"/>
    <mergeCell ref="A11:B11"/>
    <mergeCell ref="C13:E13"/>
    <mergeCell ref="F13:G13"/>
    <mergeCell ref="B14:B17"/>
    <mergeCell ref="C14:E14"/>
    <mergeCell ref="C15:E15"/>
    <mergeCell ref="C16:D17"/>
  </mergeCells>
  <phoneticPr fontId="2"/>
  <printOptions horizontalCentered="1"/>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45"/>
  <sheetViews>
    <sheetView view="pageBreakPreview" zoomScaleNormal="100" zoomScaleSheetLayoutView="100" workbookViewId="0">
      <selection activeCell="E32" sqref="E32"/>
    </sheetView>
  </sheetViews>
  <sheetFormatPr defaultRowHeight="13.2" x14ac:dyDescent="0.2"/>
  <cols>
    <col min="1" max="1" width="14.44140625" style="1" customWidth="1"/>
    <col min="2" max="2" width="9.21875" style="2" bestFit="1" customWidth="1"/>
    <col min="3" max="3" width="7.44140625" style="2" bestFit="1" customWidth="1"/>
    <col min="4" max="4" width="12.109375" style="3" customWidth="1"/>
    <col min="5" max="5" width="11.5546875" style="3" customWidth="1"/>
    <col min="6" max="6" width="13.44140625" style="3" customWidth="1"/>
    <col min="7" max="7" width="13.5546875" style="3" hidden="1" customWidth="1"/>
    <col min="8" max="8" width="17.5546875" style="4" customWidth="1"/>
    <col min="9" max="9" width="18.21875" style="2" customWidth="1"/>
    <col min="10" max="10" width="23.88671875" style="4" customWidth="1"/>
    <col min="11" max="11" width="3.109375" style="3" customWidth="1"/>
  </cols>
  <sheetData>
    <row r="1" spans="1:12" s="3" customFormat="1" ht="27.75" customHeight="1" x14ac:dyDescent="0.25">
      <c r="A1" s="71" t="s">
        <v>43</v>
      </c>
      <c r="B1" s="2"/>
      <c r="C1" s="2"/>
      <c r="H1" s="4"/>
      <c r="I1" s="2"/>
      <c r="J1" s="80" t="s">
        <v>57</v>
      </c>
    </row>
    <row r="2" spans="1:12" s="6" customFormat="1" ht="20.25" customHeight="1" x14ac:dyDescent="0.25">
      <c r="A2" s="71"/>
      <c r="B2" s="2"/>
      <c r="C2" s="71"/>
      <c r="D2" s="71"/>
      <c r="E2" s="71"/>
      <c r="F2" s="71"/>
      <c r="G2" s="71"/>
      <c r="H2" s="71"/>
      <c r="I2" s="71"/>
      <c r="J2" s="71"/>
      <c r="K2" s="71"/>
      <c r="L2" s="71"/>
    </row>
    <row r="3" spans="1:12" s="6" customFormat="1" ht="20.25" customHeight="1" x14ac:dyDescent="0.25">
      <c r="A3" s="76" t="s">
        <v>38</v>
      </c>
      <c r="B3" s="76" t="str">
        <f>入札書!C11</f>
        <v>原田処理場で使用する電力の調達</v>
      </c>
      <c r="C3" s="71"/>
      <c r="D3" s="71"/>
      <c r="E3" s="71"/>
      <c r="F3" s="71"/>
      <c r="G3" s="71"/>
      <c r="H3" s="71"/>
      <c r="I3" s="71"/>
      <c r="J3" s="71"/>
      <c r="K3" s="5"/>
    </row>
    <row r="4" spans="1:12" s="6" customFormat="1" ht="12" customHeight="1" x14ac:dyDescent="0.3">
      <c r="A4" s="7"/>
      <c r="B4" s="8"/>
      <c r="C4" s="9"/>
      <c r="D4" s="10"/>
      <c r="E4" s="8"/>
      <c r="F4" s="11"/>
      <c r="G4" s="10"/>
      <c r="H4" s="11"/>
      <c r="I4" s="8"/>
      <c r="J4" s="8"/>
      <c r="K4" s="10"/>
    </row>
    <row r="5" spans="1:12" s="6" customFormat="1" ht="20.100000000000001" customHeight="1" thickBot="1" x14ac:dyDescent="0.25">
      <c r="A5" s="10"/>
      <c r="B5" s="8"/>
      <c r="C5" s="152" t="s">
        <v>1</v>
      </c>
      <c r="D5" s="153"/>
      <c r="E5" s="154"/>
      <c r="F5" s="155" t="s">
        <v>58</v>
      </c>
      <c r="G5" s="153"/>
      <c r="H5" s="154"/>
      <c r="I5" s="8"/>
      <c r="J5" s="8"/>
      <c r="K5" s="10"/>
    </row>
    <row r="6" spans="1:12" s="6" customFormat="1" ht="34.5" customHeight="1" thickBot="1" x14ac:dyDescent="0.25">
      <c r="A6" s="13"/>
      <c r="B6" s="8"/>
      <c r="C6" s="72" t="s">
        <v>9</v>
      </c>
      <c r="D6" s="148" t="s">
        <v>19</v>
      </c>
      <c r="E6" s="149"/>
      <c r="F6" s="14" t="e">
        <f>入札書!#REF!</f>
        <v>#REF!</v>
      </c>
      <c r="G6" s="45" t="s">
        <v>22</v>
      </c>
      <c r="H6" s="46" t="s">
        <v>10</v>
      </c>
      <c r="I6" s="8"/>
      <c r="J6" s="8"/>
      <c r="K6" s="10"/>
    </row>
    <row r="7" spans="1:12" s="6" customFormat="1" ht="20.100000000000001" customHeight="1" thickBot="1" x14ac:dyDescent="0.25">
      <c r="A7" s="13"/>
      <c r="B7" s="8"/>
      <c r="C7" s="156" t="s">
        <v>11</v>
      </c>
      <c r="D7" s="157" t="s">
        <v>20</v>
      </c>
      <c r="E7" s="158"/>
      <c r="F7" s="15" t="e">
        <f>入札書!#REF!</f>
        <v>#REF!</v>
      </c>
      <c r="G7" s="47" t="s">
        <v>2</v>
      </c>
      <c r="H7" s="48" t="s">
        <v>2</v>
      </c>
      <c r="I7" s="8"/>
      <c r="J7" s="8"/>
      <c r="K7" s="10"/>
    </row>
    <row r="8" spans="1:12" s="6" customFormat="1" ht="20.100000000000001" customHeight="1" thickBot="1" x14ac:dyDescent="0.25">
      <c r="A8" s="13"/>
      <c r="B8" s="8"/>
      <c r="C8" s="156"/>
      <c r="D8" s="159" t="s">
        <v>12</v>
      </c>
      <c r="E8" s="160"/>
      <c r="F8" s="16" t="e">
        <f>入札書!#REF!</f>
        <v>#REF!</v>
      </c>
      <c r="G8" s="49" t="s">
        <v>2</v>
      </c>
      <c r="H8" s="50" t="s">
        <v>2</v>
      </c>
      <c r="I8" s="8"/>
      <c r="J8" s="8"/>
      <c r="K8" s="10"/>
    </row>
    <row r="9" spans="1:12" s="6" customFormat="1" ht="20.100000000000001" customHeight="1" x14ac:dyDescent="0.2">
      <c r="A9" s="13"/>
      <c r="B9" s="8"/>
      <c r="C9" s="156"/>
      <c r="D9" s="161" t="s">
        <v>13</v>
      </c>
      <c r="E9" s="162"/>
      <c r="F9" s="41"/>
      <c r="G9" s="51" t="s">
        <v>2</v>
      </c>
      <c r="H9" s="52" t="s">
        <v>2</v>
      </c>
      <c r="I9" s="8"/>
      <c r="J9" s="8"/>
      <c r="K9" s="10"/>
    </row>
    <row r="10" spans="1:12" s="6" customFormat="1" ht="15" customHeight="1" x14ac:dyDescent="0.2">
      <c r="A10" s="13"/>
      <c r="B10" s="8"/>
      <c r="C10" s="10"/>
      <c r="D10" s="17"/>
      <c r="E10" s="18"/>
      <c r="F10" s="19"/>
      <c r="H10" s="8"/>
      <c r="I10" s="8"/>
      <c r="J10" s="8"/>
      <c r="K10" s="10"/>
    </row>
    <row r="11" spans="1:12" s="3" customFormat="1" ht="18" customHeight="1" x14ac:dyDescent="0.2">
      <c r="A11" s="20"/>
      <c r="B11" s="73" t="s">
        <v>14</v>
      </c>
      <c r="C11" s="73" t="s">
        <v>23</v>
      </c>
      <c r="D11" s="73" t="s">
        <v>15</v>
      </c>
      <c r="E11" s="73" t="s">
        <v>16</v>
      </c>
      <c r="F11" s="73" t="s">
        <v>13</v>
      </c>
      <c r="G11" s="53" t="s">
        <v>24</v>
      </c>
      <c r="H11" s="54" t="s">
        <v>3</v>
      </c>
      <c r="I11" s="144" t="s">
        <v>17</v>
      </c>
      <c r="J11" s="145" t="s">
        <v>59</v>
      </c>
      <c r="K11" s="21"/>
    </row>
    <row r="12" spans="1:12" s="3" customFormat="1" ht="18" customHeight="1" x14ac:dyDescent="0.2">
      <c r="A12" s="22"/>
      <c r="B12" s="23" t="s">
        <v>18</v>
      </c>
      <c r="C12" s="23" t="s">
        <v>4</v>
      </c>
      <c r="D12" s="23" t="s">
        <v>5</v>
      </c>
      <c r="E12" s="74" t="s">
        <v>5</v>
      </c>
      <c r="F12" s="23" t="s">
        <v>5</v>
      </c>
      <c r="G12" s="55"/>
      <c r="H12" s="75" t="s">
        <v>6</v>
      </c>
      <c r="I12" s="144"/>
      <c r="J12" s="145"/>
      <c r="K12" s="21"/>
    </row>
    <row r="13" spans="1:12" s="3" customFormat="1" ht="13.65" customHeight="1" x14ac:dyDescent="0.2">
      <c r="A13" s="24" t="s">
        <v>26</v>
      </c>
      <c r="B13" s="31">
        <v>1793</v>
      </c>
      <c r="C13" s="23">
        <v>100</v>
      </c>
      <c r="D13" s="32"/>
      <c r="E13" s="36">
        <v>76046</v>
      </c>
      <c r="F13" s="56"/>
      <c r="G13" s="57">
        <v>1256</v>
      </c>
      <c r="H13" s="25" t="e">
        <f>ROUNDDOWN($F$6*B13*(1.85-C13/100),2)</f>
        <v>#REF!</v>
      </c>
      <c r="I13" s="25" t="e">
        <f>ROUNDDOWN(D13*$F$7+E13*$F$8+F13*$F$9,2)</f>
        <v>#REF!</v>
      </c>
      <c r="J13" s="26" t="e">
        <f>ROUNDDOWN(H13+I13,0)</f>
        <v>#REF!</v>
      </c>
      <c r="K13" s="21"/>
    </row>
    <row r="14" spans="1:12" s="3" customFormat="1" ht="13.65" customHeight="1" x14ac:dyDescent="0.2">
      <c r="A14" s="24" t="s">
        <v>27</v>
      </c>
      <c r="B14" s="31">
        <v>1793</v>
      </c>
      <c r="C14" s="23">
        <v>100</v>
      </c>
      <c r="D14" s="34"/>
      <c r="E14" s="36">
        <v>93566</v>
      </c>
      <c r="F14" s="58"/>
      <c r="G14" s="57">
        <v>1275</v>
      </c>
      <c r="H14" s="25" t="e">
        <f>ROUNDDOWN($F$6*B14*(1.85-C14/100),2)</f>
        <v>#REF!</v>
      </c>
      <c r="I14" s="25" t="e">
        <f t="shared" ref="I14:I24" si="0">ROUNDDOWN(D14*$F$7+E14*$F$8+F14*$F$9,2)</f>
        <v>#REF!</v>
      </c>
      <c r="J14" s="26" t="e">
        <f t="shared" ref="J14:J23" si="1">ROUNDDOWN(H14+I14,0)</f>
        <v>#REF!</v>
      </c>
      <c r="K14" s="21"/>
    </row>
    <row r="15" spans="1:12" s="3" customFormat="1" ht="13.65" customHeight="1" x14ac:dyDescent="0.2">
      <c r="A15" s="24" t="s">
        <v>28</v>
      </c>
      <c r="B15" s="31">
        <v>1793</v>
      </c>
      <c r="C15" s="23">
        <v>100</v>
      </c>
      <c r="D15" s="34"/>
      <c r="E15" s="44">
        <v>98767</v>
      </c>
      <c r="F15" s="58"/>
      <c r="G15" s="57">
        <v>1307</v>
      </c>
      <c r="H15" s="25" t="e">
        <f t="shared" ref="H15:H24" si="2">ROUNDDOWN($F$6*B15*(1.85-C15/100),2)</f>
        <v>#REF!</v>
      </c>
      <c r="I15" s="25" t="e">
        <f t="shared" si="0"/>
        <v>#REF!</v>
      </c>
      <c r="J15" s="26" t="e">
        <f t="shared" si="1"/>
        <v>#REF!</v>
      </c>
      <c r="K15" s="21"/>
    </row>
    <row r="16" spans="1:12" s="3" customFormat="1" ht="13.65" customHeight="1" x14ac:dyDescent="0.2">
      <c r="A16" s="24" t="s">
        <v>29</v>
      </c>
      <c r="B16" s="31">
        <v>1793</v>
      </c>
      <c r="C16" s="23">
        <v>100</v>
      </c>
      <c r="D16" s="37">
        <v>113262</v>
      </c>
      <c r="E16" s="78"/>
      <c r="F16" s="58"/>
      <c r="G16" s="57"/>
      <c r="H16" s="25" t="e">
        <f t="shared" si="2"/>
        <v>#REF!</v>
      </c>
      <c r="I16" s="25" t="e">
        <f t="shared" si="0"/>
        <v>#REF!</v>
      </c>
      <c r="J16" s="26" t="e">
        <f t="shared" si="1"/>
        <v>#REF!</v>
      </c>
      <c r="K16" s="21"/>
    </row>
    <row r="17" spans="1:12" s="3" customFormat="1" ht="13.65" customHeight="1" x14ac:dyDescent="0.2">
      <c r="A17" s="24" t="s">
        <v>30</v>
      </c>
      <c r="B17" s="31">
        <v>1793</v>
      </c>
      <c r="C17" s="23">
        <v>100</v>
      </c>
      <c r="D17" s="37">
        <v>136690</v>
      </c>
      <c r="E17" s="78"/>
      <c r="F17" s="58"/>
      <c r="G17" s="57">
        <v>1256</v>
      </c>
      <c r="H17" s="25" t="e">
        <f>ROUNDDOWN($F$6*B17*(1.85-C17/100),2)</f>
        <v>#REF!</v>
      </c>
      <c r="I17" s="25" t="e">
        <f t="shared" si="0"/>
        <v>#REF!</v>
      </c>
      <c r="J17" s="26" t="e">
        <f t="shared" si="1"/>
        <v>#REF!</v>
      </c>
      <c r="K17" s="21"/>
    </row>
    <row r="18" spans="1:12" s="3" customFormat="1" ht="13.65" customHeight="1" x14ac:dyDescent="0.2">
      <c r="A18" s="24" t="s">
        <v>31</v>
      </c>
      <c r="B18" s="31">
        <v>1793</v>
      </c>
      <c r="C18" s="23">
        <v>100</v>
      </c>
      <c r="D18" s="37">
        <v>100992</v>
      </c>
      <c r="E18" s="78"/>
      <c r="F18" s="58"/>
      <c r="G18" s="57">
        <v>1275</v>
      </c>
      <c r="H18" s="25" t="e">
        <f>ROUNDDOWN($F$6*B18*(1.85-C18/100),2)</f>
        <v>#REF!</v>
      </c>
      <c r="I18" s="25" t="e">
        <f t="shared" si="0"/>
        <v>#REF!</v>
      </c>
      <c r="J18" s="26" t="e">
        <f t="shared" si="1"/>
        <v>#REF!</v>
      </c>
      <c r="K18" s="21"/>
    </row>
    <row r="19" spans="1:12" s="3" customFormat="1" ht="13.65" customHeight="1" x14ac:dyDescent="0.2">
      <c r="A19" s="24" t="s">
        <v>32</v>
      </c>
      <c r="B19" s="31">
        <v>1793</v>
      </c>
      <c r="C19" s="23">
        <v>100</v>
      </c>
      <c r="D19" s="32"/>
      <c r="E19" s="44">
        <v>90144</v>
      </c>
      <c r="F19" s="58"/>
      <c r="G19" s="57">
        <v>1307</v>
      </c>
      <c r="H19" s="25" t="e">
        <f>ROUNDDOWN($F$6*B19*(1.85-C19/100),2)</f>
        <v>#REF!</v>
      </c>
      <c r="I19" s="25" t="e">
        <f t="shared" si="0"/>
        <v>#REF!</v>
      </c>
      <c r="J19" s="26" t="e">
        <f t="shared" si="1"/>
        <v>#REF!</v>
      </c>
      <c r="K19" s="21"/>
    </row>
    <row r="20" spans="1:12" s="3" customFormat="1" ht="13.65" customHeight="1" x14ac:dyDescent="0.2">
      <c r="A20" s="24" t="s">
        <v>33</v>
      </c>
      <c r="B20" s="31">
        <v>1793</v>
      </c>
      <c r="C20" s="23">
        <v>100</v>
      </c>
      <c r="D20" s="34"/>
      <c r="E20" s="44">
        <v>70111</v>
      </c>
      <c r="F20" s="58"/>
      <c r="G20" s="57"/>
      <c r="H20" s="25" t="e">
        <f>ROUNDDOWN($F$6*B20*(1.85-C20/100),2)</f>
        <v>#REF!</v>
      </c>
      <c r="I20" s="25" t="e">
        <f t="shared" si="0"/>
        <v>#REF!</v>
      </c>
      <c r="J20" s="26" t="e">
        <f t="shared" si="1"/>
        <v>#REF!</v>
      </c>
      <c r="K20" s="21"/>
    </row>
    <row r="21" spans="1:12" s="3" customFormat="1" ht="13.65" customHeight="1" x14ac:dyDescent="0.2">
      <c r="A21" s="24" t="s">
        <v>34</v>
      </c>
      <c r="B21" s="31">
        <v>1793</v>
      </c>
      <c r="C21" s="23">
        <v>100</v>
      </c>
      <c r="D21" s="34"/>
      <c r="E21" s="44">
        <v>79893</v>
      </c>
      <c r="F21" s="58"/>
      <c r="G21" s="57"/>
      <c r="H21" s="25" t="e">
        <f>ROUNDDOWN($F$6*B21*(1.85-C21/100),2)</f>
        <v>#REF!</v>
      </c>
      <c r="I21" s="25" t="e">
        <f t="shared" si="0"/>
        <v>#REF!</v>
      </c>
      <c r="J21" s="26" t="e">
        <f t="shared" si="1"/>
        <v>#REF!</v>
      </c>
      <c r="K21" s="21"/>
    </row>
    <row r="22" spans="1:12" s="3" customFormat="1" ht="13.65" customHeight="1" x14ac:dyDescent="0.2">
      <c r="A22" s="24" t="s">
        <v>35</v>
      </c>
      <c r="B22" s="31">
        <v>1793</v>
      </c>
      <c r="C22" s="23">
        <v>100</v>
      </c>
      <c r="D22" s="32"/>
      <c r="E22" s="44">
        <v>84450</v>
      </c>
      <c r="F22" s="35"/>
      <c r="G22" s="57"/>
      <c r="H22" s="25" t="e">
        <f t="shared" si="2"/>
        <v>#REF!</v>
      </c>
      <c r="I22" s="25" t="e">
        <f t="shared" si="0"/>
        <v>#REF!</v>
      </c>
      <c r="J22" s="26" t="e">
        <f t="shared" si="1"/>
        <v>#REF!</v>
      </c>
      <c r="K22" s="21"/>
    </row>
    <row r="23" spans="1:12" s="3" customFormat="1" ht="13.65" customHeight="1" x14ac:dyDescent="0.2">
      <c r="A23" s="24" t="s">
        <v>36</v>
      </c>
      <c r="B23" s="31">
        <v>1793</v>
      </c>
      <c r="C23" s="23">
        <v>100</v>
      </c>
      <c r="D23" s="34"/>
      <c r="E23" s="44">
        <v>79925</v>
      </c>
      <c r="F23" s="35"/>
      <c r="G23" s="57"/>
      <c r="H23" s="25" t="e">
        <f t="shared" si="2"/>
        <v>#REF!</v>
      </c>
      <c r="I23" s="25" t="e">
        <f t="shared" si="0"/>
        <v>#REF!</v>
      </c>
      <c r="J23" s="26" t="e">
        <f t="shared" si="1"/>
        <v>#REF!</v>
      </c>
      <c r="K23" s="21"/>
    </row>
    <row r="24" spans="1:12" s="3" customFormat="1" ht="13.65" customHeight="1" x14ac:dyDescent="0.2">
      <c r="A24" s="24" t="s">
        <v>37</v>
      </c>
      <c r="B24" s="31">
        <v>1793</v>
      </c>
      <c r="C24" s="23">
        <v>100</v>
      </c>
      <c r="D24" s="34"/>
      <c r="E24" s="44">
        <v>83165</v>
      </c>
      <c r="F24" s="35"/>
      <c r="G24" s="57"/>
      <c r="H24" s="25" t="e">
        <f t="shared" si="2"/>
        <v>#REF!</v>
      </c>
      <c r="I24" s="25" t="e">
        <f t="shared" si="0"/>
        <v>#REF!</v>
      </c>
      <c r="J24" s="26" t="e">
        <f>ROUNDDOWN(H24+I24,0)</f>
        <v>#REF!</v>
      </c>
      <c r="K24" s="21"/>
    </row>
    <row r="25" spans="1:12" s="2" customFormat="1" ht="13.65" customHeight="1" x14ac:dyDescent="0.2">
      <c r="A25" s="12"/>
      <c r="B25" s="27"/>
      <c r="C25" s="77" t="s">
        <v>8</v>
      </c>
      <c r="D25" s="26">
        <f>SUM(D13:D24)</f>
        <v>350944</v>
      </c>
      <c r="E25" s="26">
        <f>SUM(E13:E24)</f>
        <v>756067</v>
      </c>
      <c r="F25" s="26">
        <f>SUM(F13:F24)</f>
        <v>0</v>
      </c>
      <c r="G25" s="12" t="e">
        <v>#REF!</v>
      </c>
      <c r="H25" s="25" t="e">
        <f>SUM(H13:H24)</f>
        <v>#REF!</v>
      </c>
      <c r="I25" s="25" t="e">
        <f>SUM(I13:I24)</f>
        <v>#REF!</v>
      </c>
      <c r="J25" s="26" t="e">
        <f>SUM(J13:J24)</f>
        <v>#REF!</v>
      </c>
      <c r="K25" s="27"/>
    </row>
    <row r="26" spans="1:12" s="3" customFormat="1" ht="13.65" customHeight="1" x14ac:dyDescent="0.2">
      <c r="A26" s="28"/>
      <c r="B26" s="27"/>
      <c r="C26" s="77" t="s">
        <v>39</v>
      </c>
      <c r="D26" s="146">
        <f>SUM(D25:F25)</f>
        <v>1107011</v>
      </c>
      <c r="E26" s="147"/>
      <c r="F26" s="147"/>
      <c r="G26" s="21"/>
      <c r="H26" s="29"/>
      <c r="I26" s="30"/>
      <c r="J26" s="30"/>
      <c r="K26" s="21"/>
    </row>
    <row r="27" spans="1:12" s="3" customFormat="1" ht="13.8" thickBot="1" x14ac:dyDescent="0.25">
      <c r="A27" s="13"/>
      <c r="B27" s="27"/>
      <c r="C27" s="27"/>
      <c r="D27" s="21"/>
      <c r="E27" s="21"/>
      <c r="F27" s="21"/>
      <c r="G27" s="21"/>
      <c r="H27" s="12"/>
      <c r="I27" s="27"/>
      <c r="J27" s="12"/>
      <c r="K27" s="59"/>
    </row>
    <row r="28" spans="1:12" s="3" customFormat="1" ht="16.8" thickBot="1" x14ac:dyDescent="0.25">
      <c r="A28" s="1"/>
      <c r="B28" s="2"/>
      <c r="C28" s="2"/>
      <c r="G28" s="21"/>
      <c r="H28" s="148" t="s">
        <v>41</v>
      </c>
      <c r="I28" s="149"/>
      <c r="J28" s="60" t="e">
        <f>J25</f>
        <v>#REF!</v>
      </c>
      <c r="K28" s="61"/>
      <c r="L28" s="62"/>
    </row>
    <row r="29" spans="1:12" s="3" customFormat="1" ht="33" customHeight="1" x14ac:dyDescent="0.2">
      <c r="A29" s="13"/>
      <c r="B29" s="27"/>
      <c r="C29" s="27"/>
      <c r="D29" s="21"/>
      <c r="E29" s="21"/>
      <c r="F29" s="21"/>
      <c r="G29" s="21"/>
      <c r="H29" s="150"/>
      <c r="I29" s="150"/>
      <c r="J29" s="150"/>
      <c r="K29" s="63"/>
    </row>
    <row r="30" spans="1:12" x14ac:dyDescent="0.2">
      <c r="H30" s="64"/>
      <c r="I30" s="12"/>
      <c r="J30" s="27"/>
      <c r="K30" s="12"/>
    </row>
    <row r="31" spans="1:12" ht="16.2" x14ac:dyDescent="0.2">
      <c r="A31" s="151"/>
      <c r="B31" s="151"/>
      <c r="C31" s="151"/>
      <c r="D31" s="151"/>
      <c r="E31" s="151"/>
      <c r="F31" s="151"/>
    </row>
    <row r="34" spans="9:9" x14ac:dyDescent="0.2">
      <c r="I34" s="4"/>
    </row>
    <row r="35" spans="9:9" x14ac:dyDescent="0.2">
      <c r="I35" s="4"/>
    </row>
    <row r="36" spans="9:9" x14ac:dyDescent="0.2">
      <c r="I36" s="4"/>
    </row>
    <row r="37" spans="9:9" x14ac:dyDescent="0.2">
      <c r="I37" s="4"/>
    </row>
    <row r="38" spans="9:9" x14ac:dyDescent="0.2">
      <c r="I38" s="4"/>
    </row>
    <row r="39" spans="9:9" x14ac:dyDescent="0.2">
      <c r="I39" s="4"/>
    </row>
    <row r="40" spans="9:9" x14ac:dyDescent="0.2">
      <c r="I40" s="4"/>
    </row>
    <row r="41" spans="9:9" x14ac:dyDescent="0.2">
      <c r="I41" s="4"/>
    </row>
    <row r="42" spans="9:9" x14ac:dyDescent="0.2">
      <c r="I42" s="4"/>
    </row>
    <row r="43" spans="9:9" x14ac:dyDescent="0.2">
      <c r="I43" s="4"/>
    </row>
    <row r="44" spans="9:9" x14ac:dyDescent="0.2">
      <c r="I44" s="4"/>
    </row>
    <row r="45" spans="9:9" x14ac:dyDescent="0.2">
      <c r="I45" s="4"/>
    </row>
  </sheetData>
  <mergeCells count="13">
    <mergeCell ref="A31:F31"/>
    <mergeCell ref="C5:E5"/>
    <mergeCell ref="F5:H5"/>
    <mergeCell ref="D6:E6"/>
    <mergeCell ref="C7:C9"/>
    <mergeCell ref="D7:E7"/>
    <mergeCell ref="D8:E8"/>
    <mergeCell ref="D9:E9"/>
    <mergeCell ref="I11:I12"/>
    <mergeCell ref="J11:J12"/>
    <mergeCell ref="D26:F26"/>
    <mergeCell ref="H28:I28"/>
    <mergeCell ref="H29:J29"/>
  </mergeCells>
  <phoneticPr fontId="2"/>
  <dataValidations disablePrompts="1" count="1">
    <dataValidation type="list" allowBlank="1" showInputMessage="1" showErrorMessage="1"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formula1>連番</formula1>
    </dataValidation>
  </dataValidations>
  <pageMargins left="0.7" right="0.7" top="0.75" bottom="0.75" header="0.3" footer="0.3"/>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Q45"/>
  <sheetViews>
    <sheetView view="pageBreakPreview" zoomScaleNormal="100" zoomScaleSheetLayoutView="100" workbookViewId="0">
      <selection activeCell="J1" sqref="J1"/>
    </sheetView>
  </sheetViews>
  <sheetFormatPr defaultRowHeight="13.2" x14ac:dyDescent="0.2"/>
  <cols>
    <col min="1" max="1" width="6.5546875" style="1" customWidth="1"/>
    <col min="2" max="2" width="9.21875" style="2" bestFit="1" customWidth="1"/>
    <col min="3" max="3" width="7.44140625" style="2" bestFit="1" customWidth="1"/>
    <col min="4" max="4" width="12.109375" style="3" customWidth="1"/>
    <col min="5" max="5" width="11.5546875" style="3" customWidth="1"/>
    <col min="6" max="6" width="13.44140625" style="3" customWidth="1"/>
    <col min="7" max="7" width="13.5546875" style="3" hidden="1" customWidth="1"/>
    <col min="8" max="8" width="17.5546875" style="4" customWidth="1"/>
    <col min="9" max="9" width="18.21875" style="2" customWidth="1"/>
    <col min="10" max="10" width="23.88671875" style="4" customWidth="1"/>
    <col min="11" max="11" width="3.109375" style="3" customWidth="1"/>
  </cols>
  <sheetData>
    <row r="1" spans="1:17" s="3" customFormat="1" ht="27.75" customHeight="1" x14ac:dyDescent="0.25">
      <c r="A1" s="71" t="s">
        <v>63</v>
      </c>
      <c r="B1" s="2"/>
      <c r="C1" s="2"/>
      <c r="H1" s="4"/>
      <c r="I1" s="2"/>
      <c r="J1" s="80"/>
    </row>
    <row r="2" spans="1:17" s="6" customFormat="1" ht="20.25" customHeight="1" x14ac:dyDescent="0.25">
      <c r="A2" s="71"/>
      <c r="B2" s="2"/>
      <c r="C2" s="39"/>
      <c r="D2" s="39"/>
      <c r="E2" s="39"/>
      <c r="F2" s="39"/>
      <c r="G2" s="39"/>
      <c r="H2" s="39"/>
      <c r="I2" s="39"/>
      <c r="J2" s="39"/>
      <c r="K2" s="39"/>
      <c r="L2" s="39"/>
      <c r="Q2" s="3"/>
    </row>
    <row r="3" spans="1:17" s="6" customFormat="1" ht="20.25" customHeight="1" x14ac:dyDescent="0.25">
      <c r="A3" s="76" t="s">
        <v>38</v>
      </c>
      <c r="B3" s="76" t="str">
        <f>入札書!C11</f>
        <v>原田処理場で使用する電力の調達</v>
      </c>
      <c r="C3" s="39"/>
      <c r="D3" s="39"/>
      <c r="E3" s="39"/>
      <c r="F3" s="39"/>
      <c r="G3" s="39"/>
      <c r="H3" s="39"/>
      <c r="I3" s="39"/>
      <c r="J3" s="39"/>
      <c r="K3" s="5"/>
      <c r="Q3" s="3"/>
    </row>
    <row r="4" spans="1:17" s="6" customFormat="1" ht="12" customHeight="1" x14ac:dyDescent="0.3">
      <c r="A4" s="7"/>
      <c r="B4" s="8"/>
      <c r="C4" s="9"/>
      <c r="D4" s="10"/>
      <c r="E4" s="8"/>
      <c r="F4" s="11"/>
      <c r="G4" s="10"/>
      <c r="H4" s="11"/>
      <c r="I4" s="8"/>
      <c r="J4" s="8"/>
      <c r="K4" s="10"/>
      <c r="Q4" s="3"/>
    </row>
    <row r="5" spans="1:17" s="6" customFormat="1" ht="20.100000000000001" customHeight="1" thickBot="1" x14ac:dyDescent="0.25">
      <c r="A5" s="10"/>
      <c r="B5" s="8"/>
      <c r="C5" s="152" t="s">
        <v>1</v>
      </c>
      <c r="D5" s="153"/>
      <c r="E5" s="154"/>
      <c r="F5" s="155" t="s">
        <v>58</v>
      </c>
      <c r="G5" s="153"/>
      <c r="H5" s="154"/>
      <c r="I5" s="8"/>
      <c r="J5" s="8"/>
      <c r="K5" s="10"/>
      <c r="Q5" s="3"/>
    </row>
    <row r="6" spans="1:17" s="6" customFormat="1" ht="34.5" customHeight="1" thickBot="1" x14ac:dyDescent="0.25">
      <c r="A6" s="13"/>
      <c r="B6" s="8"/>
      <c r="C6" s="40" t="s">
        <v>9</v>
      </c>
      <c r="D6" s="148" t="s">
        <v>21</v>
      </c>
      <c r="E6" s="149"/>
      <c r="F6" s="108">
        <f>入札書!F14</f>
        <v>0</v>
      </c>
      <c r="G6" s="45" t="s">
        <v>22</v>
      </c>
      <c r="H6" s="46" t="s">
        <v>10</v>
      </c>
      <c r="I6" s="8"/>
      <c r="J6" s="8"/>
      <c r="K6" s="10"/>
      <c r="Q6" s="4"/>
    </row>
    <row r="7" spans="1:17" s="6" customFormat="1" ht="20.100000000000001" customHeight="1" thickBot="1" x14ac:dyDescent="0.25">
      <c r="A7" s="13"/>
      <c r="B7" s="8"/>
      <c r="C7" s="156" t="s">
        <v>11</v>
      </c>
      <c r="D7" s="157" t="s">
        <v>20</v>
      </c>
      <c r="E7" s="158"/>
      <c r="F7" s="110">
        <f>入札書!F16</f>
        <v>0</v>
      </c>
      <c r="G7" s="47" t="s">
        <v>2</v>
      </c>
      <c r="H7" s="48" t="s">
        <v>2</v>
      </c>
      <c r="I7" s="8"/>
      <c r="J7" s="8"/>
      <c r="K7" s="10"/>
      <c r="Q7" s="4"/>
    </row>
    <row r="8" spans="1:17" s="6" customFormat="1" ht="20.100000000000001" customHeight="1" thickBot="1" x14ac:dyDescent="0.25">
      <c r="A8" s="13"/>
      <c r="B8" s="8"/>
      <c r="C8" s="156"/>
      <c r="D8" s="159" t="s">
        <v>12</v>
      </c>
      <c r="E8" s="160"/>
      <c r="F8" s="109">
        <f>入札書!F17</f>
        <v>0</v>
      </c>
      <c r="G8" s="49" t="s">
        <v>2</v>
      </c>
      <c r="H8" s="50" t="s">
        <v>2</v>
      </c>
      <c r="I8" s="8"/>
      <c r="J8" s="8"/>
      <c r="K8" s="10"/>
      <c r="Q8" s="4"/>
    </row>
    <row r="9" spans="1:17" s="6" customFormat="1" ht="20.100000000000001" customHeight="1" x14ac:dyDescent="0.2">
      <c r="A9" s="13"/>
      <c r="B9" s="8"/>
      <c r="C9" s="156"/>
      <c r="D9" s="161" t="s">
        <v>13</v>
      </c>
      <c r="E9" s="162"/>
      <c r="F9" s="41"/>
      <c r="G9" s="51" t="s">
        <v>2</v>
      </c>
      <c r="H9" s="52" t="s">
        <v>2</v>
      </c>
      <c r="I9" s="8"/>
      <c r="J9" s="8"/>
      <c r="K9" s="10"/>
      <c r="Q9" s="3"/>
    </row>
    <row r="10" spans="1:17" s="6" customFormat="1" ht="15" customHeight="1" x14ac:dyDescent="0.2">
      <c r="A10" s="13"/>
      <c r="B10" s="11"/>
      <c r="C10" s="10"/>
      <c r="D10" s="17"/>
      <c r="E10" s="18"/>
      <c r="F10" s="19"/>
      <c r="H10" s="8"/>
      <c r="I10" s="8"/>
      <c r="J10" s="8"/>
      <c r="K10" s="10"/>
      <c r="Q10"/>
    </row>
    <row r="11" spans="1:17" s="3" customFormat="1" ht="18" customHeight="1" x14ac:dyDescent="0.2">
      <c r="A11" s="20"/>
      <c r="B11" s="42" t="s">
        <v>14</v>
      </c>
      <c r="C11" s="42" t="s">
        <v>23</v>
      </c>
      <c r="D11" s="42" t="s">
        <v>15</v>
      </c>
      <c r="E11" s="42" t="s">
        <v>16</v>
      </c>
      <c r="F11" s="42" t="s">
        <v>13</v>
      </c>
      <c r="G11" s="53" t="s">
        <v>24</v>
      </c>
      <c r="H11" s="54" t="s">
        <v>3</v>
      </c>
      <c r="I11" s="144" t="s">
        <v>17</v>
      </c>
      <c r="J11" s="145" t="s">
        <v>59</v>
      </c>
      <c r="K11" s="21"/>
      <c r="Q11"/>
    </row>
    <row r="12" spans="1:17" s="3" customFormat="1" ht="18" customHeight="1" x14ac:dyDescent="0.2">
      <c r="A12" s="22"/>
      <c r="B12" s="23" t="s">
        <v>18</v>
      </c>
      <c r="C12" s="23" t="s">
        <v>4</v>
      </c>
      <c r="D12" s="23" t="s">
        <v>5</v>
      </c>
      <c r="E12" s="43" t="s">
        <v>5</v>
      </c>
      <c r="F12" s="23" t="s">
        <v>5</v>
      </c>
      <c r="G12" s="55"/>
      <c r="H12" s="38" t="s">
        <v>6</v>
      </c>
      <c r="I12" s="144"/>
      <c r="J12" s="145"/>
      <c r="K12" s="21"/>
      <c r="Q12"/>
    </row>
    <row r="13" spans="1:17" s="3" customFormat="1" ht="13.65" customHeight="1" x14ac:dyDescent="0.2">
      <c r="A13" s="24" t="s">
        <v>70</v>
      </c>
      <c r="B13" s="31">
        <v>8800</v>
      </c>
      <c r="C13" s="23">
        <v>100</v>
      </c>
      <c r="D13" s="32"/>
      <c r="E13" s="36">
        <v>3745930</v>
      </c>
      <c r="F13" s="56"/>
      <c r="G13" s="57">
        <v>1256</v>
      </c>
      <c r="H13" s="25">
        <f>ROUNDDOWN($F$6*B13*(1.85-C13/100),2)</f>
        <v>0</v>
      </c>
      <c r="I13" s="25">
        <f>ROUNDDOWN(D13*$F$7+E13*$F$8+F13*$F$9,2)</f>
        <v>0</v>
      </c>
      <c r="J13" s="26">
        <f>ROUNDDOWN(H13+I13,0)</f>
        <v>0</v>
      </c>
      <c r="K13" s="21"/>
      <c r="Q13"/>
    </row>
    <row r="14" spans="1:17" s="3" customFormat="1" ht="13.65" customHeight="1" x14ac:dyDescent="0.2">
      <c r="A14" s="24" t="s">
        <v>71</v>
      </c>
      <c r="B14" s="31">
        <v>8800</v>
      </c>
      <c r="C14" s="23">
        <v>100</v>
      </c>
      <c r="D14" s="34"/>
      <c r="E14" s="36">
        <v>3815800</v>
      </c>
      <c r="F14" s="58"/>
      <c r="G14" s="57">
        <v>1275</v>
      </c>
      <c r="H14" s="25">
        <f>ROUNDDOWN($F$6*B14*(1.85-C14/100),2)</f>
        <v>0</v>
      </c>
      <c r="I14" s="25">
        <f>ROUNDDOWN(D14*$F$7+E14*$F$8+F14*$F$9,2)</f>
        <v>0</v>
      </c>
      <c r="J14" s="26">
        <f t="shared" ref="J14:J23" si="0">ROUNDDOWN(H14+I14,0)</f>
        <v>0</v>
      </c>
      <c r="K14" s="21"/>
      <c r="Q14"/>
    </row>
    <row r="15" spans="1:17" s="3" customFormat="1" ht="13.65" customHeight="1" x14ac:dyDescent="0.2">
      <c r="A15" s="24" t="s">
        <v>72</v>
      </c>
      <c r="B15" s="31">
        <v>8800</v>
      </c>
      <c r="C15" s="23">
        <v>100</v>
      </c>
      <c r="D15" s="34"/>
      <c r="E15" s="44">
        <v>3769360</v>
      </c>
      <c r="F15" s="58"/>
      <c r="G15" s="57">
        <v>1307</v>
      </c>
      <c r="H15" s="25">
        <f t="shared" ref="H15:H24" si="1">ROUNDDOWN($F$6*B15*(1.85-C15/100),2)</f>
        <v>0</v>
      </c>
      <c r="I15" s="25">
        <f>ROUNDDOWN(D15*$F$7+E15*$F$8+F15*$F$9,2)</f>
        <v>0</v>
      </c>
      <c r="J15" s="26">
        <f t="shared" si="0"/>
        <v>0</v>
      </c>
      <c r="K15" s="21"/>
      <c r="Q15"/>
    </row>
    <row r="16" spans="1:17" s="3" customFormat="1" ht="13.65" customHeight="1" x14ac:dyDescent="0.2">
      <c r="A16" s="24" t="s">
        <v>73</v>
      </c>
      <c r="B16" s="31">
        <v>8800</v>
      </c>
      <c r="C16" s="23">
        <v>100</v>
      </c>
      <c r="D16" s="37">
        <v>3900870</v>
      </c>
      <c r="E16" s="78"/>
      <c r="F16" s="58"/>
      <c r="G16" s="57"/>
      <c r="H16" s="25">
        <f t="shared" si="1"/>
        <v>0</v>
      </c>
      <c r="I16" s="25">
        <f t="shared" ref="I16:I24" si="2">ROUNDDOWN(D16*$F$7+E16*$F$8+F16*$F$9,2)</f>
        <v>0</v>
      </c>
      <c r="J16" s="26">
        <f t="shared" si="0"/>
        <v>0</v>
      </c>
      <c r="K16" s="21"/>
      <c r="Q16"/>
    </row>
    <row r="17" spans="1:12" s="3" customFormat="1" ht="13.65" customHeight="1" x14ac:dyDescent="0.2">
      <c r="A17" s="24" t="s">
        <v>74</v>
      </c>
      <c r="B17" s="31">
        <v>8800</v>
      </c>
      <c r="C17" s="23">
        <v>100</v>
      </c>
      <c r="D17" s="37">
        <v>3831872</v>
      </c>
      <c r="E17" s="78"/>
      <c r="F17" s="58"/>
      <c r="G17" s="57">
        <v>1256</v>
      </c>
      <c r="H17" s="25">
        <f>ROUNDDOWN($F$6*B17*(1.85-C17/100),2)</f>
        <v>0</v>
      </c>
      <c r="I17" s="25">
        <f t="shared" si="2"/>
        <v>0</v>
      </c>
      <c r="J17" s="26">
        <f t="shared" si="0"/>
        <v>0</v>
      </c>
      <c r="K17" s="21"/>
    </row>
    <row r="18" spans="1:12" s="3" customFormat="1" ht="13.65" customHeight="1" x14ac:dyDescent="0.2">
      <c r="A18" s="24" t="s">
        <v>75</v>
      </c>
      <c r="B18" s="31">
        <v>8800</v>
      </c>
      <c r="C18" s="23">
        <v>100</v>
      </c>
      <c r="D18" s="37">
        <v>3404190</v>
      </c>
      <c r="E18" s="78"/>
      <c r="F18" s="58"/>
      <c r="G18" s="57">
        <v>1275</v>
      </c>
      <c r="H18" s="25">
        <f>ROUNDDOWN($F$6*B18*(1.85-C18/100),2)</f>
        <v>0</v>
      </c>
      <c r="I18" s="25">
        <f t="shared" si="2"/>
        <v>0</v>
      </c>
      <c r="J18" s="26">
        <f t="shared" si="0"/>
        <v>0</v>
      </c>
      <c r="K18" s="21"/>
    </row>
    <row r="19" spans="1:12" s="3" customFormat="1" ht="13.65" customHeight="1" x14ac:dyDescent="0.2">
      <c r="A19" s="24" t="s">
        <v>76</v>
      </c>
      <c r="B19" s="31">
        <v>8800</v>
      </c>
      <c r="C19" s="23">
        <v>100</v>
      </c>
      <c r="D19" s="32"/>
      <c r="E19" s="44">
        <v>3684670</v>
      </c>
      <c r="F19" s="58"/>
      <c r="G19" s="57">
        <v>1307</v>
      </c>
      <c r="H19" s="25">
        <f>ROUNDDOWN($F$6*B19*(1.85-C19/100),2)</f>
        <v>0</v>
      </c>
      <c r="I19" s="25">
        <f t="shared" si="2"/>
        <v>0</v>
      </c>
      <c r="J19" s="26">
        <f t="shared" si="0"/>
        <v>0</v>
      </c>
      <c r="K19" s="21"/>
    </row>
    <row r="20" spans="1:12" s="3" customFormat="1" ht="13.65" customHeight="1" x14ac:dyDescent="0.2">
      <c r="A20" s="24" t="s">
        <v>77</v>
      </c>
      <c r="B20" s="31">
        <v>8800</v>
      </c>
      <c r="C20" s="23">
        <v>100</v>
      </c>
      <c r="D20" s="34"/>
      <c r="E20" s="44">
        <v>3462840</v>
      </c>
      <c r="F20" s="58"/>
      <c r="G20" s="57"/>
      <c r="H20" s="25">
        <f>ROUNDDOWN($F$6*B20*(1.85-C20/100),2)</f>
        <v>0</v>
      </c>
      <c r="I20" s="25">
        <f t="shared" si="2"/>
        <v>0</v>
      </c>
      <c r="J20" s="26">
        <f t="shared" si="0"/>
        <v>0</v>
      </c>
      <c r="K20" s="21"/>
    </row>
    <row r="21" spans="1:12" s="3" customFormat="1" ht="13.65" customHeight="1" x14ac:dyDescent="0.2">
      <c r="A21" s="24" t="s">
        <v>78</v>
      </c>
      <c r="B21" s="31">
        <v>8800</v>
      </c>
      <c r="C21" s="23">
        <v>100</v>
      </c>
      <c r="D21" s="34"/>
      <c r="E21" s="44">
        <v>3546120</v>
      </c>
      <c r="F21" s="58"/>
      <c r="G21" s="57"/>
      <c r="H21" s="25">
        <f>ROUNDDOWN($F$6*B21*(1.85-C21/100),2)</f>
        <v>0</v>
      </c>
      <c r="I21" s="25">
        <f t="shared" si="2"/>
        <v>0</v>
      </c>
      <c r="J21" s="26">
        <f t="shared" si="0"/>
        <v>0</v>
      </c>
      <c r="K21" s="21"/>
    </row>
    <row r="22" spans="1:12" s="3" customFormat="1" ht="13.65" customHeight="1" x14ac:dyDescent="0.2">
      <c r="A22" s="24" t="s">
        <v>79</v>
      </c>
      <c r="B22" s="31">
        <v>8800</v>
      </c>
      <c r="C22" s="23">
        <v>100</v>
      </c>
      <c r="D22" s="32"/>
      <c r="E22" s="44">
        <v>3573430</v>
      </c>
      <c r="F22" s="35"/>
      <c r="G22" s="57"/>
      <c r="H22" s="25">
        <f t="shared" si="1"/>
        <v>0</v>
      </c>
      <c r="I22" s="25">
        <f t="shared" si="2"/>
        <v>0</v>
      </c>
      <c r="J22" s="26">
        <f t="shared" si="0"/>
        <v>0</v>
      </c>
      <c r="K22" s="21"/>
    </row>
    <row r="23" spans="1:12" s="3" customFormat="1" ht="13.65" customHeight="1" x14ac:dyDescent="0.2">
      <c r="A23" s="24" t="s">
        <v>80</v>
      </c>
      <c r="B23" s="31">
        <v>8800</v>
      </c>
      <c r="C23" s="23">
        <v>100</v>
      </c>
      <c r="D23" s="34"/>
      <c r="E23" s="44">
        <v>3303720</v>
      </c>
      <c r="F23" s="35"/>
      <c r="G23" s="57"/>
      <c r="H23" s="25">
        <f t="shared" si="1"/>
        <v>0</v>
      </c>
      <c r="I23" s="25">
        <f t="shared" si="2"/>
        <v>0</v>
      </c>
      <c r="J23" s="26">
        <f t="shared" si="0"/>
        <v>0</v>
      </c>
      <c r="K23" s="21"/>
    </row>
    <row r="24" spans="1:12" s="3" customFormat="1" ht="13.65" customHeight="1" x14ac:dyDescent="0.2">
      <c r="A24" s="24" t="s">
        <v>81</v>
      </c>
      <c r="B24" s="31">
        <v>8800</v>
      </c>
      <c r="C24" s="23">
        <v>100</v>
      </c>
      <c r="D24" s="34"/>
      <c r="E24" s="44">
        <v>3649880</v>
      </c>
      <c r="F24" s="35"/>
      <c r="G24" s="57"/>
      <c r="H24" s="25">
        <f t="shared" si="1"/>
        <v>0</v>
      </c>
      <c r="I24" s="25">
        <f t="shared" si="2"/>
        <v>0</v>
      </c>
      <c r="J24" s="26">
        <f>ROUNDDOWN(H24+I24,0)</f>
        <v>0</v>
      </c>
      <c r="K24" s="21"/>
    </row>
    <row r="25" spans="1:12" s="2" customFormat="1" ht="13.65" customHeight="1" x14ac:dyDescent="0.2">
      <c r="A25" s="12"/>
      <c r="B25" s="27"/>
      <c r="C25" s="77" t="s">
        <v>8</v>
      </c>
      <c r="D25" s="26">
        <f>SUM(D13:D24)</f>
        <v>11136932</v>
      </c>
      <c r="E25" s="26">
        <f>SUM(E13:E24)</f>
        <v>32551750</v>
      </c>
      <c r="F25" s="26">
        <f>SUM(F13:F24)</f>
        <v>0</v>
      </c>
      <c r="G25" s="12" t="e">
        <v>#REF!</v>
      </c>
      <c r="H25" s="25">
        <f>SUM(H13:H24)</f>
        <v>0</v>
      </c>
      <c r="I25" s="25">
        <f>SUM(I13:I24)</f>
        <v>0</v>
      </c>
      <c r="J25" s="26">
        <f>SUM(J13:J24)</f>
        <v>0</v>
      </c>
      <c r="K25" s="27"/>
    </row>
    <row r="26" spans="1:12" s="3" customFormat="1" ht="13.65" customHeight="1" x14ac:dyDescent="0.2">
      <c r="A26" s="28"/>
      <c r="B26" s="27"/>
      <c r="C26" s="77" t="s">
        <v>39</v>
      </c>
      <c r="D26" s="146">
        <f>SUM(D25:F25)</f>
        <v>43688682</v>
      </c>
      <c r="E26" s="147"/>
      <c r="F26" s="147"/>
      <c r="G26" s="21"/>
      <c r="H26" s="29"/>
      <c r="I26" s="30"/>
      <c r="J26" s="30"/>
      <c r="K26" s="21"/>
    </row>
    <row r="27" spans="1:12" s="3" customFormat="1" ht="13.8" thickBot="1" x14ac:dyDescent="0.25">
      <c r="A27" s="13"/>
      <c r="B27" s="27"/>
      <c r="C27" s="27"/>
      <c r="D27" s="21"/>
      <c r="E27" s="21"/>
      <c r="F27" s="21"/>
      <c r="G27" s="21"/>
      <c r="H27" s="12"/>
      <c r="I27" s="27"/>
      <c r="J27" s="12"/>
      <c r="K27" s="59"/>
    </row>
    <row r="28" spans="1:12" s="3" customFormat="1" ht="16.8" thickBot="1" x14ac:dyDescent="0.25">
      <c r="A28" s="1"/>
      <c r="B28" s="2"/>
      <c r="C28" s="2"/>
      <c r="G28" s="21"/>
      <c r="H28" s="148" t="s">
        <v>68</v>
      </c>
      <c r="I28" s="149"/>
      <c r="J28" s="60">
        <f>J25</f>
        <v>0</v>
      </c>
      <c r="K28" s="61"/>
      <c r="L28" s="62"/>
    </row>
    <row r="29" spans="1:12" s="3" customFormat="1" ht="33" customHeight="1" x14ac:dyDescent="0.2">
      <c r="A29" s="13"/>
      <c r="B29" s="27"/>
      <c r="C29" s="27"/>
      <c r="D29" s="21"/>
      <c r="E29" s="21"/>
      <c r="F29" s="21"/>
      <c r="G29" s="21"/>
      <c r="H29" s="150"/>
      <c r="I29" s="150"/>
      <c r="J29" s="150"/>
      <c r="K29" s="63"/>
    </row>
    <row r="30" spans="1:12" x14ac:dyDescent="0.2">
      <c r="H30" s="64"/>
      <c r="I30" s="12"/>
      <c r="J30" s="27"/>
      <c r="K30" s="12"/>
    </row>
    <row r="31" spans="1:12" ht="16.2" x14ac:dyDescent="0.2">
      <c r="A31" s="163"/>
      <c r="B31" s="163"/>
      <c r="C31" s="163"/>
      <c r="D31" s="163"/>
      <c r="E31" s="163"/>
      <c r="F31" s="163"/>
    </row>
    <row r="34" spans="9:9" x14ac:dyDescent="0.2">
      <c r="I34" s="4"/>
    </row>
    <row r="35" spans="9:9" x14ac:dyDescent="0.2">
      <c r="I35" s="4"/>
    </row>
    <row r="36" spans="9:9" x14ac:dyDescent="0.2">
      <c r="I36" s="4"/>
    </row>
    <row r="37" spans="9:9" x14ac:dyDescent="0.2">
      <c r="I37" s="4"/>
    </row>
    <row r="38" spans="9:9" x14ac:dyDescent="0.2">
      <c r="I38" s="4"/>
    </row>
    <row r="39" spans="9:9" x14ac:dyDescent="0.2">
      <c r="I39" s="4"/>
    </row>
    <row r="40" spans="9:9" x14ac:dyDescent="0.2">
      <c r="I40" s="4"/>
    </row>
    <row r="41" spans="9:9" x14ac:dyDescent="0.2">
      <c r="I41" s="4"/>
    </row>
    <row r="42" spans="9:9" x14ac:dyDescent="0.2">
      <c r="I42" s="4"/>
    </row>
    <row r="43" spans="9:9" x14ac:dyDescent="0.2">
      <c r="I43" s="4"/>
    </row>
    <row r="44" spans="9:9" x14ac:dyDescent="0.2">
      <c r="I44" s="4"/>
    </row>
    <row r="45" spans="9:9" x14ac:dyDescent="0.2">
      <c r="I45" s="4"/>
    </row>
  </sheetData>
  <mergeCells count="13">
    <mergeCell ref="A31:F31"/>
    <mergeCell ref="C5:E5"/>
    <mergeCell ref="F5:H5"/>
    <mergeCell ref="D6:E6"/>
    <mergeCell ref="C7:C9"/>
    <mergeCell ref="D7:E7"/>
    <mergeCell ref="D8:E8"/>
    <mergeCell ref="D9:E9"/>
    <mergeCell ref="I11:I12"/>
    <mergeCell ref="J11:J12"/>
    <mergeCell ref="D26:F26"/>
    <mergeCell ref="H28:I28"/>
    <mergeCell ref="H29:J29"/>
  </mergeCells>
  <phoneticPr fontId="2"/>
  <dataValidations disablePrompts="1" count="1">
    <dataValidation type="list" allowBlank="1" showInputMessage="1" showErrorMessage="1"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formula1>連番</formula1>
    </dataValidation>
  </dataValidations>
  <pageMargins left="0.7" right="0.7" top="0.75" bottom="0.75" header="0.3" footer="0.3"/>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L40"/>
  <sheetViews>
    <sheetView tabSelected="1" view="pageBreakPreview" zoomScaleNormal="100" zoomScaleSheetLayoutView="100" workbookViewId="0">
      <selection activeCell="I13" sqref="I13"/>
    </sheetView>
  </sheetViews>
  <sheetFormatPr defaultRowHeight="13.2" x14ac:dyDescent="0.2"/>
  <cols>
    <col min="1" max="1" width="6.5546875" style="1" customWidth="1"/>
    <col min="2" max="2" width="9.21875" style="2" bestFit="1" customWidth="1"/>
    <col min="3" max="3" width="7.44140625" style="2" bestFit="1" customWidth="1"/>
    <col min="4" max="4" width="12.109375" style="3" customWidth="1"/>
    <col min="5" max="5" width="11.5546875" style="3" customWidth="1"/>
    <col min="6" max="6" width="13.44140625" style="3" customWidth="1"/>
    <col min="7" max="7" width="13.5546875" style="3" hidden="1" customWidth="1"/>
    <col min="8" max="8" width="17.5546875" style="4" customWidth="1"/>
    <col min="9" max="9" width="18.21875" style="2" customWidth="1"/>
    <col min="10" max="10" width="23.88671875" style="4" customWidth="1"/>
  </cols>
  <sheetData>
    <row r="1" spans="1:12" s="3" customFormat="1" ht="27.75" customHeight="1" x14ac:dyDescent="0.25">
      <c r="A1" s="71" t="s">
        <v>64</v>
      </c>
      <c r="B1" s="2"/>
      <c r="C1" s="2"/>
      <c r="H1" s="4"/>
      <c r="I1" s="2"/>
      <c r="J1" s="80"/>
    </row>
    <row r="2" spans="1:12" s="6" customFormat="1" ht="20.25" customHeight="1" x14ac:dyDescent="0.25">
      <c r="A2" s="71"/>
      <c r="B2" s="2"/>
      <c r="C2" s="65"/>
      <c r="D2" s="65"/>
      <c r="E2" s="65"/>
      <c r="F2" s="65"/>
      <c r="G2" s="65"/>
      <c r="H2" s="65"/>
      <c r="I2" s="65"/>
      <c r="J2" s="65"/>
      <c r="K2" s="65"/>
      <c r="L2" s="65"/>
    </row>
    <row r="3" spans="1:12" s="6" customFormat="1" ht="20.25" customHeight="1" x14ac:dyDescent="0.25">
      <c r="A3" s="76" t="s">
        <v>38</v>
      </c>
      <c r="B3" s="76" t="str">
        <f>入札書!C11</f>
        <v>原田処理場で使用する電力の調達</v>
      </c>
      <c r="C3" s="65"/>
      <c r="D3" s="65"/>
      <c r="E3" s="65"/>
      <c r="F3" s="65"/>
      <c r="G3" s="65"/>
      <c r="H3" s="65"/>
      <c r="I3" s="65"/>
      <c r="J3" s="65"/>
      <c r="K3" s="5"/>
    </row>
    <row r="4" spans="1:12" s="6" customFormat="1" ht="12" customHeight="1" x14ac:dyDescent="0.3">
      <c r="A4" s="7"/>
      <c r="B4" s="8"/>
      <c r="C4" s="9"/>
      <c r="D4" s="10"/>
      <c r="E4" s="8"/>
      <c r="F4" s="11"/>
      <c r="G4" s="10"/>
      <c r="H4" s="11"/>
      <c r="I4" s="8"/>
      <c r="J4" s="8"/>
      <c r="K4" s="10"/>
    </row>
    <row r="5" spans="1:12" s="6" customFormat="1" ht="20.100000000000001" customHeight="1" thickBot="1" x14ac:dyDescent="0.25">
      <c r="A5" s="10"/>
      <c r="B5" s="8"/>
      <c r="C5" s="152" t="s">
        <v>1</v>
      </c>
      <c r="D5" s="153"/>
      <c r="E5" s="154"/>
      <c r="F5" s="155" t="s">
        <v>58</v>
      </c>
      <c r="G5" s="153"/>
      <c r="H5" s="154"/>
      <c r="I5" s="8"/>
      <c r="J5" s="8"/>
      <c r="K5" s="10"/>
    </row>
    <row r="6" spans="1:12" s="6" customFormat="1" ht="34.5" customHeight="1" thickBot="1" x14ac:dyDescent="0.25">
      <c r="A6" s="13"/>
      <c r="B6" s="8"/>
      <c r="C6" s="66" t="s">
        <v>9</v>
      </c>
      <c r="D6" s="148" t="s">
        <v>25</v>
      </c>
      <c r="E6" s="149"/>
      <c r="F6" s="111">
        <f>入札書!F15</f>
        <v>0</v>
      </c>
      <c r="G6" s="45" t="s">
        <v>22</v>
      </c>
      <c r="H6" s="46" t="s">
        <v>10</v>
      </c>
      <c r="I6" s="8"/>
      <c r="J6" s="8"/>
      <c r="K6" s="10"/>
    </row>
    <row r="7" spans="1:12" s="6" customFormat="1" ht="20.100000000000001" customHeight="1" thickBot="1" x14ac:dyDescent="0.25">
      <c r="A7" s="13"/>
      <c r="B7" s="8"/>
      <c r="C7" s="156" t="s">
        <v>11</v>
      </c>
      <c r="D7" s="157" t="s">
        <v>20</v>
      </c>
      <c r="E7" s="158"/>
      <c r="F7" s="110">
        <f>入札書!F16</f>
        <v>0</v>
      </c>
      <c r="G7" s="47" t="s">
        <v>2</v>
      </c>
      <c r="H7" s="48" t="s">
        <v>2</v>
      </c>
      <c r="I7" s="8"/>
      <c r="J7" s="8"/>
      <c r="K7" s="10"/>
    </row>
    <row r="8" spans="1:12" s="6" customFormat="1" ht="20.100000000000001" customHeight="1" thickBot="1" x14ac:dyDescent="0.25">
      <c r="A8" s="13"/>
      <c r="B8" s="8"/>
      <c r="C8" s="156"/>
      <c r="D8" s="159" t="s">
        <v>12</v>
      </c>
      <c r="E8" s="160"/>
      <c r="F8" s="109">
        <f>入札書!F17</f>
        <v>0</v>
      </c>
      <c r="G8" s="49" t="s">
        <v>2</v>
      </c>
      <c r="H8" s="50" t="s">
        <v>2</v>
      </c>
      <c r="I8" s="8"/>
      <c r="J8" s="8"/>
      <c r="K8" s="10"/>
    </row>
    <row r="9" spans="1:12" s="6" customFormat="1" ht="20.100000000000001" customHeight="1" x14ac:dyDescent="0.2">
      <c r="A9" s="13"/>
      <c r="B9" s="8"/>
      <c r="C9" s="156"/>
      <c r="D9" s="161" t="s">
        <v>13</v>
      </c>
      <c r="E9" s="162"/>
      <c r="F9" s="41"/>
      <c r="G9" s="51" t="s">
        <v>2</v>
      </c>
      <c r="H9" s="52" t="s">
        <v>2</v>
      </c>
      <c r="I9" s="8"/>
      <c r="J9" s="8"/>
      <c r="K9" s="10"/>
    </row>
    <row r="10" spans="1:12" s="6" customFormat="1" ht="15" customHeight="1" x14ac:dyDescent="0.2">
      <c r="A10" s="13"/>
      <c r="B10" s="8"/>
      <c r="C10" s="10"/>
      <c r="D10" s="17"/>
      <c r="E10" s="18"/>
      <c r="F10" s="19"/>
      <c r="H10" s="8"/>
      <c r="I10" s="8"/>
      <c r="J10" s="8"/>
      <c r="K10" s="10"/>
    </row>
    <row r="11" spans="1:12" s="3" customFormat="1" ht="18" customHeight="1" x14ac:dyDescent="0.2">
      <c r="A11" s="20"/>
      <c r="B11" s="67" t="s">
        <v>14</v>
      </c>
      <c r="C11" s="67" t="s">
        <v>23</v>
      </c>
      <c r="D11" s="67" t="s">
        <v>15</v>
      </c>
      <c r="E11" s="67" t="s">
        <v>16</v>
      </c>
      <c r="F11" s="67" t="s">
        <v>13</v>
      </c>
      <c r="G11" s="53" t="s">
        <v>24</v>
      </c>
      <c r="H11" s="54" t="s">
        <v>3</v>
      </c>
      <c r="I11" s="144" t="s">
        <v>17</v>
      </c>
      <c r="J11" s="145" t="s">
        <v>59</v>
      </c>
      <c r="K11" s="21"/>
    </row>
    <row r="12" spans="1:12" s="3" customFormat="1" ht="18" customHeight="1" x14ac:dyDescent="0.2">
      <c r="A12" s="22"/>
      <c r="B12" s="23" t="s">
        <v>18</v>
      </c>
      <c r="C12" s="23" t="s">
        <v>4</v>
      </c>
      <c r="D12" s="23" t="s">
        <v>5</v>
      </c>
      <c r="E12" s="23" t="s">
        <v>5</v>
      </c>
      <c r="F12" s="23" t="s">
        <v>5</v>
      </c>
      <c r="G12" s="55"/>
      <c r="H12" s="68" t="s">
        <v>7</v>
      </c>
      <c r="I12" s="144"/>
      <c r="J12" s="145"/>
      <c r="K12" s="21"/>
    </row>
    <row r="13" spans="1:12" s="3" customFormat="1" ht="13.65" customHeight="1" x14ac:dyDescent="0.2">
      <c r="A13" s="24" t="s">
        <v>70</v>
      </c>
      <c r="B13" s="31">
        <f>特別高圧!B13</f>
        <v>8800</v>
      </c>
      <c r="C13" s="69"/>
      <c r="D13" s="32"/>
      <c r="E13" s="36">
        <v>0</v>
      </c>
      <c r="F13" s="33"/>
      <c r="G13" s="57">
        <v>1256</v>
      </c>
      <c r="H13" s="25">
        <f>ROUNDDOWN($F$6*B13,2)</f>
        <v>0</v>
      </c>
      <c r="I13" s="25">
        <f>ROUNDDOWN(D13*$F$7+E13*$F$8+F13*$F$9,2)</f>
        <v>0</v>
      </c>
      <c r="J13" s="26">
        <f>ROUNDDOWN(H13+I13,0)</f>
        <v>0</v>
      </c>
      <c r="K13" s="21"/>
    </row>
    <row r="14" spans="1:12" s="3" customFormat="1" ht="13.65" customHeight="1" x14ac:dyDescent="0.2">
      <c r="A14" s="24" t="s">
        <v>71</v>
      </c>
      <c r="B14" s="31">
        <f>特別高圧!B14</f>
        <v>8800</v>
      </c>
      <c r="C14" s="70"/>
      <c r="D14" s="34"/>
      <c r="E14" s="36">
        <v>0</v>
      </c>
      <c r="F14" s="35"/>
      <c r="G14" s="57">
        <v>1275</v>
      </c>
      <c r="H14" s="25">
        <f>ROUNDDOWN($F$6*B14,2)</f>
        <v>0</v>
      </c>
      <c r="I14" s="25">
        <f t="shared" ref="I14:I24" si="0">ROUNDDOWN(D14*$F$7+E14*$F$8+F14*$F$9,2)</f>
        <v>0</v>
      </c>
      <c r="J14" s="26">
        <f t="shared" ref="J14:J23" si="1">ROUNDDOWN(H14+I14,0)</f>
        <v>0</v>
      </c>
      <c r="K14" s="21"/>
    </row>
    <row r="15" spans="1:12" s="3" customFormat="1" ht="13.65" customHeight="1" x14ac:dyDescent="0.2">
      <c r="A15" s="24" t="s">
        <v>72</v>
      </c>
      <c r="B15" s="31">
        <f>特別高圧!B15</f>
        <v>8800</v>
      </c>
      <c r="C15" s="70"/>
      <c r="D15" s="34"/>
      <c r="E15" s="44">
        <v>0</v>
      </c>
      <c r="F15" s="35"/>
      <c r="G15" s="57">
        <v>1307</v>
      </c>
      <c r="H15" s="25">
        <f t="shared" ref="H15:H23" si="2">ROUNDDOWN($F$6*B15,2)</f>
        <v>0</v>
      </c>
      <c r="I15" s="25">
        <f t="shared" si="0"/>
        <v>0</v>
      </c>
      <c r="J15" s="26">
        <f t="shared" si="1"/>
        <v>0</v>
      </c>
      <c r="K15" s="21"/>
    </row>
    <row r="16" spans="1:12" s="3" customFormat="1" ht="13.65" customHeight="1" x14ac:dyDescent="0.2">
      <c r="A16" s="24" t="s">
        <v>73</v>
      </c>
      <c r="B16" s="31">
        <f>特別高圧!B16</f>
        <v>8800</v>
      </c>
      <c r="C16" s="70"/>
      <c r="D16" s="37">
        <v>0</v>
      </c>
      <c r="E16" s="78"/>
      <c r="F16" s="35"/>
      <c r="G16" s="57"/>
      <c r="H16" s="25">
        <f t="shared" si="2"/>
        <v>0</v>
      </c>
      <c r="I16" s="25">
        <f t="shared" si="0"/>
        <v>0</v>
      </c>
      <c r="J16" s="26">
        <f t="shared" si="1"/>
        <v>0</v>
      </c>
      <c r="K16" s="21"/>
    </row>
    <row r="17" spans="1:12" s="3" customFormat="1" ht="13.65" customHeight="1" x14ac:dyDescent="0.2">
      <c r="A17" s="24" t="s">
        <v>74</v>
      </c>
      <c r="B17" s="31">
        <f>特別高圧!B17</f>
        <v>8800</v>
      </c>
      <c r="C17" s="70"/>
      <c r="D17" s="37">
        <v>0</v>
      </c>
      <c r="E17" s="78"/>
      <c r="F17" s="35"/>
      <c r="G17" s="57">
        <v>1256</v>
      </c>
      <c r="H17" s="25">
        <f t="shared" si="2"/>
        <v>0</v>
      </c>
      <c r="I17" s="25">
        <f t="shared" si="0"/>
        <v>0</v>
      </c>
      <c r="J17" s="26">
        <f t="shared" si="1"/>
        <v>0</v>
      </c>
      <c r="K17" s="21"/>
    </row>
    <row r="18" spans="1:12" s="3" customFormat="1" ht="13.65" customHeight="1" x14ac:dyDescent="0.2">
      <c r="A18" s="24" t="s">
        <v>75</v>
      </c>
      <c r="B18" s="31">
        <f>特別高圧!B18</f>
        <v>8800</v>
      </c>
      <c r="C18" s="70"/>
      <c r="D18" s="37">
        <v>0</v>
      </c>
      <c r="E18" s="78"/>
      <c r="F18" s="35"/>
      <c r="G18" s="57">
        <v>1275</v>
      </c>
      <c r="H18" s="25">
        <f t="shared" si="2"/>
        <v>0</v>
      </c>
      <c r="I18" s="25">
        <f t="shared" si="0"/>
        <v>0</v>
      </c>
      <c r="J18" s="26">
        <f t="shared" si="1"/>
        <v>0</v>
      </c>
      <c r="K18" s="21"/>
    </row>
    <row r="19" spans="1:12" s="3" customFormat="1" ht="13.65" customHeight="1" x14ac:dyDescent="0.2">
      <c r="A19" s="24" t="s">
        <v>76</v>
      </c>
      <c r="B19" s="31">
        <f>特別高圧!B19</f>
        <v>8800</v>
      </c>
      <c r="C19" s="70"/>
      <c r="D19" s="32"/>
      <c r="E19" s="44">
        <v>0</v>
      </c>
      <c r="F19" s="35"/>
      <c r="G19" s="57">
        <v>1307</v>
      </c>
      <c r="H19" s="25">
        <f t="shared" si="2"/>
        <v>0</v>
      </c>
      <c r="I19" s="25">
        <f t="shared" si="0"/>
        <v>0</v>
      </c>
      <c r="J19" s="26">
        <f t="shared" si="1"/>
        <v>0</v>
      </c>
      <c r="K19" s="21"/>
    </row>
    <row r="20" spans="1:12" s="3" customFormat="1" ht="13.65" customHeight="1" x14ac:dyDescent="0.2">
      <c r="A20" s="24" t="s">
        <v>77</v>
      </c>
      <c r="B20" s="31">
        <f>特別高圧!B20</f>
        <v>8800</v>
      </c>
      <c r="C20" s="70"/>
      <c r="D20" s="34"/>
      <c r="E20" s="44">
        <v>0</v>
      </c>
      <c r="F20" s="35"/>
      <c r="G20" s="57"/>
      <c r="H20" s="25">
        <f t="shared" si="2"/>
        <v>0</v>
      </c>
      <c r="I20" s="25">
        <f t="shared" si="0"/>
        <v>0</v>
      </c>
      <c r="J20" s="26">
        <f t="shared" si="1"/>
        <v>0</v>
      </c>
      <c r="K20" s="21"/>
    </row>
    <row r="21" spans="1:12" s="3" customFormat="1" ht="13.65" customHeight="1" x14ac:dyDescent="0.2">
      <c r="A21" s="24" t="s">
        <v>78</v>
      </c>
      <c r="B21" s="31">
        <f>特別高圧!B21</f>
        <v>8800</v>
      </c>
      <c r="C21" s="70"/>
      <c r="D21" s="34"/>
      <c r="E21" s="44">
        <v>0</v>
      </c>
      <c r="F21" s="35"/>
      <c r="G21" s="57"/>
      <c r="H21" s="25">
        <f t="shared" si="2"/>
        <v>0</v>
      </c>
      <c r="I21" s="25">
        <f t="shared" si="0"/>
        <v>0</v>
      </c>
      <c r="J21" s="26">
        <f t="shared" si="1"/>
        <v>0</v>
      </c>
      <c r="K21" s="21"/>
    </row>
    <row r="22" spans="1:12" s="3" customFormat="1" ht="13.65" customHeight="1" x14ac:dyDescent="0.2">
      <c r="A22" s="24" t="s">
        <v>79</v>
      </c>
      <c r="B22" s="31">
        <f>特別高圧!B22</f>
        <v>8800</v>
      </c>
      <c r="C22" s="70"/>
      <c r="D22" s="32"/>
      <c r="E22" s="44">
        <v>0</v>
      </c>
      <c r="F22" s="35"/>
      <c r="G22" s="57"/>
      <c r="H22" s="25">
        <f t="shared" si="2"/>
        <v>0</v>
      </c>
      <c r="I22" s="25">
        <f t="shared" si="0"/>
        <v>0</v>
      </c>
      <c r="J22" s="26">
        <f t="shared" si="1"/>
        <v>0</v>
      </c>
      <c r="K22" s="21"/>
    </row>
    <row r="23" spans="1:12" s="3" customFormat="1" ht="13.65" customHeight="1" x14ac:dyDescent="0.2">
      <c r="A23" s="24" t="s">
        <v>80</v>
      </c>
      <c r="B23" s="31">
        <f>特別高圧!B23</f>
        <v>8800</v>
      </c>
      <c r="C23" s="70"/>
      <c r="D23" s="34"/>
      <c r="E23" s="44">
        <v>0</v>
      </c>
      <c r="F23" s="35"/>
      <c r="G23" s="57"/>
      <c r="H23" s="25">
        <f t="shared" si="2"/>
        <v>0</v>
      </c>
      <c r="I23" s="25">
        <f t="shared" si="0"/>
        <v>0</v>
      </c>
      <c r="J23" s="26">
        <f t="shared" si="1"/>
        <v>0</v>
      </c>
      <c r="K23" s="21"/>
    </row>
    <row r="24" spans="1:12" s="3" customFormat="1" ht="13.65" customHeight="1" x14ac:dyDescent="0.2">
      <c r="A24" s="24" t="s">
        <v>81</v>
      </c>
      <c r="B24" s="31">
        <f>特別高圧!B24</f>
        <v>8800</v>
      </c>
      <c r="C24" s="70"/>
      <c r="D24" s="34"/>
      <c r="E24" s="44">
        <v>0</v>
      </c>
      <c r="F24" s="35"/>
      <c r="G24" s="57"/>
      <c r="H24" s="25">
        <f>ROUNDDOWN($F$6*B24,2)</f>
        <v>0</v>
      </c>
      <c r="I24" s="25">
        <f t="shared" si="0"/>
        <v>0</v>
      </c>
      <c r="J24" s="26">
        <f>ROUNDDOWN(H24+I24,0)</f>
        <v>0</v>
      </c>
      <c r="K24" s="21"/>
    </row>
    <row r="25" spans="1:12" s="2" customFormat="1" ht="13.65" customHeight="1" x14ac:dyDescent="0.2">
      <c r="A25" s="12"/>
      <c r="B25" s="27"/>
      <c r="C25" s="77" t="s">
        <v>8</v>
      </c>
      <c r="D25" s="26">
        <f>SUM(D13:D24)</f>
        <v>0</v>
      </c>
      <c r="E25" s="26">
        <f>SUM(E13:E24)</f>
        <v>0</v>
      </c>
      <c r="F25" s="26">
        <f>SUM(F13:F24)</f>
        <v>0</v>
      </c>
      <c r="G25" s="12" t="e">
        <v>#REF!</v>
      </c>
      <c r="H25" s="25">
        <f>SUM(H13:H24)</f>
        <v>0</v>
      </c>
      <c r="I25" s="25">
        <f>SUM(I13:I24)</f>
        <v>0</v>
      </c>
      <c r="J25" s="26">
        <f>SUM(J13:J24)</f>
        <v>0</v>
      </c>
      <c r="K25" s="27"/>
    </row>
    <row r="26" spans="1:12" s="3" customFormat="1" ht="13.65" customHeight="1" x14ac:dyDescent="0.2">
      <c r="A26" s="28"/>
      <c r="B26" s="27"/>
      <c r="C26" s="77" t="s">
        <v>39</v>
      </c>
      <c r="D26" s="146">
        <f>SUM(D25:F25)</f>
        <v>0</v>
      </c>
      <c r="E26" s="147"/>
      <c r="F26" s="147"/>
      <c r="G26" s="21"/>
      <c r="H26" s="29"/>
      <c r="I26" s="30"/>
      <c r="J26" s="30"/>
      <c r="K26" s="21"/>
    </row>
    <row r="27" spans="1:12" s="3" customFormat="1" ht="16.5" customHeight="1" thickBot="1" x14ac:dyDescent="0.25">
      <c r="A27" s="13"/>
      <c r="B27" s="27"/>
      <c r="C27" s="27"/>
      <c r="D27" s="21"/>
      <c r="E27" s="21"/>
      <c r="F27" s="21"/>
      <c r="G27" s="21"/>
      <c r="H27" s="12"/>
      <c r="I27" s="27"/>
      <c r="J27" s="12"/>
      <c r="K27" s="59"/>
    </row>
    <row r="28" spans="1:12" s="3" customFormat="1" ht="16.8" thickBot="1" x14ac:dyDescent="0.25">
      <c r="A28" s="1"/>
      <c r="B28" s="2"/>
      <c r="C28" s="2"/>
      <c r="G28" s="21"/>
      <c r="H28" s="148" t="s">
        <v>69</v>
      </c>
      <c r="I28" s="149"/>
      <c r="J28" s="60">
        <f>J25</f>
        <v>0</v>
      </c>
      <c r="K28" s="61"/>
      <c r="L28" s="62"/>
    </row>
    <row r="29" spans="1:12" s="3" customFormat="1" ht="33" customHeight="1" x14ac:dyDescent="0.2">
      <c r="A29" s="13"/>
      <c r="B29" s="27"/>
      <c r="C29" s="27"/>
      <c r="D29" s="21"/>
      <c r="E29" s="21"/>
      <c r="F29" s="21"/>
      <c r="G29" s="21"/>
      <c r="H29" s="150"/>
      <c r="I29" s="150"/>
      <c r="J29" s="150"/>
      <c r="K29" s="63"/>
    </row>
    <row r="30" spans="1:12" x14ac:dyDescent="0.2">
      <c r="I30" s="4"/>
    </row>
    <row r="31" spans="1:12" x14ac:dyDescent="0.2">
      <c r="I31" s="4"/>
    </row>
    <row r="32" spans="1:12" x14ac:dyDescent="0.2">
      <c r="I32" s="4"/>
    </row>
    <row r="33" spans="9:9" x14ac:dyDescent="0.2">
      <c r="I33" s="4"/>
    </row>
    <row r="34" spans="9:9" x14ac:dyDescent="0.2">
      <c r="I34" s="4"/>
    </row>
    <row r="35" spans="9:9" x14ac:dyDescent="0.2">
      <c r="I35" s="4"/>
    </row>
    <row r="36" spans="9:9" x14ac:dyDescent="0.2">
      <c r="I36" s="4"/>
    </row>
    <row r="37" spans="9:9" x14ac:dyDescent="0.2">
      <c r="I37" s="4"/>
    </row>
    <row r="38" spans="9:9" x14ac:dyDescent="0.2">
      <c r="I38" s="4"/>
    </row>
    <row r="39" spans="9:9" x14ac:dyDescent="0.2">
      <c r="I39" s="4"/>
    </row>
    <row r="40" spans="9:9" x14ac:dyDescent="0.2">
      <c r="I40" s="4"/>
    </row>
  </sheetData>
  <mergeCells count="12">
    <mergeCell ref="C5:E5"/>
    <mergeCell ref="F5:H5"/>
    <mergeCell ref="D6:E6"/>
    <mergeCell ref="C7:C9"/>
    <mergeCell ref="D7:E7"/>
    <mergeCell ref="D8:E8"/>
    <mergeCell ref="D9:E9"/>
    <mergeCell ref="I11:I12"/>
    <mergeCell ref="J11:J12"/>
    <mergeCell ref="D26:F26"/>
    <mergeCell ref="H28:I28"/>
    <mergeCell ref="H29:J29"/>
  </mergeCells>
  <phoneticPr fontId="2"/>
  <dataValidations disablePrompts="1" count="1">
    <dataValidation type="list" allowBlank="1" showInputMessage="1" showErrorMessage="1"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formula1>連番</formula1>
    </dataValidation>
  </dataValidations>
  <pageMargins left="0.7" right="0.7" top="0.75" bottom="0.75" header="0.3" footer="0.3"/>
  <pageSetup paperSize="9" scale="96" orientation="landscape" r:id="rId1"/>
  <colBreaks count="1" manualBreakCount="1">
    <brk id="1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入札書</vt:lpstr>
      <vt:lpstr>高圧</vt:lpstr>
      <vt:lpstr>特別高圧</vt:lpstr>
      <vt:lpstr>特別高圧予備</vt:lpstr>
      <vt:lpstr>高圧!Print_Area</vt:lpstr>
      <vt:lpstr>特別高圧!Print_Area</vt:lpstr>
      <vt:lpstr>特別高圧予備!Print_Area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2025-05-27T01:14:21Z</cp:lastPrinted>
  <dcterms:created xsi:type="dcterms:W3CDTF">2020-07-30T05:25:04Z</dcterms:created>
  <dcterms:modified xsi:type="dcterms:W3CDTF">2025-05-27T01:14:25Z</dcterms:modified>
</cp:coreProperties>
</file>