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119\Desktop\"/>
    </mc:Choice>
  </mc:AlternateContent>
  <bookViews>
    <workbookView xWindow="0" yWindow="0" windowWidth="27852" windowHeight="12648"/>
  </bookViews>
  <sheets>
    <sheet name="入札書" sheetId="15" r:id="rId1"/>
    <sheet name="従量電灯A" sheetId="10" r:id="rId2"/>
    <sheet name="従量電灯B" sheetId="16" r:id="rId3"/>
    <sheet name="低圧電力" sheetId="12" r:id="rId4"/>
  </sheets>
  <externalReferences>
    <externalReference r:id="rId5"/>
    <externalReference r:id="rId6"/>
  </externalReferences>
  <definedNames>
    <definedName name="_xlnm.Print_Area" localSheetId="1">従量電灯A!$A$1:$K$30</definedName>
    <definedName name="_xlnm.Print_Area" localSheetId="2">従量電灯B!$A$1:$K$30</definedName>
    <definedName name="_xlnm.Print_Area" localSheetId="3">低圧電力!$A$1:$J$30</definedName>
    <definedName name="_xlnm.Print_Area" localSheetId="0">入札書!$A$1:$F$41</definedName>
    <definedName name="でんき" localSheetId="0">#REF!</definedName>
    <definedName name="でんき">#REF!</definedName>
    <definedName name="案件名称" localSheetId="0">#REF!</definedName>
    <definedName name="案件名称">#REF!</definedName>
    <definedName name="契約書" localSheetId="0">#REF!</definedName>
    <definedName name="契約書">#REF!</definedName>
    <definedName name="契約番号" localSheetId="0">#REF!</definedName>
    <definedName name="契約番号">#REF!</definedName>
    <definedName name="使用予定数量" localSheetId="0">#REF!</definedName>
    <definedName name="使用予定数量">#REF!</definedName>
    <definedName name="別紙" localSheetId="0">#REF!</definedName>
    <definedName name="別紙">#REF!</definedName>
    <definedName name="履行場所" localSheetId="0">#REF!</definedName>
    <definedName name="履行場所">#REF!</definedName>
    <definedName name="連番" localSheetId="0">#REF!</definedName>
    <definedName name="連番">#REF!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5" l="1"/>
  <c r="B3" i="16" l="1"/>
  <c r="F26" i="16" l="1"/>
  <c r="E26" i="16"/>
  <c r="D26" i="16"/>
  <c r="H10" i="16"/>
  <c r="H9" i="16"/>
  <c r="H8" i="16"/>
  <c r="H7" i="16"/>
  <c r="H24" i="16" s="1"/>
  <c r="I16" i="16" l="1"/>
  <c r="I18" i="16"/>
  <c r="I20" i="16"/>
  <c r="I22" i="16"/>
  <c r="I24" i="16"/>
  <c r="J24" i="16" s="1"/>
  <c r="I15" i="16"/>
  <c r="I17" i="16"/>
  <c r="I19" i="16"/>
  <c r="I21" i="16"/>
  <c r="I23" i="16"/>
  <c r="I25" i="16"/>
  <c r="D27" i="16"/>
  <c r="I14" i="16"/>
  <c r="H15" i="16"/>
  <c r="H17" i="16"/>
  <c r="H19" i="16"/>
  <c r="H21" i="16"/>
  <c r="H23" i="16"/>
  <c r="H25" i="16"/>
  <c r="H14" i="16"/>
  <c r="H16" i="16"/>
  <c r="H18" i="16"/>
  <c r="H20" i="16"/>
  <c r="H22" i="16"/>
  <c r="J23" i="16" l="1"/>
  <c r="J18" i="16"/>
  <c r="J15" i="16"/>
  <c r="J20" i="16"/>
  <c r="J25" i="16"/>
  <c r="J17" i="16"/>
  <c r="J16" i="16"/>
  <c r="J21" i="16"/>
  <c r="I26" i="16"/>
  <c r="J22" i="16"/>
  <c r="J19" i="16"/>
  <c r="H26" i="16"/>
  <c r="J14" i="16"/>
  <c r="J26" i="16" l="1"/>
  <c r="I29" i="16" s="1"/>
  <c r="E29" i="15" s="1"/>
  <c r="F8" i="12"/>
  <c r="F9" i="12"/>
  <c r="F7" i="12"/>
  <c r="H8" i="10"/>
  <c r="H9" i="10"/>
  <c r="H10" i="10"/>
  <c r="H7" i="10"/>
  <c r="B3" i="12" l="1"/>
  <c r="B3" i="10"/>
  <c r="E26" i="12" l="1"/>
  <c r="E26" i="10" l="1"/>
  <c r="F26" i="12"/>
  <c r="D26" i="12"/>
  <c r="I25" i="12"/>
  <c r="H25" i="12"/>
  <c r="I24" i="12"/>
  <c r="H24" i="12"/>
  <c r="I23" i="12"/>
  <c r="H23" i="12"/>
  <c r="I22" i="12"/>
  <c r="H22" i="12"/>
  <c r="I21" i="12"/>
  <c r="H21" i="12"/>
  <c r="I20" i="12"/>
  <c r="H20" i="12"/>
  <c r="I19" i="12"/>
  <c r="H19" i="12"/>
  <c r="I18" i="12"/>
  <c r="H18" i="12"/>
  <c r="I17" i="12"/>
  <c r="H17" i="12"/>
  <c r="I16" i="12"/>
  <c r="H16" i="12"/>
  <c r="I15" i="12"/>
  <c r="H15" i="12"/>
  <c r="I14" i="12"/>
  <c r="H14" i="12"/>
  <c r="F26" i="10"/>
  <c r="D26" i="10"/>
  <c r="I25" i="10"/>
  <c r="H25" i="10"/>
  <c r="I24" i="10"/>
  <c r="H24" i="10"/>
  <c r="I23" i="10"/>
  <c r="H23" i="10"/>
  <c r="I22" i="10"/>
  <c r="H22" i="10"/>
  <c r="I21" i="10"/>
  <c r="H21" i="10"/>
  <c r="I20" i="10"/>
  <c r="H20" i="10"/>
  <c r="I19" i="10"/>
  <c r="H19" i="10"/>
  <c r="I18" i="10"/>
  <c r="H18" i="10"/>
  <c r="I17" i="10"/>
  <c r="H17" i="10"/>
  <c r="I16" i="10"/>
  <c r="H16" i="10"/>
  <c r="I15" i="10"/>
  <c r="H15" i="10"/>
  <c r="I14" i="10"/>
  <c r="H14" i="10"/>
  <c r="G14" i="10"/>
  <c r="J18" i="12" l="1"/>
  <c r="J22" i="12"/>
  <c r="J15" i="12"/>
  <c r="J23" i="12"/>
  <c r="J19" i="12"/>
  <c r="J21" i="12"/>
  <c r="H26" i="12"/>
  <c r="J14" i="12"/>
  <c r="J16" i="12"/>
  <c r="J25" i="12"/>
  <c r="J15" i="10"/>
  <c r="J19" i="10"/>
  <c r="J23" i="10"/>
  <c r="D27" i="10"/>
  <c r="D27" i="12"/>
  <c r="J17" i="12"/>
  <c r="J20" i="12"/>
  <c r="J24" i="12"/>
  <c r="I26" i="12"/>
  <c r="J17" i="10"/>
  <c r="J21" i="10"/>
  <c r="J25" i="10"/>
  <c r="I26" i="10"/>
  <c r="H26" i="10"/>
  <c r="J14" i="10"/>
  <c r="J16" i="10"/>
  <c r="J18" i="10"/>
  <c r="J20" i="10"/>
  <c r="J22" i="10"/>
  <c r="J24" i="10"/>
  <c r="J26" i="12" l="1"/>
  <c r="J26" i="10"/>
  <c r="I29" i="10" l="1"/>
  <c r="E28" i="15" s="1"/>
  <c r="I29" i="12"/>
  <c r="E30" i="15" s="1"/>
  <c r="E34" i="15" l="1"/>
</calcChain>
</file>

<file path=xl/comments1.xml><?xml version="1.0" encoding="utf-8"?>
<comments xmlns="http://schemas.openxmlformats.org/spreadsheetml/2006/main">
  <authors>
    <author>野村　憲由</author>
  </authors>
  <commentList>
    <comment ref="J12" authorId="0" shapeId="0">
      <text>
        <r>
          <rPr>
            <sz val="9"/>
            <rFont val="ＭＳ Ｐゴシック"/>
            <family val="3"/>
            <charset val="128"/>
          </rPr>
          <t xml:space="preserve">基本料金＋電力量料金（整数化）
</t>
        </r>
      </text>
    </comment>
  </commentList>
</comments>
</file>

<file path=xl/comments2.xml><?xml version="1.0" encoding="utf-8"?>
<comments xmlns="http://schemas.openxmlformats.org/spreadsheetml/2006/main">
  <authors>
    <author>野村　憲由</author>
  </authors>
  <commentList>
    <comment ref="J12" authorId="0" shapeId="0">
      <text>
        <r>
          <rPr>
            <sz val="9"/>
            <rFont val="ＭＳ Ｐゴシック"/>
            <family val="3"/>
            <charset val="128"/>
          </rPr>
          <t xml:space="preserve">基本料金＋電力量料金（整数化）
</t>
        </r>
      </text>
    </comment>
  </commentList>
</comments>
</file>

<file path=xl/comments3.xml><?xml version="1.0" encoding="utf-8"?>
<comments xmlns="http://schemas.openxmlformats.org/spreadsheetml/2006/main">
  <authors>
    <author>野村　憲由</author>
  </authors>
  <commentList>
    <comment ref="J12" authorId="0" shapeId="0">
      <text>
        <r>
          <rPr>
            <sz val="9"/>
            <rFont val="ＭＳ Ｐゴシック"/>
            <family val="3"/>
            <charset val="128"/>
          </rPr>
          <t xml:space="preserve">基本料金＋電力量料金（整数化）
</t>
        </r>
      </text>
    </comment>
  </commentList>
</comments>
</file>

<file path=xl/sharedStrings.xml><?xml version="1.0" encoding="utf-8"?>
<sst xmlns="http://schemas.openxmlformats.org/spreadsheetml/2006/main" count="190" uniqueCount="94">
  <si>
    <t>総合計金額（入札金額）</t>
    <rPh sb="0" eb="2">
      <t>ソウゴウ</t>
    </rPh>
    <rPh sb="2" eb="3">
      <t>ケイ</t>
    </rPh>
    <rPh sb="3" eb="4">
      <t>キン</t>
    </rPh>
    <rPh sb="4" eb="5">
      <t>ガク</t>
    </rPh>
    <rPh sb="6" eb="8">
      <t>ニュウサツ</t>
    </rPh>
    <rPh sb="8" eb="10">
      <t>キンガク</t>
    </rPh>
    <phoneticPr fontId="2"/>
  </si>
  <si>
    <t>単　　価</t>
    <rPh sb="0" eb="1">
      <t>タン</t>
    </rPh>
    <rPh sb="3" eb="4">
      <t>アタイ</t>
    </rPh>
    <phoneticPr fontId="2"/>
  </si>
  <si>
    <t>（円/施設/月）</t>
    <rPh sb="1" eb="2">
      <t>エン</t>
    </rPh>
    <rPh sb="3" eb="5">
      <t>シセツ</t>
    </rPh>
    <rPh sb="6" eb="7">
      <t>ツキ</t>
    </rPh>
    <phoneticPr fontId="2"/>
  </si>
  <si>
    <t>電力量
料金</t>
    <rPh sb="0" eb="2">
      <t>デンリョク</t>
    </rPh>
    <rPh sb="2" eb="3">
      <t>リョウ</t>
    </rPh>
    <rPh sb="4" eb="6">
      <t>リョウキン</t>
    </rPh>
    <phoneticPr fontId="2"/>
  </si>
  <si>
    <t>第１段階（15kWh超120kWhまで）</t>
    <rPh sb="0" eb="1">
      <t>ダイ</t>
    </rPh>
    <rPh sb="2" eb="4">
      <t>ダンカイ</t>
    </rPh>
    <rPh sb="10" eb="11">
      <t>チョウ</t>
    </rPh>
    <phoneticPr fontId="2"/>
  </si>
  <si>
    <t>（円/ｋWｈ）</t>
    <rPh sb="1" eb="2">
      <t>エン</t>
    </rPh>
    <phoneticPr fontId="2"/>
  </si>
  <si>
    <t>第２段階（120kWh超300kWhまで）</t>
    <rPh sb="0" eb="1">
      <t>ダイ</t>
    </rPh>
    <rPh sb="2" eb="4">
      <t>ダンカイ</t>
    </rPh>
    <rPh sb="11" eb="12">
      <t>チョウ</t>
    </rPh>
    <phoneticPr fontId="2"/>
  </si>
  <si>
    <t>第３段階（300kWh超）</t>
    <rPh sb="0" eb="1">
      <t>ダイ</t>
    </rPh>
    <rPh sb="2" eb="4">
      <t>ダンカイ</t>
    </rPh>
    <rPh sb="11" eb="12">
      <t>チョウ</t>
    </rPh>
    <phoneticPr fontId="2"/>
  </si>
  <si>
    <t>契約数</t>
    <rPh sb="0" eb="2">
      <t>ケイヤク</t>
    </rPh>
    <rPh sb="2" eb="3">
      <t>スウ</t>
    </rPh>
    <phoneticPr fontId="2"/>
  </si>
  <si>
    <t>力率</t>
    <rPh sb="0" eb="1">
      <t>リキ</t>
    </rPh>
    <rPh sb="1" eb="2">
      <t>リツ</t>
    </rPh>
    <phoneticPr fontId="2"/>
  </si>
  <si>
    <t>第１段階</t>
    <rPh sb="0" eb="1">
      <t>ダイ</t>
    </rPh>
    <rPh sb="2" eb="4">
      <t>ダンカイ</t>
    </rPh>
    <phoneticPr fontId="2"/>
  </si>
  <si>
    <t>第２段階</t>
    <rPh sb="0" eb="1">
      <t>ダイ</t>
    </rPh>
    <rPh sb="2" eb="4">
      <t>ダンカイ</t>
    </rPh>
    <phoneticPr fontId="2"/>
  </si>
  <si>
    <t>第３段階</t>
    <rPh sb="0" eb="1">
      <t>ダイ</t>
    </rPh>
    <rPh sb="2" eb="4">
      <t>ダンカイ</t>
    </rPh>
    <phoneticPr fontId="2"/>
  </si>
  <si>
    <t>小計</t>
    <rPh sb="0" eb="2">
      <t>ショウケイ</t>
    </rPh>
    <phoneticPr fontId="2"/>
  </si>
  <si>
    <t>基本料金（円）</t>
    <rPh sb="0" eb="2">
      <t>キホン</t>
    </rPh>
    <rPh sb="2" eb="4">
      <t>リョウキン</t>
    </rPh>
    <rPh sb="5" eb="6">
      <t>エン</t>
    </rPh>
    <phoneticPr fontId="2"/>
  </si>
  <si>
    <r>
      <rPr>
        <sz val="11"/>
        <rFont val="ＭＳ Ｐゴシック"/>
        <family val="3"/>
        <charset val="128"/>
      </rPr>
      <t>電力量料金（円）</t>
    </r>
    <rPh sb="0" eb="2">
      <t>デンリョク</t>
    </rPh>
    <rPh sb="2" eb="3">
      <t>リョウ</t>
    </rPh>
    <rPh sb="3" eb="5">
      <t>リョウキン</t>
    </rPh>
    <rPh sb="6" eb="7">
      <t>エン</t>
    </rPh>
    <phoneticPr fontId="2"/>
  </si>
  <si>
    <t>(施設)</t>
    <rPh sb="1" eb="3">
      <t>シセツ</t>
    </rPh>
    <phoneticPr fontId="2"/>
  </si>
  <si>
    <t>（％）</t>
    <phoneticPr fontId="2"/>
  </si>
  <si>
    <t>（kWh）</t>
    <phoneticPr fontId="2"/>
  </si>
  <si>
    <t>常時</t>
    <rPh sb="0" eb="2">
      <t>ジョウジ</t>
    </rPh>
    <phoneticPr fontId="2"/>
  </si>
  <si>
    <t>（小計）</t>
    <rPh sb="1" eb="3">
      <t>ショウケイ</t>
    </rPh>
    <phoneticPr fontId="2"/>
  </si>
  <si>
    <t>（円/ｋW）</t>
    <rPh sb="1" eb="2">
      <t>エン</t>
    </rPh>
    <phoneticPr fontId="2"/>
  </si>
  <si>
    <t>（円/ｋW/月）</t>
    <rPh sb="1" eb="2">
      <t>エン</t>
    </rPh>
    <rPh sb="6" eb="7">
      <t>ツキ</t>
    </rPh>
    <phoneticPr fontId="2"/>
  </si>
  <si>
    <t>契約電力</t>
    <rPh sb="0" eb="2">
      <t>ケイヤク</t>
    </rPh>
    <rPh sb="2" eb="4">
      <t>デンリョク</t>
    </rPh>
    <phoneticPr fontId="2"/>
  </si>
  <si>
    <t>(kW)</t>
    <phoneticPr fontId="2"/>
  </si>
  <si>
    <t>件名</t>
    <rPh sb="0" eb="2">
      <t>ケンメイ</t>
    </rPh>
    <phoneticPr fontId="2"/>
  </si>
  <si>
    <t>予定使用電力量(合計）</t>
    <rPh sb="0" eb="2">
      <t>ヨテイ</t>
    </rPh>
    <rPh sb="2" eb="4">
      <t>シヨウ</t>
    </rPh>
    <rPh sb="4" eb="6">
      <t>デンリョク</t>
    </rPh>
    <rPh sb="5" eb="6">
      <t>リョク</t>
    </rPh>
    <rPh sb="6" eb="7">
      <t>リョウ</t>
    </rPh>
    <rPh sb="8" eb="10">
      <t>ゴウケイ</t>
    </rPh>
    <phoneticPr fontId="2"/>
  </si>
  <si>
    <t>最低料金（最初の15kWhまで）</t>
    <rPh sb="0" eb="2">
      <t>サイテイ</t>
    </rPh>
    <rPh sb="2" eb="4">
      <t>リョウキン</t>
    </rPh>
    <rPh sb="5" eb="7">
      <t>サイショ</t>
    </rPh>
    <phoneticPr fontId="2"/>
  </si>
  <si>
    <t>基本料金</t>
    <rPh sb="0" eb="2">
      <t>キホン</t>
    </rPh>
    <rPh sb="2" eb="4">
      <t>リョウキン</t>
    </rPh>
    <phoneticPr fontId="2"/>
  </si>
  <si>
    <t>夏　季</t>
    <rPh sb="0" eb="1">
      <t>ナツ</t>
    </rPh>
    <rPh sb="2" eb="3">
      <t>キ</t>
    </rPh>
    <phoneticPr fontId="2"/>
  </si>
  <si>
    <t>その他季</t>
    <rPh sb="2" eb="3">
      <t>タ</t>
    </rPh>
    <rPh sb="3" eb="4">
      <t>キ</t>
    </rPh>
    <phoneticPr fontId="2"/>
  </si>
  <si>
    <t>夏季</t>
    <rPh sb="0" eb="2">
      <t>カキ</t>
    </rPh>
    <phoneticPr fontId="2"/>
  </si>
  <si>
    <t>単価契約</t>
    <rPh sb="0" eb="2">
      <t>タンカ</t>
    </rPh>
    <rPh sb="2" eb="4">
      <t>ケイヤク</t>
    </rPh>
    <phoneticPr fontId="12"/>
  </si>
  <si>
    <t>入　札　書　　</t>
    <rPh sb="0" eb="1">
      <t>イ</t>
    </rPh>
    <rPh sb="2" eb="3">
      <t>サツ</t>
    </rPh>
    <phoneticPr fontId="12"/>
  </si>
  <si>
    <t>所在地</t>
    <rPh sb="0" eb="3">
      <t>ショザイチ</t>
    </rPh>
    <phoneticPr fontId="12"/>
  </si>
  <si>
    <t>商号又は名称</t>
    <rPh sb="0" eb="2">
      <t>ショウゴウ</t>
    </rPh>
    <rPh sb="2" eb="3">
      <t>マタ</t>
    </rPh>
    <rPh sb="4" eb="6">
      <t>メイショウ</t>
    </rPh>
    <phoneticPr fontId="12"/>
  </si>
  <si>
    <t>代表者氏名</t>
    <rPh sb="0" eb="3">
      <t>ダイヒョウシャ</t>
    </rPh>
    <rPh sb="3" eb="5">
      <t>シメイ</t>
    </rPh>
    <phoneticPr fontId="12"/>
  </si>
  <si>
    <t>印</t>
    <rPh sb="0" eb="1">
      <t>イン</t>
    </rPh>
    <phoneticPr fontId="12"/>
  </si>
  <si>
    <t>件名</t>
    <rPh sb="0" eb="2">
      <t>ケンメイ</t>
    </rPh>
    <phoneticPr fontId="12"/>
  </si>
  <si>
    <t>従量電灯A</t>
    <rPh sb="0" eb="2">
      <t>ジュウリョウ</t>
    </rPh>
    <rPh sb="2" eb="4">
      <t>デントウ</t>
    </rPh>
    <phoneticPr fontId="14"/>
  </si>
  <si>
    <t>最低料金（最初の15kWhまで）</t>
    <rPh sb="0" eb="2">
      <t>サイテイ</t>
    </rPh>
    <rPh sb="5" eb="7">
      <t>サイショ</t>
    </rPh>
    <phoneticPr fontId="12"/>
  </si>
  <si>
    <t>円</t>
    <rPh sb="0" eb="1">
      <t>エン</t>
    </rPh>
    <phoneticPr fontId="14"/>
  </si>
  <si>
    <t>電力量料金</t>
    <rPh sb="0" eb="2">
      <t>デンリョク</t>
    </rPh>
    <rPh sb="2" eb="3">
      <t>リョウ</t>
    </rPh>
    <phoneticPr fontId="14"/>
  </si>
  <si>
    <t>低圧電力</t>
    <rPh sb="0" eb="2">
      <t>テイアツ</t>
    </rPh>
    <rPh sb="2" eb="4">
      <t>デンリョク</t>
    </rPh>
    <phoneticPr fontId="14"/>
  </si>
  <si>
    <t>基本料金</t>
  </si>
  <si>
    <t>豊中市上下水道事業管理者 宛</t>
    <rPh sb="0" eb="3">
      <t>トヨナカシ</t>
    </rPh>
    <rPh sb="3" eb="5">
      <t>ジョウゲ</t>
    </rPh>
    <rPh sb="5" eb="7">
      <t>スイドウ</t>
    </rPh>
    <rPh sb="7" eb="9">
      <t>ジギョウ</t>
    </rPh>
    <rPh sb="9" eb="12">
      <t>カンリシャ</t>
    </rPh>
    <rPh sb="13" eb="14">
      <t>アテ</t>
    </rPh>
    <phoneticPr fontId="2"/>
  </si>
  <si>
    <t>単　価</t>
    <rPh sb="0" eb="1">
      <t>タン</t>
    </rPh>
    <rPh sb="2" eb="3">
      <t>アタイ</t>
    </rPh>
    <phoneticPr fontId="12"/>
  </si>
  <si>
    <t>項　　目</t>
    <rPh sb="0" eb="1">
      <t>コウ</t>
    </rPh>
    <rPh sb="3" eb="4">
      <t>メ</t>
    </rPh>
    <phoneticPr fontId="12"/>
  </si>
  <si>
    <t>※入札書に記載された金額は、契約希望金額の100/110に相当する金額である。</t>
    <rPh sb="1" eb="3">
      <t>ニュウサツ</t>
    </rPh>
    <rPh sb="3" eb="4">
      <t>ショ</t>
    </rPh>
    <rPh sb="5" eb="7">
      <t>キサイ</t>
    </rPh>
    <rPh sb="10" eb="12">
      <t>キンガク</t>
    </rPh>
    <rPh sb="14" eb="16">
      <t>ケイヤク</t>
    </rPh>
    <rPh sb="16" eb="18">
      <t>キボウ</t>
    </rPh>
    <rPh sb="18" eb="20">
      <t>キンガク</t>
    </rPh>
    <rPh sb="29" eb="31">
      <t>ソウトウ</t>
    </rPh>
    <rPh sb="33" eb="35">
      <t>キンガク</t>
    </rPh>
    <phoneticPr fontId="2"/>
  </si>
  <si>
    <t>（税抜）</t>
    <phoneticPr fontId="2"/>
  </si>
  <si>
    <t>電気料金（円）</t>
    <rPh sb="0" eb="2">
      <t>デンキ</t>
    </rPh>
    <rPh sb="2" eb="4">
      <t>リョウキン</t>
    </rPh>
    <rPh sb="5" eb="6">
      <t>エン</t>
    </rPh>
    <phoneticPr fontId="2"/>
  </si>
  <si>
    <t>契約種別</t>
    <rPh sb="0" eb="2">
      <t>ケイヤク</t>
    </rPh>
    <rPh sb="2" eb="4">
      <t>シュベツ</t>
    </rPh>
    <phoneticPr fontId="12"/>
  </si>
  <si>
    <t>従量電灯A　合計金額</t>
    <rPh sb="0" eb="2">
      <t>ジュウリョウ</t>
    </rPh>
    <rPh sb="2" eb="4">
      <t>デントウ</t>
    </rPh>
    <rPh sb="6" eb="8">
      <t>ゴウケイ</t>
    </rPh>
    <rPh sb="8" eb="10">
      <t>キンガク</t>
    </rPh>
    <rPh sb="9" eb="10">
      <t>ニュウキン</t>
    </rPh>
    <phoneticPr fontId="2"/>
  </si>
  <si>
    <t>低圧電力　 合計金額</t>
    <rPh sb="0" eb="2">
      <t>テイアツ</t>
    </rPh>
    <rPh sb="2" eb="4">
      <t>デンリョク</t>
    </rPh>
    <rPh sb="6" eb="8">
      <t>ゴウケイ</t>
    </rPh>
    <rPh sb="8" eb="10">
      <t>キンガク</t>
    </rPh>
    <rPh sb="9" eb="10">
      <t>ニュウキン</t>
    </rPh>
    <phoneticPr fontId="2"/>
  </si>
  <si>
    <t>※合計金額は各契約種別毎の入札内訳書のとおり。</t>
    <rPh sb="1" eb="3">
      <t>ゴウケイ</t>
    </rPh>
    <rPh sb="3" eb="5">
      <t>キンガク</t>
    </rPh>
    <rPh sb="6" eb="7">
      <t>カク</t>
    </rPh>
    <rPh sb="7" eb="9">
      <t>ケイヤク</t>
    </rPh>
    <rPh sb="9" eb="11">
      <t>シュベツ</t>
    </rPh>
    <rPh sb="11" eb="12">
      <t>ゴト</t>
    </rPh>
    <rPh sb="15" eb="18">
      <t>ウチワケショ</t>
    </rPh>
    <phoneticPr fontId="2"/>
  </si>
  <si>
    <t>※入札書の提出時には各契約種別毎の入札内訳書も併せて提出のこと。</t>
    <rPh sb="7" eb="8">
      <t>ジ</t>
    </rPh>
    <rPh sb="10" eb="11">
      <t>カク</t>
    </rPh>
    <rPh sb="11" eb="13">
      <t>ケイヤク</t>
    </rPh>
    <rPh sb="13" eb="15">
      <t>シュベツ</t>
    </rPh>
    <phoneticPr fontId="2"/>
  </si>
  <si>
    <t>入札内訳書　　契約種別：従量電灯A</t>
    <rPh sb="7" eb="9">
      <t>ケイヤク</t>
    </rPh>
    <rPh sb="9" eb="11">
      <t>シュベツ</t>
    </rPh>
    <phoneticPr fontId="2"/>
  </si>
  <si>
    <t>入札内訳書　　契約種別：低圧電力</t>
    <rPh sb="7" eb="9">
      <t>ケイヤク</t>
    </rPh>
    <rPh sb="9" eb="11">
      <t>シュベツ</t>
    </rPh>
    <phoneticPr fontId="2"/>
  </si>
  <si>
    <r>
      <rPr>
        <sz val="11"/>
        <rFont val="ＭＳ Ｐゴシック"/>
        <family val="3"/>
        <charset val="128"/>
      </rPr>
      <t>電力量料金（円）</t>
    </r>
    <rPh sb="0" eb="2">
      <t>デンリョク</t>
    </rPh>
    <rPh sb="2" eb="3">
      <t>リョウ</t>
    </rPh>
    <rPh sb="3" eb="5">
      <t>リョウキン</t>
    </rPh>
    <rPh sb="6" eb="7">
      <t>エン</t>
    </rPh>
    <phoneticPr fontId="2"/>
  </si>
  <si>
    <t>入札内訳書　　契約種別：従量電灯B</t>
    <rPh sb="7" eb="9">
      <t>ケイヤク</t>
    </rPh>
    <rPh sb="9" eb="11">
      <t>シュベツ</t>
    </rPh>
    <phoneticPr fontId="2"/>
  </si>
  <si>
    <t>（円/ｋVA/月）</t>
    <rPh sb="1" eb="2">
      <t>エン</t>
    </rPh>
    <rPh sb="7" eb="8">
      <t>ツキ</t>
    </rPh>
    <phoneticPr fontId="2"/>
  </si>
  <si>
    <t>第１段階（120kWhまで）</t>
    <rPh sb="0" eb="1">
      <t>ダイ</t>
    </rPh>
    <rPh sb="2" eb="4">
      <t>ダンカイ</t>
    </rPh>
    <phoneticPr fontId="2"/>
  </si>
  <si>
    <r>
      <t>契約</t>
    </r>
    <r>
      <rPr>
        <sz val="11"/>
        <rFont val="ＭＳ Ｐゴシック"/>
        <family val="3"/>
        <charset val="128"/>
      </rPr>
      <t>容量</t>
    </r>
    <rPh sb="0" eb="2">
      <t>ケイヤク</t>
    </rPh>
    <rPh sb="2" eb="4">
      <t>ヨウリョウ</t>
    </rPh>
    <phoneticPr fontId="2"/>
  </si>
  <si>
    <t>（税抜）</t>
    <phoneticPr fontId="2"/>
  </si>
  <si>
    <t>(kVA)</t>
    <phoneticPr fontId="2"/>
  </si>
  <si>
    <t>（％）</t>
    <phoneticPr fontId="2"/>
  </si>
  <si>
    <t>（kWh）</t>
    <phoneticPr fontId="2"/>
  </si>
  <si>
    <t>円</t>
    <rPh sb="0" eb="1">
      <t>エン</t>
    </rPh>
    <phoneticPr fontId="2"/>
  </si>
  <si>
    <t>従量電灯B　合計金額</t>
    <rPh sb="0" eb="2">
      <t>ジュウリョウ</t>
    </rPh>
    <rPh sb="2" eb="4">
      <t>デントウ</t>
    </rPh>
    <rPh sb="6" eb="8">
      <t>ゴウケイ</t>
    </rPh>
    <rPh sb="8" eb="10">
      <t>キンガク</t>
    </rPh>
    <rPh sb="9" eb="10">
      <t>ニュウキン</t>
    </rPh>
    <phoneticPr fontId="2"/>
  </si>
  <si>
    <t>従量電灯B</t>
    <rPh sb="0" eb="2">
      <t>ジュウリョウ</t>
    </rPh>
    <rPh sb="2" eb="4">
      <t>デントウ</t>
    </rPh>
    <phoneticPr fontId="14"/>
  </si>
  <si>
    <t>基本料金</t>
    <phoneticPr fontId="2"/>
  </si>
  <si>
    <t>上下水道局関係施設で使用する電力の調達（低圧）</t>
    <rPh sb="5" eb="7">
      <t>カンケイ</t>
    </rPh>
    <phoneticPr fontId="12"/>
  </si>
  <si>
    <t>くじ番号</t>
    <rPh sb="2" eb="4">
      <t>バンゴウ</t>
    </rPh>
    <phoneticPr fontId="2"/>
  </si>
  <si>
    <t>（任意の３桁の数字を記入すること。）</t>
    <rPh sb="1" eb="3">
      <t>ニンイ</t>
    </rPh>
    <rPh sb="5" eb="6">
      <t>ケタ</t>
    </rPh>
    <rPh sb="7" eb="9">
      <t>スウジ</t>
    </rPh>
    <rPh sb="10" eb="12">
      <t>キニュウ</t>
    </rPh>
    <phoneticPr fontId="2"/>
  </si>
  <si>
    <t>従量電灯A　合計金額</t>
    <rPh sb="0" eb="2">
      <t>ジュウリョウ</t>
    </rPh>
    <rPh sb="2" eb="4">
      <t>デントウ</t>
    </rPh>
    <rPh sb="6" eb="8">
      <t>ゴウケイ</t>
    </rPh>
    <rPh sb="8" eb="10">
      <t>キンガク</t>
    </rPh>
    <phoneticPr fontId="2"/>
  </si>
  <si>
    <t>低圧電力　合計金額</t>
    <rPh sb="0" eb="2">
      <t>テイアツ</t>
    </rPh>
    <rPh sb="2" eb="4">
      <t>デンリョク</t>
    </rPh>
    <rPh sb="5" eb="7">
      <t>ゴウケイ</t>
    </rPh>
    <rPh sb="7" eb="9">
      <t>キンガク</t>
    </rPh>
    <rPh sb="8" eb="9">
      <t>ニュウキン</t>
    </rPh>
    <phoneticPr fontId="2"/>
  </si>
  <si>
    <t>黄色のセルのみにご記入ください。</t>
    <rPh sb="0" eb="2">
      <t>キイロ</t>
    </rPh>
    <rPh sb="9" eb="11">
      <t>キニュウ</t>
    </rPh>
    <phoneticPr fontId="2"/>
  </si>
  <si>
    <t>円</t>
    <rPh sb="0" eb="1">
      <t>エン</t>
    </rPh>
    <phoneticPr fontId="2"/>
  </si>
  <si>
    <t>定額料金</t>
    <rPh sb="0" eb="2">
      <t>テイガク</t>
    </rPh>
    <rPh sb="2" eb="4">
      <t>リョウキン</t>
    </rPh>
    <phoneticPr fontId="2"/>
  </si>
  <si>
    <t>定額電灯</t>
    <rPh sb="0" eb="2">
      <t>テイガク</t>
    </rPh>
    <rPh sb="2" eb="4">
      <t>デントウ</t>
    </rPh>
    <phoneticPr fontId="2"/>
  </si>
  <si>
    <t>定額電灯　合計</t>
    <rPh sb="0" eb="2">
      <t>テイガク</t>
    </rPh>
    <rPh sb="2" eb="4">
      <t>デントウ</t>
    </rPh>
    <rPh sb="5" eb="7">
      <t>ゴウケイ</t>
    </rPh>
    <phoneticPr fontId="2"/>
  </si>
  <si>
    <t>※総合計金額は､従量電灯A、従量電灯B、低圧電力及び定額電灯の合計金額を足し合わせた金額とする。</t>
    <rPh sb="1" eb="2">
      <t>ソウ</t>
    </rPh>
    <rPh sb="2" eb="4">
      <t>ゴウケイ</t>
    </rPh>
    <rPh sb="4" eb="6">
      <t>キンガク</t>
    </rPh>
    <rPh sb="8" eb="10">
      <t>ジュウリョウ</t>
    </rPh>
    <rPh sb="10" eb="12">
      <t>デントウ</t>
    </rPh>
    <rPh sb="14" eb="16">
      <t>ジュウリョウ</t>
    </rPh>
    <rPh sb="16" eb="18">
      <t>デントウ</t>
    </rPh>
    <rPh sb="20" eb="22">
      <t>テイアツ</t>
    </rPh>
    <rPh sb="22" eb="24">
      <t>デンリョク</t>
    </rPh>
    <rPh sb="24" eb="25">
      <t>オヨ</t>
    </rPh>
    <rPh sb="26" eb="30">
      <t>テイガクデントウ</t>
    </rPh>
    <rPh sb="31" eb="33">
      <t>ゴウケイ</t>
    </rPh>
    <rPh sb="33" eb="35">
      <t>キンガク</t>
    </rPh>
    <rPh sb="36" eb="37">
      <t>タ</t>
    </rPh>
    <rPh sb="38" eb="39">
      <t>ア</t>
    </rPh>
    <rPh sb="42" eb="44">
      <t>キンガク</t>
    </rPh>
    <phoneticPr fontId="2"/>
  </si>
  <si>
    <t>令和６年４月</t>
    <rPh sb="0" eb="2">
      <t>レイワ</t>
    </rPh>
    <rPh sb="3" eb="4">
      <t>ネン</t>
    </rPh>
    <rPh sb="4" eb="5">
      <t>ヘイネン</t>
    </rPh>
    <rPh sb="5" eb="6">
      <t>ガツ</t>
    </rPh>
    <phoneticPr fontId="2"/>
  </si>
  <si>
    <t>令和６年５月</t>
    <rPh sb="0" eb="2">
      <t>レイワ</t>
    </rPh>
    <rPh sb="3" eb="4">
      <t>ネン</t>
    </rPh>
    <rPh sb="4" eb="5">
      <t>ヘイネン</t>
    </rPh>
    <rPh sb="5" eb="6">
      <t>ガツ</t>
    </rPh>
    <phoneticPr fontId="2"/>
  </si>
  <si>
    <t>令和６年６月</t>
    <rPh sb="0" eb="2">
      <t>レイワ</t>
    </rPh>
    <rPh sb="3" eb="4">
      <t>ネン</t>
    </rPh>
    <rPh sb="4" eb="5">
      <t>ヘイネン</t>
    </rPh>
    <rPh sb="5" eb="6">
      <t>ガツ</t>
    </rPh>
    <phoneticPr fontId="2"/>
  </si>
  <si>
    <t>令和６年７月</t>
    <rPh sb="0" eb="2">
      <t>レイワ</t>
    </rPh>
    <rPh sb="3" eb="4">
      <t>ネン</t>
    </rPh>
    <rPh sb="4" eb="5">
      <t>ヘイネン</t>
    </rPh>
    <rPh sb="5" eb="6">
      <t>ガツ</t>
    </rPh>
    <phoneticPr fontId="2"/>
  </si>
  <si>
    <t>令和６年８月</t>
    <rPh sb="0" eb="2">
      <t>レイワ</t>
    </rPh>
    <rPh sb="3" eb="4">
      <t>ネン</t>
    </rPh>
    <rPh sb="4" eb="5">
      <t>ヘイネン</t>
    </rPh>
    <rPh sb="5" eb="6">
      <t>ガツ</t>
    </rPh>
    <phoneticPr fontId="2"/>
  </si>
  <si>
    <t>令和６年９月</t>
    <rPh sb="0" eb="2">
      <t>レイワ</t>
    </rPh>
    <rPh sb="3" eb="4">
      <t>ネン</t>
    </rPh>
    <rPh sb="4" eb="5">
      <t>ヘイネン</t>
    </rPh>
    <rPh sb="5" eb="6">
      <t>ガツ</t>
    </rPh>
    <phoneticPr fontId="2"/>
  </si>
  <si>
    <t>令和６年１０月</t>
    <rPh sb="0" eb="2">
      <t>レイワ</t>
    </rPh>
    <rPh sb="3" eb="4">
      <t>ネン</t>
    </rPh>
    <rPh sb="4" eb="6">
      <t>ヘイネン</t>
    </rPh>
    <rPh sb="6" eb="7">
      <t>ガツ</t>
    </rPh>
    <phoneticPr fontId="2"/>
  </si>
  <si>
    <t>令和６年１１月</t>
    <rPh sb="0" eb="2">
      <t>レイワ</t>
    </rPh>
    <rPh sb="3" eb="4">
      <t>ネン</t>
    </rPh>
    <rPh sb="4" eb="6">
      <t>ヘイネン</t>
    </rPh>
    <rPh sb="6" eb="7">
      <t>ガツ</t>
    </rPh>
    <phoneticPr fontId="2"/>
  </si>
  <si>
    <t>令和６年１２月</t>
    <rPh sb="0" eb="2">
      <t>レイワ</t>
    </rPh>
    <rPh sb="3" eb="4">
      <t>ネン</t>
    </rPh>
    <rPh sb="4" eb="6">
      <t>ヘイネン</t>
    </rPh>
    <rPh sb="6" eb="7">
      <t>ガツ</t>
    </rPh>
    <phoneticPr fontId="2"/>
  </si>
  <si>
    <t>令和７年１月</t>
    <rPh sb="0" eb="2">
      <t>レイワ</t>
    </rPh>
    <rPh sb="3" eb="4">
      <t>ネン</t>
    </rPh>
    <rPh sb="4" eb="5">
      <t>ガンネン</t>
    </rPh>
    <rPh sb="5" eb="6">
      <t>ガツ</t>
    </rPh>
    <phoneticPr fontId="2"/>
  </si>
  <si>
    <t>令和７年２月</t>
    <rPh sb="0" eb="2">
      <t>レイワ</t>
    </rPh>
    <rPh sb="3" eb="4">
      <t>ネン</t>
    </rPh>
    <rPh sb="4" eb="5">
      <t>ガンネン</t>
    </rPh>
    <rPh sb="5" eb="6">
      <t>ガツ</t>
    </rPh>
    <phoneticPr fontId="2"/>
  </si>
  <si>
    <t>令和７年３月</t>
    <rPh sb="0" eb="2">
      <t>レイワ</t>
    </rPh>
    <rPh sb="3" eb="4">
      <t>ネン</t>
    </rPh>
    <rPh sb="4" eb="5">
      <t>ガンネン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</si>
</sst>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eneral\ &quot;円/kW/月&quot;"/>
    <numFmt numFmtId="177" formatCode="General\ &quot;円/kWh&quot;"/>
    <numFmt numFmtId="178" formatCode="#,##0_ ;[Red]\-#,##0\ "/>
  </numFmts>
  <fonts count="2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20"/>
      <name val="ＭＳ Ｐゴシック"/>
      <family val="3"/>
      <charset val="128"/>
    </font>
    <font>
      <sz val="8"/>
      <name val="ＭＳ Ｐゴシック"/>
      <family val="3"/>
      <charset val="128"/>
    </font>
    <font>
      <sz val="11"/>
      <color rgb="FF0000CC"/>
      <name val="ＭＳ Ｐゴシック"/>
      <family val="3"/>
      <charset val="128"/>
    </font>
    <font>
      <b/>
      <sz val="14"/>
      <color rgb="FF0000CC"/>
      <name val="ＭＳ Ｐゴシック"/>
      <family val="3"/>
      <charset val="128"/>
    </font>
    <font>
      <sz val="9"/>
      <name val="ＭＳ Ｐゴシック"/>
      <family val="3"/>
      <charset val="128"/>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name val="ＭＳ Ｐゴシック"/>
      <family val="3"/>
      <charset val="128"/>
    </font>
    <font>
      <sz val="6"/>
      <name val="ＭＳ Ｐゴシック"/>
      <family val="2"/>
      <charset val="128"/>
    </font>
    <font>
      <sz val="14"/>
      <name val="ＭＳ 明朝"/>
      <family val="1"/>
      <charset val="128"/>
    </font>
    <font>
      <sz val="11"/>
      <name val="ＭＳ 明朝"/>
      <family val="1"/>
      <charset val="128"/>
    </font>
    <font>
      <sz val="12"/>
      <name val="ＭＳ 明朝"/>
      <family val="1"/>
      <charset val="128"/>
    </font>
    <font>
      <sz val="20"/>
      <name val="ＭＳ 明朝"/>
      <family val="1"/>
      <charset val="128"/>
    </font>
    <font>
      <sz val="10"/>
      <name val="ＭＳ 明朝"/>
      <family val="1"/>
      <charset val="128"/>
    </font>
    <font>
      <b/>
      <sz val="14"/>
      <color rgb="FFFF0000"/>
      <name val="ＭＳ 明朝"/>
      <family val="1"/>
      <charset val="128"/>
    </font>
  </fonts>
  <fills count="6">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rgb="FFFF66CC"/>
        <bgColor indexed="64"/>
      </patternFill>
    </fill>
    <fill>
      <patternFill patternType="solid">
        <fgColor rgb="FFFFFF00"/>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0" fillId="0" borderId="0">
      <alignment vertical="center"/>
    </xf>
    <xf numFmtId="38" fontId="10" fillId="0" borderId="0" applyFont="0" applyFill="0" applyBorder="0" applyAlignment="0" applyProtection="0">
      <alignment vertical="center"/>
    </xf>
  </cellStyleXfs>
  <cellXfs count="180">
    <xf numFmtId="0" fontId="0" fillId="0" borderId="0" xfId="0"/>
    <xf numFmtId="38" fontId="1" fillId="0" borderId="0" xfId="1" applyFill="1" applyAlignment="1">
      <alignment vertical="center"/>
    </xf>
    <xf numFmtId="0" fontId="0" fillId="0" borderId="0" xfId="0" applyFill="1" applyAlignment="1">
      <alignment horizontal="center" vertical="center"/>
    </xf>
    <xf numFmtId="0" fontId="0" fillId="0" borderId="0" xfId="0" applyFill="1" applyAlignment="1"/>
    <xf numFmtId="38" fontId="1" fillId="0" borderId="0" xfId="1" applyFill="1" applyAlignment="1">
      <alignment horizontal="center" vertical="center"/>
    </xf>
    <xf numFmtId="0" fontId="1" fillId="0" borderId="0" xfId="2" applyFill="1">
      <alignment vertical="center"/>
    </xf>
    <xf numFmtId="0" fontId="5" fillId="0" borderId="0" xfId="0" applyFont="1" applyFill="1" applyAlignment="1" applyProtection="1"/>
    <xf numFmtId="0" fontId="1" fillId="0" borderId="0" xfId="2" applyFill="1" applyAlignment="1" applyProtection="1">
      <alignment horizontal="center" vertical="center"/>
    </xf>
    <xf numFmtId="0" fontId="4" fillId="0" borderId="0" xfId="2" applyFont="1" applyFill="1" applyProtection="1">
      <alignment vertical="center"/>
    </xf>
    <xf numFmtId="0" fontId="1" fillId="0" borderId="0" xfId="2" applyFill="1" applyProtection="1">
      <alignment vertical="center"/>
    </xf>
    <xf numFmtId="0" fontId="0" fillId="0" borderId="0" xfId="2" applyFont="1" applyFill="1" applyAlignment="1" applyProtection="1">
      <alignment horizontal="center" vertical="center"/>
    </xf>
    <xf numFmtId="38" fontId="1" fillId="0" borderId="0" xfId="1" applyFill="1" applyAlignment="1" applyProtection="1">
      <alignment horizontal="center" vertical="center"/>
    </xf>
    <xf numFmtId="0" fontId="0" fillId="0" borderId="2" xfId="2" applyFont="1" applyFill="1" applyBorder="1" applyAlignment="1" applyProtection="1">
      <alignment vertical="center"/>
    </xf>
    <xf numFmtId="0" fontId="0" fillId="0" borderId="0" xfId="2" applyFont="1" applyFill="1" applyBorder="1" applyAlignment="1" applyProtection="1">
      <alignment vertical="center"/>
    </xf>
    <xf numFmtId="38" fontId="1" fillId="0" borderId="0" xfId="1" applyFill="1" applyAlignment="1" applyProtection="1">
      <alignment vertical="center"/>
    </xf>
    <xf numFmtId="40" fontId="0" fillId="0" borderId="2" xfId="1" applyNumberFormat="1" applyFont="1" applyFill="1" applyBorder="1" applyAlignment="1" applyProtection="1">
      <alignment vertical="center"/>
      <protection locked="0"/>
    </xf>
    <xf numFmtId="40" fontId="0" fillId="0" borderId="5" xfId="1" applyNumberFormat="1" applyFont="1" applyFill="1" applyBorder="1" applyAlignment="1" applyProtection="1">
      <alignment vertical="center"/>
      <protection locked="0"/>
    </xf>
    <xf numFmtId="176" fontId="6" fillId="0" borderId="2" xfId="2" applyNumberFormat="1" applyFont="1" applyFill="1" applyBorder="1" applyAlignment="1" applyProtection="1">
      <alignment horizontal="right" vertical="center"/>
    </xf>
    <xf numFmtId="40" fontId="0" fillId="2" borderId="2" xfId="1" applyNumberFormat="1" applyFont="1" applyFill="1" applyBorder="1" applyAlignment="1" applyProtection="1">
      <alignment vertical="center"/>
      <protection locked="0"/>
    </xf>
    <xf numFmtId="40" fontId="0" fillId="2" borderId="5" xfId="1" applyNumberFormat="1" applyFont="1" applyFill="1" applyBorder="1" applyAlignment="1" applyProtection="1">
      <alignment vertical="center"/>
      <protection locked="0"/>
    </xf>
    <xf numFmtId="176" fontId="6" fillId="2" borderId="2" xfId="2" applyNumberFormat="1" applyFont="1" applyFill="1" applyBorder="1" applyAlignment="1" applyProtection="1">
      <alignment horizontal="right" vertical="center"/>
    </xf>
    <xf numFmtId="40" fontId="0" fillId="3" borderId="2" xfId="1" applyNumberFormat="1" applyFont="1" applyFill="1" applyBorder="1" applyAlignment="1" applyProtection="1">
      <alignment vertical="center"/>
      <protection locked="0"/>
    </xf>
    <xf numFmtId="40" fontId="0" fillId="3" borderId="5" xfId="1" applyNumberFormat="1" applyFont="1" applyFill="1" applyBorder="1" applyAlignment="1" applyProtection="1">
      <alignment vertical="center"/>
      <protection locked="0"/>
    </xf>
    <xf numFmtId="176" fontId="6" fillId="3" borderId="2" xfId="2" applyNumberFormat="1" applyFont="1" applyFill="1" applyBorder="1" applyAlignment="1" applyProtection="1">
      <alignment horizontal="right" vertical="center"/>
    </xf>
    <xf numFmtId="40" fontId="1" fillId="4" borderId="2" xfId="1" applyNumberFormat="1" applyFont="1" applyFill="1" applyBorder="1" applyAlignment="1" applyProtection="1">
      <alignment vertical="center"/>
      <protection locked="0"/>
    </xf>
    <xf numFmtId="40" fontId="1" fillId="4" borderId="5" xfId="1" applyNumberFormat="1" applyFont="1" applyFill="1" applyBorder="1" applyAlignment="1" applyProtection="1">
      <alignment vertical="center"/>
      <protection locked="0"/>
    </xf>
    <xf numFmtId="176" fontId="6" fillId="4" borderId="2" xfId="2" applyNumberFormat="1" applyFont="1" applyFill="1" applyBorder="1" applyAlignment="1" applyProtection="1">
      <alignment horizontal="right" vertical="center"/>
    </xf>
    <xf numFmtId="0" fontId="0" fillId="0" borderId="0" xfId="0" applyFill="1" applyBorder="1" applyAlignment="1" applyProtection="1">
      <alignment horizontal="center" vertical="center"/>
    </xf>
    <xf numFmtId="0" fontId="0" fillId="0" borderId="0" xfId="0" applyNumberFormat="1" applyFill="1" applyBorder="1" applyAlignment="1" applyProtection="1"/>
    <xf numFmtId="176" fontId="1" fillId="0" borderId="0" xfId="2" applyNumberFormat="1" applyFill="1" applyBorder="1" applyAlignment="1" applyProtection="1">
      <alignment horizontal="center" vertical="center"/>
    </xf>
    <xf numFmtId="38" fontId="1" fillId="0" borderId="7" xfId="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7" xfId="0" applyFill="1" applyBorder="1" applyAlignment="1" applyProtection="1">
      <alignment horizontal="center" vertical="center"/>
    </xf>
    <xf numFmtId="177" fontId="0" fillId="0" borderId="2" xfId="0" applyNumberFormat="1" applyFill="1" applyBorder="1" applyAlignment="1" applyProtection="1">
      <alignment horizontal="center" vertical="center"/>
    </xf>
    <xf numFmtId="0" fontId="0" fillId="0" borderId="0" xfId="0" applyFill="1" applyAlignment="1" applyProtection="1"/>
    <xf numFmtId="38" fontId="1" fillId="0" borderId="9" xfId="1" applyFill="1" applyBorder="1" applyAlignment="1" applyProtection="1">
      <alignment vertical="center"/>
    </xf>
    <xf numFmtId="0" fontId="0" fillId="0" borderId="9" xfId="0" applyFont="1" applyFill="1" applyBorder="1" applyAlignment="1" applyProtection="1">
      <alignment horizontal="center" vertical="center"/>
    </xf>
    <xf numFmtId="0" fontId="0" fillId="0" borderId="9" xfId="0" applyFill="1" applyBorder="1" applyAlignment="1" applyProtection="1">
      <alignment horizontal="center" vertical="center"/>
    </xf>
    <xf numFmtId="177" fontId="0" fillId="0" borderId="3" xfId="0" applyNumberFormat="1" applyFill="1" applyBorder="1" applyAlignment="1" applyProtection="1">
      <alignment horizontal="center" vertical="center"/>
    </xf>
    <xf numFmtId="38" fontId="0" fillId="0" borderId="9" xfId="1" applyFont="1" applyFill="1" applyBorder="1" applyAlignment="1" applyProtection="1">
      <alignment horizontal="right" vertical="center"/>
    </xf>
    <xf numFmtId="0" fontId="0" fillId="0" borderId="6" xfId="0" applyFill="1" applyBorder="1" applyAlignment="1" applyProtection="1">
      <alignment horizontal="center" vertical="center"/>
    </xf>
    <xf numFmtId="38" fontId="0" fillId="2" borderId="2" xfId="1" applyFont="1" applyFill="1" applyBorder="1" applyAlignment="1" applyProtection="1">
      <alignment horizontal="center" vertical="center"/>
    </xf>
    <xf numFmtId="38" fontId="0" fillId="3" borderId="9" xfId="1" applyFont="1" applyFill="1" applyBorder="1" applyAlignment="1" applyProtection="1">
      <alignment horizontal="center" vertical="center"/>
    </xf>
    <xf numFmtId="38" fontId="1" fillId="4" borderId="9" xfId="1" applyFont="1" applyFill="1" applyBorder="1" applyAlignment="1" applyProtection="1">
      <alignment horizontal="center" vertical="center"/>
    </xf>
    <xf numFmtId="38" fontId="1" fillId="0" borderId="3" xfId="1" applyFill="1" applyBorder="1" applyAlignment="1" applyProtection="1">
      <alignment horizontal="center" vertical="center"/>
    </xf>
    <xf numFmtId="40" fontId="7" fillId="0" borderId="2" xfId="1" applyNumberFormat="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0" xfId="0" applyFill="1" applyAlignment="1" applyProtection="1">
      <alignment horizontal="center" vertical="center"/>
    </xf>
    <xf numFmtId="38" fontId="1" fillId="0" borderId="0" xfId="1" applyFill="1" applyBorder="1" applyAlignment="1" applyProtection="1">
      <alignment vertical="center"/>
    </xf>
    <xf numFmtId="38" fontId="1" fillId="0" borderId="11" xfId="1" applyFill="1" applyBorder="1" applyAlignment="1" applyProtection="1">
      <alignment horizontal="center" vertical="center"/>
    </xf>
    <xf numFmtId="38" fontId="1" fillId="0" borderId="0" xfId="1" applyFill="1" applyBorder="1" applyAlignment="1" applyProtection="1">
      <alignment horizontal="center" vertical="center"/>
    </xf>
    <xf numFmtId="38" fontId="9" fillId="0" borderId="0" xfId="1" applyFont="1" applyFill="1" applyAlignment="1" applyProtection="1">
      <alignment horizontal="left" vertical="center"/>
    </xf>
    <xf numFmtId="38" fontId="0" fillId="0" borderId="0" xfId="1" applyFont="1" applyFill="1" applyAlignment="1" applyProtection="1">
      <alignment horizontal="center" vertical="center"/>
    </xf>
    <xf numFmtId="176" fontId="1" fillId="0" borderId="8" xfId="2" applyNumberFormat="1" applyFill="1" applyBorder="1" applyAlignment="1">
      <alignment horizontal="center" vertical="center"/>
    </xf>
    <xf numFmtId="176" fontId="6" fillId="0" borderId="8" xfId="2" applyNumberFormat="1" applyFont="1" applyFill="1" applyBorder="1" applyAlignment="1" applyProtection="1">
      <alignment horizontal="right" vertical="center"/>
    </xf>
    <xf numFmtId="176" fontId="1" fillId="2" borderId="8" xfId="2" applyNumberFormat="1" applyFill="1" applyBorder="1" applyAlignment="1">
      <alignment horizontal="center" vertical="center"/>
    </xf>
    <xf numFmtId="176" fontId="6" fillId="2" borderId="8" xfId="2" applyNumberFormat="1" applyFont="1" applyFill="1" applyBorder="1" applyAlignment="1" applyProtection="1">
      <alignment horizontal="right" vertical="center"/>
    </xf>
    <xf numFmtId="176" fontId="1" fillId="3" borderId="8" xfId="2" applyNumberFormat="1" applyFill="1" applyBorder="1" applyAlignment="1">
      <alignment horizontal="center" vertical="center"/>
    </xf>
    <xf numFmtId="176" fontId="6" fillId="3" borderId="8" xfId="2" applyNumberFormat="1" applyFont="1" applyFill="1" applyBorder="1" applyAlignment="1" applyProtection="1">
      <alignment horizontal="right" vertical="center"/>
    </xf>
    <xf numFmtId="40" fontId="1" fillId="4" borderId="10" xfId="1" applyNumberFormat="1" applyFont="1" applyFill="1" applyBorder="1" applyAlignment="1" applyProtection="1">
      <alignment vertical="center"/>
      <protection locked="0"/>
    </xf>
    <xf numFmtId="176" fontId="1" fillId="4" borderId="8" xfId="2" applyNumberFormat="1" applyFill="1" applyBorder="1" applyAlignment="1">
      <alignment horizontal="center" vertical="center"/>
    </xf>
    <xf numFmtId="176" fontId="6" fillId="4" borderId="8" xfId="2" applyNumberFormat="1" applyFont="1" applyFill="1" applyBorder="1" applyAlignment="1" applyProtection="1">
      <alignment horizontal="right" vertical="center"/>
    </xf>
    <xf numFmtId="38" fontId="1" fillId="4" borderId="6" xfId="1" applyFont="1" applyFill="1" applyBorder="1" applyAlignment="1" applyProtection="1">
      <alignment horizontal="center" vertical="center"/>
    </xf>
    <xf numFmtId="38" fontId="0" fillId="3" borderId="2" xfId="1" applyFont="1" applyFill="1" applyBorder="1" applyAlignment="1">
      <alignment horizontal="center"/>
    </xf>
    <xf numFmtId="0" fontId="3" fillId="0" borderId="0" xfId="0" applyFont="1" applyFill="1" applyAlignment="1" applyProtection="1"/>
    <xf numFmtId="0" fontId="4" fillId="0" borderId="0" xfId="0" applyFont="1" applyFill="1" applyAlignment="1" applyProtection="1"/>
    <xf numFmtId="38" fontId="0" fillId="0" borderId="0" xfId="1" applyFont="1" applyFill="1" applyBorder="1" applyAlignment="1" applyProtection="1">
      <alignment horizontal="left" vertical="center"/>
    </xf>
    <xf numFmtId="38" fontId="1" fillId="0" borderId="0" xfId="1" applyFill="1" applyBorder="1" applyAlignment="1" applyProtection="1">
      <alignment horizontal="left" vertical="center"/>
    </xf>
    <xf numFmtId="0" fontId="0" fillId="0" borderId="0" xfId="0" applyFill="1" applyAlignment="1" applyProtection="1">
      <alignment horizontal="right" vertical="center"/>
    </xf>
    <xf numFmtId="38" fontId="7" fillId="0" borderId="2" xfId="1" applyFont="1" applyFill="1" applyBorder="1" applyAlignment="1" applyProtection="1">
      <alignment horizontal="center" vertical="center" shrinkToFit="1"/>
    </xf>
    <xf numFmtId="38" fontId="1" fillId="0" borderId="0" xfId="1" applyFill="1" applyAlignment="1" applyProtection="1">
      <alignment horizontal="center" vertical="center" shrinkToFit="1"/>
    </xf>
    <xf numFmtId="40" fontId="7" fillId="0" borderId="2" xfId="1" applyNumberFormat="1" applyFont="1" applyFill="1" applyBorder="1" applyAlignment="1" applyProtection="1">
      <alignment horizontal="center" vertical="center" shrinkToFit="1"/>
    </xf>
    <xf numFmtId="0" fontId="0" fillId="0" borderId="2" xfId="0" applyFont="1" applyFill="1" applyBorder="1" applyAlignment="1" applyProtection="1">
      <alignment horizontal="center" vertical="center"/>
    </xf>
    <xf numFmtId="38" fontId="0" fillId="0" borderId="2" xfId="1" applyFont="1" applyFill="1" applyBorder="1" applyAlignment="1" applyProtection="1">
      <alignment horizontal="center" vertical="center"/>
    </xf>
    <xf numFmtId="38" fontId="0" fillId="0" borderId="3" xfId="1" applyFont="1" applyFill="1" applyBorder="1" applyAlignment="1" applyProtection="1">
      <alignment horizontal="center" vertical="center"/>
    </xf>
    <xf numFmtId="38" fontId="7"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0" borderId="7" xfId="0" applyFill="1" applyBorder="1" applyAlignment="1" applyProtection="1">
      <alignment horizontal="center" vertical="center" shrinkToFit="1"/>
    </xf>
    <xf numFmtId="38" fontId="0" fillId="3" borderId="6" xfId="1" applyFont="1" applyFill="1" applyBorder="1" applyAlignment="1">
      <alignment horizontal="center"/>
    </xf>
    <xf numFmtId="38" fontId="0" fillId="2" borderId="6" xfId="1" applyFont="1" applyFill="1" applyBorder="1" applyAlignment="1" applyProtection="1">
      <alignment horizontal="center" vertical="center"/>
    </xf>
    <xf numFmtId="38" fontId="1" fillId="0" borderId="0" xfId="1" applyFont="1" applyFill="1" applyBorder="1" applyAlignment="1">
      <alignment horizontal="center" vertical="center"/>
    </xf>
    <xf numFmtId="0" fontId="0" fillId="0" borderId="0" xfId="0" applyFill="1" applyBorder="1" applyAlignment="1"/>
    <xf numFmtId="38" fontId="1" fillId="0" borderId="0" xfId="1" applyFill="1" applyBorder="1" applyAlignment="1">
      <alignment horizontal="center" vertical="center"/>
    </xf>
    <xf numFmtId="0" fontId="0" fillId="0" borderId="0" xfId="0" applyFill="1" applyBorder="1" applyAlignment="1">
      <alignment horizontal="center" vertical="center"/>
    </xf>
    <xf numFmtId="0" fontId="11" fillId="0" borderId="0" xfId="3" applyFont="1" applyAlignment="1">
      <alignment horizontal="right" vertical="center"/>
    </xf>
    <xf numFmtId="0" fontId="13" fillId="0" borderId="0" xfId="0" applyFont="1" applyAlignment="1"/>
    <xf numFmtId="40" fontId="1" fillId="0" borderId="5" xfId="1" applyNumberFormat="1" applyFont="1" applyFill="1" applyBorder="1" applyAlignment="1" applyProtection="1">
      <alignment vertical="center"/>
      <protection locked="0"/>
    </xf>
    <xf numFmtId="40" fontId="1" fillId="2" borderId="5" xfId="1" applyNumberFormat="1" applyFont="1" applyFill="1" applyBorder="1" applyAlignment="1" applyProtection="1">
      <alignment vertical="center"/>
      <protection locked="0"/>
    </xf>
    <xf numFmtId="40" fontId="1" fillId="3" borderId="5" xfId="1" applyNumberFormat="1" applyFont="1" applyFill="1" applyBorder="1" applyAlignment="1" applyProtection="1">
      <alignment vertical="center"/>
      <protection locked="0"/>
    </xf>
    <xf numFmtId="38" fontId="7" fillId="0" borderId="2" xfId="1" applyFont="1" applyFill="1" applyBorder="1" applyAlignment="1" applyProtection="1">
      <alignment vertical="center"/>
    </xf>
    <xf numFmtId="0" fontId="15" fillId="0" borderId="0" xfId="0" applyFont="1" applyAlignment="1"/>
    <xf numFmtId="0" fontId="15" fillId="0" borderId="0" xfId="3" applyFont="1" applyAlignment="1">
      <alignment vertical="center"/>
    </xf>
    <xf numFmtId="178" fontId="0" fillId="0" borderId="9" xfId="1" applyNumberFormat="1" applyFont="1" applyFill="1" applyBorder="1" applyAlignment="1" applyProtection="1">
      <alignment horizontal="center" vertical="center"/>
    </xf>
    <xf numFmtId="38" fontId="1" fillId="2" borderId="2" xfId="1" applyFont="1" applyFill="1" applyBorder="1" applyAlignment="1" applyProtection="1">
      <alignment horizontal="center" vertical="center"/>
    </xf>
    <xf numFmtId="38" fontId="9" fillId="0" borderId="0" xfId="1" applyFont="1" applyFill="1" applyAlignment="1" applyProtection="1">
      <alignment horizontal="left" vertical="top" wrapText="1"/>
    </xf>
    <xf numFmtId="38" fontId="15" fillId="0" borderId="3" xfId="1" applyFont="1" applyBorder="1" applyAlignment="1">
      <alignment vertical="center"/>
    </xf>
    <xf numFmtId="0" fontId="15" fillId="0" borderId="0" xfId="3" applyFont="1">
      <alignment vertical="center"/>
    </xf>
    <xf numFmtId="0" fontId="15" fillId="0" borderId="0" xfId="3" applyFont="1" applyAlignment="1">
      <alignment horizontal="right" vertical="center"/>
    </xf>
    <xf numFmtId="0" fontId="17" fillId="0" borderId="0" xfId="3" applyFont="1" applyAlignment="1">
      <alignment horizontal="right" vertical="center"/>
    </xf>
    <xf numFmtId="0" fontId="18" fillId="0" borderId="0" xfId="3" applyFont="1" applyAlignment="1">
      <alignment horizontal="center" vertical="center"/>
    </xf>
    <xf numFmtId="0" fontId="1" fillId="0" borderId="0" xfId="0" applyFont="1" applyAlignment="1"/>
    <xf numFmtId="0" fontId="17" fillId="0" borderId="0" xfId="3" applyFont="1" applyAlignment="1">
      <alignment horizontal="right" vertical="center" shrinkToFit="1"/>
    </xf>
    <xf numFmtId="0" fontId="15" fillId="0" borderId="0" xfId="3" applyFont="1" applyAlignment="1">
      <alignment horizontal="right" vertical="center" shrinkToFit="1"/>
    </xf>
    <xf numFmtId="0" fontId="15" fillId="0" borderId="0" xfId="3" applyFont="1" applyAlignment="1">
      <alignment vertical="center" shrinkToFit="1"/>
    </xf>
    <xf numFmtId="0" fontId="15" fillId="0" borderId="0" xfId="3" applyFont="1" applyBorder="1">
      <alignment vertical="center"/>
    </xf>
    <xf numFmtId="0" fontId="19" fillId="0" borderId="2" xfId="3" applyFont="1" applyBorder="1" applyAlignment="1">
      <alignment horizontal="center" vertical="center" wrapText="1" shrinkToFit="1"/>
    </xf>
    <xf numFmtId="0" fontId="16" fillId="0" borderId="8" xfId="3" applyFont="1" applyBorder="1" applyAlignment="1">
      <alignment horizontal="left" vertical="center"/>
    </xf>
    <xf numFmtId="0" fontId="19" fillId="0" borderId="0" xfId="3" applyFont="1" applyFill="1" applyBorder="1">
      <alignment vertical="center"/>
    </xf>
    <xf numFmtId="0" fontId="16" fillId="0" borderId="0" xfId="3" applyFont="1" applyFill="1" applyBorder="1">
      <alignment vertical="center"/>
    </xf>
    <xf numFmtId="0" fontId="16" fillId="0" borderId="0" xfId="3" applyFont="1" applyFill="1" applyBorder="1" applyAlignment="1" applyProtection="1">
      <alignment horizontal="left" vertical="center" shrinkToFit="1"/>
    </xf>
    <xf numFmtId="2" fontId="15" fillId="0" borderId="0" xfId="3" applyNumberFormat="1" applyFont="1" applyFill="1" applyBorder="1">
      <alignment vertical="center"/>
    </xf>
    <xf numFmtId="0" fontId="16" fillId="0" borderId="0" xfId="3" applyFont="1" applyBorder="1" applyAlignment="1">
      <alignment horizontal="left" vertical="center"/>
    </xf>
    <xf numFmtId="38" fontId="15" fillId="0" borderId="0" xfId="4" applyFont="1" applyBorder="1" applyAlignment="1">
      <alignment vertical="center" textRotation="255" shrinkToFit="1"/>
    </xf>
    <xf numFmtId="0" fontId="16" fillId="0" borderId="0" xfId="3" applyFont="1" applyBorder="1" applyAlignment="1">
      <alignment horizontal="center" vertical="center"/>
    </xf>
    <xf numFmtId="0" fontId="15" fillId="0" borderId="0" xfId="3" applyFont="1" applyAlignment="1">
      <alignment horizontal="left" vertical="center"/>
    </xf>
    <xf numFmtId="38" fontId="1" fillId="0" borderId="0" xfId="0" applyNumberFormat="1" applyFont="1" applyAlignment="1"/>
    <xf numFmtId="0" fontId="20" fillId="0" borderId="0" xfId="3" applyFont="1">
      <alignment vertical="center"/>
    </xf>
    <xf numFmtId="0" fontId="0" fillId="0" borderId="2" xfId="0" applyFont="1" applyFill="1" applyBorder="1" applyAlignment="1" applyProtection="1">
      <alignment horizontal="center" vertical="center"/>
    </xf>
    <xf numFmtId="2" fontId="15" fillId="5" borderId="3" xfId="3" applyNumberFormat="1" applyFont="1" applyFill="1" applyBorder="1">
      <alignment vertical="center"/>
    </xf>
    <xf numFmtId="0" fontId="16" fillId="0" borderId="2" xfId="3" applyFont="1" applyBorder="1" applyAlignment="1">
      <alignment horizontal="center" vertical="center"/>
    </xf>
    <xf numFmtId="0" fontId="16" fillId="0" borderId="2" xfId="3" applyFont="1" applyBorder="1" applyAlignment="1">
      <alignment vertical="center" textRotation="255"/>
    </xf>
    <xf numFmtId="0" fontId="16" fillId="0" borderId="3" xfId="3" applyFont="1" applyFill="1" applyBorder="1">
      <alignment vertical="center"/>
    </xf>
    <xf numFmtId="0" fontId="16" fillId="0" borderId="14" xfId="3" applyFont="1" applyFill="1" applyBorder="1">
      <alignment vertical="center"/>
    </xf>
    <xf numFmtId="0" fontId="16" fillId="0" borderId="8" xfId="3" applyFont="1" applyFill="1" applyBorder="1">
      <alignment vertical="center"/>
    </xf>
    <xf numFmtId="0" fontId="16" fillId="0" borderId="7" xfId="3" applyFont="1" applyFill="1" applyBorder="1">
      <alignment vertical="center"/>
    </xf>
    <xf numFmtId="0" fontId="16" fillId="0" borderId="19" xfId="3" applyFont="1" applyFill="1" applyBorder="1">
      <alignment vertical="center"/>
    </xf>
    <xf numFmtId="0" fontId="16" fillId="0" borderId="9" xfId="3" applyFont="1" applyFill="1" applyBorder="1">
      <alignment vertical="center"/>
    </xf>
    <xf numFmtId="0" fontId="16" fillId="0" borderId="2" xfId="3" applyFont="1" applyFill="1" applyBorder="1" applyAlignment="1" applyProtection="1">
      <alignment horizontal="left" vertical="center" shrinkToFit="1"/>
    </xf>
    <xf numFmtId="58" fontId="17" fillId="0" borderId="0" xfId="3" applyNumberFormat="1" applyFont="1" applyAlignment="1">
      <alignment horizontal="right" vertical="center"/>
    </xf>
    <xf numFmtId="0" fontId="18" fillId="0" borderId="0" xfId="3" applyFont="1" applyAlignment="1">
      <alignment horizontal="center" vertical="center"/>
    </xf>
    <xf numFmtId="0" fontId="16" fillId="0" borderId="0" xfId="3" applyFont="1" applyAlignment="1">
      <alignment horizontal="left" vertical="center" shrinkToFit="1"/>
    </xf>
    <xf numFmtId="0" fontId="17" fillId="0" borderId="2" xfId="3" applyFont="1" applyBorder="1" applyAlignment="1">
      <alignment horizontal="center" vertical="center" shrinkToFit="1"/>
    </xf>
    <xf numFmtId="0" fontId="16" fillId="0" borderId="2" xfId="3" applyFont="1" applyBorder="1">
      <alignment vertical="center"/>
    </xf>
    <xf numFmtId="0" fontId="16" fillId="0" borderId="2" xfId="3" applyFont="1" applyFill="1" applyBorder="1">
      <alignment vertical="center"/>
    </xf>
    <xf numFmtId="0" fontId="16" fillId="0" borderId="0" xfId="3" applyFont="1" applyBorder="1">
      <alignment vertical="center"/>
    </xf>
    <xf numFmtId="0" fontId="16" fillId="0" borderId="2" xfId="3" applyFont="1" applyFill="1" applyBorder="1" applyAlignment="1">
      <alignment horizontal="left" vertical="center"/>
    </xf>
    <xf numFmtId="0" fontId="19" fillId="0" borderId="1" xfId="3" applyFont="1" applyFill="1" applyBorder="1" applyAlignment="1" applyProtection="1">
      <alignment horizontal="left" vertical="center" shrinkToFit="1"/>
    </xf>
    <xf numFmtId="0" fontId="16" fillId="0" borderId="3" xfId="3" applyFont="1" applyFill="1" applyBorder="1" applyAlignment="1" applyProtection="1">
      <alignment horizontal="left" vertical="center" shrinkToFit="1"/>
    </xf>
    <xf numFmtId="0" fontId="16" fillId="0" borderId="14" xfId="3" applyFont="1" applyFill="1" applyBorder="1" applyAlignment="1" applyProtection="1">
      <alignment horizontal="left" vertical="center" shrinkToFit="1"/>
    </xf>
    <xf numFmtId="0" fontId="16" fillId="0" borderId="8" xfId="3" applyFont="1" applyFill="1" applyBorder="1" applyAlignment="1" applyProtection="1">
      <alignment horizontal="left" vertical="center" shrinkToFit="1"/>
    </xf>
    <xf numFmtId="0" fontId="17" fillId="0" borderId="0" xfId="3" applyFont="1" applyAlignment="1">
      <alignment horizontal="right" vertical="center"/>
    </xf>
    <xf numFmtId="0" fontId="15" fillId="5" borderId="7" xfId="3" applyFont="1" applyFill="1" applyBorder="1">
      <alignment vertical="center"/>
    </xf>
    <xf numFmtId="0" fontId="15" fillId="5" borderId="9" xfId="3" applyFont="1" applyFill="1" applyBorder="1">
      <alignment vertical="center"/>
    </xf>
    <xf numFmtId="0" fontId="17" fillId="0" borderId="0" xfId="3" applyFont="1">
      <alignment vertical="center"/>
    </xf>
    <xf numFmtId="0" fontId="19" fillId="0" borderId="0" xfId="3" applyFont="1" applyFill="1" applyBorder="1" applyAlignment="1" applyProtection="1">
      <alignment horizontal="left" vertical="center" shrinkToFit="1"/>
    </xf>
    <xf numFmtId="0" fontId="0" fillId="0" borderId="2" xfId="2" applyFont="1" applyFill="1" applyBorder="1" applyAlignment="1" applyProtection="1">
      <alignment horizontal="center" vertical="center"/>
    </xf>
    <xf numFmtId="0" fontId="0" fillId="0" borderId="2" xfId="2" applyFont="1" applyFill="1" applyBorder="1" applyAlignment="1" applyProtection="1">
      <alignment horizontal="center" vertical="center" wrapText="1"/>
    </xf>
    <xf numFmtId="0" fontId="0" fillId="2" borderId="2" xfId="0" applyFill="1" applyBorder="1" applyAlignment="1" applyProtection="1">
      <alignment horizontal="left" vertical="center" shrinkToFit="1"/>
    </xf>
    <xf numFmtId="0" fontId="0" fillId="3" borderId="2" xfId="0" applyFill="1" applyBorder="1" applyAlignment="1" applyProtection="1">
      <alignment horizontal="left" vertical="center" shrinkToFit="1"/>
    </xf>
    <xf numFmtId="0" fontId="0" fillId="4" borderId="2" xfId="0" applyFill="1" applyBorder="1" applyAlignment="1" applyProtection="1">
      <alignment horizontal="left" vertical="center" shrinkToFit="1"/>
    </xf>
    <xf numFmtId="0" fontId="0" fillId="0" borderId="3" xfId="2" applyFont="1" applyFill="1" applyBorder="1" applyAlignment="1" applyProtection="1">
      <alignment horizontal="center" vertical="center" wrapText="1"/>
    </xf>
    <xf numFmtId="0" fontId="0" fillId="0" borderId="14" xfId="2" applyFont="1" applyFill="1" applyBorder="1" applyAlignment="1" applyProtection="1">
      <alignment horizontal="center" vertical="center" wrapText="1"/>
    </xf>
    <xf numFmtId="0" fontId="0" fillId="0" borderId="8" xfId="2" applyFont="1" applyFill="1" applyBorder="1" applyAlignment="1" applyProtection="1">
      <alignment horizontal="center" vertical="center" wrapText="1"/>
    </xf>
    <xf numFmtId="0" fontId="0" fillId="0" borderId="0" xfId="2" applyFont="1" applyFill="1" applyBorder="1" applyAlignment="1" applyProtection="1">
      <alignment horizontal="center" vertical="center"/>
    </xf>
    <xf numFmtId="0" fontId="0" fillId="0" borderId="17" xfId="2"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38" fontId="0" fillId="0" borderId="2" xfId="1" applyFont="1" applyFill="1" applyBorder="1" applyAlignment="1" applyProtection="1">
      <alignment horizontal="center" vertical="center"/>
    </xf>
    <xf numFmtId="38" fontId="0" fillId="0" borderId="15" xfId="1" applyFont="1" applyFill="1" applyBorder="1" applyAlignment="1" applyProtection="1">
      <alignment horizontal="center" vertical="center"/>
    </xf>
    <xf numFmtId="38" fontId="0" fillId="0" borderId="16" xfId="1" applyFont="1" applyFill="1" applyBorder="1" applyAlignment="1" applyProtection="1">
      <alignment horizontal="center" vertical="center"/>
    </xf>
    <xf numFmtId="38" fontId="7" fillId="0" borderId="2"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9" fillId="0" borderId="0" xfId="1" applyFont="1" applyFill="1" applyAlignment="1" applyProtection="1">
      <alignment horizontal="left" vertical="top" wrapText="1"/>
    </xf>
    <xf numFmtId="0" fontId="1" fillId="2" borderId="2" xfId="0" applyFont="1" applyFill="1" applyBorder="1" applyAlignment="1" applyProtection="1">
      <alignment horizontal="left" vertical="center" shrinkToFit="1"/>
    </xf>
    <xf numFmtId="0" fontId="0" fillId="0" borderId="3" xfId="2" applyFont="1" applyFill="1" applyBorder="1" applyAlignment="1" applyProtection="1">
      <alignment horizontal="center" vertical="center"/>
    </xf>
    <xf numFmtId="0" fontId="0" fillId="0" borderId="14" xfId="2" applyFont="1" applyFill="1" applyBorder="1" applyAlignment="1" applyProtection="1">
      <alignment horizontal="center" vertical="center"/>
    </xf>
    <xf numFmtId="0" fontId="0" fillId="0" borderId="8" xfId="2" applyFont="1" applyFill="1" applyBorder="1" applyAlignment="1" applyProtection="1">
      <alignment horizontal="center" vertical="center"/>
    </xf>
    <xf numFmtId="0" fontId="0" fillId="0" borderId="15" xfId="2" applyFont="1" applyFill="1" applyBorder="1" applyAlignment="1" applyProtection="1">
      <alignment horizontal="center" vertical="center"/>
    </xf>
    <xf numFmtId="0" fontId="1" fillId="0" borderId="2" xfId="2" applyFont="1" applyFill="1" applyBorder="1" applyAlignment="1" applyProtection="1">
      <alignment horizontal="center" vertical="center" wrapText="1"/>
    </xf>
    <xf numFmtId="0" fontId="0" fillId="2" borderId="3" xfId="0" applyFill="1" applyBorder="1" applyAlignment="1" applyProtection="1">
      <alignment horizontal="left" vertical="center" shrinkToFit="1"/>
    </xf>
    <xf numFmtId="0" fontId="0" fillId="3" borderId="3" xfId="0" applyFill="1" applyBorder="1" applyAlignment="1" applyProtection="1">
      <alignment horizontal="left" vertical="center" shrinkToFit="1"/>
    </xf>
    <xf numFmtId="0" fontId="0" fillId="4" borderId="6" xfId="0" applyFill="1" applyBorder="1" applyAlignment="1" applyProtection="1">
      <alignment horizontal="left" vertical="center" shrinkToFit="1"/>
    </xf>
    <xf numFmtId="0" fontId="0" fillId="0" borderId="4" xfId="2" applyFont="1" applyFill="1" applyBorder="1" applyAlignment="1" applyProtection="1">
      <alignment horizontal="center" vertical="center" wrapText="1"/>
    </xf>
    <xf numFmtId="0" fontId="0" fillId="0" borderId="20" xfId="2" applyFont="1" applyFill="1" applyBorder="1" applyAlignment="1" applyProtection="1">
      <alignment horizontal="center" vertical="center"/>
    </xf>
    <xf numFmtId="0" fontId="0" fillId="0" borderId="19" xfId="2" applyFont="1" applyFill="1" applyBorder="1" applyAlignment="1" applyProtection="1">
      <alignment horizontal="center" vertical="center"/>
    </xf>
    <xf numFmtId="0" fontId="0" fillId="0" borderId="21" xfId="2" applyFont="1" applyFill="1" applyBorder="1" applyAlignment="1" applyProtection="1">
      <alignment horizontal="center" vertical="center"/>
    </xf>
    <xf numFmtId="38" fontId="1" fillId="0" borderId="18" xfId="1" applyFont="1" applyFill="1" applyBorder="1" applyAlignment="1" applyProtection="1">
      <alignment horizontal="center" vertical="center"/>
    </xf>
    <xf numFmtId="38" fontId="1" fillId="0" borderId="10" xfId="1" applyFont="1" applyFill="1" applyBorder="1" applyAlignment="1" applyProtection="1">
      <alignment horizontal="center" vertical="center"/>
    </xf>
  </cellXfs>
  <cellStyles count="5">
    <cellStyle name="桁区切り" xfId="1" builtinId="6"/>
    <cellStyle name="桁区切り 2" xfId="4"/>
    <cellStyle name="標準" xfId="0" builtinId="0"/>
    <cellStyle name="標準 2" xfId="3"/>
    <cellStyle name="標準_単価確認"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toyonaka\dfs\ecabi\C1000\C1700\&#9733;&#31649;&#36001;&#20418;\G14_&#21253;&#25324;&#26045;&#35373;&#31649;&#29702;\&#26032;&#38651;&#21147;&#35519;&#36948;\08&#26032;&#38651;&#21147;&#12450;&#12531;&#12465;&#12540;&#12488;\&#12304;&#20302;&#22311;&#12305;04_&#35519;&#36948;&#26045;&#35373;&#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y1100\&#9834;&#9834;&#22865;&#32004;&#31649;&#36001;&#20418;\&#12288;&#65303;&#65289;&#31649;&#36001;&#38306;&#20418;\&#9671;&#29289;&#21697;&#35519;&#36948;&#65288;&#38651;&#27671;&#65289;\R3_&#19978;&#19979;&#27700;&#36947;&#23616;&#24193;&#33294;&#12391;&#20351;&#29992;&#12377;&#12427;&#38651;&#27671;&#12398;&#35519;&#36948;\20%20&#26368;&#32066;&#30906;&#23450;&#29256;\04%20&#19978;&#19979;&#27700;&#36947;&#23616;&#38306;&#20418;&#26045;&#35373;&#12391;&#20351;&#29992;&#12377;&#12427;&#38651;&#27671;&#12398;&#35519;&#36948;&#65288;&#20302;&#22311;&#65289;\10%20&#35500;&#26126;&#26360;&#12539;&#20181;&#27096;&#26360;\&#12304;word&#12305;&#19978;&#19979;&#27700;&#36947;&#23616;&#38306;&#20418;&#26045;&#35373;&#12391;&#20351;&#29992;&#12377;&#12427;&#38651;&#27671;&#12398;&#35519;&#36948;&#65288;&#20302;&#22311;&#65289;\041&#65288;&#21029;&#32025;2&#65289;&#20837;&#26413;&#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アンケート_低圧"/>
    </sheetNames>
    <sheetDataSet>
      <sheetData sheetId="0">
        <row r="262">
          <cell r="G262">
            <v>3008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書"/>
      <sheetName val="従量電灯A"/>
      <sheetName val="従量電灯B"/>
      <sheetName val="低圧電力"/>
    </sheetNames>
    <sheetDataSet>
      <sheetData sheetId="0">
        <row r="19">
          <cell r="E19"/>
        </row>
        <row r="20">
          <cell r="E20"/>
        </row>
        <row r="21">
          <cell r="E21"/>
        </row>
        <row r="22">
          <cell r="E22"/>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abSelected="1" view="pageBreakPreview" topLeftCell="A10" zoomScaleNormal="70" zoomScaleSheetLayoutView="100" workbookViewId="0">
      <selection activeCell="E14" sqref="E14"/>
    </sheetView>
  </sheetViews>
  <sheetFormatPr defaultColWidth="9" defaultRowHeight="16.2" x14ac:dyDescent="0.2"/>
  <cols>
    <col min="1" max="1" width="11.109375" style="97" customWidth="1"/>
    <col min="2" max="2" width="12" style="97" customWidth="1"/>
    <col min="3" max="3" width="31.77734375" style="97" bestFit="1" customWidth="1"/>
    <col min="4" max="4" width="8.44140625" style="97" customWidth="1"/>
    <col min="5" max="5" width="16.109375" style="97" bestFit="1" customWidth="1"/>
    <col min="6" max="6" width="4.109375" style="97" customWidth="1"/>
    <col min="7" max="16384" width="9" style="97"/>
  </cols>
  <sheetData>
    <row r="1" spans="1:8" x14ac:dyDescent="0.2">
      <c r="B1" s="98"/>
      <c r="C1" s="98"/>
      <c r="D1" s="99"/>
      <c r="E1" s="99"/>
      <c r="F1" s="99" t="s">
        <v>32</v>
      </c>
    </row>
    <row r="2" spans="1:8" x14ac:dyDescent="0.2">
      <c r="B2" s="98"/>
      <c r="C2" s="98"/>
      <c r="D2" s="129">
        <v>46035</v>
      </c>
      <c r="E2" s="129"/>
      <c r="F2" s="129"/>
    </row>
    <row r="3" spans="1:8" ht="23.4" x14ac:dyDescent="0.2">
      <c r="A3" s="130" t="s">
        <v>33</v>
      </c>
      <c r="B3" s="130"/>
      <c r="C3" s="130"/>
      <c r="D3" s="130"/>
      <c r="E3" s="130"/>
      <c r="F3" s="130"/>
      <c r="G3" s="117" t="s">
        <v>76</v>
      </c>
    </row>
    <row r="4" spans="1:8" ht="23.4" x14ac:dyDescent="0.2">
      <c r="A4" s="100"/>
      <c r="B4" s="100"/>
      <c r="C4" s="100"/>
      <c r="D4" s="100"/>
      <c r="E4" s="100"/>
      <c r="F4" s="100"/>
    </row>
    <row r="5" spans="1:8" s="101" customFormat="1" x14ac:dyDescent="0.2">
      <c r="A5" s="91" t="s">
        <v>45</v>
      </c>
      <c r="B5" s="86"/>
    </row>
    <row r="6" spans="1:8" s="101" customFormat="1" ht="13.2" x14ac:dyDescent="0.2"/>
    <row r="7" spans="1:8" s="101" customFormat="1" ht="27.75" customHeight="1" x14ac:dyDescent="0.2">
      <c r="C7" s="131" t="s">
        <v>34</v>
      </c>
      <c r="D7" s="131"/>
    </row>
    <row r="8" spans="1:8" s="101" customFormat="1" ht="27.75" customHeight="1" x14ac:dyDescent="0.2">
      <c r="C8" s="131" t="s">
        <v>35</v>
      </c>
      <c r="D8" s="131"/>
    </row>
    <row r="9" spans="1:8" s="101" customFormat="1" ht="27.75" customHeight="1" x14ac:dyDescent="0.2">
      <c r="C9" s="131" t="s">
        <v>36</v>
      </c>
      <c r="D9" s="131"/>
      <c r="F9" s="102" t="s">
        <v>37</v>
      </c>
      <c r="H9" s="103"/>
    </row>
    <row r="11" spans="1:8" x14ac:dyDescent="0.2">
      <c r="A11" s="97" t="s">
        <v>38</v>
      </c>
      <c r="B11" s="92" t="s">
        <v>71</v>
      </c>
      <c r="C11" s="104"/>
      <c r="D11" s="104"/>
      <c r="E11" s="104"/>
      <c r="F11" s="104"/>
    </row>
    <row r="12" spans="1:8" x14ac:dyDescent="0.2">
      <c r="B12" s="105"/>
      <c r="C12" s="105"/>
      <c r="D12" s="105"/>
      <c r="E12" s="105"/>
      <c r="F12" s="105"/>
    </row>
    <row r="13" spans="1:8" ht="27.75" customHeight="1" x14ac:dyDescent="0.2">
      <c r="A13" s="106" t="s">
        <v>51</v>
      </c>
      <c r="B13" s="132" t="s">
        <v>47</v>
      </c>
      <c r="C13" s="132"/>
      <c r="D13" s="132"/>
      <c r="E13" s="132" t="s">
        <v>46</v>
      </c>
      <c r="F13" s="132"/>
    </row>
    <row r="14" spans="1:8" ht="21" customHeight="1" x14ac:dyDescent="0.2">
      <c r="A14" s="121" t="s">
        <v>39</v>
      </c>
      <c r="B14" s="133" t="s">
        <v>40</v>
      </c>
      <c r="C14" s="133"/>
      <c r="D14" s="133"/>
      <c r="E14" s="119"/>
      <c r="F14" s="107" t="s">
        <v>41</v>
      </c>
    </row>
    <row r="15" spans="1:8" ht="21" customHeight="1" x14ac:dyDescent="0.2">
      <c r="A15" s="121"/>
      <c r="B15" s="134" t="s">
        <v>42</v>
      </c>
      <c r="C15" s="128" t="s">
        <v>4</v>
      </c>
      <c r="D15" s="128"/>
      <c r="E15" s="119"/>
      <c r="F15" s="107" t="s">
        <v>41</v>
      </c>
    </row>
    <row r="16" spans="1:8" ht="21" customHeight="1" x14ac:dyDescent="0.2">
      <c r="A16" s="121"/>
      <c r="B16" s="134"/>
      <c r="C16" s="128" t="s">
        <v>6</v>
      </c>
      <c r="D16" s="128"/>
      <c r="E16" s="119"/>
      <c r="F16" s="107" t="s">
        <v>41</v>
      </c>
    </row>
    <row r="17" spans="1:15" ht="21" customHeight="1" x14ac:dyDescent="0.2">
      <c r="A17" s="121"/>
      <c r="B17" s="134"/>
      <c r="C17" s="128" t="s">
        <v>7</v>
      </c>
      <c r="D17" s="128"/>
      <c r="E17" s="119"/>
      <c r="F17" s="107" t="s">
        <v>41</v>
      </c>
    </row>
    <row r="18" spans="1:15" ht="21" customHeight="1" x14ac:dyDescent="0.2">
      <c r="A18" s="121" t="s">
        <v>69</v>
      </c>
      <c r="B18" s="122" t="s">
        <v>70</v>
      </c>
      <c r="C18" s="123"/>
      <c r="D18" s="124"/>
      <c r="E18" s="119"/>
      <c r="F18" s="107" t="s">
        <v>41</v>
      </c>
    </row>
    <row r="19" spans="1:15" ht="21" customHeight="1" x14ac:dyDescent="0.2">
      <c r="A19" s="121"/>
      <c r="B19" s="125" t="s">
        <v>42</v>
      </c>
      <c r="C19" s="128" t="s">
        <v>61</v>
      </c>
      <c r="D19" s="128"/>
      <c r="E19" s="119"/>
      <c r="F19" s="107" t="s">
        <v>41</v>
      </c>
    </row>
    <row r="20" spans="1:15" ht="21" customHeight="1" x14ac:dyDescent="0.2">
      <c r="A20" s="121"/>
      <c r="B20" s="126"/>
      <c r="C20" s="128" t="s">
        <v>6</v>
      </c>
      <c r="D20" s="128"/>
      <c r="E20" s="119"/>
      <c r="F20" s="107" t="s">
        <v>41</v>
      </c>
    </row>
    <row r="21" spans="1:15" ht="21" customHeight="1" x14ac:dyDescent="0.2">
      <c r="A21" s="121"/>
      <c r="B21" s="127"/>
      <c r="C21" s="128" t="s">
        <v>7</v>
      </c>
      <c r="D21" s="128"/>
      <c r="E21" s="119"/>
      <c r="F21" s="107" t="s">
        <v>41</v>
      </c>
    </row>
    <row r="22" spans="1:15" ht="21" customHeight="1" x14ac:dyDescent="0.2">
      <c r="A22" s="121" t="s">
        <v>43</v>
      </c>
      <c r="B22" s="134" t="s">
        <v>44</v>
      </c>
      <c r="C22" s="134"/>
      <c r="D22" s="134"/>
      <c r="E22" s="119"/>
      <c r="F22" s="107" t="s">
        <v>41</v>
      </c>
    </row>
    <row r="23" spans="1:15" ht="21" customHeight="1" x14ac:dyDescent="0.2">
      <c r="A23" s="121"/>
      <c r="B23" s="134" t="s">
        <v>42</v>
      </c>
      <c r="C23" s="128" t="s">
        <v>29</v>
      </c>
      <c r="D23" s="128"/>
      <c r="E23" s="119"/>
      <c r="F23" s="107" t="s">
        <v>41</v>
      </c>
    </row>
    <row r="24" spans="1:15" ht="21" customHeight="1" x14ac:dyDescent="0.2">
      <c r="A24" s="121"/>
      <c r="B24" s="134"/>
      <c r="C24" s="128" t="s">
        <v>30</v>
      </c>
      <c r="D24" s="128"/>
      <c r="E24" s="119"/>
      <c r="F24" s="107" t="s">
        <v>41</v>
      </c>
    </row>
    <row r="25" spans="1:15" ht="21" customHeight="1" x14ac:dyDescent="0.2">
      <c r="A25" s="120" t="s">
        <v>79</v>
      </c>
      <c r="B25" s="136" t="s">
        <v>78</v>
      </c>
      <c r="C25" s="136"/>
      <c r="D25" s="136"/>
      <c r="E25" s="119"/>
      <c r="F25" s="107" t="s">
        <v>77</v>
      </c>
    </row>
    <row r="26" spans="1:15" ht="21" customHeight="1" x14ac:dyDescent="0.2">
      <c r="A26" s="108" t="s">
        <v>48</v>
      </c>
      <c r="B26" s="109"/>
      <c r="C26" s="110"/>
      <c r="D26" s="110"/>
      <c r="E26" s="111"/>
      <c r="F26" s="112"/>
    </row>
    <row r="27" spans="1:15" x14ac:dyDescent="0.2">
      <c r="A27" s="113"/>
      <c r="B27" s="135"/>
      <c r="C27" s="135"/>
      <c r="D27" s="105"/>
      <c r="E27" s="114"/>
      <c r="F27" s="115"/>
    </row>
    <row r="28" spans="1:15" ht="32.1" customHeight="1" x14ac:dyDescent="0.2">
      <c r="A28" s="128" t="s">
        <v>52</v>
      </c>
      <c r="B28" s="128"/>
      <c r="C28" s="128"/>
      <c r="D28" s="128"/>
      <c r="E28" s="96">
        <f>従量電灯A!I29</f>
        <v>0</v>
      </c>
      <c r="F28" s="107" t="s">
        <v>41</v>
      </c>
      <c r="L28" s="110"/>
      <c r="M28" s="110"/>
      <c r="N28" s="110"/>
      <c r="O28" s="110"/>
    </row>
    <row r="29" spans="1:15" ht="32.1" customHeight="1" x14ac:dyDescent="0.2">
      <c r="A29" s="138" t="s">
        <v>68</v>
      </c>
      <c r="B29" s="139"/>
      <c r="C29" s="139"/>
      <c r="D29" s="140"/>
      <c r="E29" s="96">
        <f>従量電灯B!I29</f>
        <v>0</v>
      </c>
      <c r="F29" s="107" t="s">
        <v>67</v>
      </c>
      <c r="L29" s="110"/>
      <c r="M29" s="110"/>
      <c r="N29" s="110"/>
      <c r="O29" s="110"/>
    </row>
    <row r="30" spans="1:15" ht="30.75" customHeight="1" x14ac:dyDescent="0.2">
      <c r="A30" s="128" t="s">
        <v>53</v>
      </c>
      <c r="B30" s="128"/>
      <c r="C30" s="128"/>
      <c r="D30" s="128"/>
      <c r="E30" s="96">
        <f>低圧電力!I29</f>
        <v>0</v>
      </c>
      <c r="F30" s="107" t="s">
        <v>41</v>
      </c>
    </row>
    <row r="31" spans="1:15" ht="30.75" customHeight="1" x14ac:dyDescent="0.2">
      <c r="A31" s="128" t="s">
        <v>80</v>
      </c>
      <c r="B31" s="128"/>
      <c r="C31" s="128"/>
      <c r="D31" s="128"/>
      <c r="E31" s="96">
        <f>E25*12</f>
        <v>0</v>
      </c>
      <c r="F31" s="107" t="s">
        <v>77</v>
      </c>
    </row>
    <row r="32" spans="1:15" ht="18.75" customHeight="1" x14ac:dyDescent="0.2">
      <c r="A32" s="137" t="s">
        <v>54</v>
      </c>
      <c r="B32" s="137"/>
      <c r="C32" s="137"/>
      <c r="D32" s="137"/>
      <c r="E32" s="137"/>
      <c r="F32" s="137"/>
    </row>
    <row r="33" spans="1:6" x14ac:dyDescent="0.2">
      <c r="A33" s="116"/>
      <c r="B33" s="101"/>
      <c r="C33" s="101"/>
    </row>
    <row r="34" spans="1:6" ht="31.5" customHeight="1" x14ac:dyDescent="0.2">
      <c r="A34" s="128" t="s">
        <v>0</v>
      </c>
      <c r="B34" s="128"/>
      <c r="C34" s="128"/>
      <c r="D34" s="128"/>
      <c r="E34" s="96">
        <f>SUM(E28:E31)</f>
        <v>0</v>
      </c>
      <c r="F34" s="107" t="s">
        <v>41</v>
      </c>
    </row>
    <row r="35" spans="1:6" ht="17.25" customHeight="1" x14ac:dyDescent="0.2">
      <c r="A35" s="145" t="s">
        <v>81</v>
      </c>
      <c r="B35" s="145"/>
      <c r="C35" s="145"/>
      <c r="D35" s="145"/>
      <c r="E35" s="145"/>
      <c r="F35" s="145"/>
    </row>
    <row r="36" spans="1:6" ht="17.25" customHeight="1" x14ac:dyDescent="0.2">
      <c r="A36" s="145" t="s">
        <v>55</v>
      </c>
      <c r="B36" s="145"/>
      <c r="C36" s="145"/>
      <c r="D36" s="145"/>
      <c r="E36" s="145"/>
      <c r="F36" s="145"/>
    </row>
    <row r="38" spans="1:6" x14ac:dyDescent="0.2">
      <c r="A38" s="141" t="s">
        <v>72</v>
      </c>
      <c r="B38" s="141"/>
      <c r="C38" s="142"/>
    </row>
    <row r="39" spans="1:6" x14ac:dyDescent="0.2">
      <c r="A39" s="141"/>
      <c r="B39" s="141"/>
      <c r="C39" s="143"/>
    </row>
    <row r="40" spans="1:6" x14ac:dyDescent="0.2">
      <c r="C40" s="144" t="s">
        <v>73</v>
      </c>
      <c r="D40" s="144"/>
    </row>
    <row r="41" spans="1:6" x14ac:dyDescent="0.2">
      <c r="C41" s="144"/>
      <c r="D41" s="144"/>
    </row>
  </sheetData>
  <protectedRanges>
    <protectedRange sqref="F9 C7:D9 E7:E8" name="範囲2_1_1"/>
  </protectedRanges>
  <mergeCells count="37">
    <mergeCell ref="A38:B39"/>
    <mergeCell ref="C38:C39"/>
    <mergeCell ref="C40:D41"/>
    <mergeCell ref="A35:F35"/>
    <mergeCell ref="A36:F36"/>
    <mergeCell ref="A28:D28"/>
    <mergeCell ref="A30:D30"/>
    <mergeCell ref="A32:F32"/>
    <mergeCell ref="A34:D34"/>
    <mergeCell ref="A29:D29"/>
    <mergeCell ref="A31:D31"/>
    <mergeCell ref="B27:C27"/>
    <mergeCell ref="A22:A24"/>
    <mergeCell ref="B22:D22"/>
    <mergeCell ref="B23:B24"/>
    <mergeCell ref="C23:D23"/>
    <mergeCell ref="C24:D24"/>
    <mergeCell ref="B25:D25"/>
    <mergeCell ref="B13:D13"/>
    <mergeCell ref="E13:F13"/>
    <mergeCell ref="A14:A17"/>
    <mergeCell ref="B14:D14"/>
    <mergeCell ref="B15:B17"/>
    <mergeCell ref="C15:D15"/>
    <mergeCell ref="C16:D16"/>
    <mergeCell ref="C17:D17"/>
    <mergeCell ref="D2:F2"/>
    <mergeCell ref="A3:F3"/>
    <mergeCell ref="C7:D7"/>
    <mergeCell ref="C8:D8"/>
    <mergeCell ref="C9:D9"/>
    <mergeCell ref="A18:A21"/>
    <mergeCell ref="B18:D18"/>
    <mergeCell ref="B19:B21"/>
    <mergeCell ref="C19:D19"/>
    <mergeCell ref="C20:D20"/>
    <mergeCell ref="C21:D21"/>
  </mergeCells>
  <phoneticPr fontId="2"/>
  <printOptions horizontalCentered="1"/>
  <pageMargins left="0.70866141732283472" right="0.70866141732283472" top="0.74803149606299213" bottom="0.74803149606299213" header="0.31496062992125984" footer="0.31496062992125984"/>
  <pageSetup paperSize="9" scale="91"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31"/>
  <sheetViews>
    <sheetView view="pageBreakPreview" topLeftCell="A4" zoomScaleNormal="100" zoomScaleSheetLayoutView="100" workbookViewId="0">
      <selection activeCell="H7" sqref="H7"/>
    </sheetView>
  </sheetViews>
  <sheetFormatPr defaultRowHeight="13.2" x14ac:dyDescent="0.2"/>
  <cols>
    <col min="1" max="1" width="15.21875" style="1" customWidth="1"/>
    <col min="2" max="2" width="10.21875" style="2" customWidth="1"/>
    <col min="3" max="3" width="7.21875" style="2" bestFit="1" customWidth="1"/>
    <col min="4" max="5" width="11" style="3" customWidth="1"/>
    <col min="6" max="6" width="11.109375" style="3" customWidth="1"/>
    <col min="7" max="7" width="9.21875" style="3" hidden="1" customWidth="1"/>
    <col min="8" max="9" width="15.6640625" style="4" customWidth="1"/>
    <col min="10" max="10" width="20.77734375" style="4" bestFit="1" customWidth="1"/>
    <col min="11" max="11" width="10.44140625" style="2" customWidth="1"/>
    <col min="12" max="12" width="4.77734375" style="4" customWidth="1"/>
  </cols>
  <sheetData>
    <row r="1" spans="1:12" s="3" customFormat="1" ht="20.399999999999999" customHeight="1" x14ac:dyDescent="0.25">
      <c r="A1" s="66" t="s">
        <v>56</v>
      </c>
      <c r="B1" s="2"/>
      <c r="C1" s="2"/>
      <c r="H1" s="4"/>
      <c r="I1" s="4"/>
      <c r="J1" s="4"/>
      <c r="K1" s="85"/>
      <c r="L1" s="4"/>
    </row>
    <row r="2" spans="1:12" s="5" customFormat="1" ht="15.9" customHeight="1" x14ac:dyDescent="0.2"/>
    <row r="3" spans="1:12" s="5" customFormat="1" ht="17.100000000000001" customHeight="1" x14ac:dyDescent="0.2">
      <c r="A3" s="65" t="s">
        <v>25</v>
      </c>
      <c r="B3" s="65" t="str">
        <f>入札書!B11</f>
        <v>上下水道局関係施設で使用する電力の調達（低圧）</v>
      </c>
      <c r="C3" s="65"/>
      <c r="D3" s="65"/>
      <c r="E3" s="65"/>
      <c r="F3" s="65"/>
      <c r="G3" s="65"/>
      <c r="H3" s="65"/>
      <c r="I3" s="65"/>
      <c r="J3" s="65"/>
      <c r="K3" s="65"/>
      <c r="L3" s="65"/>
    </row>
    <row r="4" spans="1:12" s="5" customFormat="1" ht="15.9" customHeight="1" x14ac:dyDescent="0.2">
      <c r="A4" s="67"/>
      <c r="B4" s="7"/>
      <c r="C4" s="8"/>
      <c r="D4" s="9"/>
      <c r="E4" s="7"/>
      <c r="F4" s="10"/>
      <c r="G4" s="9"/>
      <c r="H4" s="10"/>
      <c r="I4" s="11"/>
      <c r="J4" s="11"/>
      <c r="K4" s="7"/>
      <c r="L4" s="7"/>
    </row>
    <row r="5" spans="1:12" s="5" customFormat="1" ht="10.5" customHeight="1" x14ac:dyDescent="0.2">
      <c r="A5" s="67"/>
      <c r="B5" s="7"/>
      <c r="C5" s="8"/>
      <c r="D5" s="9"/>
      <c r="E5" s="7"/>
      <c r="F5" s="10"/>
      <c r="G5" s="9"/>
      <c r="H5" s="10"/>
      <c r="I5" s="11"/>
      <c r="J5" s="11"/>
      <c r="K5" s="7"/>
      <c r="L5" s="7"/>
    </row>
    <row r="6" spans="1:12" s="5" customFormat="1" ht="20.100000000000001" customHeight="1" thickBot="1" x14ac:dyDescent="0.25">
      <c r="A6" s="9"/>
      <c r="B6" s="7"/>
      <c r="C6" s="146" t="s">
        <v>1</v>
      </c>
      <c r="D6" s="146"/>
      <c r="E6" s="146"/>
      <c r="F6" s="146"/>
      <c r="G6" s="12" t="s">
        <v>49</v>
      </c>
      <c r="H6" s="146" t="s">
        <v>49</v>
      </c>
      <c r="I6" s="146"/>
      <c r="J6" s="13"/>
      <c r="K6" s="9"/>
      <c r="L6" s="7"/>
    </row>
    <row r="7" spans="1:12" s="5" customFormat="1" ht="20.100000000000001" customHeight="1" thickBot="1" x14ac:dyDescent="0.25">
      <c r="A7" s="14"/>
      <c r="B7" s="7"/>
      <c r="C7" s="151" t="s">
        <v>27</v>
      </c>
      <c r="D7" s="152"/>
      <c r="E7" s="152"/>
      <c r="F7" s="153"/>
      <c r="G7" s="15"/>
      <c r="H7" s="87">
        <f>入札書!E14</f>
        <v>0</v>
      </c>
      <c r="I7" s="17" t="s">
        <v>2</v>
      </c>
      <c r="J7" s="7"/>
      <c r="K7" s="7"/>
      <c r="L7" s="9"/>
    </row>
    <row r="8" spans="1:12" s="5" customFormat="1" ht="20.100000000000001" customHeight="1" thickBot="1" x14ac:dyDescent="0.25">
      <c r="A8" s="14"/>
      <c r="B8" s="7"/>
      <c r="C8" s="147" t="s">
        <v>3</v>
      </c>
      <c r="D8" s="148" t="s">
        <v>4</v>
      </c>
      <c r="E8" s="148"/>
      <c r="F8" s="148"/>
      <c r="G8" s="18"/>
      <c r="H8" s="88">
        <f>入札書!E15</f>
        <v>0</v>
      </c>
      <c r="I8" s="20" t="s">
        <v>5</v>
      </c>
      <c r="J8" s="7"/>
      <c r="K8" s="7"/>
      <c r="L8" s="9"/>
    </row>
    <row r="9" spans="1:12" s="5" customFormat="1" ht="20.100000000000001" customHeight="1" thickBot="1" x14ac:dyDescent="0.25">
      <c r="A9" s="14"/>
      <c r="B9" s="7"/>
      <c r="C9" s="147"/>
      <c r="D9" s="149" t="s">
        <v>6</v>
      </c>
      <c r="E9" s="149"/>
      <c r="F9" s="149"/>
      <c r="G9" s="21"/>
      <c r="H9" s="89">
        <f>入札書!E16</f>
        <v>0</v>
      </c>
      <c r="I9" s="23" t="s">
        <v>5</v>
      </c>
      <c r="J9" s="7"/>
      <c r="K9" s="7"/>
      <c r="L9" s="9"/>
    </row>
    <row r="10" spans="1:12" s="5" customFormat="1" ht="20.100000000000001" customHeight="1" thickBot="1" x14ac:dyDescent="0.25">
      <c r="A10" s="14"/>
      <c r="B10" s="7"/>
      <c r="C10" s="147"/>
      <c r="D10" s="150" t="s">
        <v>7</v>
      </c>
      <c r="E10" s="150"/>
      <c r="F10" s="150"/>
      <c r="G10" s="24"/>
      <c r="H10" s="25">
        <f>入札書!E17</f>
        <v>0</v>
      </c>
      <c r="I10" s="26" t="s">
        <v>5</v>
      </c>
      <c r="J10" s="7"/>
      <c r="K10" s="7"/>
      <c r="L10" s="9"/>
    </row>
    <row r="11" spans="1:12" s="5" customFormat="1" ht="15" customHeight="1" x14ac:dyDescent="0.2">
      <c r="A11" s="14"/>
      <c r="B11" s="7"/>
      <c r="C11" s="9"/>
      <c r="D11" s="27"/>
      <c r="E11" s="28"/>
      <c r="F11" s="29"/>
      <c r="H11" s="7"/>
      <c r="I11" s="11"/>
      <c r="J11" s="11"/>
      <c r="K11" s="7"/>
      <c r="L11" s="7"/>
    </row>
    <row r="12" spans="1:12" s="3" customFormat="1" ht="18" customHeight="1" x14ac:dyDescent="0.2">
      <c r="A12" s="30"/>
      <c r="B12" s="31" t="s">
        <v>8</v>
      </c>
      <c r="C12" s="32" t="s">
        <v>9</v>
      </c>
      <c r="D12" s="32" t="s">
        <v>10</v>
      </c>
      <c r="E12" s="32" t="s">
        <v>11</v>
      </c>
      <c r="F12" s="32" t="s">
        <v>12</v>
      </c>
      <c r="G12" s="33" t="s">
        <v>13</v>
      </c>
      <c r="H12" s="158" t="s">
        <v>14</v>
      </c>
      <c r="I12" s="156" t="s">
        <v>15</v>
      </c>
      <c r="J12" s="157" t="s">
        <v>50</v>
      </c>
      <c r="K12" s="34"/>
    </row>
    <row r="13" spans="1:12" s="3" customFormat="1" ht="18" customHeight="1" x14ac:dyDescent="0.2">
      <c r="A13" s="35"/>
      <c r="B13" s="36" t="s">
        <v>16</v>
      </c>
      <c r="C13" s="37" t="s">
        <v>17</v>
      </c>
      <c r="D13" s="37" t="s">
        <v>18</v>
      </c>
      <c r="E13" s="37" t="s">
        <v>18</v>
      </c>
      <c r="F13" s="37" t="s">
        <v>18</v>
      </c>
      <c r="G13" s="38"/>
      <c r="H13" s="159"/>
      <c r="I13" s="156"/>
      <c r="J13" s="157"/>
      <c r="K13" s="34"/>
    </row>
    <row r="14" spans="1:12" s="3" customFormat="1" ht="13.5" customHeight="1" x14ac:dyDescent="0.2">
      <c r="A14" s="39" t="s">
        <v>82</v>
      </c>
      <c r="B14" s="73">
        <v>55</v>
      </c>
      <c r="C14" s="40"/>
      <c r="D14" s="41">
        <v>3530</v>
      </c>
      <c r="E14" s="42">
        <v>702</v>
      </c>
      <c r="F14" s="43">
        <v>1863</v>
      </c>
      <c r="G14" s="41">
        <f>[1]アンケート_低圧!$G$262</f>
        <v>3008</v>
      </c>
      <c r="H14" s="45">
        <f>ROUNDDOWN($H$7*B14,2)</f>
        <v>0</v>
      </c>
      <c r="I14" s="45">
        <f t="shared" ref="I14:I25" si="0">ROUNDDOWN(D14*$H$8+E14*$H$9+F14*$H$10,2)</f>
        <v>0</v>
      </c>
      <c r="J14" s="90">
        <f t="shared" ref="J14:J25" si="1">ROUNDDOWN(H14+I14,0)</f>
        <v>0</v>
      </c>
      <c r="K14" s="34"/>
    </row>
    <row r="15" spans="1:12" s="3" customFormat="1" ht="13.5" customHeight="1" x14ac:dyDescent="0.2">
      <c r="A15" s="39" t="s">
        <v>83</v>
      </c>
      <c r="B15" s="118">
        <v>55</v>
      </c>
      <c r="C15" s="47"/>
      <c r="D15" s="41">
        <v>3864</v>
      </c>
      <c r="E15" s="42">
        <v>651</v>
      </c>
      <c r="F15" s="43">
        <v>1988</v>
      </c>
      <c r="G15" s="44">
        <v>18965</v>
      </c>
      <c r="H15" s="45">
        <f t="shared" ref="H15:H24" si="2">ROUNDDOWN($H$7*B15,2)</f>
        <v>0</v>
      </c>
      <c r="I15" s="45">
        <f t="shared" si="0"/>
        <v>0</v>
      </c>
      <c r="J15" s="90">
        <f t="shared" si="1"/>
        <v>0</v>
      </c>
      <c r="K15" s="34"/>
    </row>
    <row r="16" spans="1:12" s="3" customFormat="1" ht="13.5" customHeight="1" x14ac:dyDescent="0.2">
      <c r="A16" s="39" t="s">
        <v>84</v>
      </c>
      <c r="B16" s="118">
        <v>55</v>
      </c>
      <c r="C16" s="47"/>
      <c r="D16" s="41">
        <v>3380</v>
      </c>
      <c r="E16" s="42">
        <v>585</v>
      </c>
      <c r="F16" s="43">
        <v>1602</v>
      </c>
      <c r="G16" s="44">
        <v>1307</v>
      </c>
      <c r="H16" s="45">
        <f t="shared" si="2"/>
        <v>0</v>
      </c>
      <c r="I16" s="45">
        <f t="shared" si="0"/>
        <v>0</v>
      </c>
      <c r="J16" s="90">
        <f t="shared" si="1"/>
        <v>0</v>
      </c>
      <c r="K16" s="34"/>
    </row>
    <row r="17" spans="1:12" s="3" customFormat="1" ht="13.5" customHeight="1" x14ac:dyDescent="0.2">
      <c r="A17" s="39" t="s">
        <v>85</v>
      </c>
      <c r="B17" s="118">
        <v>55</v>
      </c>
      <c r="C17" s="47"/>
      <c r="D17" s="41">
        <v>2813</v>
      </c>
      <c r="E17" s="42">
        <v>550</v>
      </c>
      <c r="F17" s="43">
        <v>1410</v>
      </c>
      <c r="G17" s="44"/>
      <c r="H17" s="45">
        <f t="shared" si="2"/>
        <v>0</v>
      </c>
      <c r="I17" s="45">
        <f t="shared" si="0"/>
        <v>0</v>
      </c>
      <c r="J17" s="90">
        <f t="shared" si="1"/>
        <v>0</v>
      </c>
      <c r="K17" s="34"/>
    </row>
    <row r="18" spans="1:12" s="3" customFormat="1" ht="13.5" customHeight="1" x14ac:dyDescent="0.2">
      <c r="A18" s="39" t="s">
        <v>86</v>
      </c>
      <c r="B18" s="118">
        <v>55</v>
      </c>
      <c r="C18" s="47"/>
      <c r="D18" s="41">
        <v>2925</v>
      </c>
      <c r="E18" s="42">
        <v>545</v>
      </c>
      <c r="F18" s="43">
        <v>1760</v>
      </c>
      <c r="G18" s="44">
        <v>1256</v>
      </c>
      <c r="H18" s="45">
        <f t="shared" si="2"/>
        <v>0</v>
      </c>
      <c r="I18" s="45">
        <f t="shared" si="0"/>
        <v>0</v>
      </c>
      <c r="J18" s="90">
        <f t="shared" si="1"/>
        <v>0</v>
      </c>
      <c r="K18" s="34"/>
    </row>
    <row r="19" spans="1:12" s="3" customFormat="1" ht="13.5" customHeight="1" x14ac:dyDescent="0.2">
      <c r="A19" s="39" t="s">
        <v>87</v>
      </c>
      <c r="B19" s="118">
        <v>55</v>
      </c>
      <c r="C19" s="47"/>
      <c r="D19" s="41">
        <v>2773</v>
      </c>
      <c r="E19" s="42">
        <v>570</v>
      </c>
      <c r="F19" s="43">
        <v>1643</v>
      </c>
      <c r="G19" s="44">
        <v>1275</v>
      </c>
      <c r="H19" s="45">
        <f t="shared" si="2"/>
        <v>0</v>
      </c>
      <c r="I19" s="45">
        <f t="shared" si="0"/>
        <v>0</v>
      </c>
      <c r="J19" s="90">
        <f t="shared" si="1"/>
        <v>0</v>
      </c>
      <c r="K19" s="34"/>
    </row>
    <row r="20" spans="1:12" s="3" customFormat="1" ht="13.5" customHeight="1" x14ac:dyDescent="0.2">
      <c r="A20" s="39" t="s">
        <v>88</v>
      </c>
      <c r="B20" s="118">
        <v>55</v>
      </c>
      <c r="C20" s="47"/>
      <c r="D20" s="41">
        <v>2972</v>
      </c>
      <c r="E20" s="42">
        <v>639</v>
      </c>
      <c r="F20" s="43">
        <v>1494</v>
      </c>
      <c r="G20" s="44">
        <v>1307</v>
      </c>
      <c r="H20" s="45">
        <f t="shared" si="2"/>
        <v>0</v>
      </c>
      <c r="I20" s="45">
        <f t="shared" si="0"/>
        <v>0</v>
      </c>
      <c r="J20" s="90">
        <f t="shared" si="1"/>
        <v>0</v>
      </c>
      <c r="K20" s="34"/>
    </row>
    <row r="21" spans="1:12" s="3" customFormat="1" ht="13.5" customHeight="1" x14ac:dyDescent="0.2">
      <c r="A21" s="39" t="s">
        <v>89</v>
      </c>
      <c r="B21" s="118">
        <v>55</v>
      </c>
      <c r="C21" s="47"/>
      <c r="D21" s="41">
        <v>4001</v>
      </c>
      <c r="E21" s="42">
        <v>762</v>
      </c>
      <c r="F21" s="43">
        <v>2082</v>
      </c>
      <c r="G21" s="44"/>
      <c r="H21" s="45">
        <f t="shared" si="2"/>
        <v>0</v>
      </c>
      <c r="I21" s="45">
        <f t="shared" si="0"/>
        <v>0</v>
      </c>
      <c r="J21" s="90">
        <f t="shared" si="1"/>
        <v>0</v>
      </c>
      <c r="K21" s="34"/>
    </row>
    <row r="22" spans="1:12" s="3" customFormat="1" ht="13.5" customHeight="1" x14ac:dyDescent="0.2">
      <c r="A22" s="39" t="s">
        <v>90</v>
      </c>
      <c r="B22" s="118">
        <v>55</v>
      </c>
      <c r="C22" s="47"/>
      <c r="D22" s="41">
        <v>3687</v>
      </c>
      <c r="E22" s="42">
        <v>698</v>
      </c>
      <c r="F22" s="43">
        <v>1489</v>
      </c>
      <c r="G22" s="44"/>
      <c r="H22" s="45">
        <f t="shared" si="2"/>
        <v>0</v>
      </c>
      <c r="I22" s="45">
        <f t="shared" si="0"/>
        <v>0</v>
      </c>
      <c r="J22" s="90">
        <f t="shared" si="1"/>
        <v>0</v>
      </c>
      <c r="K22" s="34"/>
    </row>
    <row r="23" spans="1:12" s="3" customFormat="1" ht="13.5" customHeight="1" x14ac:dyDescent="0.2">
      <c r="A23" s="39" t="s">
        <v>91</v>
      </c>
      <c r="B23" s="118">
        <v>55</v>
      </c>
      <c r="C23" s="47"/>
      <c r="D23" s="41">
        <v>4544</v>
      </c>
      <c r="E23" s="42">
        <v>855</v>
      </c>
      <c r="F23" s="43">
        <v>2137</v>
      </c>
      <c r="G23" s="44"/>
      <c r="H23" s="45">
        <f t="shared" si="2"/>
        <v>0</v>
      </c>
      <c r="I23" s="45">
        <f t="shared" si="0"/>
        <v>0</v>
      </c>
      <c r="J23" s="90">
        <f t="shared" si="1"/>
        <v>0</v>
      </c>
      <c r="K23" s="34"/>
    </row>
    <row r="24" spans="1:12" s="3" customFormat="1" ht="13.5" customHeight="1" x14ac:dyDescent="0.2">
      <c r="A24" s="39" t="s">
        <v>92</v>
      </c>
      <c r="B24" s="118">
        <v>55</v>
      </c>
      <c r="C24" s="47"/>
      <c r="D24" s="41">
        <v>3844</v>
      </c>
      <c r="E24" s="42">
        <v>679</v>
      </c>
      <c r="F24" s="43">
        <v>1547</v>
      </c>
      <c r="G24" s="44"/>
      <c r="H24" s="45">
        <f t="shared" si="2"/>
        <v>0</v>
      </c>
      <c r="I24" s="45">
        <f t="shared" si="0"/>
        <v>0</v>
      </c>
      <c r="J24" s="90">
        <f t="shared" si="1"/>
        <v>0</v>
      </c>
      <c r="K24" s="34"/>
    </row>
    <row r="25" spans="1:12" s="3" customFormat="1" ht="13.5" customHeight="1" x14ac:dyDescent="0.2">
      <c r="A25" s="39" t="s">
        <v>93</v>
      </c>
      <c r="B25" s="118">
        <v>55</v>
      </c>
      <c r="C25" s="47"/>
      <c r="D25" s="41">
        <v>3937</v>
      </c>
      <c r="E25" s="42">
        <v>645</v>
      </c>
      <c r="F25" s="43">
        <v>1818</v>
      </c>
      <c r="G25" s="44"/>
      <c r="H25" s="45">
        <f>ROUNDDOWN($H$7*B25,2)</f>
        <v>0</v>
      </c>
      <c r="I25" s="45">
        <f t="shared" si="0"/>
        <v>0</v>
      </c>
      <c r="J25" s="90">
        <f t="shared" si="1"/>
        <v>0</v>
      </c>
      <c r="K25" s="34"/>
    </row>
    <row r="26" spans="1:12" s="2" customFormat="1" ht="13.5" customHeight="1" x14ac:dyDescent="0.2">
      <c r="A26" s="11"/>
      <c r="B26" s="48"/>
      <c r="C26" s="69" t="s">
        <v>20</v>
      </c>
      <c r="D26" s="46">
        <f>SUM(D14:D25)</f>
        <v>42270</v>
      </c>
      <c r="E26" s="46">
        <f>SUM(E14:E25)</f>
        <v>7881</v>
      </c>
      <c r="F26" s="46">
        <f>SUM(F14:F25)</f>
        <v>20833</v>
      </c>
      <c r="G26" s="11" t="e">
        <v>#REF!</v>
      </c>
      <c r="H26" s="45">
        <f>SUM(H14:H25)</f>
        <v>0</v>
      </c>
      <c r="I26" s="45">
        <f>SUM(I14:I25)</f>
        <v>0</v>
      </c>
      <c r="J26" s="90">
        <f>SUM(J14:J25)</f>
        <v>0</v>
      </c>
      <c r="K26" s="48"/>
    </row>
    <row r="27" spans="1:12" s="3" customFormat="1" x14ac:dyDescent="0.2">
      <c r="A27" s="49"/>
      <c r="B27" s="48"/>
      <c r="C27" s="69" t="s">
        <v>26</v>
      </c>
      <c r="D27" s="160">
        <f>SUM(D26:F26)</f>
        <v>70984</v>
      </c>
      <c r="E27" s="161"/>
      <c r="F27" s="161"/>
      <c r="G27" s="34"/>
      <c r="H27" s="50"/>
      <c r="I27" s="51"/>
      <c r="J27" s="51"/>
      <c r="K27" s="51"/>
      <c r="L27" s="51"/>
    </row>
    <row r="28" spans="1:12" s="3" customFormat="1" ht="13.8" thickBot="1" x14ac:dyDescent="0.25">
      <c r="A28" s="14"/>
      <c r="B28" s="48"/>
      <c r="C28" s="48"/>
      <c r="D28" s="34"/>
      <c r="E28" s="34"/>
      <c r="F28" s="34"/>
      <c r="G28" s="34"/>
      <c r="H28" s="11"/>
    </row>
    <row r="29" spans="1:12" s="3" customFormat="1" ht="33" customHeight="1" thickBot="1" x14ac:dyDescent="0.25">
      <c r="A29" s="14"/>
      <c r="B29" s="48"/>
      <c r="C29" s="48"/>
      <c r="D29" s="34"/>
      <c r="E29" s="154" t="s">
        <v>74</v>
      </c>
      <c r="F29" s="154"/>
      <c r="G29" s="154"/>
      <c r="H29" s="155"/>
      <c r="I29" s="162">
        <f>J26</f>
        <v>0</v>
      </c>
      <c r="J29" s="163"/>
      <c r="K29" s="34"/>
    </row>
    <row r="30" spans="1:12" s="3" customFormat="1" ht="30.9" customHeight="1" x14ac:dyDescent="0.2">
      <c r="A30" s="14"/>
      <c r="B30" s="48"/>
      <c r="C30" s="48"/>
      <c r="D30" s="34"/>
      <c r="E30" s="95"/>
      <c r="F30" s="95"/>
      <c r="G30" s="95"/>
      <c r="H30" s="95"/>
      <c r="I30" s="95"/>
      <c r="J30" s="95"/>
      <c r="K30" s="34"/>
      <c r="L30" s="11"/>
    </row>
    <row r="31" spans="1:12" s="3" customFormat="1" x14ac:dyDescent="0.2">
      <c r="A31" s="14"/>
      <c r="B31" s="48"/>
      <c r="C31" s="48"/>
      <c r="D31" s="34"/>
      <c r="E31" s="34"/>
      <c r="F31" s="34"/>
      <c r="G31" s="34"/>
      <c r="H31" s="11"/>
      <c r="I31" s="52"/>
      <c r="J31" s="11"/>
      <c r="K31" s="48"/>
      <c r="L31" s="11"/>
    </row>
  </sheetData>
  <mergeCells count="13">
    <mergeCell ref="E29:H29"/>
    <mergeCell ref="I12:I13"/>
    <mergeCell ref="J12:J13"/>
    <mergeCell ref="H12:H13"/>
    <mergeCell ref="D27:F27"/>
    <mergeCell ref="I29:J29"/>
    <mergeCell ref="C6:F6"/>
    <mergeCell ref="H6:I6"/>
    <mergeCell ref="C8:C10"/>
    <mergeCell ref="D8:F8"/>
    <mergeCell ref="D9:F9"/>
    <mergeCell ref="D10:F10"/>
    <mergeCell ref="C7:F7"/>
  </mergeCells>
  <phoneticPr fontId="2"/>
  <printOptions horizontalCentered="1"/>
  <pageMargins left="0.70866141732283472" right="0.70866141732283472" top="0.74803149606299213" bottom="0.74803149606299213" header="0.31496062992125984" footer="0.31496062992125984"/>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31"/>
  <sheetViews>
    <sheetView topLeftCell="A4" zoomScaleNormal="100" workbookViewId="0">
      <selection activeCell="F26" sqref="F26"/>
    </sheetView>
  </sheetViews>
  <sheetFormatPr defaultRowHeight="13.2" x14ac:dyDescent="0.2"/>
  <cols>
    <col min="1" max="1" width="14.109375" style="1" customWidth="1"/>
    <col min="2" max="2" width="10.21875" style="2" customWidth="1"/>
    <col min="3" max="3" width="7.33203125" style="2" bestFit="1" customWidth="1"/>
    <col min="4" max="5" width="10.21875" style="3" customWidth="1"/>
    <col min="6" max="6" width="11.88671875" style="3" customWidth="1"/>
    <col min="7" max="7" width="13.6640625" style="3" hidden="1" customWidth="1"/>
    <col min="8" max="9" width="15.6640625" style="4" customWidth="1"/>
    <col min="10" max="10" width="20.77734375" style="4" bestFit="1" customWidth="1"/>
    <col min="11" max="11" width="12" style="2" customWidth="1"/>
    <col min="12" max="12" width="4.77734375" style="4" customWidth="1"/>
  </cols>
  <sheetData>
    <row r="1" spans="1:12" s="3" customFormat="1" ht="19.2" x14ac:dyDescent="0.25">
      <c r="A1" s="66" t="s">
        <v>59</v>
      </c>
      <c r="B1" s="2"/>
      <c r="C1" s="2"/>
      <c r="H1" s="4"/>
      <c r="I1" s="4"/>
      <c r="J1" s="4"/>
      <c r="K1" s="85"/>
      <c r="L1" s="4"/>
    </row>
    <row r="2" spans="1:12" s="3" customFormat="1" ht="15.75" customHeight="1" x14ac:dyDescent="0.25">
      <c r="A2" s="66"/>
      <c r="B2" s="2"/>
      <c r="C2" s="2"/>
      <c r="H2" s="4"/>
      <c r="I2" s="4"/>
      <c r="J2" s="4"/>
      <c r="K2" s="2"/>
      <c r="L2" s="4"/>
    </row>
    <row r="3" spans="1:12" s="5" customFormat="1" ht="19.2" x14ac:dyDescent="0.25">
      <c r="A3" s="65" t="s">
        <v>25</v>
      </c>
      <c r="B3" s="65" t="str">
        <f>入札書!B11</f>
        <v>上下水道局関係施設で使用する電力の調達（低圧）</v>
      </c>
      <c r="C3" s="66"/>
      <c r="D3" s="66"/>
      <c r="E3" s="66"/>
      <c r="F3" s="66"/>
      <c r="G3" s="66"/>
      <c r="H3" s="66"/>
      <c r="I3" s="66"/>
      <c r="J3" s="66"/>
      <c r="K3" s="66"/>
      <c r="L3" s="66"/>
    </row>
    <row r="4" spans="1:12" s="5" customFormat="1" ht="19.2" x14ac:dyDescent="0.25">
      <c r="A4" s="67"/>
      <c r="B4" s="66"/>
      <c r="C4" s="66"/>
      <c r="D4" s="66"/>
      <c r="E4" s="66"/>
      <c r="F4" s="66"/>
      <c r="G4" s="66"/>
      <c r="H4" s="66"/>
      <c r="I4" s="66"/>
      <c r="J4" s="66"/>
      <c r="K4" s="66"/>
      <c r="L4" s="66"/>
    </row>
    <row r="5" spans="1:12" s="5" customFormat="1" ht="23.4" x14ac:dyDescent="0.3">
      <c r="A5" s="6"/>
      <c r="B5" s="7"/>
      <c r="C5" s="8"/>
      <c r="D5" s="9"/>
      <c r="E5" s="7"/>
      <c r="F5" s="10"/>
      <c r="G5" s="9"/>
      <c r="H5" s="10"/>
      <c r="I5" s="11"/>
      <c r="J5" s="11"/>
      <c r="K5" s="7"/>
      <c r="L5" s="7"/>
    </row>
    <row r="6" spans="1:12" s="5" customFormat="1" ht="13.8" thickBot="1" x14ac:dyDescent="0.25">
      <c r="A6" s="9"/>
      <c r="B6" s="7"/>
      <c r="C6" s="146" t="s">
        <v>1</v>
      </c>
      <c r="D6" s="146"/>
      <c r="E6" s="146"/>
      <c r="F6" s="146"/>
      <c r="G6" s="12" t="s">
        <v>63</v>
      </c>
      <c r="H6" s="146" t="s">
        <v>63</v>
      </c>
      <c r="I6" s="146"/>
      <c r="J6" s="9"/>
      <c r="K6" s="7"/>
      <c r="L6" s="7"/>
    </row>
    <row r="7" spans="1:12" s="5" customFormat="1" ht="14.25" customHeight="1" thickBot="1" x14ac:dyDescent="0.25">
      <c r="A7" s="14"/>
      <c r="B7" s="7"/>
      <c r="C7" s="151" t="s">
        <v>28</v>
      </c>
      <c r="D7" s="152"/>
      <c r="E7" s="152"/>
      <c r="F7" s="153"/>
      <c r="G7" s="15"/>
      <c r="H7" s="16">
        <f>[2]入札書!E19</f>
        <v>0</v>
      </c>
      <c r="I7" s="17" t="s">
        <v>60</v>
      </c>
      <c r="J7" s="11"/>
      <c r="K7" s="7"/>
      <c r="L7" s="7"/>
    </row>
    <row r="8" spans="1:12" s="5" customFormat="1" ht="14.25" customHeight="1" thickBot="1" x14ac:dyDescent="0.25">
      <c r="A8" s="14"/>
      <c r="B8" s="7"/>
      <c r="C8" s="147" t="s">
        <v>3</v>
      </c>
      <c r="D8" s="165" t="s">
        <v>61</v>
      </c>
      <c r="E8" s="165"/>
      <c r="F8" s="165"/>
      <c r="G8" s="18"/>
      <c r="H8" s="19">
        <f>[2]入札書!E20</f>
        <v>0</v>
      </c>
      <c r="I8" s="20" t="s">
        <v>5</v>
      </c>
      <c r="J8" s="11"/>
      <c r="K8" s="7"/>
      <c r="L8" s="7"/>
    </row>
    <row r="9" spans="1:12" s="5" customFormat="1" ht="13.8" thickBot="1" x14ac:dyDescent="0.25">
      <c r="A9" s="14"/>
      <c r="B9" s="7"/>
      <c r="C9" s="147"/>
      <c r="D9" s="149" t="s">
        <v>6</v>
      </c>
      <c r="E9" s="149"/>
      <c r="F9" s="149"/>
      <c r="G9" s="21"/>
      <c r="H9" s="22">
        <f>[2]入札書!E21</f>
        <v>0</v>
      </c>
      <c r="I9" s="23" t="s">
        <v>5</v>
      </c>
      <c r="J9" s="11"/>
      <c r="K9" s="7"/>
      <c r="L9" s="7"/>
    </row>
    <row r="10" spans="1:12" s="5" customFormat="1" ht="13.8" thickBot="1" x14ac:dyDescent="0.25">
      <c r="A10" s="14"/>
      <c r="B10" s="7"/>
      <c r="C10" s="147"/>
      <c r="D10" s="150" t="s">
        <v>7</v>
      </c>
      <c r="E10" s="150"/>
      <c r="F10" s="150"/>
      <c r="G10" s="24"/>
      <c r="H10" s="25">
        <f>[2]入札書!E22</f>
        <v>0</v>
      </c>
      <c r="I10" s="26" t="s">
        <v>5</v>
      </c>
      <c r="J10" s="11"/>
      <c r="K10" s="7"/>
      <c r="L10" s="7"/>
    </row>
    <row r="11" spans="1:12" s="5" customFormat="1" x14ac:dyDescent="0.2">
      <c r="A11" s="14"/>
      <c r="B11" s="7"/>
      <c r="C11" s="9"/>
      <c r="D11" s="27"/>
      <c r="E11" s="28"/>
      <c r="F11" s="29"/>
      <c r="H11" s="7"/>
      <c r="I11" s="11"/>
      <c r="J11" s="11"/>
      <c r="K11" s="7"/>
      <c r="L11" s="7"/>
    </row>
    <row r="12" spans="1:12" s="3" customFormat="1" x14ac:dyDescent="0.2">
      <c r="A12" s="30"/>
      <c r="B12" s="31" t="s">
        <v>62</v>
      </c>
      <c r="C12" s="32" t="s">
        <v>9</v>
      </c>
      <c r="D12" s="32" t="s">
        <v>10</v>
      </c>
      <c r="E12" s="32" t="s">
        <v>11</v>
      </c>
      <c r="F12" s="32" t="s">
        <v>12</v>
      </c>
      <c r="G12" s="33" t="s">
        <v>13</v>
      </c>
      <c r="H12" s="158" t="s">
        <v>14</v>
      </c>
      <c r="I12" s="156" t="s">
        <v>15</v>
      </c>
      <c r="J12" s="157" t="s">
        <v>50</v>
      </c>
      <c r="K12" s="34"/>
    </row>
    <row r="13" spans="1:12" s="3" customFormat="1" x14ac:dyDescent="0.2">
      <c r="A13" s="35"/>
      <c r="B13" s="36" t="s">
        <v>64</v>
      </c>
      <c r="C13" s="37" t="s">
        <v>65</v>
      </c>
      <c r="D13" s="37" t="s">
        <v>66</v>
      </c>
      <c r="E13" s="37" t="s">
        <v>66</v>
      </c>
      <c r="F13" s="37" t="s">
        <v>18</v>
      </c>
      <c r="G13" s="38"/>
      <c r="H13" s="159"/>
      <c r="I13" s="156"/>
      <c r="J13" s="157"/>
      <c r="K13" s="34"/>
    </row>
    <row r="14" spans="1:12" s="3" customFormat="1" ht="13.5" customHeight="1" x14ac:dyDescent="0.2">
      <c r="A14" s="39" t="s">
        <v>82</v>
      </c>
      <c r="B14" s="37">
        <v>8</v>
      </c>
      <c r="C14" s="40"/>
      <c r="D14" s="94">
        <v>120</v>
      </c>
      <c r="E14" s="42">
        <v>180</v>
      </c>
      <c r="F14" s="43">
        <v>386</v>
      </c>
      <c r="G14" s="44">
        <v>1256</v>
      </c>
      <c r="H14" s="45">
        <f>ROUNDDOWN($H$7*B14,2)</f>
        <v>0</v>
      </c>
      <c r="I14" s="45">
        <f t="shared" ref="I14:I25" si="0">ROUNDDOWN(D14*$H$8+E14*$H$9+F14*$H$10,2)</f>
        <v>0</v>
      </c>
      <c r="J14" s="90">
        <f t="shared" ref="J14:J25" si="1">ROUNDDOWN(H14+I14,0)</f>
        <v>0</v>
      </c>
      <c r="K14" s="34"/>
    </row>
    <row r="15" spans="1:12" s="3" customFormat="1" ht="13.5" customHeight="1" x14ac:dyDescent="0.2">
      <c r="A15" s="39" t="s">
        <v>83</v>
      </c>
      <c r="B15" s="37">
        <v>8</v>
      </c>
      <c r="C15" s="47"/>
      <c r="D15" s="94">
        <v>120</v>
      </c>
      <c r="E15" s="42">
        <v>180</v>
      </c>
      <c r="F15" s="43">
        <v>402</v>
      </c>
      <c r="G15" s="44">
        <v>1275</v>
      </c>
      <c r="H15" s="45">
        <f>ROUNDDOWN($H$7*B15,2)</f>
        <v>0</v>
      </c>
      <c r="I15" s="45">
        <f t="shared" si="0"/>
        <v>0</v>
      </c>
      <c r="J15" s="90">
        <f t="shared" si="1"/>
        <v>0</v>
      </c>
      <c r="K15" s="34"/>
    </row>
    <row r="16" spans="1:12" s="3" customFormat="1" ht="13.5" customHeight="1" x14ac:dyDescent="0.2">
      <c r="A16" s="39" t="s">
        <v>84</v>
      </c>
      <c r="B16" s="37">
        <v>8</v>
      </c>
      <c r="C16" s="47"/>
      <c r="D16" s="94">
        <v>120</v>
      </c>
      <c r="E16" s="42">
        <v>180</v>
      </c>
      <c r="F16" s="43">
        <v>378</v>
      </c>
      <c r="G16" s="44">
        <v>1307</v>
      </c>
      <c r="H16" s="45">
        <f t="shared" ref="H16:H25" si="2">ROUNDDOWN($H$7*B16,2)</f>
        <v>0</v>
      </c>
      <c r="I16" s="45">
        <f t="shared" si="0"/>
        <v>0</v>
      </c>
      <c r="J16" s="90">
        <f t="shared" si="1"/>
        <v>0</v>
      </c>
      <c r="K16" s="34"/>
    </row>
    <row r="17" spans="1:12" s="3" customFormat="1" ht="13.5" customHeight="1" x14ac:dyDescent="0.2">
      <c r="A17" s="39" t="s">
        <v>85</v>
      </c>
      <c r="B17" s="37">
        <v>8</v>
      </c>
      <c r="C17" s="47"/>
      <c r="D17" s="94">
        <v>120</v>
      </c>
      <c r="E17" s="42">
        <v>180</v>
      </c>
      <c r="F17" s="43">
        <v>341</v>
      </c>
      <c r="G17" s="44"/>
      <c r="H17" s="45">
        <f t="shared" si="2"/>
        <v>0</v>
      </c>
      <c r="I17" s="45">
        <f t="shared" si="0"/>
        <v>0</v>
      </c>
      <c r="J17" s="90">
        <f t="shared" si="1"/>
        <v>0</v>
      </c>
      <c r="K17" s="34"/>
    </row>
    <row r="18" spans="1:12" s="3" customFormat="1" ht="13.5" customHeight="1" x14ac:dyDescent="0.2">
      <c r="A18" s="39" t="s">
        <v>86</v>
      </c>
      <c r="B18" s="37">
        <v>8</v>
      </c>
      <c r="C18" s="47"/>
      <c r="D18" s="94">
        <v>120</v>
      </c>
      <c r="E18" s="42">
        <v>180</v>
      </c>
      <c r="F18" s="43">
        <v>456</v>
      </c>
      <c r="G18" s="44">
        <v>1256</v>
      </c>
      <c r="H18" s="45">
        <f t="shared" si="2"/>
        <v>0</v>
      </c>
      <c r="I18" s="45">
        <f t="shared" si="0"/>
        <v>0</v>
      </c>
      <c r="J18" s="90">
        <f t="shared" si="1"/>
        <v>0</v>
      </c>
      <c r="K18" s="34"/>
    </row>
    <row r="19" spans="1:12" s="3" customFormat="1" ht="13.5" customHeight="1" x14ac:dyDescent="0.2">
      <c r="A19" s="39" t="s">
        <v>87</v>
      </c>
      <c r="B19" s="37">
        <v>8</v>
      </c>
      <c r="C19" s="47"/>
      <c r="D19" s="94">
        <v>120</v>
      </c>
      <c r="E19" s="42">
        <v>180</v>
      </c>
      <c r="F19" s="43">
        <v>351</v>
      </c>
      <c r="G19" s="44">
        <v>1275</v>
      </c>
      <c r="H19" s="45">
        <f t="shared" si="2"/>
        <v>0</v>
      </c>
      <c r="I19" s="45">
        <f t="shared" si="0"/>
        <v>0</v>
      </c>
      <c r="J19" s="90">
        <f t="shared" si="1"/>
        <v>0</v>
      </c>
      <c r="K19" s="34"/>
    </row>
    <row r="20" spans="1:12" s="3" customFormat="1" ht="13.5" customHeight="1" x14ac:dyDescent="0.2">
      <c r="A20" s="39" t="s">
        <v>88</v>
      </c>
      <c r="B20" s="37">
        <v>8</v>
      </c>
      <c r="C20" s="47"/>
      <c r="D20" s="94">
        <v>120</v>
      </c>
      <c r="E20" s="42">
        <v>180</v>
      </c>
      <c r="F20" s="43">
        <v>354</v>
      </c>
      <c r="G20" s="44">
        <v>1307</v>
      </c>
      <c r="H20" s="45">
        <f t="shared" si="2"/>
        <v>0</v>
      </c>
      <c r="I20" s="45">
        <f t="shared" si="0"/>
        <v>0</v>
      </c>
      <c r="J20" s="90">
        <f t="shared" si="1"/>
        <v>0</v>
      </c>
      <c r="K20" s="34"/>
    </row>
    <row r="21" spans="1:12" s="3" customFormat="1" ht="13.5" customHeight="1" x14ac:dyDescent="0.2">
      <c r="A21" s="39" t="s">
        <v>89</v>
      </c>
      <c r="B21" s="37">
        <v>8</v>
      </c>
      <c r="C21" s="47"/>
      <c r="D21" s="94">
        <v>120</v>
      </c>
      <c r="E21" s="42">
        <v>180</v>
      </c>
      <c r="F21" s="43">
        <v>630</v>
      </c>
      <c r="G21" s="44"/>
      <c r="H21" s="45">
        <f t="shared" si="2"/>
        <v>0</v>
      </c>
      <c r="I21" s="45">
        <f t="shared" si="0"/>
        <v>0</v>
      </c>
      <c r="J21" s="90">
        <f t="shared" si="1"/>
        <v>0</v>
      </c>
      <c r="K21" s="34"/>
    </row>
    <row r="22" spans="1:12" s="3" customFormat="1" ht="13.5" customHeight="1" x14ac:dyDescent="0.2">
      <c r="A22" s="39" t="s">
        <v>90</v>
      </c>
      <c r="B22" s="37">
        <v>8</v>
      </c>
      <c r="C22" s="47"/>
      <c r="D22" s="94">
        <v>120</v>
      </c>
      <c r="E22" s="42">
        <v>180</v>
      </c>
      <c r="F22" s="43">
        <v>332</v>
      </c>
      <c r="G22" s="44"/>
      <c r="H22" s="45">
        <f t="shared" si="2"/>
        <v>0</v>
      </c>
      <c r="I22" s="45">
        <f t="shared" si="0"/>
        <v>0</v>
      </c>
      <c r="J22" s="90">
        <f t="shared" si="1"/>
        <v>0</v>
      </c>
      <c r="K22" s="34"/>
    </row>
    <row r="23" spans="1:12" s="3" customFormat="1" ht="13.5" customHeight="1" x14ac:dyDescent="0.2">
      <c r="A23" s="39" t="s">
        <v>91</v>
      </c>
      <c r="B23" s="37">
        <v>8</v>
      </c>
      <c r="C23" s="47"/>
      <c r="D23" s="94">
        <v>120</v>
      </c>
      <c r="E23" s="42">
        <v>180</v>
      </c>
      <c r="F23" s="43">
        <v>483</v>
      </c>
      <c r="G23" s="44"/>
      <c r="H23" s="45">
        <f t="shared" si="2"/>
        <v>0</v>
      </c>
      <c r="I23" s="45">
        <f t="shared" si="0"/>
        <v>0</v>
      </c>
      <c r="J23" s="90">
        <f t="shared" si="1"/>
        <v>0</v>
      </c>
      <c r="K23" s="34"/>
    </row>
    <row r="24" spans="1:12" s="3" customFormat="1" ht="13.5" customHeight="1" x14ac:dyDescent="0.2">
      <c r="A24" s="39" t="s">
        <v>92</v>
      </c>
      <c r="B24" s="37">
        <v>8</v>
      </c>
      <c r="C24" s="47"/>
      <c r="D24" s="94">
        <v>120</v>
      </c>
      <c r="E24" s="42">
        <v>180</v>
      </c>
      <c r="F24" s="43">
        <v>339</v>
      </c>
      <c r="G24" s="44"/>
      <c r="H24" s="45">
        <f>ROUNDDOWN($H$7*B24,2)</f>
        <v>0</v>
      </c>
      <c r="I24" s="45">
        <f t="shared" si="0"/>
        <v>0</v>
      </c>
      <c r="J24" s="90">
        <f t="shared" si="1"/>
        <v>0</v>
      </c>
      <c r="K24" s="34"/>
    </row>
    <row r="25" spans="1:12" s="3" customFormat="1" ht="13.5" customHeight="1" x14ac:dyDescent="0.2">
      <c r="A25" s="39" t="s">
        <v>93</v>
      </c>
      <c r="B25" s="37">
        <v>8</v>
      </c>
      <c r="C25" s="47"/>
      <c r="D25" s="94">
        <v>120</v>
      </c>
      <c r="E25" s="42">
        <v>180</v>
      </c>
      <c r="F25" s="43">
        <v>564</v>
      </c>
      <c r="G25" s="44"/>
      <c r="H25" s="45">
        <f t="shared" si="2"/>
        <v>0</v>
      </c>
      <c r="I25" s="45">
        <f t="shared" si="0"/>
        <v>0</v>
      </c>
      <c r="J25" s="90">
        <f t="shared" si="1"/>
        <v>0</v>
      </c>
      <c r="K25" s="34"/>
    </row>
    <row r="26" spans="1:12" s="2" customFormat="1" ht="13.5" customHeight="1" x14ac:dyDescent="0.2">
      <c r="A26" s="11"/>
      <c r="B26" s="48"/>
      <c r="C26" s="69" t="s">
        <v>20</v>
      </c>
      <c r="D26" s="46">
        <f>SUM(D14:D25)</f>
        <v>1440</v>
      </c>
      <c r="E26" s="46">
        <f>SUM(E14:E25)</f>
        <v>2160</v>
      </c>
      <c r="F26" s="46">
        <f>SUM(F14:F25)</f>
        <v>5016</v>
      </c>
      <c r="G26" s="11" t="e">
        <v>#REF!</v>
      </c>
      <c r="H26" s="45">
        <f>SUM(H14:H25)</f>
        <v>0</v>
      </c>
      <c r="I26" s="45">
        <f>SUM(I14:I25)</f>
        <v>0</v>
      </c>
      <c r="J26" s="90">
        <f>SUM(J14:J25)</f>
        <v>0</v>
      </c>
      <c r="K26" s="48"/>
    </row>
    <row r="27" spans="1:12" s="3" customFormat="1" x14ac:dyDescent="0.2">
      <c r="A27" s="49"/>
      <c r="B27" s="48"/>
      <c r="C27" s="69" t="s">
        <v>26</v>
      </c>
      <c r="D27" s="160">
        <f>SUM(D26:F26)</f>
        <v>8616</v>
      </c>
      <c r="E27" s="161"/>
      <c r="F27" s="161"/>
      <c r="G27" s="34"/>
      <c r="H27" s="50"/>
      <c r="I27" s="51"/>
      <c r="J27" s="51"/>
      <c r="K27" s="34"/>
    </row>
    <row r="28" spans="1:12" s="3" customFormat="1" ht="13.8" thickBot="1" x14ac:dyDescent="0.25">
      <c r="A28" s="14"/>
      <c r="B28" s="48"/>
      <c r="C28" s="48"/>
      <c r="D28" s="34"/>
      <c r="E28" s="34"/>
      <c r="F28" s="34"/>
      <c r="G28" s="34"/>
      <c r="H28" s="11"/>
    </row>
    <row r="29" spans="1:12" s="3" customFormat="1" ht="33" customHeight="1" thickBot="1" x14ac:dyDescent="0.25">
      <c r="A29" s="14"/>
      <c r="B29" s="48"/>
      <c r="C29" s="48"/>
      <c r="D29" s="34"/>
      <c r="E29" s="154" t="s">
        <v>68</v>
      </c>
      <c r="F29" s="154"/>
      <c r="G29" s="154"/>
      <c r="H29" s="155"/>
      <c r="I29" s="162">
        <f>J26</f>
        <v>0</v>
      </c>
      <c r="J29" s="163"/>
      <c r="K29" s="34"/>
    </row>
    <row r="30" spans="1:12" x14ac:dyDescent="0.2">
      <c r="A30" s="14"/>
      <c r="B30" s="48"/>
      <c r="C30" s="48"/>
      <c r="D30" s="34"/>
      <c r="E30" s="164"/>
      <c r="F30" s="164"/>
      <c r="G30" s="164"/>
      <c r="H30" s="164"/>
      <c r="I30" s="164"/>
      <c r="J30" s="164"/>
      <c r="K30" s="34"/>
      <c r="L30" s="11"/>
    </row>
    <row r="31" spans="1:12" x14ac:dyDescent="0.2">
      <c r="A31" s="14"/>
      <c r="B31" s="48"/>
      <c r="C31" s="48"/>
      <c r="D31" s="34"/>
      <c r="E31" s="34"/>
      <c r="F31" s="34"/>
      <c r="G31" s="34"/>
      <c r="H31" s="11"/>
      <c r="I31" s="52"/>
      <c r="J31" s="11"/>
      <c r="K31" s="48"/>
      <c r="L31" s="11"/>
    </row>
  </sheetData>
  <mergeCells count="14">
    <mergeCell ref="C6:F6"/>
    <mergeCell ref="H6:I6"/>
    <mergeCell ref="C7:F7"/>
    <mergeCell ref="C8:C10"/>
    <mergeCell ref="D8:F8"/>
    <mergeCell ref="D9:F9"/>
    <mergeCell ref="D10:F10"/>
    <mergeCell ref="E30:J30"/>
    <mergeCell ref="H12:H13"/>
    <mergeCell ref="I12:I13"/>
    <mergeCell ref="J12:J13"/>
    <mergeCell ref="D27:F27"/>
    <mergeCell ref="E29:H29"/>
    <mergeCell ref="I29:J29"/>
  </mergeCells>
  <phoneticPr fontId="2"/>
  <printOptions horizontalCentered="1"/>
  <pageMargins left="0.70866141732283472" right="0.70866141732283472" top="0.74803149606299213" bottom="0.74803149606299213" header="0.31496062992125984" footer="0.31496062992125984"/>
  <pageSetup paperSize="9" scale="91" fitToHeight="0" orientation="portrait"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L46"/>
  <sheetViews>
    <sheetView zoomScaleNormal="100" zoomScaleSheetLayoutView="100" workbookViewId="0">
      <selection activeCell="E26" sqref="E26"/>
    </sheetView>
  </sheetViews>
  <sheetFormatPr defaultRowHeight="13.2" x14ac:dyDescent="0.2"/>
  <cols>
    <col min="1" max="1" width="15.33203125" style="1" customWidth="1"/>
    <col min="2" max="2" width="10.21875" style="2" customWidth="1"/>
    <col min="3" max="3" width="7.33203125" style="2" bestFit="1" customWidth="1"/>
    <col min="4" max="5" width="9.6640625" style="3" customWidth="1"/>
    <col min="6" max="6" width="11.21875" style="3" customWidth="1"/>
    <col min="7" max="7" width="13.6640625" style="3" hidden="1" customWidth="1"/>
    <col min="8" max="8" width="15.6640625" style="4" customWidth="1"/>
    <col min="9" max="9" width="19.21875" style="4" customWidth="1"/>
    <col min="10" max="10" width="20.77734375" style="4" customWidth="1"/>
    <col min="11" max="11" width="13.21875" style="2" customWidth="1"/>
    <col min="12" max="12" width="4.77734375" style="4" customWidth="1"/>
  </cols>
  <sheetData>
    <row r="1" spans="1:12" s="3" customFormat="1" ht="20.399999999999999" customHeight="1" x14ac:dyDescent="0.25">
      <c r="A1" s="66" t="s">
        <v>57</v>
      </c>
      <c r="B1" s="2"/>
      <c r="C1" s="2"/>
      <c r="H1" s="4"/>
      <c r="I1" s="4"/>
      <c r="J1" s="85"/>
      <c r="K1" s="2"/>
      <c r="L1" s="4"/>
    </row>
    <row r="2" spans="1:12" s="3" customFormat="1" ht="15.9" customHeight="1" x14ac:dyDescent="0.25">
      <c r="A2" s="66"/>
      <c r="B2" s="2"/>
      <c r="C2" s="2"/>
      <c r="H2" s="4"/>
      <c r="I2" s="4"/>
      <c r="J2" s="4"/>
      <c r="K2" s="2"/>
      <c r="L2" s="4"/>
    </row>
    <row r="3" spans="1:12" s="5" customFormat="1" ht="17.100000000000001" customHeight="1" x14ac:dyDescent="0.25">
      <c r="A3" s="65" t="s">
        <v>25</v>
      </c>
      <c r="B3" s="65" t="str">
        <f>入札書!B11</f>
        <v>上下水道局関係施設で使用する電力の調達（低圧）</v>
      </c>
      <c r="C3" s="66"/>
      <c r="D3" s="66"/>
      <c r="E3" s="66"/>
      <c r="F3" s="66"/>
      <c r="G3" s="66"/>
      <c r="H3" s="66"/>
      <c r="I3" s="66"/>
      <c r="J3" s="66"/>
      <c r="K3" s="66"/>
      <c r="L3" s="66"/>
    </row>
    <row r="4" spans="1:12" s="5" customFormat="1" ht="15.9" customHeight="1" x14ac:dyDescent="0.25">
      <c r="A4" s="68"/>
      <c r="B4" s="66"/>
      <c r="C4" s="66"/>
      <c r="D4" s="66"/>
      <c r="E4" s="66"/>
      <c r="F4" s="66"/>
      <c r="G4" s="66"/>
      <c r="H4" s="66"/>
      <c r="I4" s="66"/>
      <c r="J4" s="66"/>
      <c r="K4" s="66"/>
      <c r="L4" s="66"/>
    </row>
    <row r="5" spans="1:12" s="5" customFormat="1" ht="9.9" customHeight="1" x14ac:dyDescent="0.3">
      <c r="A5" s="6"/>
      <c r="B5" s="7"/>
      <c r="C5" s="8"/>
      <c r="D5" s="9"/>
      <c r="E5" s="7"/>
      <c r="F5" s="10"/>
      <c r="G5" s="9"/>
      <c r="H5" s="10"/>
      <c r="I5" s="11"/>
      <c r="J5" s="11"/>
      <c r="K5" s="7"/>
      <c r="L5" s="7"/>
    </row>
    <row r="6" spans="1:12" s="5" customFormat="1" ht="20.100000000000001" customHeight="1" thickBot="1" x14ac:dyDescent="0.25">
      <c r="A6" s="9"/>
      <c r="B6" s="7"/>
      <c r="C6" s="166" t="s">
        <v>1</v>
      </c>
      <c r="D6" s="167"/>
      <c r="E6" s="168"/>
      <c r="F6" s="169" t="s">
        <v>49</v>
      </c>
      <c r="G6" s="167"/>
      <c r="H6" s="168"/>
      <c r="I6" s="53"/>
      <c r="J6" s="9"/>
      <c r="K6" s="7"/>
      <c r="L6" s="7"/>
    </row>
    <row r="7" spans="1:12" s="5" customFormat="1" ht="26.4" customHeight="1" thickBot="1" x14ac:dyDescent="0.25">
      <c r="A7" s="14"/>
      <c r="B7" s="7"/>
      <c r="C7" s="151" t="s">
        <v>28</v>
      </c>
      <c r="D7" s="152"/>
      <c r="E7" s="174"/>
      <c r="F7" s="16">
        <f>入札書!E22</f>
        <v>0</v>
      </c>
      <c r="G7" s="54" t="s">
        <v>21</v>
      </c>
      <c r="H7" s="55" t="s">
        <v>22</v>
      </c>
      <c r="I7" s="11"/>
      <c r="J7" s="11"/>
      <c r="K7" s="7"/>
      <c r="L7" s="7"/>
    </row>
    <row r="8" spans="1:12" s="5" customFormat="1" ht="20.100000000000001" customHeight="1" thickBot="1" x14ac:dyDescent="0.25">
      <c r="A8" s="14"/>
      <c r="B8" s="7"/>
      <c r="C8" s="170" t="s">
        <v>3</v>
      </c>
      <c r="D8" s="148" t="s">
        <v>29</v>
      </c>
      <c r="E8" s="171"/>
      <c r="F8" s="19">
        <f>入札書!E23</f>
        <v>0</v>
      </c>
      <c r="G8" s="56" t="s">
        <v>5</v>
      </c>
      <c r="H8" s="57" t="s">
        <v>5</v>
      </c>
      <c r="I8" s="11"/>
      <c r="J8" s="11"/>
      <c r="K8" s="7"/>
      <c r="L8" s="7"/>
    </row>
    <row r="9" spans="1:12" s="5" customFormat="1" ht="20.100000000000001" customHeight="1" thickBot="1" x14ac:dyDescent="0.25">
      <c r="A9" s="14"/>
      <c r="B9" s="7"/>
      <c r="C9" s="170"/>
      <c r="D9" s="149" t="s">
        <v>30</v>
      </c>
      <c r="E9" s="172"/>
      <c r="F9" s="22">
        <f>入札書!E24</f>
        <v>0</v>
      </c>
      <c r="G9" s="58" t="s">
        <v>5</v>
      </c>
      <c r="H9" s="59" t="s">
        <v>5</v>
      </c>
      <c r="I9" s="11"/>
      <c r="J9" s="11"/>
      <c r="K9" s="7"/>
      <c r="L9" s="7"/>
    </row>
    <row r="10" spans="1:12" s="5" customFormat="1" ht="20.100000000000001" customHeight="1" x14ac:dyDescent="0.2">
      <c r="A10" s="14"/>
      <c r="B10" s="7"/>
      <c r="C10" s="170"/>
      <c r="D10" s="173"/>
      <c r="E10" s="173"/>
      <c r="F10" s="60"/>
      <c r="G10" s="61" t="s">
        <v>5</v>
      </c>
      <c r="H10" s="62" t="s">
        <v>5</v>
      </c>
      <c r="I10" s="11"/>
      <c r="J10" s="11"/>
      <c r="K10" s="7"/>
      <c r="L10" s="7"/>
    </row>
    <row r="11" spans="1:12" s="5" customFormat="1" ht="15" customHeight="1" x14ac:dyDescent="0.2">
      <c r="A11" s="14"/>
      <c r="B11" s="7"/>
      <c r="C11" s="9"/>
      <c r="D11" s="27"/>
      <c r="E11" s="28"/>
      <c r="F11" s="29"/>
      <c r="H11" s="7"/>
      <c r="I11" s="11"/>
      <c r="J11" s="11"/>
      <c r="K11" s="7"/>
      <c r="L11" s="7"/>
    </row>
    <row r="12" spans="1:12" s="3" customFormat="1" ht="18" customHeight="1" x14ac:dyDescent="0.2">
      <c r="A12" s="30"/>
      <c r="B12" s="32" t="s">
        <v>23</v>
      </c>
      <c r="C12" s="32" t="s">
        <v>9</v>
      </c>
      <c r="D12" s="32" t="s">
        <v>31</v>
      </c>
      <c r="E12" s="78" t="s">
        <v>30</v>
      </c>
      <c r="F12" s="178"/>
      <c r="G12" s="33" t="s">
        <v>13</v>
      </c>
      <c r="H12" s="75" t="s">
        <v>14</v>
      </c>
      <c r="I12" s="156" t="s">
        <v>58</v>
      </c>
      <c r="J12" s="157" t="s">
        <v>50</v>
      </c>
      <c r="K12" s="34"/>
    </row>
    <row r="13" spans="1:12" s="3" customFormat="1" ht="18" customHeight="1" x14ac:dyDescent="0.2">
      <c r="A13" s="35"/>
      <c r="B13" s="37" t="s">
        <v>24</v>
      </c>
      <c r="C13" s="37" t="s">
        <v>17</v>
      </c>
      <c r="D13" s="37" t="s">
        <v>18</v>
      </c>
      <c r="E13" s="37" t="s">
        <v>18</v>
      </c>
      <c r="F13" s="179"/>
      <c r="G13" s="38"/>
      <c r="H13" s="74" t="s">
        <v>19</v>
      </c>
      <c r="I13" s="156"/>
      <c r="J13" s="157"/>
      <c r="K13" s="34"/>
    </row>
    <row r="14" spans="1:12" s="3" customFormat="1" ht="13.5" customHeight="1" x14ac:dyDescent="0.2">
      <c r="A14" s="39" t="s">
        <v>82</v>
      </c>
      <c r="B14" s="93">
        <v>99</v>
      </c>
      <c r="C14" s="37">
        <v>90</v>
      </c>
      <c r="D14" s="80"/>
      <c r="E14" s="64">
        <v>8267</v>
      </c>
      <c r="F14" s="63"/>
      <c r="G14" s="44">
        <v>1256</v>
      </c>
      <c r="H14" s="45">
        <f>ROUNDDOWN($F$7*B14*(1.85-C14/100),2)</f>
        <v>0</v>
      </c>
      <c r="I14" s="45">
        <f t="shared" ref="I14:I25" si="0">ROUNDDOWN(D14*$F$8+E14*$F$9+F14*$F$10,2)</f>
        <v>0</v>
      </c>
      <c r="J14" s="90">
        <f t="shared" ref="J14:J25" si="1">ROUNDDOWN(H14+I14,0)</f>
        <v>0</v>
      </c>
      <c r="K14" s="34"/>
    </row>
    <row r="15" spans="1:12" s="3" customFormat="1" ht="13.5" customHeight="1" x14ac:dyDescent="0.2">
      <c r="A15" s="39" t="s">
        <v>83</v>
      </c>
      <c r="B15" s="93">
        <v>99</v>
      </c>
      <c r="C15" s="37">
        <v>90</v>
      </c>
      <c r="D15" s="80"/>
      <c r="E15" s="64">
        <v>8552</v>
      </c>
      <c r="F15" s="63"/>
      <c r="G15" s="44">
        <v>1275</v>
      </c>
      <c r="H15" s="45">
        <f t="shared" ref="H15:H25" si="2">ROUNDDOWN($F$7*B15*(1.85-C15/100),2)</f>
        <v>0</v>
      </c>
      <c r="I15" s="45">
        <f t="shared" si="0"/>
        <v>0</v>
      </c>
      <c r="J15" s="90">
        <f t="shared" si="1"/>
        <v>0</v>
      </c>
      <c r="K15" s="34"/>
    </row>
    <row r="16" spans="1:12" s="3" customFormat="1" ht="13.5" customHeight="1" x14ac:dyDescent="0.2">
      <c r="A16" s="39" t="s">
        <v>84</v>
      </c>
      <c r="B16" s="93">
        <v>99</v>
      </c>
      <c r="C16" s="37">
        <v>90</v>
      </c>
      <c r="D16" s="80"/>
      <c r="E16" s="64">
        <v>6653</v>
      </c>
      <c r="F16" s="63"/>
      <c r="G16" s="44">
        <v>1307</v>
      </c>
      <c r="H16" s="45">
        <f t="shared" si="2"/>
        <v>0</v>
      </c>
      <c r="I16" s="45">
        <f t="shared" si="0"/>
        <v>0</v>
      </c>
      <c r="J16" s="90">
        <f t="shared" si="1"/>
        <v>0</v>
      </c>
      <c r="K16" s="34"/>
    </row>
    <row r="17" spans="1:12" s="3" customFormat="1" ht="13.5" customHeight="1" x14ac:dyDescent="0.2">
      <c r="A17" s="39" t="s">
        <v>85</v>
      </c>
      <c r="B17" s="93">
        <v>99</v>
      </c>
      <c r="C17" s="37">
        <v>90</v>
      </c>
      <c r="D17" s="41">
        <v>6622</v>
      </c>
      <c r="E17" s="79"/>
      <c r="F17" s="63"/>
      <c r="G17" s="44"/>
      <c r="H17" s="45">
        <f t="shared" si="2"/>
        <v>0</v>
      </c>
      <c r="I17" s="45">
        <f t="shared" si="0"/>
        <v>0</v>
      </c>
      <c r="J17" s="90">
        <f t="shared" si="1"/>
        <v>0</v>
      </c>
      <c r="K17" s="34"/>
    </row>
    <row r="18" spans="1:12" s="3" customFormat="1" ht="13.5" customHeight="1" x14ac:dyDescent="0.2">
      <c r="A18" s="39" t="s">
        <v>86</v>
      </c>
      <c r="B18" s="93">
        <v>99</v>
      </c>
      <c r="C18" s="37">
        <v>90</v>
      </c>
      <c r="D18" s="41">
        <v>6373</v>
      </c>
      <c r="E18" s="79"/>
      <c r="F18" s="63"/>
      <c r="G18" s="44">
        <v>1256</v>
      </c>
      <c r="H18" s="45">
        <f>ROUNDDOWN($F$7*B18*(1.85-C18/100),2)</f>
        <v>0</v>
      </c>
      <c r="I18" s="45">
        <f t="shared" si="0"/>
        <v>0</v>
      </c>
      <c r="J18" s="90">
        <f t="shared" si="1"/>
        <v>0</v>
      </c>
      <c r="K18" s="34"/>
    </row>
    <row r="19" spans="1:12" s="3" customFormat="1" ht="13.5" customHeight="1" x14ac:dyDescent="0.2">
      <c r="A19" s="39" t="s">
        <v>87</v>
      </c>
      <c r="B19" s="93">
        <v>99</v>
      </c>
      <c r="C19" s="37">
        <v>90</v>
      </c>
      <c r="D19" s="41">
        <v>6207</v>
      </c>
      <c r="E19" s="79"/>
      <c r="F19" s="63"/>
      <c r="G19" s="44">
        <v>1275</v>
      </c>
      <c r="H19" s="45">
        <f>ROUNDDOWN($F$7*B19*(1.85-C19/100),2)</f>
        <v>0</v>
      </c>
      <c r="I19" s="45">
        <f t="shared" si="0"/>
        <v>0</v>
      </c>
      <c r="J19" s="90">
        <f t="shared" si="1"/>
        <v>0</v>
      </c>
      <c r="K19" s="34"/>
    </row>
    <row r="20" spans="1:12" s="3" customFormat="1" ht="13.5" customHeight="1" x14ac:dyDescent="0.2">
      <c r="A20" s="39" t="s">
        <v>88</v>
      </c>
      <c r="B20" s="93">
        <v>99</v>
      </c>
      <c r="C20" s="37">
        <v>90</v>
      </c>
      <c r="D20" s="80"/>
      <c r="E20" s="64">
        <v>6067</v>
      </c>
      <c r="F20" s="63"/>
      <c r="G20" s="44">
        <v>1307</v>
      </c>
      <c r="H20" s="45">
        <f>ROUNDDOWN($F$7*B20*(1.85-C20/100),2)</f>
        <v>0</v>
      </c>
      <c r="I20" s="45">
        <f t="shared" si="0"/>
        <v>0</v>
      </c>
      <c r="J20" s="90">
        <f t="shared" si="1"/>
        <v>0</v>
      </c>
      <c r="K20" s="34"/>
    </row>
    <row r="21" spans="1:12" s="3" customFormat="1" ht="13.5" customHeight="1" x14ac:dyDescent="0.2">
      <c r="A21" s="39" t="s">
        <v>89</v>
      </c>
      <c r="B21" s="93">
        <v>99</v>
      </c>
      <c r="C21" s="37">
        <v>90</v>
      </c>
      <c r="D21" s="80"/>
      <c r="E21" s="64">
        <v>7356</v>
      </c>
      <c r="F21" s="63"/>
      <c r="G21" s="44"/>
      <c r="H21" s="45">
        <f>ROUNDDOWN($F$7*B21*(1.85-C21/100),2)</f>
        <v>0</v>
      </c>
      <c r="I21" s="45">
        <f t="shared" si="0"/>
        <v>0</v>
      </c>
      <c r="J21" s="90">
        <f t="shared" si="1"/>
        <v>0</v>
      </c>
      <c r="K21" s="34"/>
    </row>
    <row r="22" spans="1:12" s="3" customFormat="1" ht="13.5" customHeight="1" x14ac:dyDescent="0.2">
      <c r="A22" s="39" t="s">
        <v>90</v>
      </c>
      <c r="B22" s="93">
        <v>99</v>
      </c>
      <c r="C22" s="37">
        <v>90</v>
      </c>
      <c r="D22" s="80"/>
      <c r="E22" s="64">
        <v>5880</v>
      </c>
      <c r="F22" s="63"/>
      <c r="G22" s="44"/>
      <c r="H22" s="45">
        <f>ROUNDDOWN($F$7*B22*(1.85-C22/100),2)</f>
        <v>0</v>
      </c>
      <c r="I22" s="45">
        <f t="shared" si="0"/>
        <v>0</v>
      </c>
      <c r="J22" s="90">
        <f t="shared" si="1"/>
        <v>0</v>
      </c>
      <c r="K22" s="34"/>
    </row>
    <row r="23" spans="1:12" s="3" customFormat="1" ht="13.5" customHeight="1" x14ac:dyDescent="0.2">
      <c r="A23" s="39" t="s">
        <v>91</v>
      </c>
      <c r="B23" s="93">
        <v>99</v>
      </c>
      <c r="C23" s="37">
        <v>90</v>
      </c>
      <c r="D23" s="80"/>
      <c r="E23" s="64">
        <v>4485</v>
      </c>
      <c r="F23" s="63"/>
      <c r="G23" s="44"/>
      <c r="H23" s="45">
        <f t="shared" si="2"/>
        <v>0</v>
      </c>
      <c r="I23" s="45">
        <f t="shared" si="0"/>
        <v>0</v>
      </c>
      <c r="J23" s="90">
        <f t="shared" si="1"/>
        <v>0</v>
      </c>
      <c r="K23" s="34"/>
    </row>
    <row r="24" spans="1:12" s="3" customFormat="1" ht="13.5" customHeight="1" x14ac:dyDescent="0.2">
      <c r="A24" s="39" t="s">
        <v>92</v>
      </c>
      <c r="B24" s="93">
        <v>99</v>
      </c>
      <c r="C24" s="37">
        <v>90</v>
      </c>
      <c r="D24" s="80"/>
      <c r="E24" s="64">
        <v>4594</v>
      </c>
      <c r="F24" s="63"/>
      <c r="G24" s="44"/>
      <c r="H24" s="45">
        <f t="shared" si="2"/>
        <v>0</v>
      </c>
      <c r="I24" s="45">
        <f t="shared" si="0"/>
        <v>0</v>
      </c>
      <c r="J24" s="90">
        <f t="shared" si="1"/>
        <v>0</v>
      </c>
      <c r="K24" s="34"/>
    </row>
    <row r="25" spans="1:12" s="3" customFormat="1" ht="13.5" customHeight="1" x14ac:dyDescent="0.2">
      <c r="A25" s="39" t="s">
        <v>93</v>
      </c>
      <c r="B25" s="93">
        <v>99</v>
      </c>
      <c r="C25" s="37">
        <v>90</v>
      </c>
      <c r="D25" s="80"/>
      <c r="E25" s="64">
        <v>4232</v>
      </c>
      <c r="F25" s="63"/>
      <c r="G25" s="44"/>
      <c r="H25" s="45">
        <f t="shared" si="2"/>
        <v>0</v>
      </c>
      <c r="I25" s="45">
        <f t="shared" si="0"/>
        <v>0</v>
      </c>
      <c r="J25" s="90">
        <f t="shared" si="1"/>
        <v>0</v>
      </c>
      <c r="K25" s="34"/>
    </row>
    <row r="26" spans="1:12" s="2" customFormat="1" ht="13.5" customHeight="1" x14ac:dyDescent="0.2">
      <c r="A26" s="11"/>
      <c r="B26" s="48"/>
      <c r="C26" s="69" t="s">
        <v>20</v>
      </c>
      <c r="D26" s="70">
        <f>SUM(D14:D25)</f>
        <v>19202</v>
      </c>
      <c r="E26" s="70">
        <f>SUM(E14:E25)</f>
        <v>56086</v>
      </c>
      <c r="F26" s="70">
        <f>SUM(F14:F25)</f>
        <v>0</v>
      </c>
      <c r="G26" s="71" t="e">
        <v>#REF!</v>
      </c>
      <c r="H26" s="72">
        <f>SUM(H14:H25)</f>
        <v>0</v>
      </c>
      <c r="I26" s="72">
        <f>SUM(I14:I25)</f>
        <v>0</v>
      </c>
      <c r="J26" s="90">
        <f>SUM(J14:J25)</f>
        <v>0</v>
      </c>
      <c r="K26" s="48"/>
    </row>
    <row r="27" spans="1:12" s="3" customFormat="1" x14ac:dyDescent="0.2">
      <c r="A27" s="49"/>
      <c r="B27" s="48"/>
      <c r="C27" s="69" t="s">
        <v>26</v>
      </c>
      <c r="D27" s="160">
        <f>SUM(D26:F26)</f>
        <v>75288</v>
      </c>
      <c r="E27" s="161"/>
      <c r="F27" s="161"/>
      <c r="G27" s="34"/>
      <c r="H27" s="50"/>
      <c r="I27" s="51"/>
      <c r="J27" s="51"/>
      <c r="K27" s="51"/>
      <c r="L27" s="51"/>
    </row>
    <row r="28" spans="1:12" s="3" customFormat="1" ht="13.8" thickBot="1" x14ac:dyDescent="0.25">
      <c r="A28" s="49"/>
      <c r="B28" s="48"/>
      <c r="C28" s="69"/>
      <c r="D28" s="76"/>
      <c r="E28" s="77"/>
      <c r="F28" s="77"/>
      <c r="G28" s="34"/>
      <c r="H28" s="51"/>
      <c r="I28" s="51"/>
      <c r="J28" s="51"/>
      <c r="K28" s="51"/>
      <c r="L28" s="51"/>
    </row>
    <row r="29" spans="1:12" s="3" customFormat="1" ht="33" customHeight="1" thickBot="1" x14ac:dyDescent="0.25">
      <c r="A29" s="14"/>
      <c r="B29" s="48"/>
      <c r="C29" s="48"/>
      <c r="D29" s="34"/>
      <c r="E29" s="175" t="s">
        <v>75</v>
      </c>
      <c r="F29" s="176"/>
      <c r="G29" s="176"/>
      <c r="H29" s="177"/>
      <c r="I29" s="162">
        <f>J26</f>
        <v>0</v>
      </c>
      <c r="J29" s="163"/>
      <c r="K29" s="34"/>
      <c r="L29" s="11"/>
    </row>
    <row r="30" spans="1:12" s="3" customFormat="1" ht="33" customHeight="1" x14ac:dyDescent="0.2">
      <c r="A30" s="14"/>
      <c r="B30" s="48"/>
      <c r="C30" s="48"/>
      <c r="D30" s="34"/>
      <c r="E30" s="95"/>
      <c r="F30" s="95"/>
      <c r="G30" s="95"/>
      <c r="H30" s="95"/>
      <c r="I30" s="95"/>
      <c r="J30" s="95"/>
      <c r="K30" s="34"/>
      <c r="L30" s="11"/>
    </row>
    <row r="31" spans="1:12" x14ac:dyDescent="0.2">
      <c r="A31" s="14"/>
      <c r="B31" s="48"/>
      <c r="C31" s="48"/>
      <c r="D31" s="34"/>
      <c r="E31" s="34"/>
      <c r="F31" s="34"/>
      <c r="G31" s="34"/>
      <c r="H31" s="11"/>
      <c r="I31" s="52"/>
      <c r="J31" s="11"/>
      <c r="K31" s="48"/>
      <c r="L31" s="11"/>
    </row>
    <row r="32" spans="1:12" x14ac:dyDescent="0.2">
      <c r="A32" s="14"/>
      <c r="B32" s="48"/>
      <c r="C32" s="48"/>
      <c r="D32" s="34"/>
      <c r="E32" s="34"/>
      <c r="F32" s="34"/>
      <c r="G32" s="34"/>
      <c r="H32" s="11"/>
      <c r="I32" s="52"/>
      <c r="J32" s="11"/>
      <c r="K32" s="48"/>
      <c r="L32" s="11"/>
    </row>
    <row r="34" spans="4:12" x14ac:dyDescent="0.2">
      <c r="D34" s="81"/>
      <c r="E34" s="81"/>
      <c r="F34" s="81"/>
      <c r="G34" s="81"/>
      <c r="H34" s="81"/>
      <c r="I34" s="81"/>
      <c r="J34" s="81"/>
      <c r="K34" s="81"/>
      <c r="L34" s="81"/>
    </row>
    <row r="35" spans="4:12" x14ac:dyDescent="0.2">
      <c r="D35" s="82"/>
      <c r="E35" s="82"/>
      <c r="F35" s="82"/>
      <c r="G35" s="82"/>
      <c r="H35" s="83"/>
      <c r="I35" s="83"/>
      <c r="J35" s="83"/>
      <c r="K35" s="84"/>
      <c r="L35" s="83"/>
    </row>
    <row r="46" spans="4:12" x14ac:dyDescent="0.2">
      <c r="I46" s="76"/>
      <c r="J46" s="76"/>
      <c r="K46" s="76"/>
    </row>
  </sheetData>
  <mergeCells count="13">
    <mergeCell ref="I12:I13"/>
    <mergeCell ref="J12:J13"/>
    <mergeCell ref="E29:H29"/>
    <mergeCell ref="D27:F27"/>
    <mergeCell ref="I29:J29"/>
    <mergeCell ref="F12:F13"/>
    <mergeCell ref="C6:E6"/>
    <mergeCell ref="F6:H6"/>
    <mergeCell ref="C8:C10"/>
    <mergeCell ref="D8:E8"/>
    <mergeCell ref="D9:E9"/>
    <mergeCell ref="D10:E10"/>
    <mergeCell ref="C7:E7"/>
  </mergeCells>
  <phoneticPr fontId="2"/>
  <printOptions horizontalCentered="1"/>
  <pageMargins left="0.70866141732283472" right="0.70866141732283472" top="0.74803149606299213" bottom="0.74803149606299213"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従量電灯A</vt:lpstr>
      <vt:lpstr>従量電灯B</vt:lpstr>
      <vt:lpstr>低圧電力</vt:lpstr>
      <vt:lpstr>従量電灯A!Print_Area</vt:lpstr>
      <vt:lpstr>従量電灯B!Print_Area</vt:lpstr>
      <vt:lpstr>低圧電力!Print_Area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安達康</cp:lastModifiedBy>
  <cp:lastPrinted>2025-12-03T06:56:47Z</cp:lastPrinted>
  <dcterms:created xsi:type="dcterms:W3CDTF">2020-07-30T05:25:04Z</dcterms:created>
  <dcterms:modified xsi:type="dcterms:W3CDTF">2025-12-03T06:56:57Z</dcterms:modified>
</cp:coreProperties>
</file>