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comments11.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ttps://api.box.com/wopi/files/2043778077059/WOPIServiceId_TP_BOX_2/WOPIUserId_-/"/>
    </mc:Choice>
  </mc:AlternateContent>
  <xr:revisionPtr revIDLastSave="90" documentId="11_94251FB491EC7D1DBB0DE2E81772CE9375773B9C" xr6:coauthVersionLast="47" xr6:coauthVersionMax="47" xr10:uidLastSave="{67D589D6-CB7D-4B48-9E10-CA87BC69F4B6}"/>
  <bookViews>
    <workbookView xWindow="-98" yWindow="-98" windowWidth="21795" windowHeight="13875" tabRatio="845" xr2:uid="{00000000-000D-0000-FFFF-FFFF00000000}"/>
  </bookViews>
  <sheets>
    <sheet name="注意事項等" sheetId="23" r:id="rId1"/>
    <sheet name="【様式１】選挙運動費用収支報告書（表紙）" sheetId="25" r:id="rId2"/>
    <sheet name="【様式２】収入の部" sheetId="12" r:id="rId3"/>
    <sheet name="【様式4】支出費目別集計表" sheetId="22" r:id="rId4"/>
    <sheet name="【様式5-1】人件費" sheetId="3" r:id="rId5"/>
    <sheet name="【様式5-2の1】家屋費（選挙事務所費）" sheetId="5" r:id="rId6"/>
    <sheet name="【様式5-2の2】家屋費（集合会場費）" sheetId="17" r:id="rId7"/>
    <sheet name="【様式5-3】通信費" sheetId="13" r:id="rId8"/>
    <sheet name="【様式5-4】交通費" sheetId="7" r:id="rId9"/>
    <sheet name="【様式5-5】印刷費" sheetId="14" r:id="rId10"/>
    <sheet name="【様式5-6】広告費" sheetId="8" r:id="rId11"/>
    <sheet name="【様式5-7】文具費" sheetId="15" r:id="rId12"/>
    <sheet name="【様式5-8】食料費" sheetId="6" r:id="rId13"/>
    <sheet name="【様式5-9】休泊費" sheetId="9" r:id="rId14"/>
    <sheet name="【様式5-10】雑費" sheetId="10" r:id="rId15"/>
    <sheet name="【様式6】支出の部（計）" sheetId="4" r:id="rId16"/>
    <sheet name="【様式7】領収書等を徴し難い事情があった支出の明細書" sheetId="18" r:id="rId17"/>
    <sheet name="【様式8】振込明細書に係る支出目的書" sheetId="24" r:id="rId18"/>
  </sheets>
  <definedNames>
    <definedName name="_xlnm.Print_Area" localSheetId="1">'【様式１】選挙運動費用収支報告書（表紙）'!$A$1:$AC$30</definedName>
    <definedName name="_xlnm.Print_Area" localSheetId="2">【様式２】収入の部!$A$1:$L$29</definedName>
    <definedName name="_xlnm.Print_Area" localSheetId="3">【様式4】支出費目別集計表!$A$1:$M$28</definedName>
    <definedName name="_xlnm.Print_Area" localSheetId="4">'【様式5-1】人件費'!$A$1:$K$27</definedName>
    <definedName name="_xlnm.Print_Area" localSheetId="14">'【様式5-10】雑費'!$A$1:$K$54</definedName>
    <definedName name="_xlnm.Print_Area" localSheetId="5">'【様式5-2の1】家屋費（選挙事務所費）'!$A$1:$K$27</definedName>
    <definedName name="_xlnm.Print_Area" localSheetId="6">'【様式5-2の2】家屋費（集合会場費）'!$A$1:$K$27</definedName>
    <definedName name="_xlnm.Print_Area" localSheetId="7">'【様式5-3】通信費'!$A$1:$K$27</definedName>
    <definedName name="_xlnm.Print_Area" localSheetId="8">'【様式5-4】交通費'!$A$1:$K$27</definedName>
    <definedName name="_xlnm.Print_Area" localSheetId="9">'【様式5-5】印刷費'!$A$1:$K$27</definedName>
    <definedName name="_xlnm.Print_Area" localSheetId="10">'【様式5-6】広告費'!$A$1:$K$27</definedName>
    <definedName name="_xlnm.Print_Area" localSheetId="11">'【様式5-7】文具費'!$A$1:$K$27</definedName>
    <definedName name="_xlnm.Print_Area" localSheetId="12">'【様式5-8】食料費'!$A$1:$K$54</definedName>
    <definedName name="_xlnm.Print_Area" localSheetId="13">'【様式5-9】休泊費'!$A$1:$K$27</definedName>
    <definedName name="_xlnm.Print_Area" localSheetId="15">'【様式6】支出の部（計）'!$A$1:$L$31</definedName>
    <definedName name="_xlnm.Print_Area" localSheetId="16">【様式7】領収書等を徴し難い事情があった支出の明細書!$A$1:$N$25</definedName>
    <definedName name="_xlnm.Print_Area" localSheetId="0">注意事項等!$A$1:$AZ$34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2" l="1"/>
  <c r="C13" i="24"/>
  <c r="H11" i="24"/>
  <c r="F11" i="24"/>
  <c r="D11" i="24"/>
  <c r="E16" i="18"/>
  <c r="L16" i="18"/>
  <c r="I16" i="18"/>
  <c r="G16" i="18"/>
  <c r="J15" i="4" l="1"/>
  <c r="O11" i="24" l="1"/>
  <c r="K20" i="18"/>
  <c r="K18" i="18"/>
  <c r="O17" i="24" l="1"/>
  <c r="C20" i="12" l="1"/>
  <c r="C21" i="12" s="1"/>
  <c r="C19" i="12"/>
  <c r="C25" i="12" s="1"/>
  <c r="C26" i="12" l="1"/>
  <c r="C27" i="12" s="1"/>
  <c r="C78" i="12"/>
  <c r="C77" i="12"/>
  <c r="C79" i="12" s="1"/>
  <c r="C51" i="12"/>
  <c r="C52" i="12" l="1"/>
  <c r="C107" i="12"/>
  <c r="C106" i="12"/>
  <c r="C108" i="12" s="1"/>
  <c r="C49" i="12"/>
  <c r="C48" i="12"/>
  <c r="C54" i="12" s="1"/>
  <c r="C80" i="12" s="1"/>
  <c r="C83" i="12" s="1"/>
  <c r="C50" i="12" l="1"/>
  <c r="C55" i="12"/>
  <c r="C81" i="12" s="1"/>
  <c r="C84" i="12" s="1"/>
  <c r="C110" i="12" s="1"/>
  <c r="C113" i="12" s="1"/>
  <c r="C56" i="12"/>
  <c r="C53" i="12"/>
  <c r="C85" i="12"/>
  <c r="H98" i="22"/>
  <c r="E98" i="22"/>
  <c r="H97" i="22"/>
  <c r="E97" i="22"/>
  <c r="H96" i="22"/>
  <c r="E96" i="22"/>
  <c r="H95" i="22"/>
  <c r="E95" i="22"/>
  <c r="H94" i="22"/>
  <c r="E94" i="22"/>
  <c r="H93" i="22"/>
  <c r="E93" i="22"/>
  <c r="H92" i="22"/>
  <c r="E92" i="22"/>
  <c r="K92" i="22" s="1"/>
  <c r="H91" i="22"/>
  <c r="E91" i="22"/>
  <c r="H90" i="22"/>
  <c r="E90" i="22"/>
  <c r="H89" i="22"/>
  <c r="E89" i="22"/>
  <c r="E88" i="22" s="1"/>
  <c r="H87" i="22"/>
  <c r="E87" i="22"/>
  <c r="H70" i="22"/>
  <c r="H69" i="22"/>
  <c r="H68" i="22"/>
  <c r="H67" i="22"/>
  <c r="H66" i="22"/>
  <c r="H65" i="22"/>
  <c r="H64" i="22"/>
  <c r="H63" i="22"/>
  <c r="H62" i="22"/>
  <c r="H61" i="22"/>
  <c r="H59" i="22"/>
  <c r="E59" i="22"/>
  <c r="K59" i="22" s="1"/>
  <c r="E70" i="22"/>
  <c r="E69" i="22"/>
  <c r="E68" i="22"/>
  <c r="E67" i="22"/>
  <c r="E66" i="22"/>
  <c r="E65" i="22"/>
  <c r="E64" i="22"/>
  <c r="E63" i="22"/>
  <c r="E62" i="22"/>
  <c r="E61" i="22"/>
  <c r="E60" i="22" s="1"/>
  <c r="K68" i="22"/>
  <c r="K67" i="22"/>
  <c r="H42" i="22"/>
  <c r="E42" i="22"/>
  <c r="H41" i="22"/>
  <c r="E41" i="22"/>
  <c r="H40" i="22"/>
  <c r="E40" i="22"/>
  <c r="H39" i="22"/>
  <c r="E39" i="22"/>
  <c r="H38" i="22"/>
  <c r="E38" i="22"/>
  <c r="H37" i="22"/>
  <c r="E37" i="22"/>
  <c r="H36" i="22"/>
  <c r="E36" i="22"/>
  <c r="H35" i="22"/>
  <c r="E35" i="22"/>
  <c r="H34" i="22"/>
  <c r="E34" i="22"/>
  <c r="H33" i="22"/>
  <c r="K64" i="22" l="1"/>
  <c r="C82" i="12"/>
  <c r="K63" i="22"/>
  <c r="K93" i="22"/>
  <c r="K98" i="22"/>
  <c r="K89" i="22"/>
  <c r="K91" i="22"/>
  <c r="K95" i="22"/>
  <c r="K62" i="22"/>
  <c r="K66" i="22"/>
  <c r="K70" i="22"/>
  <c r="K94" i="22"/>
  <c r="K87" i="22"/>
  <c r="K97" i="22"/>
  <c r="K96" i="22"/>
  <c r="K90" i="22"/>
  <c r="H88" i="22"/>
  <c r="K88" i="22" s="1"/>
  <c r="E99" i="22"/>
  <c r="K61" i="22"/>
  <c r="H60" i="22"/>
  <c r="K60" i="22" s="1"/>
  <c r="K69" i="22"/>
  <c r="K65" i="22"/>
  <c r="E71" i="22"/>
  <c r="E33" i="22"/>
  <c r="E32" i="22" s="1"/>
  <c r="H3" i="22"/>
  <c r="E3" i="22"/>
  <c r="H32" i="22"/>
  <c r="H31" i="22"/>
  <c r="E31" i="22"/>
  <c r="K42" i="22"/>
  <c r="K41" i="22"/>
  <c r="K40" i="22"/>
  <c r="K39" i="22"/>
  <c r="K38" i="22"/>
  <c r="K37" i="22"/>
  <c r="K36" i="22"/>
  <c r="K35" i="22"/>
  <c r="K34" i="22"/>
  <c r="H14" i="22"/>
  <c r="E14" i="22"/>
  <c r="H13" i="22"/>
  <c r="E13" i="22"/>
  <c r="H12" i="22"/>
  <c r="E12" i="22"/>
  <c r="H11" i="22"/>
  <c r="E11" i="22"/>
  <c r="H10" i="22"/>
  <c r="E10" i="22"/>
  <c r="H9" i="22"/>
  <c r="E9" i="22"/>
  <c r="H8" i="22"/>
  <c r="E8" i="22"/>
  <c r="H7" i="22"/>
  <c r="E7" i="22"/>
  <c r="H6" i="22"/>
  <c r="E6" i="22"/>
  <c r="H5" i="22"/>
  <c r="E5" i="22"/>
  <c r="K7" i="22" l="1"/>
  <c r="K9" i="22"/>
  <c r="K13" i="22"/>
  <c r="K3" i="22"/>
  <c r="K6" i="22"/>
  <c r="H43" i="22"/>
  <c r="E43" i="22"/>
  <c r="K14" i="22"/>
  <c r="K11" i="22"/>
  <c r="K99" i="22"/>
  <c r="H99" i="22"/>
  <c r="H71" i="22"/>
  <c r="E4" i="22"/>
  <c r="E15" i="22" s="1"/>
  <c r="H4" i="22"/>
  <c r="H15" i="22" s="1"/>
  <c r="K71" i="22"/>
  <c r="K5" i="22"/>
  <c r="K31" i="22"/>
  <c r="K12" i="22"/>
  <c r="K10" i="22"/>
  <c r="K8" i="22"/>
  <c r="K33" i="22"/>
  <c r="K4" i="22" l="1"/>
  <c r="K15" i="22" s="1"/>
  <c r="K32" i="22"/>
  <c r="K43" i="22" s="1"/>
  <c r="C109" i="12" l="1"/>
  <c r="C111" i="12" l="1"/>
  <c r="C112" i="12"/>
  <c r="C114" i="12" s="1"/>
  <c r="M133" i="10" l="1"/>
  <c r="M132" i="10"/>
  <c r="M106" i="10"/>
  <c r="M105" i="10"/>
  <c r="M107" i="10" s="1"/>
  <c r="M79" i="10"/>
  <c r="M78" i="10"/>
  <c r="M51" i="10"/>
  <c r="M50" i="10"/>
  <c r="M25" i="10"/>
  <c r="M24" i="10"/>
  <c r="M106" i="9"/>
  <c r="M105" i="9"/>
  <c r="M107" i="9" s="1"/>
  <c r="M79" i="9"/>
  <c r="M78" i="9"/>
  <c r="M80" i="9" s="1"/>
  <c r="M52" i="9"/>
  <c r="M51" i="9"/>
  <c r="M25" i="9"/>
  <c r="M24" i="9"/>
  <c r="M133" i="6"/>
  <c r="M132" i="6"/>
  <c r="M106" i="6"/>
  <c r="M105" i="6"/>
  <c r="M107" i="6" s="1"/>
  <c r="M79" i="6"/>
  <c r="M78" i="6"/>
  <c r="M51" i="6"/>
  <c r="M50" i="6"/>
  <c r="M25" i="6"/>
  <c r="M24" i="6"/>
  <c r="M106" i="15"/>
  <c r="M107" i="15" s="1"/>
  <c r="M105" i="15"/>
  <c r="M79" i="15"/>
  <c r="M80" i="15" s="1"/>
  <c r="M78" i="15"/>
  <c r="M52" i="15"/>
  <c r="M51" i="15"/>
  <c r="M53" i="15" s="1"/>
  <c r="M25" i="15"/>
  <c r="M24" i="15"/>
  <c r="M106" i="8"/>
  <c r="M105" i="8"/>
  <c r="M107" i="8" s="1"/>
  <c r="M79" i="8"/>
  <c r="M78" i="8"/>
  <c r="M80" i="8" s="1"/>
  <c r="M51" i="8"/>
  <c r="M25" i="8"/>
  <c r="M24" i="8"/>
  <c r="M106" i="14"/>
  <c r="M105" i="14"/>
  <c r="M107" i="14" s="1"/>
  <c r="M79" i="14"/>
  <c r="M78" i="14"/>
  <c r="M52" i="14"/>
  <c r="M51" i="14"/>
  <c r="M25" i="14"/>
  <c r="M24" i="14"/>
  <c r="M80" i="10" l="1"/>
  <c r="M53" i="14"/>
  <c r="M80" i="14"/>
  <c r="M134" i="6"/>
  <c r="M53" i="9"/>
  <c r="M134" i="10"/>
  <c r="M26" i="9"/>
  <c r="M80" i="6"/>
  <c r="M26" i="6"/>
  <c r="M52" i="10"/>
  <c r="M26" i="10"/>
  <c r="M52" i="6"/>
  <c r="M26" i="15"/>
  <c r="M26" i="8"/>
  <c r="M26" i="14"/>
  <c r="M106" i="7"/>
  <c r="M105" i="7"/>
  <c r="M107" i="7" s="1"/>
  <c r="M79" i="7"/>
  <c r="M78" i="7"/>
  <c r="M80" i="7" s="1"/>
  <c r="M52" i="7"/>
  <c r="M51" i="7"/>
  <c r="M25" i="7"/>
  <c r="M24" i="7"/>
  <c r="M106" i="13"/>
  <c r="M105" i="13"/>
  <c r="M107" i="13" s="1"/>
  <c r="M79" i="13"/>
  <c r="M78" i="13"/>
  <c r="M80" i="13" s="1"/>
  <c r="M52" i="13"/>
  <c r="M51" i="13"/>
  <c r="M25" i="13"/>
  <c r="M24" i="13"/>
  <c r="M26" i="7" l="1"/>
  <c r="M53" i="7"/>
  <c r="M26" i="13"/>
  <c r="M53" i="13"/>
  <c r="M106" i="17"/>
  <c r="M79" i="17"/>
  <c r="M78" i="17"/>
  <c r="M80" i="17" s="1"/>
  <c r="M52" i="17"/>
  <c r="M51" i="17"/>
  <c r="M53" i="17" s="1"/>
  <c r="M25" i="17"/>
  <c r="M24" i="17"/>
  <c r="M26" i="17" s="1"/>
  <c r="M106" i="5"/>
  <c r="M105" i="5"/>
  <c r="M107" i="5" s="1"/>
  <c r="M79" i="5"/>
  <c r="M78" i="5"/>
  <c r="M52" i="5"/>
  <c r="M51" i="5"/>
  <c r="M53" i="5" s="1"/>
  <c r="M25" i="5"/>
  <c r="M24" i="5"/>
  <c r="M25" i="3"/>
  <c r="M24" i="3"/>
  <c r="M80" i="5" l="1"/>
  <c r="M26" i="5"/>
  <c r="M26" i="3"/>
  <c r="K22" i="18" l="1"/>
  <c r="E84" i="4"/>
  <c r="E53" i="4"/>
  <c r="E115" i="4" s="1"/>
  <c r="M52" i="3" l="1"/>
  <c r="M51" i="3"/>
  <c r="E57" i="12" l="1"/>
  <c r="M52" i="8" l="1"/>
  <c r="C135" i="10" l="1"/>
  <c r="M135" i="10" s="1"/>
  <c r="C108" i="10"/>
  <c r="M108" i="10" s="1"/>
  <c r="C81" i="10" l="1"/>
  <c r="M81" i="10" s="1"/>
  <c r="C53" i="10" l="1"/>
  <c r="E85" i="4"/>
  <c r="E54" i="4"/>
  <c r="E116" i="4" s="1"/>
  <c r="K24" i="18"/>
  <c r="C54" i="14"/>
  <c r="M54" i="14" s="1"/>
  <c r="C81" i="17"/>
  <c r="M81" i="17" s="1"/>
  <c r="C108" i="17"/>
  <c r="J108" i="4"/>
  <c r="J107" i="4"/>
  <c r="J77" i="4"/>
  <c r="J76" i="4"/>
  <c r="C108" i="9"/>
  <c r="M108" i="9" s="1"/>
  <c r="C81" i="9"/>
  <c r="M81" i="9" s="1"/>
  <c r="C54" i="9"/>
  <c r="M54" i="9" s="1"/>
  <c r="J78" i="4" l="1"/>
  <c r="J109" i="4"/>
  <c r="C27" i="9" l="1"/>
  <c r="M27" i="9" s="1"/>
  <c r="M106" i="3"/>
  <c r="M79" i="3"/>
  <c r="C135" i="6"/>
  <c r="M135" i="6" s="1"/>
  <c r="C108" i="6"/>
  <c r="M108" i="6" s="1"/>
  <c r="C81" i="6"/>
  <c r="M81" i="6" s="1"/>
  <c r="C98" i="4" l="1"/>
  <c r="C67" i="4"/>
  <c r="C36" i="4"/>
  <c r="C53" i="6"/>
  <c r="C81" i="15"/>
  <c r="M81" i="15" s="1"/>
  <c r="C108" i="15"/>
  <c r="M108" i="15" s="1"/>
  <c r="C27" i="15"/>
  <c r="M27" i="15" s="1"/>
  <c r="C27" i="5"/>
  <c r="M27" i="5" s="1"/>
  <c r="C108" i="5"/>
  <c r="M108" i="5" s="1"/>
  <c r="C81" i="5"/>
  <c r="M81" i="5" s="1"/>
  <c r="C54" i="5"/>
  <c r="M54" i="5" s="1"/>
  <c r="C54" i="17"/>
  <c r="M54" i="17" s="1"/>
  <c r="C27" i="17"/>
  <c r="M27" i="17" s="1"/>
  <c r="C5" i="4" l="1"/>
  <c r="C108" i="8"/>
  <c r="M108" i="8" s="1"/>
  <c r="C81" i="8" l="1"/>
  <c r="M81" i="8" s="1"/>
  <c r="C27" i="8"/>
  <c r="M27" i="8" s="1"/>
  <c r="C108" i="14"/>
  <c r="M108" i="14" s="1"/>
  <c r="C108" i="7" l="1"/>
  <c r="M108" i="7" s="1"/>
  <c r="C81" i="7" l="1"/>
  <c r="M81" i="7" s="1"/>
  <c r="M105" i="17" l="1"/>
  <c r="M107" i="17" s="1"/>
  <c r="M108" i="17" s="1"/>
  <c r="C81" i="14"/>
  <c r="M81" i="14" s="1"/>
  <c r="C27" i="6" l="1"/>
  <c r="C54" i="15"/>
  <c r="M54" i="15" s="1"/>
  <c r="C27" i="7"/>
  <c r="M27" i="7" s="1"/>
  <c r="C27" i="14"/>
  <c r="M27" i="14" s="1"/>
  <c r="C54" i="8"/>
  <c r="C54" i="13"/>
  <c r="M54" i="13" s="1"/>
  <c r="C27" i="13"/>
  <c r="M27" i="13" s="1"/>
  <c r="C81" i="13"/>
  <c r="M81" i="13" s="1"/>
  <c r="C108" i="13"/>
  <c r="M108" i="13" s="1"/>
  <c r="C54" i="7"/>
  <c r="M54" i="7" s="1"/>
  <c r="J46" i="4"/>
  <c r="J45" i="4"/>
  <c r="M105" i="3"/>
  <c r="M78" i="3"/>
  <c r="C108" i="3"/>
  <c r="C81" i="3"/>
  <c r="C54" i="3"/>
  <c r="E115" i="12"/>
  <c r="E86" i="12"/>
  <c r="J14" i="4"/>
  <c r="J16" i="4" s="1"/>
  <c r="C54" i="6" l="1"/>
  <c r="M53" i="6" s="1"/>
  <c r="M27" i="6"/>
  <c r="C97" i="4"/>
  <c r="C99" i="4" s="1"/>
  <c r="C66" i="4"/>
  <c r="C68" i="4" s="1"/>
  <c r="C35" i="4"/>
  <c r="M53" i="8"/>
  <c r="M54" i="8" s="1"/>
  <c r="M107" i="3"/>
  <c r="M108" i="3" s="1"/>
  <c r="M53" i="3"/>
  <c r="M54" i="3" s="1"/>
  <c r="M80" i="3"/>
  <c r="M81" i="3" s="1"/>
  <c r="J47" i="4"/>
  <c r="C37" i="4" l="1"/>
  <c r="C4" i="4"/>
  <c r="C27" i="10"/>
  <c r="C27" i="3"/>
  <c r="M27" i="3" s="1"/>
  <c r="C54" i="10" l="1"/>
  <c r="M53" i="10" s="1"/>
  <c r="M27" i="10"/>
  <c r="C10" i="4"/>
  <c r="C38" i="4" s="1"/>
  <c r="C41" i="4" s="1"/>
  <c r="C69" i="4" s="1"/>
  <c r="C72" i="4" s="1"/>
  <c r="C100" i="4" l="1"/>
  <c r="C11" i="4"/>
  <c r="C12" i="4" s="1"/>
  <c r="C6" i="4"/>
  <c r="C103" i="4" l="1"/>
  <c r="C39" i="4"/>
  <c r="C42" i="4" l="1"/>
  <c r="C40" i="4"/>
  <c r="C43" i="4" l="1"/>
  <c r="C70" i="4"/>
  <c r="C71" i="4" l="1"/>
  <c r="C73" i="4"/>
  <c r="C101" i="4" l="1"/>
  <c r="C74" i="4"/>
  <c r="C104" i="4" l="1"/>
  <c r="C105" i="4" s="1"/>
  <c r="C10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400-000001000000}">
      <text>
        <r>
          <rPr>
            <sz val="9"/>
            <color indexed="81"/>
            <rFont val="ＭＳ Ｐゴシック"/>
            <family val="3"/>
            <charset val="128"/>
          </rPr>
          <t>２つから選択</t>
        </r>
      </text>
    </comment>
    <comment ref="F2" authorId="0" shapeId="0" xr:uid="{00000000-0006-0000-0400-000002000000}">
      <text>
        <r>
          <rPr>
            <sz val="9"/>
            <color indexed="81"/>
            <rFont val="ＭＳ Ｐゴシック"/>
            <family val="3"/>
            <charset val="128"/>
          </rPr>
          <t>５つから選択</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D00-000001000000}">
      <text>
        <r>
          <rPr>
            <sz val="9"/>
            <color indexed="81"/>
            <rFont val="ＭＳ Ｐゴシック"/>
            <family val="3"/>
            <charset val="128"/>
          </rPr>
          <t>２つから選択</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E00-000001000000}">
      <text>
        <r>
          <rPr>
            <sz val="9"/>
            <color indexed="81"/>
            <rFont val="ＭＳ Ｐゴシック"/>
            <family val="3"/>
            <charset val="128"/>
          </rPr>
          <t>２つから選択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K4" authorId="0" shapeId="0" xr:uid="{00000000-0006-0000-1000-000001000000}">
      <text>
        <r>
          <rPr>
            <sz val="9"/>
            <color indexed="81"/>
            <rFont val="ＭＳ Ｐゴシック"/>
            <family val="3"/>
            <charset val="128"/>
          </rPr>
          <t xml:space="preserve">２つから選択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500-000001000000}">
      <text>
        <r>
          <rPr>
            <sz val="9"/>
            <color indexed="81"/>
            <rFont val="ＭＳ Ｐゴシック"/>
            <family val="3"/>
            <charset val="128"/>
          </rPr>
          <t>２つから選択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600-000001000000}">
      <text>
        <r>
          <rPr>
            <sz val="9"/>
            <color indexed="81"/>
            <rFont val="ＭＳ Ｐゴシック"/>
            <family val="3"/>
            <charset val="128"/>
          </rPr>
          <t>２つから選択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700-000001000000}">
      <text>
        <r>
          <rPr>
            <sz val="9"/>
            <color indexed="81"/>
            <rFont val="ＭＳ Ｐゴシック"/>
            <family val="3"/>
            <charset val="128"/>
          </rPr>
          <t>２つから選択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800-000001000000}">
      <text>
        <r>
          <rPr>
            <sz val="9"/>
            <color indexed="81"/>
            <rFont val="ＭＳ Ｐゴシック"/>
            <family val="3"/>
            <charset val="128"/>
          </rPr>
          <t>２つから選択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900-000001000000}">
      <text>
        <r>
          <rPr>
            <sz val="9"/>
            <color indexed="81"/>
            <rFont val="ＭＳ Ｐゴシック"/>
            <family val="3"/>
            <charset val="128"/>
          </rPr>
          <t>２つから選択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A00-000001000000}">
      <text>
        <r>
          <rPr>
            <sz val="9"/>
            <color indexed="81"/>
            <rFont val="ＭＳ Ｐゴシック"/>
            <family val="3"/>
            <charset val="128"/>
          </rPr>
          <t>２つから選択</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B00-000001000000}">
      <text>
        <r>
          <rPr>
            <sz val="9"/>
            <color indexed="81"/>
            <rFont val="ＭＳ Ｐゴシック"/>
            <family val="3"/>
            <charset val="128"/>
          </rPr>
          <t>２つから選択</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2" authorId="0" shapeId="0" xr:uid="{00000000-0006-0000-0C00-000001000000}">
      <text>
        <r>
          <rPr>
            <sz val="9"/>
            <color indexed="81"/>
            <rFont val="ＭＳ Ｐゴシック"/>
            <family val="3"/>
            <charset val="128"/>
          </rPr>
          <t>２つから選択</t>
        </r>
      </text>
    </comment>
    <comment ref="F2" authorId="0" shapeId="0" xr:uid="{00000000-0006-0000-0C00-000002000000}">
      <text>
        <r>
          <rPr>
            <sz val="9"/>
            <color indexed="81"/>
            <rFont val="ＭＳ Ｐゴシック"/>
            <family val="3"/>
            <charset val="128"/>
          </rPr>
          <t>９つから選択</t>
        </r>
      </text>
    </comment>
  </commentList>
</comments>
</file>

<file path=xl/sharedStrings.xml><?xml version="1.0" encoding="utf-8"?>
<sst xmlns="http://schemas.openxmlformats.org/spreadsheetml/2006/main" count="1657" uniqueCount="365">
  <si>
    <t>月　　　日</t>
    <rPh sb="0" eb="1">
      <t>ツキ</t>
    </rPh>
    <rPh sb="4" eb="5">
      <t>ヒ</t>
    </rPh>
    <phoneticPr fontId="3"/>
  </si>
  <si>
    <t>氏名又は団体名</t>
    <rPh sb="0" eb="1">
      <t>シ</t>
    </rPh>
    <rPh sb="1" eb="2">
      <t>メイ</t>
    </rPh>
    <rPh sb="2" eb="3">
      <t>マタ</t>
    </rPh>
    <rPh sb="4" eb="6">
      <t>ダンタイ</t>
    </rPh>
    <rPh sb="6" eb="7">
      <t>メイ</t>
    </rPh>
    <phoneticPr fontId="3"/>
  </si>
  <si>
    <t>計</t>
    <rPh sb="0" eb="1">
      <t>ケイ</t>
    </rPh>
    <phoneticPr fontId="3"/>
  </si>
  <si>
    <t>支出の目的</t>
    <rPh sb="0" eb="2">
      <t>シシュツ</t>
    </rPh>
    <rPh sb="3" eb="5">
      <t>モクテキ</t>
    </rPh>
    <phoneticPr fontId="3"/>
  </si>
  <si>
    <t>立候補準備の
ための支出</t>
    <rPh sb="0" eb="3">
      <t>リッコウホ</t>
    </rPh>
    <rPh sb="3" eb="5">
      <t>ジュンビ</t>
    </rPh>
    <rPh sb="10" eb="12">
      <t>シシュツ</t>
    </rPh>
    <phoneticPr fontId="3"/>
  </si>
  <si>
    <t>選挙運動の
ための支出</t>
    <rPh sb="0" eb="2">
      <t>センキョ</t>
    </rPh>
    <rPh sb="2" eb="4">
      <t>ウンドウ</t>
    </rPh>
    <rPh sb="9" eb="11">
      <t>シシュツ</t>
    </rPh>
    <phoneticPr fontId="3"/>
  </si>
  <si>
    <t>この報告書は、公職選挙法の規定に従って作製したものであって、真実に相違ありません。</t>
    <rPh sb="2" eb="4">
      <t>ホウコク</t>
    </rPh>
    <rPh sb="4" eb="5">
      <t>ショ</t>
    </rPh>
    <rPh sb="7" eb="9">
      <t>コウショク</t>
    </rPh>
    <rPh sb="9" eb="11">
      <t>センキョ</t>
    </rPh>
    <rPh sb="11" eb="12">
      <t>ホウ</t>
    </rPh>
    <rPh sb="13" eb="15">
      <t>キテイ</t>
    </rPh>
    <rPh sb="16" eb="17">
      <t>シタガ</t>
    </rPh>
    <rPh sb="19" eb="21">
      <t>サクセイ</t>
    </rPh>
    <rPh sb="30" eb="32">
      <t>シンジツ</t>
    </rPh>
    <rPh sb="33" eb="35">
      <t>ソウイ</t>
    </rPh>
    <phoneticPr fontId="3"/>
  </si>
  <si>
    <t>年</t>
    <rPh sb="0" eb="1">
      <t>ネン</t>
    </rPh>
    <phoneticPr fontId="3"/>
  </si>
  <si>
    <t>出納責任者</t>
    <rPh sb="0" eb="2">
      <t>スイトウ</t>
    </rPh>
    <rPh sb="2" eb="5">
      <t>セキニンシャ</t>
    </rPh>
    <phoneticPr fontId="3"/>
  </si>
  <si>
    <t>備　　考</t>
    <rPh sb="0" eb="1">
      <t>ソナエ</t>
    </rPh>
    <rPh sb="3" eb="4">
      <t>コウ</t>
    </rPh>
    <phoneticPr fontId="3"/>
  </si>
  <si>
    <t>区　　分</t>
    <rPh sb="0" eb="1">
      <t>ク</t>
    </rPh>
    <rPh sb="3" eb="4">
      <t>ブン</t>
    </rPh>
    <phoneticPr fontId="3"/>
  </si>
  <si>
    <t>支　出　を　受　け　た　者</t>
    <rPh sb="0" eb="1">
      <t>ササ</t>
    </rPh>
    <rPh sb="2" eb="3">
      <t>デ</t>
    </rPh>
    <rPh sb="6" eb="7">
      <t>ウ</t>
    </rPh>
    <rPh sb="12" eb="13">
      <t>モノ</t>
    </rPh>
    <phoneticPr fontId="3"/>
  </si>
  <si>
    <t>総　　計</t>
    <rPh sb="0" eb="1">
      <t>ソウ</t>
    </rPh>
    <rPh sb="3" eb="4">
      <t>ケイ</t>
    </rPh>
    <phoneticPr fontId="3"/>
  </si>
  <si>
    <t>円</t>
    <rPh sb="0" eb="1">
      <t>エン</t>
    </rPh>
    <phoneticPr fontId="3"/>
  </si>
  <si>
    <t>項　　　目</t>
    <rPh sb="0" eb="1">
      <t>コウ</t>
    </rPh>
    <rPh sb="4" eb="5">
      <t>メ</t>
    </rPh>
    <phoneticPr fontId="3"/>
  </si>
  <si>
    <t xml:space="preserve">単価（Ａ） </t>
    <rPh sb="0" eb="2">
      <t>タンカ</t>
    </rPh>
    <phoneticPr fontId="3"/>
  </si>
  <si>
    <t>枚数（Ｂ）</t>
    <rPh sb="0" eb="2">
      <t>マイスウ</t>
    </rPh>
    <phoneticPr fontId="3"/>
  </si>
  <si>
    <t>金額（Ａ）×（Ｂ）＝（Ｃ）</t>
    <rPh sb="0" eb="2">
      <t>キンガク</t>
    </rPh>
    <phoneticPr fontId="3"/>
  </si>
  <si>
    <t>月</t>
    <rPh sb="0" eb="1">
      <t>ツキ</t>
    </rPh>
    <phoneticPr fontId="3"/>
  </si>
  <si>
    <t>前回計</t>
    <rPh sb="0" eb="1">
      <t>ゼン</t>
    </rPh>
    <rPh sb="1" eb="2">
      <t>カイ</t>
    </rPh>
    <rPh sb="2" eb="3">
      <t>ケイ</t>
    </rPh>
    <phoneticPr fontId="3"/>
  </si>
  <si>
    <t>総　額</t>
    <rPh sb="0" eb="1">
      <t>ソウ</t>
    </rPh>
    <rPh sb="2" eb="3">
      <t>ガク</t>
    </rPh>
    <phoneticPr fontId="3"/>
  </si>
  <si>
    <t>立候補準備</t>
    <rPh sb="0" eb="3">
      <t>リッコウホ</t>
    </rPh>
    <rPh sb="3" eb="5">
      <t>ジュンビ</t>
    </rPh>
    <phoneticPr fontId="3"/>
  </si>
  <si>
    <t>小　計</t>
    <rPh sb="0" eb="1">
      <t>ショウ</t>
    </rPh>
    <rPh sb="2" eb="3">
      <t>ケイ</t>
    </rPh>
    <phoneticPr fontId="3"/>
  </si>
  <si>
    <t>　収入の部</t>
    <rPh sb="1" eb="3">
      <t>シュウニュウ</t>
    </rPh>
    <rPh sb="4" eb="5">
      <t>ブ</t>
    </rPh>
    <phoneticPr fontId="3"/>
  </si>
  <si>
    <t>寄  附  を  し  た  者</t>
    <rPh sb="0" eb="1">
      <t>ヤドリキ</t>
    </rPh>
    <rPh sb="3" eb="4">
      <t>フ</t>
    </rPh>
    <rPh sb="15" eb="16">
      <t>モノ</t>
    </rPh>
    <phoneticPr fontId="3"/>
  </si>
  <si>
    <t>備  　考</t>
    <rPh sb="0" eb="1">
      <t>ソナエ</t>
    </rPh>
    <rPh sb="4" eb="5">
      <t>コウ</t>
    </rPh>
    <phoneticPr fontId="3"/>
  </si>
  <si>
    <t>職    業</t>
    <rPh sb="0" eb="1">
      <t>ショク</t>
    </rPh>
    <rPh sb="5" eb="6">
      <t>ギョウ</t>
    </rPh>
    <phoneticPr fontId="3"/>
  </si>
  <si>
    <t>寄附</t>
    <rPh sb="0" eb="2">
      <t>キフ</t>
    </rPh>
    <phoneticPr fontId="3"/>
  </si>
  <si>
    <t>その他の収入</t>
    <rPh sb="2" eb="3">
      <t>タ</t>
    </rPh>
    <rPh sb="4" eb="6">
      <t>シュウニュウ</t>
    </rPh>
    <phoneticPr fontId="3"/>
  </si>
  <si>
    <t>総計</t>
    <rPh sb="0" eb="1">
      <t>ソウ</t>
    </rPh>
    <rPh sb="1" eb="2">
      <t>ケイ</t>
    </rPh>
    <phoneticPr fontId="3"/>
  </si>
  <si>
    <t>参 考</t>
    <rPh sb="0" eb="1">
      <t>サン</t>
    </rPh>
    <rPh sb="2" eb="3">
      <t>コウ</t>
    </rPh>
    <phoneticPr fontId="3"/>
  </si>
  <si>
    <t>弁当代</t>
    <rPh sb="0" eb="2">
      <t>ベントウ</t>
    </rPh>
    <rPh sb="2" eb="3">
      <t>ダイ</t>
    </rPh>
    <phoneticPr fontId="3"/>
  </si>
  <si>
    <t>お茶代</t>
    <rPh sb="1" eb="2">
      <t>チャ</t>
    </rPh>
    <rPh sb="2" eb="3">
      <t>ダイ</t>
    </rPh>
    <phoneticPr fontId="3"/>
  </si>
  <si>
    <t>菓子代</t>
    <rPh sb="0" eb="2">
      <t>カシ</t>
    </rPh>
    <rPh sb="2" eb="3">
      <t>ダイ</t>
    </rPh>
    <phoneticPr fontId="3"/>
  </si>
  <si>
    <t>事務員報酬</t>
    <rPh sb="0" eb="3">
      <t>ジムイン</t>
    </rPh>
    <rPh sb="3" eb="5">
      <t>ホウシュウ</t>
    </rPh>
    <phoneticPr fontId="3"/>
  </si>
  <si>
    <t>車上運動員報酬</t>
    <rPh sb="0" eb="2">
      <t>シャジョウ</t>
    </rPh>
    <rPh sb="2" eb="5">
      <t>ウンドウイン</t>
    </rPh>
    <rPh sb="5" eb="7">
      <t>ホウシュウ</t>
    </rPh>
    <phoneticPr fontId="3"/>
  </si>
  <si>
    <t>手話通訳者報酬</t>
    <rPh sb="0" eb="2">
      <t>シュワ</t>
    </rPh>
    <rPh sb="2" eb="4">
      <t>ツウヤク</t>
    </rPh>
    <rPh sb="4" eb="5">
      <t>シャ</t>
    </rPh>
    <rPh sb="5" eb="7">
      <t>ホウシュウ</t>
    </rPh>
    <phoneticPr fontId="3"/>
  </si>
  <si>
    <t>選挙運動員実費弁償</t>
    <rPh sb="0" eb="2">
      <t>センキョ</t>
    </rPh>
    <rPh sb="2" eb="5">
      <t>ウンドウイン</t>
    </rPh>
    <phoneticPr fontId="3"/>
  </si>
  <si>
    <t>車上運動員実費弁償</t>
    <rPh sb="0" eb="2">
      <t>シャジョウ</t>
    </rPh>
    <rPh sb="2" eb="5">
      <t>ウンドウイン</t>
    </rPh>
    <rPh sb="5" eb="7">
      <t>ジッピ</t>
    </rPh>
    <rPh sb="7" eb="9">
      <t>ベンショウ</t>
    </rPh>
    <phoneticPr fontId="3"/>
  </si>
  <si>
    <t>手話通訳者実費弁償</t>
    <rPh sb="0" eb="2">
      <t>シュワ</t>
    </rPh>
    <rPh sb="2" eb="4">
      <t>ツウヤク</t>
    </rPh>
    <rPh sb="4" eb="5">
      <t>シャ</t>
    </rPh>
    <rPh sb="5" eb="7">
      <t>ジッピ</t>
    </rPh>
    <rPh sb="7" eb="9">
      <t>ベンショウ</t>
    </rPh>
    <phoneticPr fontId="3"/>
  </si>
  <si>
    <t>事務員実費弁償</t>
    <rPh sb="0" eb="3">
      <t>ジムイン</t>
    </rPh>
    <rPh sb="3" eb="5">
      <t>ジッピ</t>
    </rPh>
    <rPh sb="5" eb="7">
      <t>ベンショウ</t>
    </rPh>
    <phoneticPr fontId="3"/>
  </si>
  <si>
    <t>月　　日</t>
    <rPh sb="0" eb="1">
      <t>ツキ</t>
    </rPh>
    <rPh sb="3" eb="4">
      <t>ヒ</t>
    </rPh>
    <phoneticPr fontId="3"/>
  </si>
  <si>
    <t>種 　別</t>
    <rPh sb="0" eb="1">
      <t>タネ</t>
    </rPh>
    <rPh sb="3" eb="4">
      <t>ベツ</t>
    </rPh>
    <phoneticPr fontId="3"/>
  </si>
  <si>
    <t>住所又は主たる事務所の所在地</t>
    <rPh sb="0" eb="2">
      <t>ジュウショ</t>
    </rPh>
    <rPh sb="2" eb="3">
      <t>マタ</t>
    </rPh>
    <rPh sb="4" eb="5">
      <t>シュ</t>
    </rPh>
    <rPh sb="7" eb="9">
      <t>ジム</t>
    </rPh>
    <rPh sb="9" eb="10">
      <t>ショ</t>
    </rPh>
    <rPh sb="11" eb="14">
      <t>ショザイチ</t>
    </rPh>
    <phoneticPr fontId="3"/>
  </si>
  <si>
    <t>職　　業</t>
    <rPh sb="0" eb="1">
      <t>ショク</t>
    </rPh>
    <rPh sb="3" eb="4">
      <t>ギョウ</t>
    </rPh>
    <phoneticPr fontId="3"/>
  </si>
  <si>
    <t>円</t>
    <rPh sb="0" eb="1">
      <t>エン</t>
    </rPh>
    <phoneticPr fontId="3"/>
  </si>
  <si>
    <t>　枚</t>
    <rPh sb="1" eb="2">
      <t>マイ</t>
    </rPh>
    <phoneticPr fontId="3"/>
  </si>
  <si>
    <t>　円</t>
    <rPh sb="1" eb="2">
      <t>エン</t>
    </rPh>
    <phoneticPr fontId="3"/>
  </si>
  <si>
    <t>1回目提出</t>
    <rPh sb="1" eb="3">
      <t>カイメ</t>
    </rPh>
    <rPh sb="3" eb="5">
      <t>テイシュツ</t>
    </rPh>
    <phoneticPr fontId="3"/>
  </si>
  <si>
    <t>2回目提出</t>
    <rPh sb="1" eb="3">
      <t>カイメ</t>
    </rPh>
    <rPh sb="3" eb="5">
      <t>テイシュツ</t>
    </rPh>
    <phoneticPr fontId="3"/>
  </si>
  <si>
    <t>3回目提出</t>
    <rPh sb="1" eb="3">
      <t>カイメ</t>
    </rPh>
    <rPh sb="3" eb="5">
      <t>テイシュツ</t>
    </rPh>
    <phoneticPr fontId="3"/>
  </si>
  <si>
    <t>4回目提出</t>
    <rPh sb="1" eb="3">
      <t>カイメ</t>
    </rPh>
    <rPh sb="3" eb="5">
      <t>テイシュツ</t>
    </rPh>
    <phoneticPr fontId="3"/>
  </si>
  <si>
    <t>1回目提出2枚目</t>
    <rPh sb="1" eb="3">
      <t>カイメ</t>
    </rPh>
    <rPh sb="3" eb="5">
      <t>テイシュツ</t>
    </rPh>
    <rPh sb="6" eb="8">
      <t>マイメ</t>
    </rPh>
    <phoneticPr fontId="3"/>
  </si>
  <si>
    <r>
      <t>小計</t>
    </r>
    <r>
      <rPr>
        <sz val="9"/>
        <rFont val="ＭＳ Ｐ明朝"/>
        <family val="1"/>
        <charset val="128"/>
      </rPr>
      <t>①+②</t>
    </r>
    <rPh sb="0" eb="1">
      <t>ショウ</t>
    </rPh>
    <rPh sb="1" eb="2">
      <t>ケイ</t>
    </rPh>
    <phoneticPr fontId="3"/>
  </si>
  <si>
    <t>選 挙 運 動</t>
    <rPh sb="0" eb="1">
      <t>セン</t>
    </rPh>
    <rPh sb="2" eb="3">
      <t>コゾル</t>
    </rPh>
    <rPh sb="4" eb="5">
      <t>ウン</t>
    </rPh>
    <rPh sb="6" eb="7">
      <t>ドウ</t>
    </rPh>
    <phoneticPr fontId="3"/>
  </si>
  <si>
    <t>領収書等を徴し難い事情があった支出の明細書</t>
    <rPh sb="0" eb="3">
      <t>リョウシュウショ</t>
    </rPh>
    <rPh sb="3" eb="4">
      <t>ナド</t>
    </rPh>
    <rPh sb="5" eb="6">
      <t>チョウ</t>
    </rPh>
    <rPh sb="7" eb="8">
      <t>ガタ</t>
    </rPh>
    <rPh sb="9" eb="11">
      <t>ジジョウ</t>
    </rPh>
    <rPh sb="15" eb="17">
      <t>シシュツ</t>
    </rPh>
    <rPh sb="18" eb="21">
      <t>メイサイショ</t>
    </rPh>
    <phoneticPr fontId="3"/>
  </si>
  <si>
    <t>支出の年月日</t>
    <rPh sb="0" eb="2">
      <t>シシュツ</t>
    </rPh>
    <rPh sb="3" eb="4">
      <t>ネン</t>
    </rPh>
    <rPh sb="4" eb="5">
      <t>ツキ</t>
    </rPh>
    <rPh sb="5" eb="6">
      <t>ヒ</t>
    </rPh>
    <phoneticPr fontId="3"/>
  </si>
  <si>
    <t>公職の候補者</t>
    <rPh sb="0" eb="1">
      <t>コウ</t>
    </rPh>
    <rPh sb="1" eb="2">
      <t>ショク</t>
    </rPh>
    <rPh sb="3" eb="6">
      <t>コウホシャ</t>
    </rPh>
    <phoneticPr fontId="3"/>
  </si>
  <si>
    <t>住　所</t>
    <rPh sb="0" eb="1">
      <t>ジュウ</t>
    </rPh>
    <rPh sb="2" eb="3">
      <t>ショ</t>
    </rPh>
    <phoneticPr fontId="3"/>
  </si>
  <si>
    <t>氏　名</t>
    <rPh sb="0" eb="1">
      <t>シ</t>
    </rPh>
    <rPh sb="2" eb="3">
      <t>メイ</t>
    </rPh>
    <phoneticPr fontId="3"/>
  </si>
  <si>
    <t>　 　領収書その他の支出を証すべき書面を
　 　徴し難かった事情</t>
    <rPh sb="3" eb="6">
      <t>リョウシュウショ</t>
    </rPh>
    <rPh sb="8" eb="9">
      <t>タ</t>
    </rPh>
    <rPh sb="10" eb="12">
      <t>シシュツ</t>
    </rPh>
    <rPh sb="13" eb="14">
      <t>ショウ</t>
    </rPh>
    <rPh sb="17" eb="19">
      <t>ショメン</t>
    </rPh>
    <rPh sb="24" eb="25">
      <t>チョウ</t>
    </rPh>
    <rPh sb="26" eb="27">
      <t>ガタ</t>
    </rPh>
    <rPh sb="30" eb="32">
      <t>ジジョウ</t>
    </rPh>
    <phoneticPr fontId="3"/>
  </si>
  <si>
    <t>要約筆記者報酬</t>
    <rPh sb="0" eb="2">
      <t>ヨウヤク</t>
    </rPh>
    <rPh sb="2" eb="4">
      <t>ヒッキ</t>
    </rPh>
    <rPh sb="4" eb="5">
      <t>シャ</t>
    </rPh>
    <rPh sb="5" eb="7">
      <t>ホウシュウ</t>
    </rPh>
    <phoneticPr fontId="3"/>
  </si>
  <si>
    <t>要約筆記者実費弁償</t>
    <rPh sb="0" eb="2">
      <t>ヨウヤク</t>
    </rPh>
    <rPh sb="2" eb="4">
      <t>ヒッキ</t>
    </rPh>
    <rPh sb="4" eb="5">
      <t>シャ</t>
    </rPh>
    <rPh sb="5" eb="7">
      <t>ジッピ</t>
    </rPh>
    <rPh sb="7" eb="9">
      <t>ベンショウ</t>
    </rPh>
    <phoneticPr fontId="3"/>
  </si>
  <si>
    <t>選 挙 運 動 費 用 収 支 報 告 書</t>
    <rPh sb="0" eb="1">
      <t>セン</t>
    </rPh>
    <rPh sb="2" eb="3">
      <t>キョ</t>
    </rPh>
    <rPh sb="4" eb="5">
      <t>ウン</t>
    </rPh>
    <rPh sb="6" eb="7">
      <t>ドウ</t>
    </rPh>
    <rPh sb="8" eb="9">
      <t>ヒ</t>
    </rPh>
    <rPh sb="10" eb="11">
      <t>ヨウ</t>
    </rPh>
    <rPh sb="12" eb="13">
      <t>オサム</t>
    </rPh>
    <rPh sb="14" eb="15">
      <t>ササ</t>
    </rPh>
    <rPh sb="16" eb="17">
      <t>ホウ</t>
    </rPh>
    <rPh sb="18" eb="19">
      <t>コク</t>
    </rPh>
    <rPh sb="20" eb="21">
      <t>ショ</t>
    </rPh>
    <phoneticPr fontId="3"/>
  </si>
  <si>
    <t>住所</t>
    <rPh sb="0" eb="1">
      <t>ジュウ</t>
    </rPh>
    <rPh sb="1" eb="2">
      <t>ショ</t>
    </rPh>
    <phoneticPr fontId="3"/>
  </si>
  <si>
    <t>氏名</t>
    <rPh sb="0" eb="2">
      <t>シメイ</t>
    </rPh>
    <phoneticPr fontId="3"/>
  </si>
  <si>
    <t xml:space="preserve"> 回分</t>
  </si>
  <si>
    <t>受理年月日</t>
    <rPh sb="0" eb="2">
      <t>ジュリ</t>
    </rPh>
    <rPh sb="2" eb="5">
      <t>ネンガッピ</t>
    </rPh>
    <phoneticPr fontId="3"/>
  </si>
  <si>
    <t>電話</t>
    <rPh sb="0" eb="2">
      <t>デンワ</t>
    </rPh>
    <phoneticPr fontId="3"/>
  </si>
  <si>
    <t>ＦＡＸ</t>
  </si>
  <si>
    <t>電子メール</t>
    <rPh sb="0" eb="2">
      <t>デンシ</t>
    </rPh>
    <phoneticPr fontId="3"/>
  </si>
  <si>
    <t>振込明細書に係る支出目的書</t>
  </si>
  <si>
    <t>支 出 の 費 目</t>
  </si>
  <si>
    <t>支 出 の 目 的</t>
  </si>
  <si>
    <t xml:space="preserve">(備考) </t>
    <rPh sb="1" eb="3">
      <t>ビコウ</t>
    </rPh>
    <phoneticPr fontId="3"/>
  </si>
  <si>
    <t>【様式１】</t>
    <rPh sb="1" eb="3">
      <t>ヨウシキ</t>
    </rPh>
    <phoneticPr fontId="3"/>
  </si>
  <si>
    <t>日</t>
    <rPh sb="0" eb="1">
      <t>ニチ</t>
    </rPh>
    <phoneticPr fontId="3"/>
  </si>
  <si>
    <t>日</t>
    <rPh sb="0" eb="1">
      <t>ヒ</t>
    </rPh>
    <phoneticPr fontId="3"/>
  </si>
  <si>
    <t>１．</t>
    <phoneticPr fontId="3"/>
  </si>
  <si>
    <t>２．</t>
    <phoneticPr fontId="3"/>
  </si>
  <si>
    <t>３．</t>
    <phoneticPr fontId="3"/>
  </si>
  <si>
    <t>４．</t>
    <phoneticPr fontId="3"/>
  </si>
  <si>
    <t>【様式２】</t>
    <rPh sb="1" eb="3">
      <t>ヨウシキ</t>
    </rPh>
    <phoneticPr fontId="3"/>
  </si>
  <si>
    <t>寄　　附</t>
    <rPh sb="0" eb="1">
      <t>ヤドリキ</t>
    </rPh>
    <rPh sb="3" eb="4">
      <t>フ</t>
    </rPh>
    <phoneticPr fontId="3"/>
  </si>
  <si>
    <t>その他の収入</t>
    <rPh sb="2" eb="3">
      <t>ホカ</t>
    </rPh>
    <rPh sb="4" eb="6">
      <t>シュウニュウ</t>
    </rPh>
    <phoneticPr fontId="3"/>
  </si>
  <si>
    <t>1回目提出</t>
    <phoneticPr fontId="3"/>
  </si>
  <si>
    <t>【様式５－１】</t>
    <phoneticPr fontId="3"/>
  </si>
  <si>
    <t>５．</t>
    <phoneticPr fontId="3"/>
  </si>
  <si>
    <t>（第１回）</t>
    <phoneticPr fontId="3"/>
  </si>
  <si>
    <t>（第２回）</t>
    <phoneticPr fontId="3"/>
  </si>
  <si>
    <t>（第３回）</t>
    <phoneticPr fontId="3"/>
  </si>
  <si>
    <t>（第４回）</t>
    <phoneticPr fontId="3"/>
  </si>
  <si>
    <t>【様式５－１】</t>
    <phoneticPr fontId="3"/>
  </si>
  <si>
    <t>金額又は見積額
（円）</t>
    <rPh sb="0" eb="2">
      <t>キンガク</t>
    </rPh>
    <rPh sb="2" eb="3">
      <t>マタ</t>
    </rPh>
    <rPh sb="4" eb="6">
      <t>ミツ</t>
    </rPh>
    <rPh sb="6" eb="7">
      <t>ガク</t>
    </rPh>
    <rPh sb="9" eb="10">
      <t>エン</t>
    </rPh>
    <phoneticPr fontId="3"/>
  </si>
  <si>
    <t>金額又は見積額
（円）</t>
    <rPh sb="0" eb="2">
      <t>キンガク</t>
    </rPh>
    <rPh sb="2" eb="3">
      <t>マタ</t>
    </rPh>
    <rPh sb="4" eb="5">
      <t>ミ</t>
    </rPh>
    <rPh sb="5" eb="6">
      <t>セキ</t>
    </rPh>
    <rPh sb="6" eb="7">
      <t>ガク</t>
    </rPh>
    <rPh sb="9" eb="10">
      <t>エン</t>
    </rPh>
    <phoneticPr fontId="3"/>
  </si>
  <si>
    <t>金額又は見積額
（円）</t>
    <rPh sb="0" eb="2">
      <t>キンガク</t>
    </rPh>
    <rPh sb="2" eb="3">
      <t>マタ</t>
    </rPh>
    <rPh sb="4" eb="6">
      <t>ミツモリ</t>
    </rPh>
    <rPh sb="6" eb="7">
      <t>ガク</t>
    </rPh>
    <rPh sb="9" eb="10">
      <t>エン</t>
    </rPh>
    <phoneticPr fontId="3"/>
  </si>
  <si>
    <t>【様式５－２の１】</t>
    <phoneticPr fontId="3"/>
  </si>
  <si>
    <t>【様式５－２の１】</t>
    <phoneticPr fontId="3"/>
  </si>
  <si>
    <t>【様式５－２の２】</t>
    <phoneticPr fontId="3"/>
  </si>
  <si>
    <t>【様式５－３】</t>
    <phoneticPr fontId="3"/>
  </si>
  <si>
    <t>【様式５－３】</t>
    <phoneticPr fontId="3"/>
  </si>
  <si>
    <t>【様式５－４】</t>
    <phoneticPr fontId="3"/>
  </si>
  <si>
    <t>【様式５－５】</t>
    <phoneticPr fontId="3"/>
  </si>
  <si>
    <t>【様式５－５】</t>
    <phoneticPr fontId="3"/>
  </si>
  <si>
    <t>【様式５－６】</t>
    <phoneticPr fontId="3"/>
  </si>
  <si>
    <t>【様式５－７】</t>
    <phoneticPr fontId="3"/>
  </si>
  <si>
    <t>弁当調製費</t>
    <rPh sb="0" eb="2">
      <t>ベントウ</t>
    </rPh>
    <rPh sb="2" eb="4">
      <t>チョウセイ</t>
    </rPh>
    <rPh sb="4" eb="5">
      <t>ヒ</t>
    </rPh>
    <phoneticPr fontId="3"/>
  </si>
  <si>
    <t>【様式５－７】</t>
    <phoneticPr fontId="3"/>
  </si>
  <si>
    <t>【様式５－８】</t>
    <phoneticPr fontId="3"/>
  </si>
  <si>
    <t>①</t>
    <phoneticPr fontId="3"/>
  </si>
  <si>
    <t>②</t>
    <phoneticPr fontId="3"/>
  </si>
  <si>
    <t>【様式５－９】</t>
    <phoneticPr fontId="3"/>
  </si>
  <si>
    <t>1回目提出1枚目</t>
    <phoneticPr fontId="3"/>
  </si>
  <si>
    <t>1回目提出1枚目</t>
    <phoneticPr fontId="3"/>
  </si>
  <si>
    <t>【様式５－９】</t>
    <phoneticPr fontId="3"/>
  </si>
  <si>
    <t>【様式５－１０】</t>
    <phoneticPr fontId="3"/>
  </si>
  <si>
    <t>①</t>
    <phoneticPr fontId="3"/>
  </si>
  <si>
    <t>②</t>
    <phoneticPr fontId="3"/>
  </si>
  <si>
    <t>年</t>
    <rPh sb="0" eb="1">
      <t>ネン</t>
    </rPh>
    <phoneticPr fontId="3"/>
  </si>
  <si>
    <t>月</t>
    <rPh sb="0" eb="1">
      <t>ツキ</t>
    </rPh>
    <phoneticPr fontId="3"/>
  </si>
  <si>
    <t>日</t>
    <rPh sb="0" eb="1">
      <t>ヒ</t>
    </rPh>
    <phoneticPr fontId="3"/>
  </si>
  <si>
    <t>　支出の部　（計）</t>
    <rPh sb="1" eb="3">
      <t>シシュツ</t>
    </rPh>
    <rPh sb="4" eb="5">
      <t>ブ</t>
    </rPh>
    <rPh sb="7" eb="8">
      <t>ケイ</t>
    </rPh>
    <phoneticPr fontId="3"/>
  </si>
  <si>
    <t>出納責任者</t>
    <rPh sb="0" eb="2">
      <t>スイトウ</t>
    </rPh>
    <rPh sb="2" eb="5">
      <t>セキニンシャ</t>
    </rPh>
    <phoneticPr fontId="3"/>
  </si>
  <si>
    <t>住　所</t>
    <rPh sb="0" eb="1">
      <t>ジュウ</t>
    </rPh>
    <rPh sb="2" eb="3">
      <t>ショ</t>
    </rPh>
    <phoneticPr fontId="3"/>
  </si>
  <si>
    <t>氏　名</t>
    <rPh sb="0" eb="1">
      <t>シ</t>
    </rPh>
    <rPh sb="2" eb="3">
      <t>メイ</t>
    </rPh>
    <phoneticPr fontId="3"/>
  </si>
  <si>
    <t>金　　額（円）</t>
    <rPh sb="0" eb="1">
      <t>キン</t>
    </rPh>
    <rPh sb="3" eb="4">
      <t>ガク</t>
    </rPh>
    <rPh sb="5" eb="6">
      <t>エン</t>
    </rPh>
    <phoneticPr fontId="3"/>
  </si>
  <si>
    <t>【様式６】</t>
    <phoneticPr fontId="3"/>
  </si>
  <si>
    <t>第</t>
    <rPh sb="0" eb="1">
      <t>ダイ</t>
    </rPh>
    <phoneticPr fontId="3"/>
  </si>
  <si>
    <t>今回計</t>
    <rPh sb="0" eb="2">
      <t>コンカイ</t>
    </rPh>
    <rPh sb="2" eb="3">
      <t>ケイ</t>
    </rPh>
    <phoneticPr fontId="3"/>
  </si>
  <si>
    <t>総　計</t>
    <rPh sb="0" eb="1">
      <t>ソウ</t>
    </rPh>
    <rPh sb="2" eb="3">
      <t>ケイ</t>
    </rPh>
    <phoneticPr fontId="3"/>
  </si>
  <si>
    <t>【様式７】</t>
  </si>
  <si>
    <t>支出の金額（円）</t>
    <rPh sb="0" eb="2">
      <t>シシュツ</t>
    </rPh>
    <rPh sb="3" eb="4">
      <t>キン</t>
    </rPh>
    <rPh sb="4" eb="5">
      <t>ガク</t>
    </rPh>
    <rPh sb="6" eb="7">
      <t>エン</t>
    </rPh>
    <phoneticPr fontId="3"/>
  </si>
  <si>
    <t>年</t>
    <rPh sb="0" eb="1">
      <t>ネン</t>
    </rPh>
    <phoneticPr fontId="3"/>
  </si>
  <si>
    <t>月</t>
    <rPh sb="0" eb="1">
      <t>ツキ</t>
    </rPh>
    <phoneticPr fontId="3"/>
  </si>
  <si>
    <t>日</t>
    <rPh sb="0" eb="1">
      <t>ヒ</t>
    </rPh>
    <phoneticPr fontId="3"/>
  </si>
  <si>
    <t>執行</t>
    <rPh sb="0" eb="2">
      <t>シッコウ</t>
    </rPh>
    <phoneticPr fontId="3"/>
  </si>
  <si>
    <t>選　挙　名</t>
    <rPh sb="0" eb="1">
      <t>セン</t>
    </rPh>
    <rPh sb="2" eb="3">
      <t>キョ</t>
    </rPh>
    <rPh sb="4" eb="5">
      <t>メイ</t>
    </rPh>
    <phoneticPr fontId="3"/>
  </si>
  <si>
    <t>執行</t>
    <rPh sb="0" eb="1">
      <t>シュウ</t>
    </rPh>
    <rPh sb="1" eb="2">
      <t>ギョウ</t>
    </rPh>
    <phoneticPr fontId="3"/>
  </si>
  <si>
    <t>豊中市議会議員一般</t>
    <rPh sb="0" eb="2">
      <t>トヨナカ</t>
    </rPh>
    <rPh sb="2" eb="3">
      <t>シ</t>
    </rPh>
    <rPh sb="3" eb="5">
      <t>ギカイ</t>
    </rPh>
    <rPh sb="5" eb="7">
      <t>ギイン</t>
    </rPh>
    <rPh sb="7" eb="9">
      <t>イッパン</t>
    </rPh>
    <phoneticPr fontId="3"/>
  </si>
  <si>
    <t>豊中市長</t>
    <rPh sb="0" eb="4">
      <t>トヨナカシチョウ</t>
    </rPh>
    <phoneticPr fontId="3"/>
  </si>
  <si>
    <t>豊中市議会議員補欠</t>
    <rPh sb="0" eb="2">
      <t>トヨナカ</t>
    </rPh>
    <rPh sb="2" eb="3">
      <t>シ</t>
    </rPh>
    <rPh sb="3" eb="5">
      <t>ギカイ</t>
    </rPh>
    <rPh sb="5" eb="7">
      <t>ギイン</t>
    </rPh>
    <rPh sb="7" eb="9">
      <t>ホケツ</t>
    </rPh>
    <phoneticPr fontId="3"/>
  </si>
  <si>
    <t>選挙</t>
    <rPh sb="0" eb="2">
      <t>センキョ</t>
    </rPh>
    <phoneticPr fontId="3"/>
  </si>
  <si>
    <t>選　挙</t>
    <rPh sb="0" eb="1">
      <t>セン</t>
    </rPh>
    <rPh sb="2" eb="3">
      <t>キョ</t>
    </rPh>
    <phoneticPr fontId="3"/>
  </si>
  <si>
    <t>【様式８】</t>
    <rPh sb="1" eb="3">
      <t>ヨウシキ</t>
    </rPh>
    <phoneticPr fontId="3"/>
  </si>
  <si>
    <t>　１．</t>
    <phoneticPr fontId="3"/>
  </si>
  <si>
    <t>　２．</t>
    <phoneticPr fontId="3"/>
  </si>
  <si>
    <t>　３．</t>
    <phoneticPr fontId="3"/>
  </si>
  <si>
    <t>公職の候補者</t>
    <rPh sb="0" eb="2">
      <t>コウショク</t>
    </rPh>
    <rPh sb="3" eb="6">
      <t>コウホシャ</t>
    </rPh>
    <phoneticPr fontId="3"/>
  </si>
  <si>
    <t>（第１回）</t>
    <phoneticPr fontId="3"/>
  </si>
  <si>
    <t>（第２回）</t>
    <phoneticPr fontId="3"/>
  </si>
  <si>
    <t>（第３回）</t>
    <phoneticPr fontId="3"/>
  </si>
  <si>
    <t>（第４回）</t>
    <phoneticPr fontId="3"/>
  </si>
  <si>
    <t>（第１回の①）</t>
    <phoneticPr fontId="3"/>
  </si>
  <si>
    <t>（第１回の②）</t>
    <phoneticPr fontId="3"/>
  </si>
  <si>
    <r>
      <t>　支出の部</t>
    </r>
    <r>
      <rPr>
        <b/>
        <sz val="12"/>
        <color rgb="FFFF0000"/>
        <rFont val="ＭＳ Ｐ明朝"/>
        <family val="1"/>
        <charset val="128"/>
      </rPr>
      <t>　【（1）人件費】</t>
    </r>
    <rPh sb="1" eb="3">
      <t>シシュツ</t>
    </rPh>
    <rPh sb="4" eb="5">
      <t>ブ</t>
    </rPh>
    <rPh sb="10" eb="13">
      <t>ジンケンヒ</t>
    </rPh>
    <phoneticPr fontId="3"/>
  </si>
  <si>
    <r>
      <t>　支出の部</t>
    </r>
    <r>
      <rPr>
        <sz val="12"/>
        <color rgb="FFFF0000"/>
        <rFont val="ＭＳ Ｐ明朝"/>
        <family val="1"/>
        <charset val="128"/>
      </rPr>
      <t>　</t>
    </r>
    <r>
      <rPr>
        <b/>
        <sz val="12"/>
        <color rgb="FFFF0000"/>
        <rFont val="ＭＳ Ｐ明朝"/>
        <family val="1"/>
        <charset val="128"/>
      </rPr>
      <t>【（2）家屋費（選挙事務所費）】</t>
    </r>
    <rPh sb="1" eb="3">
      <t>シシュツ</t>
    </rPh>
    <rPh sb="4" eb="5">
      <t>ブ</t>
    </rPh>
    <rPh sb="10" eb="12">
      <t>カオク</t>
    </rPh>
    <rPh sb="12" eb="13">
      <t>ヒ</t>
    </rPh>
    <rPh sb="14" eb="16">
      <t>センキョ</t>
    </rPh>
    <rPh sb="16" eb="18">
      <t>ジム</t>
    </rPh>
    <rPh sb="18" eb="19">
      <t>ショ</t>
    </rPh>
    <rPh sb="19" eb="20">
      <t>ヒ</t>
    </rPh>
    <phoneticPr fontId="3"/>
  </si>
  <si>
    <r>
      <t>　支出の部</t>
    </r>
    <r>
      <rPr>
        <sz val="12"/>
        <color rgb="FFFF0000"/>
        <rFont val="ＭＳ Ｐ明朝"/>
        <family val="1"/>
        <charset val="128"/>
      </rPr>
      <t>　</t>
    </r>
    <r>
      <rPr>
        <b/>
        <sz val="12"/>
        <color rgb="FFFF0000"/>
        <rFont val="ＭＳ Ｐ明朝"/>
        <family val="1"/>
        <charset val="128"/>
      </rPr>
      <t>【（2）家屋費（集合会場費）】</t>
    </r>
    <rPh sb="1" eb="3">
      <t>シシュツ</t>
    </rPh>
    <rPh sb="4" eb="5">
      <t>ブ</t>
    </rPh>
    <rPh sb="10" eb="12">
      <t>カオク</t>
    </rPh>
    <rPh sb="12" eb="13">
      <t>ヒ</t>
    </rPh>
    <rPh sb="14" eb="16">
      <t>シュウゴウ</t>
    </rPh>
    <rPh sb="16" eb="18">
      <t>カイジョウ</t>
    </rPh>
    <rPh sb="18" eb="19">
      <t>ヒ</t>
    </rPh>
    <phoneticPr fontId="3"/>
  </si>
  <si>
    <r>
      <t>　支出の部</t>
    </r>
    <r>
      <rPr>
        <sz val="12"/>
        <color rgb="FFFF0000"/>
        <rFont val="ＭＳ Ｐ明朝"/>
        <family val="1"/>
        <charset val="128"/>
      </rPr>
      <t>　</t>
    </r>
    <r>
      <rPr>
        <b/>
        <sz val="12"/>
        <color rgb="FFFF0000"/>
        <rFont val="ＭＳ Ｐ明朝"/>
        <family val="1"/>
        <charset val="128"/>
      </rPr>
      <t>【（3）通信費】</t>
    </r>
    <rPh sb="1" eb="3">
      <t>シシュツ</t>
    </rPh>
    <rPh sb="4" eb="5">
      <t>ブ</t>
    </rPh>
    <rPh sb="10" eb="12">
      <t>ツウシン</t>
    </rPh>
    <rPh sb="12" eb="13">
      <t>ヒ</t>
    </rPh>
    <phoneticPr fontId="3"/>
  </si>
  <si>
    <r>
      <t>　支出の部　</t>
    </r>
    <r>
      <rPr>
        <b/>
        <sz val="12"/>
        <color rgb="FFFF0000"/>
        <rFont val="ＭＳ Ｐ明朝"/>
        <family val="1"/>
        <charset val="128"/>
      </rPr>
      <t>【（4）交通費】</t>
    </r>
    <rPh sb="1" eb="3">
      <t>シシュツ</t>
    </rPh>
    <rPh sb="4" eb="5">
      <t>ブ</t>
    </rPh>
    <rPh sb="10" eb="13">
      <t>コウツウヒ</t>
    </rPh>
    <phoneticPr fontId="3"/>
  </si>
  <si>
    <r>
      <t>　支出の部</t>
    </r>
    <r>
      <rPr>
        <sz val="12"/>
        <color rgb="FFFF0000"/>
        <rFont val="ＭＳ Ｐ明朝"/>
        <family val="1"/>
        <charset val="128"/>
      </rPr>
      <t>　</t>
    </r>
    <r>
      <rPr>
        <b/>
        <sz val="12"/>
        <color rgb="FFFF0000"/>
        <rFont val="ＭＳ Ｐ明朝"/>
        <family val="1"/>
        <charset val="128"/>
      </rPr>
      <t>【（5）印刷費】</t>
    </r>
    <rPh sb="1" eb="3">
      <t>シシュツ</t>
    </rPh>
    <rPh sb="4" eb="5">
      <t>ブ</t>
    </rPh>
    <rPh sb="10" eb="12">
      <t>インサツ</t>
    </rPh>
    <rPh sb="12" eb="13">
      <t>ヒ</t>
    </rPh>
    <phoneticPr fontId="3"/>
  </si>
  <si>
    <r>
      <t>　支出の部</t>
    </r>
    <r>
      <rPr>
        <sz val="12"/>
        <color rgb="FFFF0000"/>
        <rFont val="ＭＳ Ｐ明朝"/>
        <family val="1"/>
        <charset val="128"/>
      </rPr>
      <t>　</t>
    </r>
    <r>
      <rPr>
        <b/>
        <sz val="12"/>
        <color rgb="FFFF0000"/>
        <rFont val="ＭＳ Ｐ明朝"/>
        <family val="1"/>
        <charset val="128"/>
      </rPr>
      <t>【（6）広告費】</t>
    </r>
    <rPh sb="1" eb="3">
      <t>シシュツ</t>
    </rPh>
    <rPh sb="4" eb="5">
      <t>ブ</t>
    </rPh>
    <rPh sb="10" eb="12">
      <t>コウコク</t>
    </rPh>
    <rPh sb="12" eb="13">
      <t>ヒ</t>
    </rPh>
    <phoneticPr fontId="3"/>
  </si>
  <si>
    <r>
      <t>　支出の部</t>
    </r>
    <r>
      <rPr>
        <sz val="12"/>
        <color rgb="FFFF0000"/>
        <rFont val="ＭＳ Ｐ明朝"/>
        <family val="1"/>
        <charset val="128"/>
      </rPr>
      <t>　</t>
    </r>
    <r>
      <rPr>
        <b/>
        <sz val="12"/>
        <color rgb="FFFF0000"/>
        <rFont val="ＭＳ Ｐ明朝"/>
        <family val="1"/>
        <charset val="128"/>
      </rPr>
      <t>【（7）文具費】</t>
    </r>
    <rPh sb="1" eb="3">
      <t>シシュツ</t>
    </rPh>
    <rPh sb="4" eb="5">
      <t>ブ</t>
    </rPh>
    <rPh sb="10" eb="12">
      <t>ブング</t>
    </rPh>
    <rPh sb="12" eb="13">
      <t>ヒ</t>
    </rPh>
    <phoneticPr fontId="3"/>
  </si>
  <si>
    <r>
      <t>　支出の部</t>
    </r>
    <r>
      <rPr>
        <b/>
        <sz val="12"/>
        <color rgb="FFFF0000"/>
        <rFont val="ＭＳ Ｐ明朝"/>
        <family val="1"/>
        <charset val="128"/>
      </rPr>
      <t>　【（9）休泊費】</t>
    </r>
    <rPh sb="1" eb="3">
      <t>シシュツ</t>
    </rPh>
    <rPh sb="4" eb="5">
      <t>ブ</t>
    </rPh>
    <rPh sb="10" eb="11">
      <t>キュウ</t>
    </rPh>
    <rPh sb="11" eb="12">
      <t>ハク</t>
    </rPh>
    <rPh sb="12" eb="13">
      <t>ヒ</t>
    </rPh>
    <phoneticPr fontId="3"/>
  </si>
  <si>
    <r>
      <t>　支出の部</t>
    </r>
    <r>
      <rPr>
        <b/>
        <sz val="12"/>
        <color rgb="FFFF0000"/>
        <rFont val="ＭＳ Ｐ明朝"/>
        <family val="1"/>
        <charset val="128"/>
      </rPr>
      <t>　【（10）雑　費】</t>
    </r>
    <rPh sb="1" eb="3">
      <t>シシュツ</t>
    </rPh>
    <rPh sb="4" eb="5">
      <t>ブ</t>
    </rPh>
    <rPh sb="11" eb="12">
      <t>ザツ</t>
    </rPh>
    <rPh sb="13" eb="14">
      <t>ヒ</t>
    </rPh>
    <phoneticPr fontId="3"/>
  </si>
  <si>
    <t>雑　　　費</t>
    <rPh sb="0" eb="1">
      <t>ザツ</t>
    </rPh>
    <rPh sb="4" eb="5">
      <t>ヒ</t>
    </rPh>
    <phoneticPr fontId="3"/>
  </si>
  <si>
    <t>(10)</t>
    <phoneticPr fontId="3"/>
  </si>
  <si>
    <t>休　泊　費</t>
    <rPh sb="0" eb="1">
      <t>ヤス</t>
    </rPh>
    <rPh sb="2" eb="3">
      <t>トマ</t>
    </rPh>
    <rPh sb="4" eb="5">
      <t>ヒ</t>
    </rPh>
    <phoneticPr fontId="3"/>
  </si>
  <si>
    <t>(9)</t>
    <phoneticPr fontId="3"/>
  </si>
  <si>
    <t>(8)</t>
    <phoneticPr fontId="3"/>
  </si>
  <si>
    <t>文　具　費</t>
    <rPh sb="0" eb="1">
      <t>ブン</t>
    </rPh>
    <rPh sb="2" eb="3">
      <t>グ</t>
    </rPh>
    <rPh sb="4" eb="5">
      <t>ヒ</t>
    </rPh>
    <phoneticPr fontId="3"/>
  </si>
  <si>
    <t>(7)</t>
    <phoneticPr fontId="3"/>
  </si>
  <si>
    <t>広　告　費</t>
    <rPh sb="0" eb="1">
      <t>ヒロ</t>
    </rPh>
    <rPh sb="2" eb="3">
      <t>コク</t>
    </rPh>
    <rPh sb="4" eb="5">
      <t>ヒ</t>
    </rPh>
    <phoneticPr fontId="3"/>
  </si>
  <si>
    <t>(6)</t>
    <phoneticPr fontId="3"/>
  </si>
  <si>
    <t>印　刷　費</t>
    <rPh sb="0" eb="1">
      <t>イン</t>
    </rPh>
    <rPh sb="2" eb="3">
      <t>サツ</t>
    </rPh>
    <rPh sb="4" eb="5">
      <t>ヒ</t>
    </rPh>
    <phoneticPr fontId="3"/>
  </si>
  <si>
    <t>(5)</t>
    <phoneticPr fontId="3"/>
  </si>
  <si>
    <t>交　通　費</t>
    <rPh sb="0" eb="1">
      <t>コウ</t>
    </rPh>
    <rPh sb="2" eb="3">
      <t>ツウ</t>
    </rPh>
    <rPh sb="4" eb="5">
      <t>ヒ</t>
    </rPh>
    <phoneticPr fontId="3"/>
  </si>
  <si>
    <t>(4)</t>
    <phoneticPr fontId="3"/>
  </si>
  <si>
    <t>通　信　費</t>
    <rPh sb="0" eb="1">
      <t>ツウ</t>
    </rPh>
    <rPh sb="2" eb="3">
      <t>シン</t>
    </rPh>
    <rPh sb="4" eb="5">
      <t>ヒ</t>
    </rPh>
    <phoneticPr fontId="3"/>
  </si>
  <si>
    <t>(3)</t>
    <phoneticPr fontId="3"/>
  </si>
  <si>
    <t>②集合会場費</t>
    <rPh sb="1" eb="3">
      <t>シュウゴウ</t>
    </rPh>
    <rPh sb="3" eb="5">
      <t>カイジョウ</t>
    </rPh>
    <rPh sb="5" eb="6">
      <t>ヒ</t>
    </rPh>
    <phoneticPr fontId="3"/>
  </si>
  <si>
    <t>①選挙事務所費</t>
    <rPh sb="1" eb="3">
      <t>センキョ</t>
    </rPh>
    <rPh sb="3" eb="5">
      <t>ジム</t>
    </rPh>
    <rPh sb="5" eb="6">
      <t>ショ</t>
    </rPh>
    <rPh sb="6" eb="7">
      <t>ヒ</t>
    </rPh>
    <phoneticPr fontId="3"/>
  </si>
  <si>
    <t>(2)</t>
  </si>
  <si>
    <t>人　件　費</t>
    <rPh sb="0" eb="1">
      <t>ニン</t>
    </rPh>
    <rPh sb="2" eb="3">
      <t>ケン</t>
    </rPh>
    <rPh sb="4" eb="5">
      <t>ヒ</t>
    </rPh>
    <phoneticPr fontId="3"/>
  </si>
  <si>
    <t>(1)</t>
    <phoneticPr fontId="3"/>
  </si>
  <si>
    <t>　　　計　　　（円）</t>
    <rPh sb="3" eb="4">
      <t>ケイ</t>
    </rPh>
    <rPh sb="8" eb="9">
      <t>エン</t>
    </rPh>
    <phoneticPr fontId="3"/>
  </si>
  <si>
    <t>選挙運動のための支出（円）</t>
    <rPh sb="0" eb="2">
      <t>センキョ</t>
    </rPh>
    <rPh sb="2" eb="4">
      <t>ウンドウ</t>
    </rPh>
    <rPh sb="8" eb="10">
      <t>シシュツ</t>
    </rPh>
    <rPh sb="11" eb="12">
      <t>エン</t>
    </rPh>
    <phoneticPr fontId="3"/>
  </si>
  <si>
    <t>立候補準備のための支出（円）</t>
    <rPh sb="0" eb="3">
      <t>リッコウホ</t>
    </rPh>
    <rPh sb="3" eb="5">
      <t>ジュンビ</t>
    </rPh>
    <rPh sb="9" eb="11">
      <t>シシュツ</t>
    </rPh>
    <rPh sb="12" eb="13">
      <t>エン</t>
    </rPh>
    <phoneticPr fontId="3"/>
  </si>
  <si>
    <t>支出費目</t>
    <rPh sb="0" eb="2">
      <t>シシュツ</t>
    </rPh>
    <rPh sb="2" eb="4">
      <t>ヒモク</t>
    </rPh>
    <phoneticPr fontId="3"/>
  </si>
  <si>
    <t>1回目提出</t>
    <phoneticPr fontId="3"/>
  </si>
  <si>
    <t>【様式４】</t>
    <phoneticPr fontId="3"/>
  </si>
  <si>
    <r>
      <t>　支出の部</t>
    </r>
    <r>
      <rPr>
        <b/>
        <sz val="12"/>
        <color rgb="FFFF0000"/>
        <rFont val="ＭＳ Ｐ明朝"/>
        <family val="1"/>
        <charset val="128"/>
      </rPr>
      <t>　【支出費目別集計表】</t>
    </r>
    <rPh sb="1" eb="3">
      <t>シシュツ</t>
    </rPh>
    <rPh sb="4" eb="5">
      <t>ブ</t>
    </rPh>
    <rPh sb="7" eb="9">
      <t>シシュツ</t>
    </rPh>
    <rPh sb="9" eb="11">
      <t>ヒモク</t>
    </rPh>
    <rPh sb="11" eb="12">
      <t>ベツ</t>
    </rPh>
    <rPh sb="12" eb="14">
      <t>シュウケイ</t>
    </rPh>
    <rPh sb="14" eb="15">
      <t>ヒョウ</t>
    </rPh>
    <phoneticPr fontId="3"/>
  </si>
  <si>
    <t>５．</t>
    <phoneticPr fontId="3"/>
  </si>
  <si>
    <t>立候補準備</t>
    <rPh sb="0" eb="3">
      <t>リッコウホ</t>
    </rPh>
    <rPh sb="3" eb="5">
      <t>ジュンビ</t>
    </rPh>
    <phoneticPr fontId="3"/>
  </si>
  <si>
    <t>2回目提出</t>
    <phoneticPr fontId="3"/>
  </si>
  <si>
    <t>3回目提出</t>
    <phoneticPr fontId="3"/>
  </si>
  <si>
    <t>4回目提出</t>
    <phoneticPr fontId="3"/>
  </si>
  <si>
    <t>←計算式あり（自動入力）</t>
    <rPh sb="1" eb="3">
      <t>ケイサン</t>
    </rPh>
    <rPh sb="3" eb="4">
      <t>シキ</t>
    </rPh>
    <rPh sb="7" eb="9">
      <t>ジドウ</t>
    </rPh>
    <rPh sb="9" eb="11">
      <t>ニュウリョク</t>
    </rPh>
    <phoneticPr fontId="3"/>
  </si>
  <si>
    <t>公費負担
相当額</t>
    <rPh sb="0" eb="2">
      <t>コウヒ</t>
    </rPh>
    <rPh sb="2" eb="4">
      <t>フタン</t>
    </rPh>
    <rPh sb="5" eb="6">
      <t>ソウ</t>
    </rPh>
    <rPh sb="6" eb="7">
      <t>トウ</t>
    </rPh>
    <rPh sb="7" eb="8">
      <t>ガク</t>
    </rPh>
    <phoneticPr fontId="3"/>
  </si>
  <si>
    <t>支出のうち
公費負担
相当額</t>
    <rPh sb="0" eb="2">
      <t>シシュツ</t>
    </rPh>
    <rPh sb="6" eb="8">
      <t>コウヒ</t>
    </rPh>
    <rPh sb="8" eb="10">
      <t>フタン</t>
    </rPh>
    <rPh sb="11" eb="13">
      <t>ソウトウ</t>
    </rPh>
    <rPh sb="13" eb="14">
      <t>ガク</t>
    </rPh>
    <phoneticPr fontId="3"/>
  </si>
  <si>
    <t>年</t>
    <rPh sb="0" eb="1">
      <t>ネン</t>
    </rPh>
    <phoneticPr fontId="3"/>
  </si>
  <si>
    <t>←第2回目以降の「～から」は第1回目の
報告書と同一の日を記載してください。</t>
    <rPh sb="1" eb="2">
      <t>ダイ</t>
    </rPh>
    <rPh sb="3" eb="5">
      <t>カイメ</t>
    </rPh>
    <rPh sb="5" eb="7">
      <t>イコウ</t>
    </rPh>
    <rPh sb="14" eb="15">
      <t>ダイ</t>
    </rPh>
    <rPh sb="16" eb="18">
      <t>カイメ</t>
    </rPh>
    <rPh sb="20" eb="23">
      <t>ホウコクショ</t>
    </rPh>
    <rPh sb="24" eb="26">
      <t>ドウイツ</t>
    </rPh>
    <rPh sb="27" eb="28">
      <t>ニチ</t>
    </rPh>
    <rPh sb="29" eb="31">
      <t>キサイ</t>
    </rPh>
    <phoneticPr fontId="3"/>
  </si>
  <si>
    <t>労働者報酬</t>
    <rPh sb="0" eb="2">
      <t>ロウドウ</t>
    </rPh>
    <rPh sb="2" eb="3">
      <t>シャ</t>
    </rPh>
    <rPh sb="3" eb="5">
      <t>ホウシュウ</t>
    </rPh>
    <phoneticPr fontId="3"/>
  </si>
  <si>
    <r>
      <t>※　領収書の写しは</t>
    </r>
    <r>
      <rPr>
        <u/>
        <sz val="14"/>
        <rFont val="ＭＳ ゴシック"/>
        <family val="3"/>
        <charset val="128"/>
      </rPr>
      <t>１部（Ａ４用紙）</t>
    </r>
    <r>
      <rPr>
        <sz val="14"/>
        <rFont val="ＭＳ ゴシック"/>
        <family val="3"/>
        <charset val="128"/>
      </rPr>
      <t>提出してください。
　　なお、領収書の写しは収支報告書の記載順（支出費目別の月日順）に並べて提出してください。
　　（収支報告書の記載順に並んでいない場合、点検に相当の時間がかかります。）</t>
    </r>
    <rPh sb="2" eb="5">
      <t>リョウシュウショ</t>
    </rPh>
    <rPh sb="6" eb="7">
      <t>ウツ</t>
    </rPh>
    <rPh sb="10" eb="11">
      <t>ブ</t>
    </rPh>
    <rPh sb="14" eb="16">
      <t>ヨウシ</t>
    </rPh>
    <rPh sb="17" eb="19">
      <t>テイシュツ</t>
    </rPh>
    <rPh sb="32" eb="35">
      <t>リョウシュウショ</t>
    </rPh>
    <rPh sb="36" eb="37">
      <t>ウツ</t>
    </rPh>
    <rPh sb="39" eb="41">
      <t>シュウシ</t>
    </rPh>
    <rPh sb="41" eb="43">
      <t>ホウコク</t>
    </rPh>
    <rPh sb="43" eb="44">
      <t>ショ</t>
    </rPh>
    <rPh sb="45" eb="47">
      <t>キサイ</t>
    </rPh>
    <rPh sb="47" eb="48">
      <t>ジュン</t>
    </rPh>
    <rPh sb="49" eb="51">
      <t>シシュツ</t>
    </rPh>
    <rPh sb="51" eb="53">
      <t>ヒモク</t>
    </rPh>
    <rPh sb="53" eb="54">
      <t>ベツ</t>
    </rPh>
    <rPh sb="55" eb="57">
      <t>ツキヒ</t>
    </rPh>
    <rPh sb="57" eb="58">
      <t>ジュン</t>
    </rPh>
    <rPh sb="60" eb="61">
      <t>ナラ</t>
    </rPh>
    <rPh sb="63" eb="65">
      <t>テイシュツ</t>
    </rPh>
    <rPh sb="76" eb="78">
      <t>シュウシ</t>
    </rPh>
    <rPh sb="78" eb="81">
      <t>ホウコクショ</t>
    </rPh>
    <rPh sb="82" eb="84">
      <t>キサイ</t>
    </rPh>
    <rPh sb="84" eb="85">
      <t>ジュン</t>
    </rPh>
    <rPh sb="86" eb="87">
      <t>ナラ</t>
    </rPh>
    <rPh sb="92" eb="94">
      <t>バアイ</t>
    </rPh>
    <rPh sb="95" eb="97">
      <t>テンケン</t>
    </rPh>
    <rPh sb="98" eb="100">
      <t>ソウトウ</t>
    </rPh>
    <rPh sb="101" eb="103">
      <t>ジカン</t>
    </rPh>
    <phoneticPr fontId="3"/>
  </si>
  <si>
    <t>「支出の費目」の欄には、収支報告書に記載した支出費目（人件費、家屋費（選挙事務所費、集合会場費等）、</t>
    <phoneticPr fontId="3"/>
  </si>
  <si>
    <t>通信費、交通費、印刷費、広告費、文具費、食料費、休泊費、雑費）を記載してください。</t>
    <phoneticPr fontId="3"/>
  </si>
  <si>
    <t>「支出の目的」欄には、収支報告書に記載した支出の目的（謝金、人件費、家屋借上料等）、員数等を記載して</t>
    <phoneticPr fontId="3"/>
  </si>
  <si>
    <t>ください。</t>
    <phoneticPr fontId="3"/>
  </si>
  <si>
    <t>支出の目的ごとに別葉としてください。</t>
    <phoneticPr fontId="3"/>
  </si>
  <si>
    <t>支出の目的に対応する振込明細書の写しと併せて提出してください。</t>
    <phoneticPr fontId="3"/>
  </si>
  <si>
    <t>※該当する選挙を選択してください。</t>
    <rPh sb="1" eb="3">
      <t>ガイトウ</t>
    </rPh>
    <rPh sb="5" eb="7">
      <t>センキョ</t>
    </rPh>
    <rPh sb="8" eb="10">
      <t>センタク</t>
    </rPh>
    <phoneticPr fontId="3"/>
  </si>
  <si>
    <t>豊中市中桜塚３丁目１番１号</t>
    <rPh sb="0" eb="2">
      <t>トヨナカ</t>
    </rPh>
    <rPh sb="2" eb="3">
      <t>シ</t>
    </rPh>
    <rPh sb="3" eb="6">
      <t>ナカサクラヅカ</t>
    </rPh>
    <rPh sb="7" eb="9">
      <t>チョウメ</t>
    </rPh>
    <rPh sb="10" eb="11">
      <t>バン</t>
    </rPh>
    <rPh sb="12" eb="13">
      <t>ゴウ</t>
    </rPh>
    <phoneticPr fontId="3"/>
  </si>
  <si>
    <t>豊中　未来</t>
    <rPh sb="0" eb="2">
      <t>トヨナカ</t>
    </rPh>
    <rPh sb="3" eb="5">
      <t>ミライ</t>
    </rPh>
    <phoneticPr fontId="3"/>
  </si>
  <si>
    <t>豊中　希望</t>
    <rPh sb="0" eb="2">
      <t>トヨナカ</t>
    </rPh>
    <rPh sb="3" eb="5">
      <t>キボウ</t>
    </rPh>
    <phoneticPr fontId="3"/>
  </si>
  <si>
    <t>自己資金</t>
    <rPh sb="0" eb="2">
      <t>ジコ</t>
    </rPh>
    <rPh sb="2" eb="4">
      <t>シキン</t>
    </rPh>
    <phoneticPr fontId="3"/>
  </si>
  <si>
    <t>○○市○○町○丁目○番○号</t>
  </si>
  <si>
    <t>○○市○○町○丁目○番○号</t>
    <rPh sb="2" eb="3">
      <t>シ</t>
    </rPh>
    <rPh sb="5" eb="6">
      <t>マチ</t>
    </rPh>
    <rPh sb="7" eb="9">
      <t>チョウメ</t>
    </rPh>
    <rPh sb="10" eb="11">
      <t>バン</t>
    </rPh>
    <rPh sb="12" eb="13">
      <t>ゴウ</t>
    </rPh>
    <phoneticPr fontId="3"/>
  </si>
  <si>
    <t>甲野　太郎</t>
    <rPh sb="0" eb="1">
      <t>コウ</t>
    </rPh>
    <rPh sb="1" eb="2">
      <t>ノ</t>
    </rPh>
    <rPh sb="3" eb="5">
      <t>タロウ</t>
    </rPh>
    <phoneticPr fontId="3"/>
  </si>
  <si>
    <t>飲食業</t>
    <rPh sb="0" eb="3">
      <t>インショクギョウ</t>
    </rPh>
    <phoneticPr fontId="3"/>
  </si>
  <si>
    <t>◇◇政治連盟</t>
    <rPh sb="2" eb="4">
      <t>セイジ</t>
    </rPh>
    <rPh sb="4" eb="6">
      <t>レンメイ</t>
    </rPh>
    <phoneticPr fontId="3"/>
  </si>
  <si>
    <t>政治団体</t>
    <rPh sb="0" eb="2">
      <t>セイジ</t>
    </rPh>
    <rPh sb="2" eb="4">
      <t>ダンタイ</t>
    </rPh>
    <phoneticPr fontId="3"/>
  </si>
  <si>
    <t>机3、椅子10　1日3,000円×7日分</t>
    <rPh sb="0" eb="1">
      <t>ツクエ</t>
    </rPh>
    <rPh sb="3" eb="5">
      <t>イス</t>
    </rPh>
    <rPh sb="9" eb="10">
      <t>ニチ</t>
    </rPh>
    <rPh sb="15" eb="16">
      <t>エン</t>
    </rPh>
    <rPh sb="18" eb="19">
      <t>ニチ</t>
    </rPh>
    <rPh sb="19" eb="20">
      <t>ブン</t>
    </rPh>
    <phoneticPr fontId="3"/>
  </si>
  <si>
    <t>備品無償提供</t>
    <rPh sb="0" eb="2">
      <t>ビヒン</t>
    </rPh>
    <rPh sb="2" eb="4">
      <t>ムショウ</t>
    </rPh>
    <rPh sb="4" eb="6">
      <t>テイキョウ</t>
    </rPh>
    <phoneticPr fontId="3"/>
  </si>
  <si>
    <t>10,000円以下　5件分</t>
    <rPh sb="6" eb="7">
      <t>エン</t>
    </rPh>
    <rPh sb="7" eb="9">
      <t>イカ</t>
    </rPh>
    <rPh sb="11" eb="12">
      <t>ケン</t>
    </rPh>
    <rPh sb="12" eb="13">
      <t>ブン</t>
    </rPh>
    <phoneticPr fontId="3"/>
  </si>
  <si>
    <t>労務無償提供　1件分</t>
    <rPh sb="0" eb="2">
      <t>ロウム</t>
    </rPh>
    <rPh sb="2" eb="4">
      <t>ムショウ</t>
    </rPh>
    <rPh sb="4" eb="6">
      <t>テイキョウ</t>
    </rPh>
    <rPh sb="8" eb="9">
      <t>ケン</t>
    </rPh>
    <rPh sb="9" eb="10">
      <t>ブン</t>
    </rPh>
    <phoneticPr fontId="3"/>
  </si>
  <si>
    <t>乙山　一郎</t>
    <rPh sb="0" eb="1">
      <t>オツ</t>
    </rPh>
    <rPh sb="1" eb="2">
      <t>ヤマ</t>
    </rPh>
    <rPh sb="3" eb="5">
      <t>イチロウ</t>
    </rPh>
    <phoneticPr fontId="3"/>
  </si>
  <si>
    <t>会社役員</t>
    <rPh sb="0" eb="2">
      <t>カイシャ</t>
    </rPh>
    <rPh sb="2" eb="4">
      <t>ヤクイン</t>
    </rPh>
    <phoneticPr fontId="3"/>
  </si>
  <si>
    <t>自己保有</t>
    <rPh sb="0" eb="2">
      <t>ジコ</t>
    </rPh>
    <rPh sb="2" eb="4">
      <t>ホユウ</t>
    </rPh>
    <phoneticPr fontId="3"/>
  </si>
  <si>
    <t>学生</t>
    <rPh sb="0" eb="2">
      <t>ガクセイ</t>
    </rPh>
    <phoneticPr fontId="3"/>
  </si>
  <si>
    <t>無職</t>
    <rPh sb="0" eb="2">
      <t>ムショク</t>
    </rPh>
    <phoneticPr fontId="3"/>
  </si>
  <si>
    <t>会社員</t>
    <rPh sb="0" eb="3">
      <t>カイシャイン</t>
    </rPh>
    <phoneticPr fontId="3"/>
  </si>
  <si>
    <t>○○市○○町○丁目○番○号</t>
    <phoneticPr fontId="3"/>
  </si>
  <si>
    <t>豊中　秋</t>
    <rPh sb="0" eb="2">
      <t>トヨナカ</t>
    </rPh>
    <rPh sb="3" eb="4">
      <t>アキ</t>
    </rPh>
    <phoneticPr fontId="3"/>
  </si>
  <si>
    <t>丙川　優</t>
    <rPh sb="0" eb="1">
      <t>ヘイ</t>
    </rPh>
    <rPh sb="1" eb="2">
      <t>カワ</t>
    </rPh>
    <rPh sb="3" eb="4">
      <t>ユウ</t>
    </rPh>
    <phoneticPr fontId="3"/>
  </si>
  <si>
    <t>丙川　一美</t>
    <rPh sb="0" eb="1">
      <t>ヘイ</t>
    </rPh>
    <rPh sb="1" eb="2">
      <t>カワ</t>
    </rPh>
    <rPh sb="3" eb="5">
      <t>カズミ</t>
    </rPh>
    <phoneticPr fontId="3"/>
  </si>
  <si>
    <t>甲山　晶</t>
    <rPh sb="0" eb="2">
      <t>コウヤマ</t>
    </rPh>
    <rPh sb="3" eb="4">
      <t>アキラ</t>
    </rPh>
    <phoneticPr fontId="3"/>
  </si>
  <si>
    <t>乙野　まこと</t>
    <rPh sb="0" eb="1">
      <t>オツ</t>
    </rPh>
    <rPh sb="1" eb="2">
      <t>ノ</t>
    </rPh>
    <phoneticPr fontId="3"/>
  </si>
  <si>
    <t>乙野　礼</t>
    <rPh sb="0" eb="1">
      <t>オツ</t>
    </rPh>
    <rPh sb="1" eb="2">
      <t>ノ</t>
    </rPh>
    <rPh sb="3" eb="4">
      <t>レイ</t>
    </rPh>
    <phoneticPr fontId="3"/>
  </si>
  <si>
    <t>同上</t>
    <rPh sb="0" eb="2">
      <t>ドウジョウ</t>
    </rPh>
    <phoneticPr fontId="3"/>
  </si>
  <si>
    <t>労務無償提供</t>
    <rPh sb="0" eb="2">
      <t>ロウム</t>
    </rPh>
    <rPh sb="2" eb="4">
      <t>ムショウ</t>
    </rPh>
    <rPh sb="4" eb="6">
      <t>テイキョウ</t>
    </rPh>
    <phoneticPr fontId="3"/>
  </si>
  <si>
    <t>1日10,000円</t>
    <rPh sb="1" eb="2">
      <t>ニチ</t>
    </rPh>
    <rPh sb="8" eb="9">
      <t>エン</t>
    </rPh>
    <phoneticPr fontId="3"/>
  </si>
  <si>
    <t>事務所借用料</t>
    <rPh sb="0" eb="2">
      <t>ジム</t>
    </rPh>
    <rPh sb="2" eb="3">
      <t>ショ</t>
    </rPh>
    <rPh sb="3" eb="5">
      <t>シャクヨウ</t>
    </rPh>
    <rPh sb="5" eb="6">
      <t>リョウ</t>
    </rPh>
    <phoneticPr fontId="3"/>
  </si>
  <si>
    <t>備品借用料</t>
    <rPh sb="0" eb="2">
      <t>ビヒン</t>
    </rPh>
    <rPh sb="2" eb="4">
      <t>シャクヨウ</t>
    </rPh>
    <rPh sb="4" eb="5">
      <t>リョウ</t>
    </rPh>
    <phoneticPr fontId="3"/>
  </si>
  <si>
    <t>電話架設費</t>
    <rPh sb="0" eb="2">
      <t>デンワ</t>
    </rPh>
    <rPh sb="2" eb="4">
      <t>カセツ</t>
    </rPh>
    <rPh sb="4" eb="5">
      <t>ヒ</t>
    </rPh>
    <phoneticPr fontId="3"/>
  </si>
  <si>
    <t>丙山　増美</t>
    <rPh sb="0" eb="1">
      <t>ヘイ</t>
    </rPh>
    <rPh sb="1" eb="2">
      <t>ヤマ</t>
    </rPh>
    <rPh sb="3" eb="5">
      <t>マスミ</t>
    </rPh>
    <phoneticPr fontId="3"/>
  </si>
  <si>
    <t>不動産業</t>
    <rPh sb="0" eb="3">
      <t>フドウサン</t>
    </rPh>
    <rPh sb="3" eb="4">
      <t>ギョウ</t>
    </rPh>
    <phoneticPr fontId="3"/>
  </si>
  <si>
    <t>◇◇政治連盟</t>
    <phoneticPr fontId="3"/>
  </si>
  <si>
    <t>無償提供</t>
    <rPh sb="0" eb="2">
      <t>ムショウ</t>
    </rPh>
    <rPh sb="2" eb="4">
      <t>テイキョウ</t>
    </rPh>
    <phoneticPr fontId="3"/>
  </si>
  <si>
    <t>□□電信電話㈱
○○営業所</t>
    <rPh sb="2" eb="4">
      <t>デンシン</t>
    </rPh>
    <rPh sb="4" eb="6">
      <t>デンワ</t>
    </rPh>
    <rPh sb="10" eb="13">
      <t>エイギョウショ</t>
    </rPh>
    <phoneticPr fontId="3"/>
  </si>
  <si>
    <t>個人演説会
会場費</t>
    <rPh sb="0" eb="2">
      <t>コジン</t>
    </rPh>
    <rPh sb="2" eb="4">
      <t>エンゼツ</t>
    </rPh>
    <rPh sb="4" eb="5">
      <t>カイ</t>
    </rPh>
    <rPh sb="6" eb="8">
      <t>カイジョウ</t>
    </rPh>
    <rPh sb="8" eb="9">
      <t>ヒ</t>
    </rPh>
    <phoneticPr fontId="3"/>
  </si>
  <si>
    <t>甲田　甲一</t>
    <rPh sb="0" eb="1">
      <t>コウ</t>
    </rPh>
    <rPh sb="1" eb="2">
      <t>タ</t>
    </rPh>
    <rPh sb="3" eb="5">
      <t>コウイチ</t>
    </rPh>
    <phoneticPr fontId="3"/>
  </si>
  <si>
    <t>僧侶</t>
    <rPh sb="0" eb="2">
      <t>ソウリョ</t>
    </rPh>
    <phoneticPr fontId="3"/>
  </si>
  <si>
    <t>㈱○○会館</t>
    <rPh sb="3" eb="5">
      <t>カイカン</t>
    </rPh>
    <phoneticPr fontId="3"/>
  </si>
  <si>
    <t>通話料</t>
    <rPh sb="0" eb="2">
      <t>ツウワ</t>
    </rPh>
    <rPh sb="2" eb="3">
      <t>リョウ</t>
    </rPh>
    <phoneticPr fontId="3"/>
  </si>
  <si>
    <t>電車賃</t>
    <rPh sb="0" eb="3">
      <t>デンシャチン</t>
    </rPh>
    <phoneticPr fontId="3"/>
  </si>
  <si>
    <t>タクシー代</t>
    <rPh sb="4" eb="5">
      <t>ダイ</t>
    </rPh>
    <phoneticPr fontId="3"/>
  </si>
  <si>
    <t>運動員車賃</t>
    <rPh sb="0" eb="3">
      <t>ウンドウイン</t>
    </rPh>
    <rPh sb="3" eb="4">
      <t>クルマ</t>
    </rPh>
    <rPh sb="4" eb="5">
      <t>チン</t>
    </rPh>
    <phoneticPr fontId="3"/>
  </si>
  <si>
    <t>○○市○○町○丁目○番○号</t>
    <phoneticPr fontId="3"/>
  </si>
  <si>
    <t>△△電鉄㈱</t>
    <rPh sb="2" eb="4">
      <t>デンテツ</t>
    </rPh>
    <phoneticPr fontId="3"/>
  </si>
  <si>
    <t>××タクシー㈱</t>
    <phoneticPr fontId="3"/>
  </si>
  <si>
    <t>乙川　冬子</t>
    <rPh sb="0" eb="1">
      <t>オツ</t>
    </rPh>
    <rPh sb="1" eb="2">
      <t>カワ</t>
    </rPh>
    <rPh sb="3" eb="4">
      <t>フユ</t>
    </rPh>
    <rPh sb="4" eb="5">
      <t>コ</t>
    </rPh>
    <phoneticPr fontId="3"/>
  </si>
  <si>
    <t>実費弁償</t>
    <rPh sb="0" eb="2">
      <t>ジッピ</t>
    </rPh>
    <rPh sb="2" eb="4">
      <t>ベンショウ</t>
    </rPh>
    <phoneticPr fontId="3"/>
  </si>
  <si>
    <t>ポスター受領○○駅往復</t>
    <rPh sb="4" eb="6">
      <t>ジュリョウ</t>
    </rPh>
    <rPh sb="8" eb="9">
      <t>エキ</t>
    </rPh>
    <rPh sb="9" eb="11">
      <t>オウフク</t>
    </rPh>
    <phoneticPr fontId="3"/>
  </si>
  <si>
    <t>ポスター印刷代</t>
    <rPh sb="4" eb="6">
      <t>インサツ</t>
    </rPh>
    <rPh sb="6" eb="7">
      <t>ダイ</t>
    </rPh>
    <phoneticPr fontId="3"/>
  </si>
  <si>
    <t>ハガキ印刷代</t>
    <rPh sb="3" eb="5">
      <t>インサツ</t>
    </rPh>
    <rPh sb="5" eb="6">
      <t>ダイ</t>
    </rPh>
    <phoneticPr fontId="3"/>
  </si>
  <si>
    <t>選挙公報
原稿作成代</t>
    <rPh sb="0" eb="2">
      <t>センキョ</t>
    </rPh>
    <rPh sb="2" eb="4">
      <t>コウホウ</t>
    </rPh>
    <rPh sb="5" eb="7">
      <t>ゲンコウ</t>
    </rPh>
    <rPh sb="7" eb="9">
      <t>サクセイ</t>
    </rPh>
    <rPh sb="9" eb="10">
      <t>ダイ</t>
    </rPh>
    <phoneticPr fontId="3"/>
  </si>
  <si>
    <t>××印刷㈱</t>
    <rPh sb="2" eb="4">
      <t>インサツ</t>
    </rPh>
    <phoneticPr fontId="3"/>
  </si>
  <si>
    <t>××印刷㈱</t>
    <phoneticPr fontId="3"/>
  </si>
  <si>
    <t>××印刷㈱</t>
    <phoneticPr fontId="3"/>
  </si>
  <si>
    <t>ちょうちん製作費</t>
    <rPh sb="5" eb="7">
      <t>セイサク</t>
    </rPh>
    <rPh sb="7" eb="8">
      <t>ヒ</t>
    </rPh>
    <phoneticPr fontId="3"/>
  </si>
  <si>
    <t>看板製作費</t>
    <rPh sb="0" eb="2">
      <t>カンバン</t>
    </rPh>
    <rPh sb="2" eb="5">
      <t>セイサクヒ</t>
    </rPh>
    <phoneticPr fontId="3"/>
  </si>
  <si>
    <t>たすき製作費</t>
    <rPh sb="3" eb="6">
      <t>セイサクヒ</t>
    </rPh>
    <phoneticPr fontId="3"/>
  </si>
  <si>
    <t>拡声機代</t>
    <rPh sb="0" eb="3">
      <t>カクセイキ</t>
    </rPh>
    <rPh sb="3" eb="4">
      <t>ダイ</t>
    </rPh>
    <phoneticPr fontId="3"/>
  </si>
  <si>
    <t>新聞広告料</t>
    <rPh sb="0" eb="2">
      <t>シンブン</t>
    </rPh>
    <rPh sb="2" eb="4">
      <t>コウコク</t>
    </rPh>
    <rPh sb="4" eb="5">
      <t>リョウ</t>
    </rPh>
    <phoneticPr fontId="3"/>
  </si>
  <si>
    <t>○○市○○町○丁目○番○号</t>
    <phoneticPr fontId="3"/>
  </si>
  <si>
    <t>○○市○○町○丁目○番○号</t>
    <phoneticPr fontId="3"/>
  </si>
  <si>
    <t>○○提灯店</t>
    <rPh sb="2" eb="4">
      <t>チョウチン</t>
    </rPh>
    <rPh sb="4" eb="5">
      <t>テン</t>
    </rPh>
    <phoneticPr fontId="3"/>
  </si>
  <si>
    <t>□□工芸社</t>
    <rPh sb="2" eb="4">
      <t>コウゲイ</t>
    </rPh>
    <rPh sb="4" eb="5">
      <t>シャ</t>
    </rPh>
    <phoneticPr fontId="3"/>
  </si>
  <si>
    <t>××工房</t>
    <rPh sb="2" eb="4">
      <t>コウボウ</t>
    </rPh>
    <phoneticPr fontId="3"/>
  </si>
  <si>
    <t>△△広告㈱</t>
    <rPh sb="2" eb="4">
      <t>コウコク</t>
    </rPh>
    <phoneticPr fontId="3"/>
  </si>
  <si>
    <t>◇◇タイムズ</t>
    <phoneticPr fontId="3"/>
  </si>
  <si>
    <t>画びょう代</t>
    <rPh sb="0" eb="1">
      <t>ガ</t>
    </rPh>
    <rPh sb="4" eb="5">
      <t>ダイ</t>
    </rPh>
    <phoneticPr fontId="3"/>
  </si>
  <si>
    <t>ペン代その他</t>
    <rPh sb="2" eb="3">
      <t>ダイ</t>
    </rPh>
    <rPh sb="5" eb="6">
      <t>ホカ</t>
    </rPh>
    <phoneticPr fontId="3"/>
  </si>
  <si>
    <t>コピー用紙代
その他</t>
    <rPh sb="3" eb="5">
      <t>ヨウシ</t>
    </rPh>
    <rPh sb="5" eb="6">
      <t>ダイ</t>
    </rPh>
    <rPh sb="9" eb="10">
      <t>ホカ</t>
    </rPh>
    <phoneticPr fontId="3"/>
  </si>
  <si>
    <t>◇◇文具店</t>
    <rPh sb="2" eb="4">
      <t>ブング</t>
    </rPh>
    <rPh sb="4" eb="5">
      <t>テン</t>
    </rPh>
    <phoneticPr fontId="3"/>
  </si>
  <si>
    <t>スーパー□□</t>
    <phoneticPr fontId="3"/>
  </si>
  <si>
    <t>□□菓子店</t>
    <rPh sb="2" eb="4">
      <t>カシ</t>
    </rPh>
    <rPh sb="4" eb="5">
      <t>テン</t>
    </rPh>
    <phoneticPr fontId="3"/>
  </si>
  <si>
    <t>スーパー○○　□□店</t>
    <rPh sb="9" eb="10">
      <t>ミセ</t>
    </rPh>
    <phoneticPr fontId="3"/>
  </si>
  <si>
    <t>××仕出店</t>
    <rPh sb="2" eb="4">
      <t>シダ</t>
    </rPh>
    <rPh sb="4" eb="5">
      <t>ミセ</t>
    </rPh>
    <phoneticPr fontId="3"/>
  </si>
  <si>
    <t>労働者宿泊代</t>
    <rPh sb="0" eb="3">
      <t>ロウドウシャ</t>
    </rPh>
    <rPh sb="3" eb="6">
      <t>シュクハクダイ</t>
    </rPh>
    <phoneticPr fontId="3"/>
  </si>
  <si>
    <t>運動員宿泊代</t>
    <rPh sb="0" eb="3">
      <t>ウンドウイン</t>
    </rPh>
    <rPh sb="3" eb="6">
      <t>シュクハクダイ</t>
    </rPh>
    <phoneticPr fontId="3"/>
  </si>
  <si>
    <t>桜塚　咲夫</t>
    <rPh sb="0" eb="1">
      <t>サクラ</t>
    </rPh>
    <rPh sb="1" eb="2">
      <t>ヅカ</t>
    </rPh>
    <rPh sb="3" eb="4">
      <t>サ</t>
    </rPh>
    <rPh sb="4" eb="5">
      <t>オット</t>
    </rPh>
    <phoneticPr fontId="3"/>
  </si>
  <si>
    <t>岡町　春子</t>
    <rPh sb="0" eb="2">
      <t>オカマチ</t>
    </rPh>
    <rPh sb="3" eb="5">
      <t>ハルコ</t>
    </rPh>
    <phoneticPr fontId="3"/>
  </si>
  <si>
    <t>会社員</t>
    <rPh sb="0" eb="2">
      <t>カイシャ</t>
    </rPh>
    <rPh sb="2" eb="3">
      <t>イン</t>
    </rPh>
    <phoneticPr fontId="3"/>
  </si>
  <si>
    <t>釘・針金代</t>
    <rPh sb="0" eb="1">
      <t>クギ</t>
    </rPh>
    <rPh sb="2" eb="4">
      <t>ハリガネ</t>
    </rPh>
    <rPh sb="4" eb="5">
      <t>ダイ</t>
    </rPh>
    <phoneticPr fontId="3"/>
  </si>
  <si>
    <t>ベニヤ板代</t>
    <rPh sb="3" eb="4">
      <t>イタ</t>
    </rPh>
    <rPh sb="4" eb="5">
      <t>ダイ</t>
    </rPh>
    <phoneticPr fontId="3"/>
  </si>
  <si>
    <t>振込手数料</t>
    <rPh sb="0" eb="2">
      <t>フリコミ</t>
    </rPh>
    <rPh sb="2" eb="5">
      <t>テスウリョウ</t>
    </rPh>
    <phoneticPr fontId="3"/>
  </si>
  <si>
    <t>□□銀行××支店</t>
    <rPh sb="2" eb="4">
      <t>ギンコウ</t>
    </rPh>
    <rPh sb="6" eb="8">
      <t>シテン</t>
    </rPh>
    <phoneticPr fontId="3"/>
  </si>
  <si>
    <t>○○材木店</t>
    <rPh sb="2" eb="4">
      <t>ザイモク</t>
    </rPh>
    <rPh sb="4" eb="5">
      <t>テン</t>
    </rPh>
    <phoneticPr fontId="3"/>
  </si>
  <si>
    <t>△△金物店</t>
    <rPh sb="2" eb="4">
      <t>カナモノ</t>
    </rPh>
    <rPh sb="4" eb="5">
      <t>テン</t>
    </rPh>
    <phoneticPr fontId="3"/>
  </si>
  <si>
    <t>大阪　太郎</t>
    <rPh sb="0" eb="2">
      <t>オオサカ</t>
    </rPh>
    <rPh sb="3" eb="5">
      <t>タロウ</t>
    </rPh>
    <phoneticPr fontId="3"/>
  </si>
  <si>
    <t>労働者報酬</t>
    <rPh sb="0" eb="3">
      <t>ロウドウシャ</t>
    </rPh>
    <rPh sb="3" eb="5">
      <t>ホウシュウ</t>
    </rPh>
    <phoneticPr fontId="3"/>
  </si>
  <si>
    <t>銀行振込のため</t>
    <rPh sb="0" eb="2">
      <t>ギンコウ</t>
    </rPh>
    <rPh sb="2" eb="4">
      <t>フリコミ</t>
    </rPh>
    <phoneticPr fontId="3"/>
  </si>
  <si>
    <t>公費負担のため</t>
    <rPh sb="0" eb="2">
      <t>コウヒ</t>
    </rPh>
    <rPh sb="2" eb="4">
      <t>フタン</t>
    </rPh>
    <phoneticPr fontId="3"/>
  </si>
  <si>
    <t>備品の無償提供のため</t>
    <rPh sb="0" eb="2">
      <t>ビヒン</t>
    </rPh>
    <rPh sb="3" eb="5">
      <t>ムショウ</t>
    </rPh>
    <rPh sb="5" eb="7">
      <t>テイキョウ</t>
    </rPh>
    <phoneticPr fontId="3"/>
  </si>
  <si>
    <t>領収書の発行をしないため</t>
    <rPh sb="0" eb="3">
      <t>リョウシュウショ</t>
    </rPh>
    <rPh sb="4" eb="6">
      <t>ハッコウ</t>
    </rPh>
    <phoneticPr fontId="3"/>
  </si>
  <si>
    <t>労務の無償提供のため</t>
    <rPh sb="0" eb="2">
      <t>ロウム</t>
    </rPh>
    <rPh sb="3" eb="5">
      <t>ムショウ</t>
    </rPh>
    <rPh sb="5" eb="7">
      <t>テイキョウ</t>
    </rPh>
    <phoneticPr fontId="3"/>
  </si>
  <si>
    <t>広　告　費</t>
  </si>
  <si>
    <t>ちょうちん製作費</t>
    <rPh sb="5" eb="8">
      <t>セイサクヒ</t>
    </rPh>
    <phoneticPr fontId="3"/>
  </si>
  <si>
    <r>
      <t>※　収支報告書は</t>
    </r>
    <r>
      <rPr>
        <u/>
        <sz val="14"/>
        <rFont val="ＭＳ ゴシック"/>
        <family val="3"/>
        <charset val="128"/>
      </rPr>
      <t>２部</t>
    </r>
    <r>
      <rPr>
        <sz val="14"/>
        <rFont val="ＭＳ ゴシック"/>
        <family val="3"/>
        <charset val="128"/>
      </rPr>
      <t>提出してください。（１部は受付印を押して返却します。）</t>
    </r>
    <rPh sb="2" eb="4">
      <t>シュウシ</t>
    </rPh>
    <rPh sb="4" eb="7">
      <t>ホウコクショ</t>
    </rPh>
    <rPh sb="9" eb="10">
      <t>ブ</t>
    </rPh>
    <rPh sb="10" eb="12">
      <t>テイシュツ</t>
    </rPh>
    <rPh sb="21" eb="22">
      <t>ブ</t>
    </rPh>
    <rPh sb="23" eb="25">
      <t>ウケツケ</t>
    </rPh>
    <rPh sb="25" eb="26">
      <t>イン</t>
    </rPh>
    <rPh sb="27" eb="28">
      <t>オ</t>
    </rPh>
    <rPh sb="30" eb="32">
      <t>ヘンキャク</t>
    </rPh>
    <phoneticPr fontId="3"/>
  </si>
  <si>
    <t xml:space="preserve"> （内訳）選挙運動用ビラ作成経費</t>
    <rPh sb="2" eb="4">
      <t>ウチワケ</t>
    </rPh>
    <rPh sb="5" eb="7">
      <t>センキョ</t>
    </rPh>
    <rPh sb="7" eb="9">
      <t>ウンドウ</t>
    </rPh>
    <rPh sb="9" eb="10">
      <t>ヨウ</t>
    </rPh>
    <phoneticPr fontId="3"/>
  </si>
  <si>
    <t xml:space="preserve"> （内訳）選挙運動用ポスター作成経費</t>
    <rPh sb="2" eb="4">
      <t>ウチワケ</t>
    </rPh>
    <rPh sb="14" eb="16">
      <t>サクセイ</t>
    </rPh>
    <rPh sb="16" eb="18">
      <t>ケイヒ</t>
    </rPh>
    <phoneticPr fontId="3"/>
  </si>
  <si>
    <t xml:space="preserve"> （内訳）選挙運動用ビラ作成経費</t>
    <rPh sb="2" eb="4">
      <t>ウチワケ</t>
    </rPh>
    <phoneticPr fontId="3"/>
  </si>
  <si>
    <t>家　屋　費　（①＋②）</t>
    <rPh sb="0" eb="1">
      <t>イエ</t>
    </rPh>
    <rPh sb="2" eb="3">
      <t>ヤ</t>
    </rPh>
    <rPh sb="4" eb="5">
      <t>ヒ</t>
    </rPh>
    <phoneticPr fontId="3"/>
  </si>
  <si>
    <t>選挙運動用ビラの作成</t>
    <rPh sb="0" eb="2">
      <t>センキョ</t>
    </rPh>
    <rPh sb="2" eb="5">
      <t>ウンドウヨウ</t>
    </rPh>
    <rPh sb="8" eb="10">
      <t>サクセイ</t>
    </rPh>
    <phoneticPr fontId="3"/>
  </si>
  <si>
    <t>選挙運動用ポスターの作成</t>
    <rPh sb="10" eb="12">
      <t>サクセイ</t>
    </rPh>
    <phoneticPr fontId="3"/>
  </si>
  <si>
    <t>選挙運動用ビラの作成</t>
    <rPh sb="8" eb="10">
      <t>サクセイ</t>
    </rPh>
    <phoneticPr fontId="3"/>
  </si>
  <si>
    <t>机3、椅子10
1日3,000円×7日分</t>
    <rPh sb="0" eb="1">
      <t>ツクエ</t>
    </rPh>
    <rPh sb="3" eb="5">
      <t>イス</t>
    </rPh>
    <rPh sb="9" eb="10">
      <t>ニチ</t>
    </rPh>
    <rPh sb="15" eb="16">
      <t>エン</t>
    </rPh>
    <rPh sb="18" eb="19">
      <t>ニチ</t>
    </rPh>
    <rPh sb="19" eb="20">
      <t>ブン</t>
    </rPh>
    <phoneticPr fontId="3"/>
  </si>
  <si>
    <t>このエクセルファイルには、シート別に以下の選挙運動費用収支報告に必要な様式を掲載しています。</t>
    <rPh sb="16" eb="17">
      <t>ベツ</t>
    </rPh>
    <rPh sb="18" eb="20">
      <t>イカ</t>
    </rPh>
    <rPh sb="21" eb="23">
      <t>センキョ</t>
    </rPh>
    <rPh sb="23" eb="25">
      <t>ウンドウ</t>
    </rPh>
    <rPh sb="25" eb="27">
      <t>ヒヨウ</t>
    </rPh>
    <rPh sb="27" eb="29">
      <t>シュウシ</t>
    </rPh>
    <rPh sb="29" eb="31">
      <t>ホウコク</t>
    </rPh>
    <rPh sb="32" eb="34">
      <t>ヒツヨウ</t>
    </rPh>
    <rPh sb="35" eb="37">
      <t>ヨウシキ</t>
    </rPh>
    <rPh sb="38" eb="40">
      <t>ケイサイ</t>
    </rPh>
    <phoneticPr fontId="3"/>
  </si>
  <si>
    <t>※候補者届に記載された住所・氏名（本名）を記載してください。</t>
    <rPh sb="1" eb="4">
      <t>コウホシャ</t>
    </rPh>
    <rPh sb="4" eb="5">
      <t>トドケ</t>
    </rPh>
    <rPh sb="6" eb="8">
      <t>キサイ</t>
    </rPh>
    <rPh sb="11" eb="13">
      <t>ジュウショ</t>
    </rPh>
    <rPh sb="14" eb="16">
      <t>シメイ</t>
    </rPh>
    <rPh sb="17" eb="19">
      <t>ホンミョウ</t>
    </rPh>
    <rPh sb="21" eb="23">
      <t>キサイ</t>
    </rPh>
    <phoneticPr fontId="3"/>
  </si>
  <si>
    <t>１．</t>
    <phoneticPr fontId="3"/>
  </si>
  <si>
    <t>２．</t>
    <phoneticPr fontId="3"/>
  </si>
  <si>
    <t>３．</t>
    <phoneticPr fontId="3"/>
  </si>
  <si>
    <t>公職の候補者</t>
    <phoneticPr fontId="3"/>
  </si>
  <si>
    <t>３．</t>
    <phoneticPr fontId="3"/>
  </si>
  <si>
    <t>期　　　間</t>
    <phoneticPr fontId="3"/>
  </si>
  <si>
    <t>から</t>
    <phoneticPr fontId="3"/>
  </si>
  <si>
    <t>まで</t>
    <phoneticPr fontId="3"/>
  </si>
  <si>
    <t>事務担当者</t>
    <phoneticPr fontId="3"/>
  </si>
  <si>
    <t>○○</t>
    <phoneticPr fontId="3"/>
  </si>
  <si>
    <t>（○○○○）</t>
    <phoneticPr fontId="3"/>
  </si>
  <si>
    <t>○○○○</t>
    <phoneticPr fontId="3"/>
  </si>
  <si>
    <t>××</t>
    <phoneticPr fontId="3"/>
  </si>
  <si>
    <t>（××××）</t>
    <phoneticPr fontId="3"/>
  </si>
  <si>
    <t>××××</t>
    <phoneticPr fontId="3"/>
  </si>
  <si>
    <t>abcdefg123456＠xx.xx</t>
    <phoneticPr fontId="3"/>
  </si>
  <si>
    <t>令和</t>
    <rPh sb="0" eb="1">
      <t>レイ</t>
    </rPh>
    <rPh sb="1" eb="2">
      <t>ワ</t>
    </rPh>
    <phoneticPr fontId="3"/>
  </si>
  <si>
    <t>●</t>
    <phoneticPr fontId="3"/>
  </si>
  <si>
    <t>令和</t>
    <rPh sb="0" eb="1">
      <t>レイ</t>
    </rPh>
    <rPh sb="1" eb="2">
      <t>ワ</t>
    </rPh>
    <phoneticPr fontId="3"/>
  </si>
  <si>
    <t>●</t>
    <phoneticPr fontId="3"/>
  </si>
  <si>
    <t>x月x日</t>
    <rPh sb="1" eb="2">
      <t>ツキ</t>
    </rPh>
    <rPh sb="3" eb="4">
      <t>ニチ</t>
    </rPh>
    <phoneticPr fontId="3"/>
  </si>
  <si>
    <t>x月x日</t>
    <rPh sb="1" eb="2">
      <t>ツキ</t>
    </rPh>
    <rPh sb="3" eb="4">
      <t>ヒ</t>
    </rPh>
    <phoneticPr fontId="3"/>
  </si>
  <si>
    <t>1日15,000円×7日分
x/x支払</t>
    <rPh sb="1" eb="2">
      <t>ニチ</t>
    </rPh>
    <rPh sb="8" eb="9">
      <t>エン</t>
    </rPh>
    <rPh sb="11" eb="12">
      <t>ニチ</t>
    </rPh>
    <rPh sb="12" eb="13">
      <t>ブン</t>
    </rPh>
    <rPh sb="17" eb="19">
      <t>シハラ</t>
    </rPh>
    <phoneticPr fontId="3"/>
  </si>
  <si>
    <t>1日10,000円×7日分
x/x支払</t>
    <phoneticPr fontId="3"/>
  </si>
  <si>
    <t>1日12,000円×7日分
x/x支払</t>
    <phoneticPr fontId="3"/>
  </si>
  <si>
    <t>臨時電話1台　x/x支払</t>
    <rPh sb="0" eb="2">
      <t>リンジ</t>
    </rPh>
    <rPh sb="2" eb="4">
      <t>デンワ</t>
    </rPh>
    <rPh sb="5" eb="6">
      <t>ダイ</t>
    </rPh>
    <rPh sb="10" eb="12">
      <t>シハラ</t>
    </rPh>
    <phoneticPr fontId="3"/>
  </si>
  <si>
    <t>x/x支払</t>
    <rPh sb="3" eb="5">
      <t>シハラ</t>
    </rPh>
    <phoneticPr fontId="3"/>
  </si>
  <si>
    <t>1枚10円×2,000枚
x/x支払</t>
    <rPh sb="1" eb="2">
      <t>マイ</t>
    </rPh>
    <rPh sb="4" eb="5">
      <t>エン</t>
    </rPh>
    <rPh sb="11" eb="12">
      <t>マイ</t>
    </rPh>
    <rPh sb="16" eb="18">
      <t>シハラ</t>
    </rPh>
    <phoneticPr fontId="3"/>
  </si>
  <si>
    <t>平成xx年xx月購入</t>
    <rPh sb="0" eb="2">
      <t>ヘイセイ</t>
    </rPh>
    <rPh sb="4" eb="5">
      <t>ネン</t>
    </rPh>
    <rPh sb="7" eb="8">
      <t>ツキ</t>
    </rPh>
    <rPh sb="8" eb="10">
      <t>コウニュウ</t>
    </rPh>
    <phoneticPr fontId="3"/>
  </si>
  <si>
    <t>1食1,000円×150食
x/x支払</t>
    <rPh sb="1" eb="2">
      <t>ショク</t>
    </rPh>
    <rPh sb="7" eb="8">
      <t>エン</t>
    </rPh>
    <rPh sb="12" eb="13">
      <t>ショク</t>
    </rPh>
    <rPh sb="17" eb="19">
      <t>シハラ</t>
    </rPh>
    <phoneticPr fontId="3"/>
  </si>
  <si>
    <t>1食1,000円×160食
x/x支払</t>
    <rPh sb="1" eb="2">
      <t>ショク</t>
    </rPh>
    <rPh sb="7" eb="8">
      <t>エン</t>
    </rPh>
    <rPh sb="12" eb="13">
      <t>ショク</t>
    </rPh>
    <rPh sb="17" eb="19">
      <t>シハラ</t>
    </rPh>
    <phoneticPr fontId="3"/>
  </si>
  <si>
    <t>●　年</t>
    <rPh sb="2" eb="3">
      <t>ネン</t>
    </rPh>
    <phoneticPr fontId="3"/>
  </si>
  <si>
    <t>●　月</t>
    <rPh sb="2" eb="3">
      <t>ツキ</t>
    </rPh>
    <phoneticPr fontId="3"/>
  </si>
  <si>
    <t>●　日</t>
    <rPh sb="2" eb="3">
      <t>ヒ</t>
    </rPh>
    <phoneticPr fontId="3"/>
  </si>
  <si>
    <t>令和ｘ年ｘ月ｘ日</t>
    <rPh sb="0" eb="1">
      <t>レイ</t>
    </rPh>
    <rPh sb="1" eb="2">
      <t>ワ</t>
    </rPh>
    <rPh sb="3" eb="4">
      <t>ネン</t>
    </rPh>
    <rPh sb="5" eb="6">
      <t>ツキ</t>
    </rPh>
    <rPh sb="7" eb="8">
      <t>ニチ</t>
    </rPh>
    <phoneticPr fontId="3"/>
  </si>
  <si>
    <t>金銭以外の寄附及び
その他の収入の見積の根拠</t>
    <rPh sb="0" eb="2">
      <t>キンセン</t>
    </rPh>
    <rPh sb="2" eb="4">
      <t>イガイ</t>
    </rPh>
    <rPh sb="5" eb="7">
      <t>キフ</t>
    </rPh>
    <rPh sb="7" eb="8">
      <t>オヨ</t>
    </rPh>
    <rPh sb="12" eb="13">
      <t>タ</t>
    </rPh>
    <rPh sb="14" eb="15">
      <t>オサム</t>
    </rPh>
    <rPh sb="15" eb="16">
      <t>イリ</t>
    </rPh>
    <rPh sb="17" eb="19">
      <t>ミツ</t>
    </rPh>
    <rPh sb="20" eb="22">
      <t>コンキョ</t>
    </rPh>
    <phoneticPr fontId="3"/>
  </si>
  <si>
    <t>金銭以外の支出の
見積の根拠</t>
    <rPh sb="0" eb="2">
      <t>キンセン</t>
    </rPh>
    <rPh sb="2" eb="4">
      <t>イガイ</t>
    </rPh>
    <rPh sb="5" eb="6">
      <t>シ</t>
    </rPh>
    <rPh sb="6" eb="7">
      <t>デ</t>
    </rPh>
    <rPh sb="9" eb="11">
      <t>ミツ</t>
    </rPh>
    <rPh sb="12" eb="14">
      <t>コンキョ</t>
    </rPh>
    <phoneticPr fontId="3"/>
  </si>
  <si>
    <t>拡声機　平成xx年xx月購入</t>
    <rPh sb="0" eb="3">
      <t>カクセイキ</t>
    </rPh>
    <rPh sb="4" eb="6">
      <t>ヘイセイ</t>
    </rPh>
    <rPh sb="8" eb="9">
      <t>ネン</t>
    </rPh>
    <rPh sb="11" eb="12">
      <t>ツキ</t>
    </rPh>
    <rPh sb="12" eb="14">
      <t>コウニュウ</t>
    </rPh>
    <phoneticPr fontId="3"/>
  </si>
  <si>
    <t>※　公営ポスター掲示場が488箇所の場合の記載例です。</t>
    <rPh sb="2" eb="4">
      <t>コウエイ</t>
    </rPh>
    <rPh sb="8" eb="10">
      <t>ケイジ</t>
    </rPh>
    <rPh sb="10" eb="11">
      <t>バ</t>
    </rPh>
    <rPh sb="15" eb="17">
      <t>カショ</t>
    </rPh>
    <rPh sb="18" eb="20">
      <t>バアイ</t>
    </rPh>
    <rPh sb="21" eb="23">
      <t>キサイ</t>
    </rPh>
    <rPh sb="23" eb="24">
      <t>レイ</t>
    </rPh>
    <phoneticPr fontId="3"/>
  </si>
  <si>
    <t>選挙運動費用収支報告書様式　記載例</t>
    <rPh sb="0" eb="2">
      <t>センキョ</t>
    </rPh>
    <rPh sb="2" eb="4">
      <t>ウンドウ</t>
    </rPh>
    <rPh sb="4" eb="6">
      <t>ヒヨウ</t>
    </rPh>
    <rPh sb="6" eb="8">
      <t>シュウシ</t>
    </rPh>
    <rPh sb="8" eb="11">
      <t>ホウコクショ</t>
    </rPh>
    <rPh sb="11" eb="13">
      <t>ヨウシキ</t>
    </rPh>
    <rPh sb="14" eb="16">
      <t>キサイ</t>
    </rPh>
    <rPh sb="16" eb="17">
      <t>レイ</t>
    </rPh>
    <phoneticPr fontId="3"/>
  </si>
  <si>
    <t>1枚525円×600枚
63,000円　x/x支払</t>
    <rPh sb="1" eb="2">
      <t>マイ</t>
    </rPh>
    <rPh sb="5" eb="6">
      <t>エン</t>
    </rPh>
    <rPh sb="10" eb="11">
      <t>マイ</t>
    </rPh>
    <rPh sb="18" eb="19">
      <t>エン</t>
    </rPh>
    <rPh sb="23" eb="25">
      <t>シハラ</t>
    </rPh>
    <phoneticPr fontId="3"/>
  </si>
  <si>
    <t>●</t>
    <phoneticPr fontId="3"/>
  </si>
  <si>
    <t>食　料　費</t>
    <rPh sb="0" eb="1">
      <t>ショク</t>
    </rPh>
    <rPh sb="2" eb="3">
      <t>リョウ</t>
    </rPh>
    <rPh sb="4" eb="5">
      <t>ヒ</t>
    </rPh>
    <phoneticPr fontId="3"/>
  </si>
  <si>
    <r>
      <t>　支出の部</t>
    </r>
    <r>
      <rPr>
        <b/>
        <sz val="12"/>
        <color rgb="FFFF0000"/>
        <rFont val="ＭＳ Ｐ明朝"/>
        <family val="1"/>
        <charset val="128"/>
      </rPr>
      <t>　【（8）食料費】</t>
    </r>
    <rPh sb="1" eb="3">
      <t>シシュツ</t>
    </rPh>
    <rPh sb="4" eb="5">
      <t>ブ</t>
    </rPh>
    <rPh sb="10" eb="13">
      <t>ショクリョウヒ</t>
    </rPh>
    <phoneticPr fontId="3"/>
  </si>
  <si>
    <t>※　公営ポスター掲示場が486箇所の場合の記載例です。</t>
    <rPh sb="2" eb="4">
      <t>コウエイ</t>
    </rPh>
    <rPh sb="8" eb="10">
      <t>ケイジ</t>
    </rPh>
    <rPh sb="10" eb="11">
      <t>バ</t>
    </rPh>
    <rPh sb="15" eb="17">
      <t>カショ</t>
    </rPh>
    <rPh sb="18" eb="20">
      <t>バアイ</t>
    </rPh>
    <rPh sb="21" eb="23">
      <t>キサイ</t>
    </rPh>
    <rPh sb="23" eb="24">
      <t>レイ</t>
    </rPh>
    <phoneticPr fontId="3"/>
  </si>
  <si>
    <t xml:space="preserve">
【様式１】　選挙運動費用収支報告書（表紙）
【様式２】　収入の部
【様式４】　支出の部【支出費目別集計表】
【様式５】　支出の部（費目別）【様式５－１～５－１０】
【様式６】　支出の部（計）
【様式７】　領収書等を徴し難い事情があった支出の明細書
【様式８】　振込明細書に係る支出目的書
※【様式２】から【様式６】については、第１回から第４回分まで作成できるようになっています。
　また、【様式５－８】（食料費）及び【様式５－１０】（雑費）については、第１回分が２ページありますので
　印刷する際はご注意ください。
</t>
    <rPh sb="2" eb="4">
      <t>ヨウシキ</t>
    </rPh>
    <rPh sb="7" eb="9">
      <t>センキョ</t>
    </rPh>
    <rPh sb="9" eb="11">
      <t>ウンドウ</t>
    </rPh>
    <rPh sb="11" eb="13">
      <t>ヒヨウ</t>
    </rPh>
    <rPh sb="13" eb="15">
      <t>シュウシ</t>
    </rPh>
    <rPh sb="15" eb="18">
      <t>ホウコクショ</t>
    </rPh>
    <rPh sb="19" eb="21">
      <t>ヒョウシ</t>
    </rPh>
    <rPh sb="24" eb="26">
      <t>ヨウシキ</t>
    </rPh>
    <rPh sb="29" eb="31">
      <t>シュウニュウ</t>
    </rPh>
    <rPh sb="32" eb="33">
      <t>ブ</t>
    </rPh>
    <rPh sb="35" eb="37">
      <t>ヨウシキ</t>
    </rPh>
    <rPh sb="40" eb="42">
      <t>シシュツ</t>
    </rPh>
    <rPh sb="43" eb="44">
      <t>ブ</t>
    </rPh>
    <rPh sb="45" eb="47">
      <t>シシュツ</t>
    </rPh>
    <rPh sb="47" eb="49">
      <t>ヒモク</t>
    </rPh>
    <rPh sb="49" eb="50">
      <t>ベツ</t>
    </rPh>
    <rPh sb="50" eb="52">
      <t>シュウケイ</t>
    </rPh>
    <rPh sb="52" eb="53">
      <t>ヒョウ</t>
    </rPh>
    <rPh sb="56" eb="58">
      <t>ヨウシキ</t>
    </rPh>
    <rPh sb="61" eb="63">
      <t>シシュツ</t>
    </rPh>
    <rPh sb="64" eb="65">
      <t>ブ</t>
    </rPh>
    <rPh sb="66" eb="68">
      <t>ヒモク</t>
    </rPh>
    <rPh sb="68" eb="69">
      <t>ベツ</t>
    </rPh>
    <rPh sb="71" eb="73">
      <t>ヨウシキ</t>
    </rPh>
    <rPh sb="84" eb="86">
      <t>ヨウシキ</t>
    </rPh>
    <rPh sb="89" eb="91">
      <t>シシュツ</t>
    </rPh>
    <rPh sb="92" eb="93">
      <t>ブ</t>
    </rPh>
    <rPh sb="94" eb="95">
      <t>ケイ</t>
    </rPh>
    <rPh sb="98" eb="100">
      <t>ヨウシキ</t>
    </rPh>
    <rPh sb="103" eb="106">
      <t>リョウシュウショ</t>
    </rPh>
    <rPh sb="106" eb="107">
      <t>ナド</t>
    </rPh>
    <rPh sb="108" eb="109">
      <t>チョウ</t>
    </rPh>
    <rPh sb="110" eb="111">
      <t>ガタ</t>
    </rPh>
    <rPh sb="112" eb="114">
      <t>ジジョウ</t>
    </rPh>
    <rPh sb="118" eb="120">
      <t>シシュツ</t>
    </rPh>
    <rPh sb="121" eb="124">
      <t>メイサイショ</t>
    </rPh>
    <rPh sb="126" eb="128">
      <t>ヨウシキ</t>
    </rPh>
    <rPh sb="131" eb="133">
      <t>フリコミ</t>
    </rPh>
    <rPh sb="133" eb="136">
      <t>メイサイショ</t>
    </rPh>
    <rPh sb="137" eb="138">
      <t>カカ</t>
    </rPh>
    <rPh sb="139" eb="141">
      <t>シシュツ</t>
    </rPh>
    <rPh sb="141" eb="143">
      <t>モクテキ</t>
    </rPh>
    <rPh sb="143" eb="144">
      <t>ショ</t>
    </rPh>
    <rPh sb="148" eb="150">
      <t>ヨウシキ</t>
    </rPh>
    <rPh sb="155" eb="157">
      <t>ヨウシキ</t>
    </rPh>
    <rPh sb="165" eb="166">
      <t>ダイ</t>
    </rPh>
    <rPh sb="167" eb="168">
      <t>カイ</t>
    </rPh>
    <rPh sb="170" eb="171">
      <t>ダイ</t>
    </rPh>
    <rPh sb="172" eb="173">
      <t>カイ</t>
    </rPh>
    <rPh sb="173" eb="174">
      <t>ブン</t>
    </rPh>
    <rPh sb="176" eb="178">
      <t>サクセイ</t>
    </rPh>
    <rPh sb="197" eb="199">
      <t>ヨウシキ</t>
    </rPh>
    <rPh sb="208" eb="209">
      <t>オヨ</t>
    </rPh>
    <rPh sb="211" eb="213">
      <t>ヨウシキ</t>
    </rPh>
    <rPh sb="219" eb="221">
      <t>ザッピ</t>
    </rPh>
    <rPh sb="228" eb="229">
      <t>ダイ</t>
    </rPh>
    <rPh sb="230" eb="231">
      <t>カイ</t>
    </rPh>
    <rPh sb="231" eb="232">
      <t>ブン</t>
    </rPh>
    <rPh sb="245" eb="247">
      <t>インサツ</t>
    </rPh>
    <rPh sb="249" eb="250">
      <t>サイ</t>
    </rPh>
    <rPh sb="252" eb="254">
      <t>チュウイ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</si>
</sst>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Red]\(#,##0\)"/>
    <numFmt numFmtId="177" formatCode="m&quot;月&quot;d&quot;日&quot;;@"/>
    <numFmt numFmtId="178" formatCode="0_ "/>
    <numFmt numFmtId="179" formatCode="#,##0;[Red]\-#,##0\ &quot;円&quot;"/>
    <numFmt numFmtId="180" formatCode="#,##0_ "/>
    <numFmt numFmtId="181" formatCode="&quot;##日&quot;"/>
    <numFmt numFmtId="182" formatCode="#,##0.00_);[Red]\(#,##0.00\)"/>
    <numFmt numFmtId="183" formatCode="[$-411]ggge&quot;年&quot;m&quot;月&quot;d&quot;日&quot;;@"/>
    <numFmt numFmtId="184" formatCode="&quot;¥&quot;#,##0_);[Red]\(&quot;¥&quot;#,##0\)"/>
  </numFmts>
  <fonts count="4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14"/>
      <name val="ＭＳ Ｐ明朝"/>
      <family val="1"/>
      <charset val="128"/>
    </font>
    <font>
      <sz val="12"/>
      <name val="ＭＳ Ｐ明朝"/>
      <family val="1"/>
      <charset val="128"/>
    </font>
    <font>
      <b/>
      <sz val="11"/>
      <name val="ＭＳ Ｐ明朝"/>
      <family val="1"/>
      <charset val="128"/>
    </font>
    <font>
      <sz val="11"/>
      <color indexed="63"/>
      <name val="ＭＳ Ｐ明朝"/>
      <family val="1"/>
      <charset val="128"/>
    </font>
    <font>
      <sz val="10"/>
      <color indexed="63"/>
      <name val="ＭＳ Ｐ明朝"/>
      <family val="1"/>
      <charset val="128"/>
    </font>
    <font>
      <sz val="7"/>
      <name val="ＭＳ Ｐ明朝"/>
      <family val="1"/>
      <charset val="128"/>
    </font>
    <font>
      <sz val="9"/>
      <color indexed="81"/>
      <name val="ＭＳ Ｐゴシック"/>
      <family val="3"/>
      <charset val="128"/>
    </font>
    <font>
      <sz val="11"/>
      <color rgb="FFFF0000"/>
      <name val="ＭＳ Ｐ明朝"/>
      <family val="1"/>
      <charset val="128"/>
    </font>
    <font>
      <b/>
      <sz val="11"/>
      <color rgb="FFFF0000"/>
      <name val="ＭＳ Ｐ明朝"/>
      <family val="1"/>
      <charset val="128"/>
    </font>
    <font>
      <b/>
      <sz val="12"/>
      <color rgb="FFFF0000"/>
      <name val="ＭＳ Ｐ明朝"/>
      <family val="1"/>
      <charset val="128"/>
    </font>
    <font>
      <sz val="12"/>
      <color rgb="FFFF0000"/>
      <name val="ＭＳ Ｐ明朝"/>
      <family val="1"/>
      <charset val="128"/>
    </font>
    <font>
      <sz val="9"/>
      <color indexed="63"/>
      <name val="ＭＳ Ｐ明朝"/>
      <family val="1"/>
      <charset val="128"/>
    </font>
    <font>
      <b/>
      <sz val="28"/>
      <color rgb="FFFF0000"/>
      <name val="ＭＳ ゴシック"/>
      <family val="3"/>
      <charset val="128"/>
    </font>
    <font>
      <b/>
      <sz val="16"/>
      <color rgb="FFFF0000"/>
      <name val="ＭＳ Ｐゴシック"/>
      <family val="3"/>
      <charset val="128"/>
    </font>
    <font>
      <sz val="11"/>
      <color theme="7" tint="0.59999389629810485"/>
      <name val="ＭＳ Ｐ明朝"/>
      <family val="1"/>
      <charset val="128"/>
    </font>
    <font>
      <sz val="16"/>
      <name val="ＭＳ Ｐ明朝"/>
      <family val="1"/>
      <charset val="128"/>
    </font>
    <font>
      <b/>
      <sz val="24"/>
      <name val="ＭＳ Ｐ明朝"/>
      <family val="1"/>
      <charset val="128"/>
    </font>
    <font>
      <sz val="13"/>
      <name val="ＭＳ Ｐ明朝"/>
      <family val="1"/>
      <charset val="128"/>
    </font>
    <font>
      <sz val="14"/>
      <name val="HG創英角ﾎﾟｯﾌﾟ体"/>
      <family val="3"/>
      <charset val="128"/>
    </font>
    <font>
      <sz val="24"/>
      <name val="ＭＳ ゴシック"/>
      <family val="3"/>
      <charset val="128"/>
    </font>
    <font>
      <sz val="11"/>
      <name val="ＭＳ ゴシック"/>
      <family val="3"/>
      <charset val="128"/>
    </font>
    <font>
      <sz val="20"/>
      <name val="ＭＳ ゴシック"/>
      <family val="3"/>
      <charset val="128"/>
    </font>
    <font>
      <sz val="14"/>
      <name val="ＭＳ ゴシック"/>
      <family val="3"/>
      <charset val="128"/>
    </font>
    <font>
      <sz val="12"/>
      <name val="ＭＳ ゴシック"/>
      <family val="3"/>
      <charset val="128"/>
    </font>
    <font>
      <b/>
      <sz val="24"/>
      <name val="ＭＳ 明朝"/>
      <family val="1"/>
      <charset val="128"/>
    </font>
    <font>
      <sz val="12"/>
      <name val="ＭＳ Ｐゴシック"/>
      <family val="3"/>
      <charset val="128"/>
    </font>
    <font>
      <sz val="14"/>
      <name val="ＭＳ Ｐゴシック"/>
      <family val="3"/>
      <charset val="128"/>
    </font>
    <font>
      <sz val="12"/>
      <name val="ＭＳ 明朝"/>
      <family val="1"/>
      <charset val="128"/>
    </font>
    <font>
      <sz val="11"/>
      <name val="ＭＳ 明朝"/>
      <family val="1"/>
      <charset val="128"/>
    </font>
    <font>
      <sz val="18"/>
      <name val="ＭＳ 明朝"/>
      <family val="1"/>
      <charset val="128"/>
    </font>
    <font>
      <sz val="10"/>
      <name val="ＭＳ 明朝"/>
      <family val="1"/>
      <charset val="128"/>
    </font>
    <font>
      <sz val="14"/>
      <name val="ＭＳ 明朝"/>
      <family val="1"/>
      <charset val="128"/>
    </font>
    <font>
      <u/>
      <sz val="14"/>
      <name val="ＭＳ ゴシック"/>
      <family val="3"/>
      <charset val="128"/>
    </font>
    <font>
      <sz val="11"/>
      <color rgb="FFFF0000"/>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9" tint="0.79998168889431442"/>
        <bgColor indexed="64"/>
      </patternFill>
    </fill>
  </fills>
  <borders count="152">
    <border>
      <left/>
      <right/>
      <top/>
      <bottom/>
      <diagonal/>
    </border>
    <border>
      <left style="thin">
        <color indexed="55"/>
      </left>
      <right style="thin">
        <color indexed="55"/>
      </right>
      <top style="thin">
        <color indexed="55"/>
      </top>
      <bottom style="thin">
        <color indexed="55"/>
      </bottom>
      <diagonal/>
    </border>
    <border>
      <left style="thin">
        <color indexed="55"/>
      </left>
      <right style="thin">
        <color indexed="55"/>
      </right>
      <top style="thin">
        <color indexed="55"/>
      </top>
      <bottom/>
      <diagonal/>
    </border>
    <border>
      <left style="thin">
        <color indexed="55"/>
      </left>
      <right style="thin">
        <color indexed="55"/>
      </right>
      <top style="thin">
        <color indexed="55"/>
      </top>
      <bottom style="double">
        <color indexed="55"/>
      </bottom>
      <diagonal/>
    </border>
    <border>
      <left style="medium">
        <color indexed="55"/>
      </left>
      <right style="thin">
        <color indexed="55"/>
      </right>
      <top style="medium">
        <color indexed="55"/>
      </top>
      <bottom style="thin">
        <color indexed="55"/>
      </bottom>
      <diagonal/>
    </border>
    <border>
      <left style="medium">
        <color indexed="55"/>
      </left>
      <right style="thin">
        <color indexed="55"/>
      </right>
      <top style="thin">
        <color indexed="55"/>
      </top>
      <bottom style="thin">
        <color indexed="55"/>
      </bottom>
      <diagonal/>
    </border>
    <border>
      <left style="thin">
        <color indexed="55"/>
      </left>
      <right style="medium">
        <color indexed="55"/>
      </right>
      <top style="thin">
        <color indexed="55"/>
      </top>
      <bottom style="thin">
        <color indexed="55"/>
      </bottom>
      <diagonal/>
    </border>
    <border>
      <left style="thin">
        <color indexed="55"/>
      </left>
      <right style="medium">
        <color indexed="55"/>
      </right>
      <top style="thin">
        <color indexed="55"/>
      </top>
      <bottom/>
      <diagonal/>
    </border>
    <border>
      <left style="thin">
        <color indexed="55"/>
      </left>
      <right style="thin">
        <color indexed="55"/>
      </right>
      <top style="medium">
        <color indexed="55"/>
      </top>
      <bottom style="thin">
        <color indexed="55"/>
      </bottom>
      <diagonal/>
    </border>
    <border>
      <left style="thin">
        <color indexed="55"/>
      </left>
      <right style="thin">
        <color indexed="55"/>
      </right>
      <top/>
      <bottom style="thin">
        <color indexed="55"/>
      </bottom>
      <diagonal/>
    </border>
    <border>
      <left style="thin">
        <color indexed="55"/>
      </left>
      <right style="medium">
        <color indexed="55"/>
      </right>
      <top/>
      <bottom style="thin">
        <color indexed="55"/>
      </bottom>
      <diagonal/>
    </border>
    <border>
      <left style="thin">
        <color indexed="55"/>
      </left>
      <right style="thin">
        <color indexed="55"/>
      </right>
      <top style="double">
        <color indexed="55"/>
      </top>
      <bottom style="thin">
        <color indexed="55"/>
      </bottom>
      <diagonal/>
    </border>
    <border>
      <left style="thin">
        <color indexed="55"/>
      </left>
      <right style="medium">
        <color indexed="55"/>
      </right>
      <top style="double">
        <color indexed="55"/>
      </top>
      <bottom style="thin">
        <color indexed="55"/>
      </bottom>
      <diagonal/>
    </border>
    <border>
      <left style="thin">
        <color indexed="55"/>
      </left>
      <right style="medium">
        <color indexed="55"/>
      </right>
      <top style="thin">
        <color indexed="55"/>
      </top>
      <bottom style="double">
        <color indexed="55"/>
      </bottom>
      <diagonal/>
    </border>
    <border>
      <left style="thin">
        <color indexed="55"/>
      </left>
      <right/>
      <top style="thin">
        <color indexed="55"/>
      </top>
      <bottom style="thin">
        <color indexed="55"/>
      </bottom>
      <diagonal/>
    </border>
    <border>
      <left style="thin">
        <color indexed="55"/>
      </left>
      <right/>
      <top style="thin">
        <color indexed="55"/>
      </top>
      <bottom/>
      <diagonal/>
    </border>
    <border>
      <left style="thin">
        <color indexed="55"/>
      </left>
      <right style="medium">
        <color indexed="55"/>
      </right>
      <top style="medium">
        <color indexed="55"/>
      </top>
      <bottom style="thin">
        <color indexed="55"/>
      </bottom>
      <diagonal/>
    </border>
    <border>
      <left style="thin">
        <color indexed="55"/>
      </left>
      <right/>
      <top style="double">
        <color indexed="55"/>
      </top>
      <bottom style="thin">
        <color indexed="55"/>
      </bottom>
      <diagonal/>
    </border>
    <border>
      <left style="thin">
        <color indexed="55"/>
      </left>
      <right/>
      <top style="thin">
        <color indexed="55"/>
      </top>
      <bottom style="double">
        <color indexed="55"/>
      </bottom>
      <diagonal/>
    </border>
    <border>
      <left style="thin">
        <color indexed="55"/>
      </left>
      <right/>
      <top/>
      <bottom style="thin">
        <color indexed="55"/>
      </bottom>
      <diagonal/>
    </border>
    <border diagonalUp="1">
      <left style="thin">
        <color indexed="55"/>
      </left>
      <right style="thin">
        <color indexed="55"/>
      </right>
      <top style="thin">
        <color indexed="55"/>
      </top>
      <bottom style="medium">
        <color indexed="55"/>
      </bottom>
      <diagonal style="thin">
        <color indexed="55"/>
      </diagonal>
    </border>
    <border>
      <left style="thin">
        <color indexed="55"/>
      </left>
      <right style="thin">
        <color indexed="55"/>
      </right>
      <top style="thin">
        <color indexed="55"/>
      </top>
      <bottom style="medium">
        <color indexed="55"/>
      </bottom>
      <diagonal/>
    </border>
    <border>
      <left style="medium">
        <color indexed="55"/>
      </left>
      <right style="thin">
        <color indexed="55"/>
      </right>
      <top style="thin">
        <color indexed="55"/>
      </top>
      <bottom style="medium">
        <color indexed="55"/>
      </bottom>
      <diagonal/>
    </border>
    <border>
      <left style="medium">
        <color indexed="55"/>
      </left>
      <right style="thin">
        <color indexed="55"/>
      </right>
      <top style="thin">
        <color indexed="55"/>
      </top>
      <bottom/>
      <diagonal/>
    </border>
    <border>
      <left style="medium">
        <color indexed="55"/>
      </left>
      <right style="thin">
        <color indexed="55"/>
      </right>
      <top style="double">
        <color indexed="55"/>
      </top>
      <bottom style="thin">
        <color indexed="55"/>
      </bottom>
      <diagonal/>
    </border>
    <border>
      <left style="medium">
        <color indexed="55"/>
      </left>
      <right style="thin">
        <color indexed="55"/>
      </right>
      <top style="thin">
        <color indexed="55"/>
      </top>
      <bottom style="double">
        <color indexed="55"/>
      </bottom>
      <diagonal/>
    </border>
    <border>
      <left style="medium">
        <color indexed="55"/>
      </left>
      <right style="thin">
        <color indexed="55"/>
      </right>
      <top/>
      <bottom style="thin">
        <color indexed="55"/>
      </bottom>
      <diagonal/>
    </border>
    <border>
      <left style="medium">
        <color indexed="55"/>
      </left>
      <right/>
      <top style="thin">
        <color indexed="55"/>
      </top>
      <bottom style="thin">
        <color indexed="55"/>
      </bottom>
      <diagonal/>
    </border>
    <border>
      <left/>
      <right style="thin">
        <color indexed="55"/>
      </right>
      <top style="thin">
        <color indexed="55"/>
      </top>
      <bottom style="thin">
        <color indexed="55"/>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medium">
        <color indexed="55"/>
      </left>
      <right style="thin">
        <color indexed="55"/>
      </right>
      <top style="double">
        <color indexed="55"/>
      </top>
      <bottom style="medium">
        <color indexed="55"/>
      </bottom>
      <diagonal/>
    </border>
    <border>
      <left style="thin">
        <color indexed="55"/>
      </left>
      <right style="thin">
        <color indexed="55"/>
      </right>
      <top style="double">
        <color indexed="55"/>
      </top>
      <bottom style="medium">
        <color indexed="55"/>
      </bottom>
      <diagonal/>
    </border>
    <border>
      <left style="thin">
        <color indexed="55"/>
      </left>
      <right/>
      <top style="double">
        <color indexed="55"/>
      </top>
      <bottom style="medium">
        <color indexed="55"/>
      </bottom>
      <diagonal/>
    </border>
    <border>
      <left style="thin">
        <color indexed="55"/>
      </left>
      <right style="medium">
        <color indexed="55"/>
      </right>
      <top style="double">
        <color indexed="55"/>
      </top>
      <bottom style="medium">
        <color indexed="55"/>
      </bottom>
      <diagonal/>
    </border>
    <border>
      <left style="thin">
        <color indexed="55"/>
      </left>
      <right style="thin">
        <color indexed="55"/>
      </right>
      <top style="medium">
        <color indexed="55"/>
      </top>
      <bottom/>
      <diagonal/>
    </border>
    <border>
      <left style="thin">
        <color indexed="55"/>
      </left>
      <right/>
      <top style="medium">
        <color indexed="55"/>
      </top>
      <bottom style="thin">
        <color indexed="55"/>
      </bottom>
      <diagonal/>
    </border>
    <border>
      <left/>
      <right style="medium">
        <color indexed="55"/>
      </right>
      <top style="medium">
        <color indexed="55"/>
      </top>
      <bottom style="thin">
        <color indexed="55"/>
      </bottom>
      <diagonal/>
    </border>
    <border>
      <left style="thin">
        <color indexed="55"/>
      </left>
      <right/>
      <top style="thin">
        <color indexed="55"/>
      </top>
      <bottom style="medium">
        <color indexed="55"/>
      </bottom>
      <diagonal/>
    </border>
    <border>
      <left/>
      <right style="medium">
        <color indexed="55"/>
      </right>
      <top style="thin">
        <color indexed="55"/>
      </top>
      <bottom style="medium">
        <color indexed="55"/>
      </bottom>
      <diagonal/>
    </border>
    <border>
      <left style="thin">
        <color indexed="55"/>
      </left>
      <right/>
      <top style="medium">
        <color indexed="55"/>
      </top>
      <bottom/>
      <diagonal/>
    </border>
    <border>
      <left/>
      <right style="thin">
        <color indexed="55"/>
      </right>
      <top style="medium">
        <color indexed="55"/>
      </top>
      <bottom/>
      <diagonal/>
    </border>
    <border>
      <left style="thin">
        <color indexed="55"/>
      </left>
      <right/>
      <top/>
      <bottom style="medium">
        <color indexed="55"/>
      </bottom>
      <diagonal/>
    </border>
    <border>
      <left/>
      <right style="thin">
        <color indexed="55"/>
      </right>
      <top/>
      <bottom style="medium">
        <color indexed="55"/>
      </bottom>
      <diagonal/>
    </border>
    <border>
      <left/>
      <right style="thin">
        <color indexed="55"/>
      </right>
      <top style="thin">
        <color indexed="55"/>
      </top>
      <bottom/>
      <diagonal/>
    </border>
    <border>
      <left/>
      <right/>
      <top style="medium">
        <color indexed="55"/>
      </top>
      <bottom/>
      <diagonal/>
    </border>
    <border>
      <left/>
      <right/>
      <top/>
      <bottom style="medium">
        <color indexed="55"/>
      </bottom>
      <diagonal/>
    </border>
    <border>
      <left/>
      <right style="thin">
        <color indexed="55"/>
      </right>
      <top style="double">
        <color indexed="55"/>
      </top>
      <bottom style="thin">
        <color indexed="55"/>
      </bottom>
      <diagonal/>
    </border>
    <border>
      <left/>
      <right style="thin">
        <color indexed="55"/>
      </right>
      <top style="thin">
        <color indexed="55"/>
      </top>
      <bottom style="double">
        <color indexed="55"/>
      </bottom>
      <diagonal/>
    </border>
    <border>
      <left/>
      <right style="thin">
        <color indexed="55"/>
      </right>
      <top/>
      <bottom style="thin">
        <color indexed="55"/>
      </bottom>
      <diagonal/>
    </border>
    <border>
      <left/>
      <right style="thin">
        <color indexed="55"/>
      </right>
      <top style="medium">
        <color indexed="55"/>
      </top>
      <bottom style="thin">
        <color indexed="55"/>
      </bottom>
      <diagonal/>
    </border>
    <border diagonalUp="1">
      <left style="thin">
        <color indexed="55"/>
      </left>
      <right/>
      <top style="thin">
        <color indexed="55"/>
      </top>
      <bottom style="medium">
        <color indexed="55"/>
      </bottom>
      <diagonal style="thin">
        <color indexed="55"/>
      </diagonal>
    </border>
    <border diagonalUp="1">
      <left/>
      <right style="thin">
        <color indexed="55"/>
      </right>
      <top style="thin">
        <color indexed="55"/>
      </top>
      <bottom style="medium">
        <color indexed="55"/>
      </bottom>
      <diagonal style="thin">
        <color indexed="55"/>
      </diagonal>
    </border>
    <border>
      <left/>
      <right/>
      <top style="thin">
        <color indexed="55"/>
      </top>
      <bottom style="thin">
        <color indexed="55"/>
      </bottom>
      <diagonal/>
    </border>
    <border>
      <left/>
      <right style="medium">
        <color indexed="55"/>
      </right>
      <top style="medium">
        <color indexed="55"/>
      </top>
      <bottom/>
      <diagonal/>
    </border>
    <border>
      <left/>
      <right style="medium">
        <color indexed="55"/>
      </right>
      <top/>
      <bottom style="thin">
        <color indexed="55"/>
      </bottom>
      <diagonal/>
    </border>
    <border>
      <left/>
      <right style="medium">
        <color indexed="55"/>
      </right>
      <top style="thin">
        <color indexed="55"/>
      </top>
      <bottom style="thin">
        <color indexed="55"/>
      </bottom>
      <diagonal/>
    </border>
    <border>
      <left/>
      <right style="medium">
        <color indexed="55"/>
      </right>
      <top style="thin">
        <color indexed="55"/>
      </top>
      <bottom/>
      <diagonal/>
    </border>
    <border>
      <left/>
      <right style="medium">
        <color indexed="55"/>
      </right>
      <top style="double">
        <color indexed="55"/>
      </top>
      <bottom style="thin">
        <color indexed="55"/>
      </bottom>
      <diagonal/>
    </border>
    <border>
      <left/>
      <right style="medium">
        <color indexed="55"/>
      </right>
      <top style="thin">
        <color indexed="55"/>
      </top>
      <bottom style="double">
        <color indexed="55"/>
      </bottom>
      <diagonal/>
    </border>
    <border>
      <left/>
      <right/>
      <top style="thin">
        <color indexed="55"/>
      </top>
      <bottom style="medium">
        <color indexed="55"/>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55"/>
      </right>
      <top style="thin">
        <color indexed="55"/>
      </top>
      <bottom style="medium">
        <color indexed="55"/>
      </bottom>
      <diagonal/>
    </border>
    <border>
      <left/>
      <right style="thin">
        <color indexed="55"/>
      </right>
      <top style="double">
        <color indexed="55"/>
      </top>
      <bottom style="medium">
        <color indexed="55"/>
      </bottom>
      <diagonal/>
    </border>
    <border>
      <left style="thin">
        <color indexed="55"/>
      </left>
      <right/>
      <top style="double">
        <color indexed="55"/>
      </top>
      <bottom style="double">
        <color indexed="55"/>
      </bottom>
      <diagonal/>
    </border>
    <border>
      <left/>
      <right style="thin">
        <color indexed="55"/>
      </right>
      <top style="double">
        <color indexed="55"/>
      </top>
      <bottom style="double">
        <color indexed="55"/>
      </bottom>
      <diagonal/>
    </border>
    <border diagonalDown="1">
      <left style="medium">
        <color indexed="55"/>
      </left>
      <right style="thin">
        <color indexed="55"/>
      </right>
      <top style="medium">
        <color indexed="55"/>
      </top>
      <bottom style="thin">
        <color indexed="55"/>
      </bottom>
      <diagonal style="thin">
        <color indexed="55"/>
      </diagonal>
    </border>
    <border diagonalDown="1">
      <left style="thin">
        <color indexed="55"/>
      </left>
      <right style="thin">
        <color indexed="55"/>
      </right>
      <top style="medium">
        <color indexed="55"/>
      </top>
      <bottom style="thin">
        <color indexed="55"/>
      </bottom>
      <diagonal style="thin">
        <color indexed="55"/>
      </diagonal>
    </border>
    <border diagonalDown="1">
      <left style="medium">
        <color indexed="55"/>
      </left>
      <right style="thin">
        <color indexed="55"/>
      </right>
      <top style="thin">
        <color indexed="55"/>
      </top>
      <bottom style="thin">
        <color indexed="55"/>
      </bottom>
      <diagonal style="thin">
        <color indexed="55"/>
      </diagonal>
    </border>
    <border diagonalDown="1">
      <left style="thin">
        <color indexed="55"/>
      </left>
      <right style="thin">
        <color indexed="55"/>
      </right>
      <top style="thin">
        <color indexed="55"/>
      </top>
      <bottom style="thin">
        <color indexed="55"/>
      </bottom>
      <diagonal style="thin">
        <color indexed="55"/>
      </diagonal>
    </border>
    <border>
      <left/>
      <right/>
      <top style="thin">
        <color theme="0" tint="-0.34998626667073579"/>
      </top>
      <bottom style="thin">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medium">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style="medium">
        <color theme="0" tint="-0.34998626667073579"/>
      </top>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style="thin">
        <color theme="0" tint="-0.34998626667073579"/>
      </left>
      <right/>
      <top/>
      <bottom style="medium">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top style="double">
        <color indexed="55"/>
      </top>
      <bottom style="thin">
        <color indexed="55"/>
      </bottom>
      <diagonal/>
    </border>
    <border>
      <left style="medium">
        <color indexed="55"/>
      </left>
      <right/>
      <top style="double">
        <color indexed="55"/>
      </top>
      <bottom style="thin">
        <color indexed="55"/>
      </bottom>
      <diagonal/>
    </border>
    <border>
      <left/>
      <right/>
      <top style="medium">
        <color indexed="55"/>
      </top>
      <bottom style="thin">
        <color indexed="55"/>
      </bottom>
      <diagonal/>
    </border>
    <border>
      <left style="medium">
        <color indexed="55"/>
      </left>
      <right/>
      <top style="medium">
        <color indexed="55"/>
      </top>
      <bottom style="thin">
        <color indexed="55"/>
      </bottom>
      <diagonal/>
    </border>
    <border>
      <left/>
      <right/>
      <top/>
      <bottom style="medium">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top style="thin">
        <color theme="0" tint="-0.34998626667073579"/>
      </top>
      <bottom style="medium">
        <color theme="0" tint="-0.34998626667073579"/>
      </bottom>
      <diagonal/>
    </border>
    <border>
      <left style="mediumDashed">
        <color rgb="FFFF0000"/>
      </left>
      <right style="mediumDashed">
        <color rgb="FFFF0000"/>
      </right>
      <top style="mediumDashed">
        <color rgb="FFFF0000"/>
      </top>
      <bottom style="mediumDashed">
        <color rgb="FFFF0000"/>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mediumDashed">
        <color rgb="FFFF0000"/>
      </left>
      <right/>
      <top style="mediumDashed">
        <color rgb="FFFF0000"/>
      </top>
      <bottom style="thin">
        <color indexed="55"/>
      </bottom>
      <diagonal/>
    </border>
    <border>
      <left/>
      <right style="mediumDashed">
        <color rgb="FFFF0000"/>
      </right>
      <top style="mediumDashed">
        <color rgb="FFFF0000"/>
      </top>
      <bottom style="thin">
        <color indexed="55"/>
      </bottom>
      <diagonal/>
    </border>
    <border>
      <left style="mediumDashed">
        <color rgb="FFFF0000"/>
      </left>
      <right/>
      <top style="thin">
        <color indexed="55"/>
      </top>
      <bottom style="thin">
        <color indexed="55"/>
      </bottom>
      <diagonal/>
    </border>
    <border>
      <left/>
      <right style="mediumDashed">
        <color rgb="FFFF0000"/>
      </right>
      <top style="thin">
        <color indexed="55"/>
      </top>
      <bottom style="thin">
        <color indexed="55"/>
      </bottom>
      <diagonal/>
    </border>
    <border>
      <left style="mediumDashed">
        <color rgb="FFFF0000"/>
      </left>
      <right/>
      <top style="thin">
        <color indexed="55"/>
      </top>
      <bottom style="mediumDashed">
        <color rgb="FFFF0000"/>
      </bottom>
      <diagonal/>
    </border>
    <border>
      <left/>
      <right style="mediumDashed">
        <color rgb="FFFF0000"/>
      </right>
      <top style="thin">
        <color indexed="55"/>
      </top>
      <bottom style="mediumDashed">
        <color rgb="FFFF0000"/>
      </bottom>
      <diagonal/>
    </border>
    <border diagonalUp="1">
      <left style="mediumDashed">
        <color rgb="FFFF0000"/>
      </left>
      <right/>
      <top style="mediumDashed">
        <color rgb="FFFF0000"/>
      </top>
      <bottom style="thin">
        <color indexed="55"/>
      </bottom>
      <diagonal style="thin">
        <color indexed="55"/>
      </diagonal>
    </border>
    <border diagonalUp="1">
      <left/>
      <right style="mediumDashed">
        <color rgb="FFFF0000"/>
      </right>
      <top style="mediumDashed">
        <color rgb="FFFF0000"/>
      </top>
      <bottom style="thin">
        <color indexed="55"/>
      </bottom>
      <diagonal style="thin">
        <color indexed="55"/>
      </diagonal>
    </border>
    <border diagonalUp="1">
      <left style="mediumDashed">
        <color rgb="FFFF0000"/>
      </left>
      <right/>
      <top style="thin">
        <color indexed="55"/>
      </top>
      <bottom style="thin">
        <color indexed="55"/>
      </bottom>
      <diagonal style="thin">
        <color indexed="55"/>
      </diagonal>
    </border>
    <border diagonalUp="1">
      <left/>
      <right style="mediumDashed">
        <color rgb="FFFF0000"/>
      </right>
      <top style="thin">
        <color indexed="55"/>
      </top>
      <bottom style="thin">
        <color indexed="55"/>
      </bottom>
      <diagonal style="thin">
        <color indexed="55"/>
      </diagonal>
    </border>
    <border diagonalUp="1">
      <left style="mediumDashed">
        <color rgb="FFFF0000"/>
      </left>
      <right/>
      <top style="thin">
        <color indexed="55"/>
      </top>
      <bottom style="mediumDashed">
        <color rgb="FFFF0000"/>
      </bottom>
      <diagonal style="thin">
        <color indexed="55"/>
      </diagonal>
    </border>
    <border diagonalUp="1">
      <left/>
      <right style="mediumDashed">
        <color rgb="FFFF0000"/>
      </right>
      <top style="thin">
        <color indexed="55"/>
      </top>
      <bottom style="mediumDashed">
        <color rgb="FFFF0000"/>
      </bottom>
      <diagonal style="thin">
        <color indexed="55"/>
      </diagonal>
    </border>
    <border>
      <left style="mediumDashed">
        <color rgb="FFFF0000"/>
      </left>
      <right style="mediumDashed">
        <color rgb="FFFF0000"/>
      </right>
      <top style="mediumDashed">
        <color rgb="FFFF0000"/>
      </top>
      <bottom style="thin">
        <color indexed="55"/>
      </bottom>
      <diagonal/>
    </border>
    <border>
      <left style="mediumDashed">
        <color rgb="FFFF0000"/>
      </left>
      <right style="mediumDashed">
        <color rgb="FFFF0000"/>
      </right>
      <top style="thin">
        <color indexed="55"/>
      </top>
      <bottom style="mediumDashed">
        <color rgb="FFFF0000"/>
      </bottom>
      <diagonal/>
    </border>
    <border>
      <left style="mediumDashed">
        <color rgb="FFFF0000"/>
      </left>
      <right/>
      <top/>
      <bottom/>
      <diagonal/>
    </border>
    <border>
      <left/>
      <right style="mediumDashed">
        <color rgb="FFFF0000"/>
      </right>
      <top/>
      <bottom style="thin">
        <color indexed="64"/>
      </bottom>
      <diagonal/>
    </border>
    <border>
      <left/>
      <right style="mediumDashed">
        <color rgb="FFFF0000"/>
      </right>
      <top style="thin">
        <color indexed="64"/>
      </top>
      <bottom/>
      <diagonal/>
    </border>
    <border>
      <left/>
      <right/>
      <top style="mediumDashed">
        <color rgb="FFFF0000"/>
      </top>
      <bottom style="thin">
        <color indexed="55"/>
      </bottom>
      <diagonal/>
    </border>
    <border>
      <left/>
      <right style="thin">
        <color indexed="55"/>
      </right>
      <top style="mediumDashed">
        <color rgb="FFFF0000"/>
      </top>
      <bottom style="thin">
        <color indexed="55"/>
      </bottom>
      <diagonal/>
    </border>
    <border>
      <left style="thin">
        <color indexed="55"/>
      </left>
      <right/>
      <top style="mediumDashed">
        <color rgb="FFFF0000"/>
      </top>
      <bottom style="thin">
        <color indexed="55"/>
      </bottom>
      <diagonal/>
    </border>
    <border>
      <left style="mediumDashed">
        <color rgb="FFFF0000"/>
      </left>
      <right/>
      <top style="double">
        <color indexed="55"/>
      </top>
      <bottom style="mediumDashed">
        <color rgb="FFFF0000"/>
      </bottom>
      <diagonal/>
    </border>
    <border>
      <left/>
      <right/>
      <top style="double">
        <color indexed="55"/>
      </top>
      <bottom style="mediumDashed">
        <color rgb="FFFF0000"/>
      </bottom>
      <diagonal/>
    </border>
    <border>
      <left/>
      <right style="thin">
        <color indexed="55"/>
      </right>
      <top style="double">
        <color indexed="55"/>
      </top>
      <bottom style="mediumDashed">
        <color rgb="FFFF0000"/>
      </bottom>
      <diagonal/>
    </border>
    <border>
      <left style="thin">
        <color indexed="55"/>
      </left>
      <right/>
      <top style="double">
        <color indexed="55"/>
      </top>
      <bottom style="mediumDashed">
        <color rgb="FFFF0000"/>
      </bottom>
      <diagonal/>
    </border>
    <border>
      <left/>
      <right style="mediumDashed">
        <color rgb="FFFF0000"/>
      </right>
      <top style="double">
        <color indexed="55"/>
      </top>
      <bottom style="mediumDashed">
        <color rgb="FFFF0000"/>
      </bottom>
      <diagonal/>
    </border>
    <border>
      <left style="thin">
        <color indexed="55"/>
      </left>
      <right/>
      <top/>
      <bottom/>
      <diagonal/>
    </border>
    <border>
      <left/>
      <right style="thin">
        <color indexed="55"/>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xf numFmtId="0" fontId="1" fillId="0" borderId="0">
      <alignment vertical="center"/>
    </xf>
  </cellStyleXfs>
  <cellXfs count="633">
    <xf numFmtId="0" fontId="0" fillId="0" borderId="0" xfId="0">
      <alignment vertical="center"/>
    </xf>
    <xf numFmtId="0" fontId="4" fillId="0" borderId="0" xfId="0" applyFont="1">
      <alignment vertical="center"/>
    </xf>
    <xf numFmtId="0" fontId="7" fillId="0" borderId="0" xfId="0" applyFont="1">
      <alignment vertical="center"/>
    </xf>
    <xf numFmtId="49" fontId="8" fillId="0" borderId="0" xfId="0" applyNumberFormat="1" applyFont="1">
      <alignment vertical="center"/>
    </xf>
    <xf numFmtId="0" fontId="8" fillId="0" borderId="0" xfId="0" applyFont="1">
      <alignment vertical="center"/>
    </xf>
    <xf numFmtId="49" fontId="6" fillId="0" borderId="0" xfId="0" applyNumberFormat="1" applyFont="1">
      <alignment vertical="center"/>
    </xf>
    <xf numFmtId="0" fontId="6" fillId="0" borderId="0" xfId="0" applyFont="1">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5" fillId="0" borderId="1" xfId="0" applyFont="1" applyBorder="1" applyAlignment="1">
      <alignment horizontal="left" vertical="center" wrapText="1" shrinkToFit="1"/>
    </xf>
    <xf numFmtId="0" fontId="11" fillId="0" borderId="1" xfId="0" applyFont="1" applyBorder="1" applyAlignment="1">
      <alignment horizontal="center" vertical="center" wrapText="1" shrinkToFit="1"/>
    </xf>
    <xf numFmtId="0" fontId="5" fillId="0" borderId="6" xfId="0" applyFont="1" applyBorder="1" applyAlignment="1">
      <alignment horizontal="left" vertical="center" wrapText="1"/>
    </xf>
    <xf numFmtId="0" fontId="12" fillId="0" borderId="1" xfId="0" applyFont="1" applyBorder="1" applyAlignment="1">
      <alignment horizontal="distributed" vertical="center" wrapText="1"/>
    </xf>
    <xf numFmtId="0" fontId="12" fillId="0" borderId="1" xfId="0" applyFont="1" applyBorder="1" applyAlignment="1">
      <alignment horizontal="distributed" vertical="center" wrapText="1" shrinkToFit="1"/>
    </xf>
    <xf numFmtId="0" fontId="12" fillId="0" borderId="11" xfId="0" applyFont="1" applyBorder="1" applyAlignment="1">
      <alignment horizontal="distributed" vertical="center" wrapText="1"/>
    </xf>
    <xf numFmtId="0" fontId="12" fillId="0" borderId="9" xfId="0" applyFont="1" applyBorder="1" applyAlignment="1">
      <alignment horizontal="distributed" vertical="center" wrapText="1"/>
    </xf>
    <xf numFmtId="0" fontId="5" fillId="0" borderId="2" xfId="0" applyFont="1" applyBorder="1" applyAlignment="1">
      <alignment horizontal="center" vertical="center" wrapText="1" shrinkToFit="1"/>
    </xf>
    <xf numFmtId="176" fontId="15" fillId="0" borderId="0" xfId="0" applyNumberFormat="1" applyFont="1">
      <alignment vertical="center"/>
    </xf>
    <xf numFmtId="0" fontId="14" fillId="0" borderId="0" xfId="0" applyFont="1">
      <alignment vertical="center"/>
    </xf>
    <xf numFmtId="0" fontId="7" fillId="0" borderId="0" xfId="0" applyFont="1" applyAlignment="1">
      <alignment vertical="center" wrapText="1"/>
    </xf>
    <xf numFmtId="0" fontId="5" fillId="0" borderId="1" xfId="0" applyFont="1" applyBorder="1" applyAlignment="1">
      <alignment horizontal="distributed" vertical="center"/>
    </xf>
    <xf numFmtId="0" fontId="6" fillId="0" borderId="1" xfId="0" applyFont="1" applyBorder="1" applyAlignment="1">
      <alignment horizontal="center" vertical="center" shrinkToFit="1"/>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5" fillId="0" borderId="2" xfId="0" applyFont="1" applyBorder="1" applyAlignment="1">
      <alignment horizontal="distributed" vertical="center"/>
    </xf>
    <xf numFmtId="0" fontId="4" fillId="3" borderId="1" xfId="0" applyFont="1" applyFill="1" applyBorder="1">
      <alignment vertical="center"/>
    </xf>
    <xf numFmtId="0" fontId="4" fillId="3" borderId="2" xfId="0" applyFont="1" applyFill="1" applyBorder="1">
      <alignment vertical="center"/>
    </xf>
    <xf numFmtId="0" fontId="4" fillId="3" borderId="11" xfId="0" applyFont="1" applyFill="1" applyBorder="1">
      <alignment vertical="center"/>
    </xf>
    <xf numFmtId="0" fontId="4" fillId="3" borderId="3" xfId="0" applyFont="1" applyFill="1" applyBorder="1">
      <alignment vertical="center"/>
    </xf>
    <xf numFmtId="0" fontId="4" fillId="3" borderId="9" xfId="0" applyFont="1" applyFill="1" applyBorder="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49" fontId="7" fillId="0" borderId="0" xfId="0" applyNumberFormat="1" applyFont="1" applyAlignment="1">
      <alignment horizontal="right" vertical="center"/>
    </xf>
    <xf numFmtId="0" fontId="5" fillId="3" borderId="33" xfId="0" applyFont="1" applyFill="1" applyBorder="1" applyAlignment="1">
      <alignment vertical="center" wrapText="1"/>
    </xf>
    <xf numFmtId="0" fontId="5" fillId="0" borderId="9" xfId="0" applyFont="1" applyBorder="1" applyAlignment="1">
      <alignment horizontal="center" vertical="center" wrapText="1"/>
    </xf>
    <xf numFmtId="56" fontId="5" fillId="0" borderId="10" xfId="0" applyNumberFormat="1" applyFont="1" applyBorder="1" applyAlignment="1">
      <alignment horizontal="left" vertical="center" wrapText="1" shrinkToFit="1"/>
    </xf>
    <xf numFmtId="0" fontId="5" fillId="0" borderId="9" xfId="0" applyFont="1" applyBorder="1" applyAlignment="1">
      <alignment horizontal="center" vertical="center" shrinkToFit="1"/>
    </xf>
    <xf numFmtId="56" fontId="6" fillId="0" borderId="6" xfId="0" applyNumberFormat="1" applyFont="1" applyBorder="1" applyAlignment="1">
      <alignment horizontal="left" vertical="center" wrapText="1" shrinkToFit="1"/>
    </xf>
    <xf numFmtId="0" fontId="6" fillId="0" borderId="6" xfId="0" applyFont="1" applyBorder="1" applyAlignment="1">
      <alignment horizontal="left" vertical="center" wrapText="1"/>
    </xf>
    <xf numFmtId="56" fontId="6" fillId="0" borderId="10" xfId="0" applyNumberFormat="1" applyFont="1" applyBorder="1" applyAlignment="1">
      <alignment horizontal="left" vertical="center" wrapText="1" shrinkToFit="1"/>
    </xf>
    <xf numFmtId="0" fontId="6" fillId="0" borderId="1" xfId="0" applyFont="1" applyBorder="1" applyAlignment="1">
      <alignment horizontal="left" vertical="center" wrapText="1" shrinkToFit="1"/>
    </xf>
    <xf numFmtId="0" fontId="6" fillId="0" borderId="1" xfId="0" applyFont="1" applyBorder="1" applyAlignment="1">
      <alignment vertical="center" wrapText="1"/>
    </xf>
    <xf numFmtId="0" fontId="6" fillId="0" borderId="6" xfId="0" applyFont="1" applyBorder="1" applyAlignment="1">
      <alignment vertical="center" wrapText="1"/>
    </xf>
    <xf numFmtId="49" fontId="6" fillId="0" borderId="0" xfId="0" applyNumberFormat="1" applyFont="1" applyAlignment="1">
      <alignment horizontal="center" vertical="center"/>
    </xf>
    <xf numFmtId="0" fontId="4" fillId="0" borderId="0" xfId="0" applyFont="1" applyAlignment="1">
      <alignment horizontal="center" vertical="center"/>
    </xf>
    <xf numFmtId="38" fontId="8" fillId="0" borderId="37" xfId="1" applyFont="1" applyFill="1" applyBorder="1" applyAlignment="1">
      <alignment horizontal="right" vertical="center"/>
    </xf>
    <xf numFmtId="38" fontId="8" fillId="0" borderId="39" xfId="1" applyFont="1" applyFill="1" applyBorder="1" applyAlignment="1">
      <alignment horizontal="right" vertical="center"/>
    </xf>
    <xf numFmtId="0" fontId="8" fillId="0" borderId="0" xfId="0" applyFont="1" applyAlignment="1">
      <alignment horizontal="left" vertical="center"/>
    </xf>
    <xf numFmtId="0" fontId="6" fillId="0" borderId="1" xfId="0" applyFont="1" applyBorder="1" applyAlignment="1">
      <alignment horizontal="left" vertical="center" wrapText="1"/>
    </xf>
    <xf numFmtId="0" fontId="5" fillId="0" borderId="29" xfId="0" applyFont="1" applyBorder="1" applyAlignment="1">
      <alignment horizontal="center" vertical="center" shrinkToFit="1"/>
    </xf>
    <xf numFmtId="176" fontId="4" fillId="0" borderId="14" xfId="1" applyNumberFormat="1" applyFont="1" applyFill="1" applyBorder="1" applyAlignment="1">
      <alignment vertical="center"/>
    </xf>
    <xf numFmtId="176" fontId="4" fillId="0" borderId="54" xfId="1" applyNumberFormat="1" applyFont="1" applyFill="1" applyBorder="1" applyAlignment="1">
      <alignment vertical="center"/>
    </xf>
    <xf numFmtId="38" fontId="4" fillId="0" borderId="57" xfId="1" applyFont="1" applyFill="1" applyBorder="1" applyAlignment="1">
      <alignment vertical="center"/>
    </xf>
    <xf numFmtId="0" fontId="4" fillId="0" borderId="40" xfId="0" applyFont="1" applyBorder="1">
      <alignment vertical="center"/>
    </xf>
    <xf numFmtId="176" fontId="4" fillId="0" borderId="28" xfId="1" applyNumberFormat="1" applyFont="1" applyFill="1" applyBorder="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right"/>
    </xf>
    <xf numFmtId="0" fontId="20" fillId="0" borderId="0" xfId="0" applyFont="1" applyAlignment="1">
      <alignment horizontal="center" vertical="center"/>
    </xf>
    <xf numFmtId="49" fontId="8" fillId="0" borderId="0" xfId="0" applyNumberFormat="1" applyFont="1" applyAlignment="1">
      <alignment horizontal="right" vertical="center"/>
    </xf>
    <xf numFmtId="0" fontId="5" fillId="0" borderId="0" xfId="0" applyFont="1">
      <alignment vertical="center"/>
    </xf>
    <xf numFmtId="0" fontId="5" fillId="0" borderId="38" xfId="0" applyFont="1" applyBorder="1" applyAlignment="1">
      <alignment horizontal="left" vertical="center" indent="1"/>
    </xf>
    <xf numFmtId="0" fontId="5" fillId="0" borderId="40" xfId="0" applyFont="1" applyBorder="1" applyAlignment="1">
      <alignment horizontal="left" vertical="center" indent="1"/>
    </xf>
    <xf numFmtId="0" fontId="21" fillId="0" borderId="0" xfId="0" applyFont="1">
      <alignment vertical="center"/>
    </xf>
    <xf numFmtId="0" fontId="21" fillId="2" borderId="0" xfId="0" applyFont="1" applyFill="1">
      <alignment vertical="center"/>
    </xf>
    <xf numFmtId="0" fontId="6" fillId="4" borderId="35" xfId="0" applyFont="1" applyFill="1" applyBorder="1" applyAlignment="1">
      <alignment horizontal="right" vertical="center" wrapText="1"/>
    </xf>
    <xf numFmtId="0" fontId="6" fillId="3" borderId="35" xfId="0" applyFont="1" applyFill="1" applyBorder="1" applyAlignment="1">
      <alignment horizontal="right" vertical="center" wrapText="1"/>
    </xf>
    <xf numFmtId="177" fontId="4" fillId="0" borderId="27" xfId="0" applyNumberFormat="1" applyFont="1" applyBorder="1" applyAlignment="1">
      <alignment horizontal="center" vertical="center"/>
    </xf>
    <xf numFmtId="177" fontId="4" fillId="0" borderId="28" xfId="0" applyNumberFormat="1" applyFont="1" applyBorder="1" applyAlignment="1">
      <alignment horizontal="center" vertical="center"/>
    </xf>
    <xf numFmtId="0" fontId="5" fillId="4" borderId="12" xfId="0" applyFont="1" applyFill="1" applyBorder="1" applyAlignment="1">
      <alignment horizontal="right" vertical="center" wrapText="1"/>
    </xf>
    <xf numFmtId="0" fontId="5" fillId="0" borderId="31" xfId="0" applyFont="1" applyBorder="1" applyAlignment="1">
      <alignment horizontal="center" vertical="center" shrinkToFit="1"/>
    </xf>
    <xf numFmtId="0" fontId="5" fillId="0" borderId="30" xfId="0" applyFont="1" applyBorder="1" applyAlignment="1">
      <alignment horizontal="center" vertical="center" shrinkToFit="1"/>
    </xf>
    <xf numFmtId="0" fontId="19" fillId="0" borderId="0" xfId="0" applyFont="1" applyAlignment="1">
      <alignment textRotation="255"/>
    </xf>
    <xf numFmtId="176" fontId="15" fillId="0" borderId="0" xfId="0" applyNumberFormat="1" applyFont="1" applyAlignment="1">
      <alignment vertical="center" shrinkToFit="1"/>
    </xf>
    <xf numFmtId="176" fontId="4" fillId="3" borderId="14" xfId="1" applyNumberFormat="1" applyFont="1" applyFill="1" applyBorder="1" applyAlignment="1">
      <alignment vertical="center"/>
    </xf>
    <xf numFmtId="176" fontId="4" fillId="3" borderId="28" xfId="1" applyNumberFormat="1" applyFont="1" applyFill="1" applyBorder="1" applyAlignment="1">
      <alignment horizontal="center" vertical="center"/>
    </xf>
    <xf numFmtId="176" fontId="4" fillId="3" borderId="54" xfId="1" applyNumberFormat="1" applyFont="1" applyFill="1" applyBorder="1" applyAlignment="1">
      <alignment vertical="center"/>
    </xf>
    <xf numFmtId="38" fontId="4" fillId="3" borderId="57" xfId="1" applyFont="1" applyFill="1" applyBorder="1" applyAlignment="1">
      <alignment vertical="center"/>
    </xf>
    <xf numFmtId="0" fontId="4" fillId="3" borderId="14" xfId="0" applyFont="1" applyFill="1" applyBorder="1">
      <alignment vertical="center"/>
    </xf>
    <xf numFmtId="0" fontId="4" fillId="3" borderId="28" xfId="0" applyFont="1" applyFill="1" applyBorder="1">
      <alignment vertical="center"/>
    </xf>
    <xf numFmtId="0" fontId="4" fillId="3" borderId="57" xfId="0" applyFont="1" applyFill="1" applyBorder="1">
      <alignment vertical="center"/>
    </xf>
    <xf numFmtId="0" fontId="4" fillId="3" borderId="15" xfId="0" applyFont="1" applyFill="1" applyBorder="1">
      <alignment vertical="center"/>
    </xf>
    <xf numFmtId="0" fontId="4" fillId="3" borderId="45" xfId="0" applyFont="1" applyFill="1" applyBorder="1">
      <alignment vertical="center"/>
    </xf>
    <xf numFmtId="0" fontId="4" fillId="3" borderId="58" xfId="0" applyFont="1" applyFill="1" applyBorder="1">
      <alignment vertical="center"/>
    </xf>
    <xf numFmtId="0" fontId="4" fillId="3" borderId="17" xfId="0" applyFont="1" applyFill="1" applyBorder="1">
      <alignment vertical="center"/>
    </xf>
    <xf numFmtId="0" fontId="4" fillId="3" borderId="48" xfId="0" applyFont="1" applyFill="1" applyBorder="1">
      <alignment vertical="center"/>
    </xf>
    <xf numFmtId="0" fontId="4" fillId="3" borderId="59" xfId="0" applyFont="1" applyFill="1" applyBorder="1">
      <alignment vertical="center"/>
    </xf>
    <xf numFmtId="0" fontId="4" fillId="3" borderId="18" xfId="0" applyFont="1" applyFill="1" applyBorder="1">
      <alignment vertical="center"/>
    </xf>
    <xf numFmtId="0" fontId="4" fillId="3" borderId="49" xfId="0" applyFont="1" applyFill="1" applyBorder="1">
      <alignment vertical="center"/>
    </xf>
    <xf numFmtId="0" fontId="4" fillId="3" borderId="60" xfId="0" applyFont="1" applyFill="1" applyBorder="1">
      <alignment vertical="center"/>
    </xf>
    <xf numFmtId="0" fontId="4" fillId="3" borderId="19" xfId="0" applyFont="1" applyFill="1" applyBorder="1">
      <alignment vertical="center"/>
    </xf>
    <xf numFmtId="0" fontId="4" fillId="3" borderId="50" xfId="0" applyFont="1" applyFill="1" applyBorder="1">
      <alignment vertical="center"/>
    </xf>
    <xf numFmtId="0" fontId="4" fillId="3" borderId="56" xfId="0" applyFont="1" applyFill="1" applyBorder="1">
      <alignment vertical="center"/>
    </xf>
    <xf numFmtId="0" fontId="4" fillId="3" borderId="39" xfId="0" applyFont="1" applyFill="1" applyBorder="1">
      <alignment vertical="center"/>
    </xf>
    <xf numFmtId="0" fontId="4" fillId="3" borderId="40" xfId="0" applyFont="1" applyFill="1" applyBorder="1">
      <alignment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9" xfId="0" applyFont="1" applyFill="1" applyBorder="1" applyAlignment="1">
      <alignment horizontal="center" vertical="center"/>
    </xf>
    <xf numFmtId="0" fontId="5" fillId="3" borderId="35" xfId="0" applyFont="1" applyFill="1" applyBorder="1" applyAlignment="1">
      <alignment horizontal="right" vertical="center" wrapText="1"/>
    </xf>
    <xf numFmtId="0" fontId="25" fillId="0" borderId="0" xfId="0" applyFont="1" applyAlignment="1">
      <alignment horizontal="left" vertical="center"/>
    </xf>
    <xf numFmtId="0" fontId="8" fillId="0" borderId="0" xfId="0" applyFont="1" applyAlignment="1">
      <alignment horizontal="right" vertical="center" indent="1"/>
    </xf>
    <xf numFmtId="0" fontId="8" fillId="0" borderId="29" xfId="0" applyFont="1" applyBorder="1" applyAlignment="1">
      <alignment horizontal="center" vertical="center"/>
    </xf>
    <xf numFmtId="0" fontId="8" fillId="0" borderId="66" xfId="0" applyFont="1" applyBorder="1" applyAlignment="1">
      <alignment horizontal="center" vertical="center"/>
    </xf>
    <xf numFmtId="0" fontId="5" fillId="3" borderId="11" xfId="0" applyFont="1" applyFill="1" applyBorder="1" applyAlignment="1">
      <alignment vertical="center" wrapText="1"/>
    </xf>
    <xf numFmtId="0" fontId="5" fillId="3" borderId="12" xfId="0" applyFont="1" applyFill="1" applyBorder="1" applyAlignment="1">
      <alignment horizontal="right" vertical="center" wrapText="1"/>
    </xf>
    <xf numFmtId="49" fontId="7" fillId="0" borderId="0" xfId="0" applyNumberFormat="1" applyFont="1" applyAlignment="1">
      <alignment horizontal="center" vertical="center"/>
    </xf>
    <xf numFmtId="181" fontId="4" fillId="0" borderId="0" xfId="0" applyNumberFormat="1" applyFont="1">
      <alignment vertical="center"/>
    </xf>
    <xf numFmtId="182" fontId="4" fillId="0" borderId="14" xfId="1" applyNumberFormat="1" applyFont="1" applyFill="1" applyBorder="1" applyAlignment="1">
      <alignment vertical="center"/>
    </xf>
    <xf numFmtId="0" fontId="27" fillId="0" borderId="0" xfId="0" applyFont="1">
      <alignment vertical="center"/>
    </xf>
    <xf numFmtId="0" fontId="28" fillId="0" borderId="0" xfId="0" applyFont="1" applyAlignment="1">
      <alignment horizontal="center" vertical="center"/>
    </xf>
    <xf numFmtId="0" fontId="27" fillId="0" borderId="0" xfId="0" applyFont="1" applyAlignment="1">
      <alignment vertical="center" wrapText="1"/>
    </xf>
    <xf numFmtId="0" fontId="33" fillId="0" borderId="0" xfId="0" applyFont="1" applyAlignment="1">
      <alignment horizontal="right" vertical="center"/>
    </xf>
    <xf numFmtId="0" fontId="33" fillId="0" borderId="0" xfId="0" applyFont="1" applyAlignment="1">
      <alignment horizontal="left" vertical="center"/>
    </xf>
    <xf numFmtId="0" fontId="2" fillId="0" borderId="0" xfId="2"/>
    <xf numFmtId="0" fontId="34" fillId="0" borderId="0" xfId="2" applyFont="1" applyAlignment="1">
      <alignment vertical="center"/>
    </xf>
    <xf numFmtId="49" fontId="34" fillId="0" borderId="0" xfId="2" applyNumberFormat="1" applyFont="1" applyAlignment="1">
      <alignment horizontal="center" vertical="center"/>
    </xf>
    <xf numFmtId="0" fontId="35" fillId="0" borderId="0" xfId="2" applyFont="1" applyAlignment="1">
      <alignment vertical="center"/>
    </xf>
    <xf numFmtId="49" fontId="35" fillId="0" borderId="0" xfId="2" applyNumberFormat="1" applyFont="1" applyAlignment="1">
      <alignment vertical="center"/>
    </xf>
    <xf numFmtId="49" fontId="35" fillId="0" borderId="0" xfId="2" applyNumberFormat="1" applyFont="1" applyAlignment="1">
      <alignment horizontal="left" vertical="center"/>
    </xf>
    <xf numFmtId="0" fontId="35" fillId="0" borderId="0" xfId="2" applyFont="1" applyAlignment="1">
      <alignment horizontal="left" vertical="center"/>
    </xf>
    <xf numFmtId="0" fontId="37" fillId="0" borderId="0" xfId="2" applyFont="1" applyAlignment="1">
      <alignment vertical="center"/>
    </xf>
    <xf numFmtId="0" fontId="32" fillId="0" borderId="0" xfId="2" applyFont="1" applyAlignment="1">
      <alignment horizontal="right"/>
    </xf>
    <xf numFmtId="49" fontId="7" fillId="0" borderId="0" xfId="0" applyNumberFormat="1" applyFont="1">
      <alignment vertical="center"/>
    </xf>
    <xf numFmtId="0" fontId="8" fillId="0" borderId="0" xfId="0" applyFont="1" applyAlignment="1">
      <alignment horizontal="right" vertical="center"/>
    </xf>
    <xf numFmtId="0" fontId="8" fillId="0" borderId="0" xfId="0" applyFont="1" applyAlignment="1">
      <alignment horizontal="left" vertical="center" indent="1"/>
    </xf>
    <xf numFmtId="0" fontId="5" fillId="3" borderId="11" xfId="0" applyFont="1" applyFill="1" applyBorder="1" applyAlignment="1">
      <alignment horizontal="left" vertical="center" wrapText="1"/>
    </xf>
    <xf numFmtId="0" fontId="8" fillId="0" borderId="0" xfId="0" applyFont="1" applyAlignment="1"/>
    <xf numFmtId="0" fontId="8" fillId="0" borderId="85" xfId="0" applyFont="1" applyBorder="1" applyAlignment="1">
      <alignment horizontal="center" vertical="center"/>
    </xf>
    <xf numFmtId="0" fontId="8" fillId="0" borderId="88" xfId="0" applyFont="1" applyBorder="1" applyAlignment="1">
      <alignment horizontal="center" vertical="center"/>
    </xf>
    <xf numFmtId="0" fontId="8" fillId="0" borderId="88" xfId="0" applyFont="1" applyBorder="1" applyAlignment="1">
      <alignment horizontal="center" vertical="center" wrapText="1"/>
    </xf>
    <xf numFmtId="0" fontId="8" fillId="0" borderId="85" xfId="0" applyFont="1" applyBorder="1" applyAlignment="1">
      <alignment horizontal="center" vertical="center" wrapText="1"/>
    </xf>
    <xf numFmtId="0" fontId="5" fillId="5" borderId="1" xfId="0" applyFont="1" applyFill="1" applyBorder="1" applyAlignment="1">
      <alignment horizontal="center" vertical="center" shrinkToFit="1"/>
    </xf>
    <xf numFmtId="0" fontId="5" fillId="5" borderId="14" xfId="0" applyFont="1" applyFill="1" applyBorder="1" applyAlignment="1">
      <alignment horizontal="center" vertical="center"/>
    </xf>
    <xf numFmtId="0" fontId="7" fillId="0" borderId="85" xfId="0" applyFont="1" applyBorder="1">
      <alignment vertical="center"/>
    </xf>
    <xf numFmtId="0" fontId="7" fillId="0" borderId="85" xfId="0" applyFont="1" applyBorder="1" applyAlignment="1">
      <alignment horizontal="center" vertical="center"/>
    </xf>
    <xf numFmtId="0" fontId="8" fillId="0" borderId="0" xfId="2" applyFont="1" applyAlignment="1">
      <alignment horizontal="right"/>
    </xf>
    <xf numFmtId="0" fontId="8" fillId="0" borderId="0" xfId="0" applyFont="1" applyAlignment="1">
      <alignment horizontal="center" vertical="center"/>
    </xf>
    <xf numFmtId="0" fontId="4" fillId="0" borderId="47" xfId="0" applyFont="1" applyBorder="1">
      <alignment vertical="center"/>
    </xf>
    <xf numFmtId="0" fontId="8" fillId="0" borderId="47" xfId="0" applyFont="1" applyBorder="1">
      <alignment vertical="center"/>
    </xf>
    <xf numFmtId="49" fontId="4" fillId="0" borderId="5" xfId="0" applyNumberFormat="1" applyFont="1" applyBorder="1" applyAlignment="1">
      <alignment horizontal="center" vertical="center"/>
    </xf>
    <xf numFmtId="0" fontId="8" fillId="0" borderId="47" xfId="0" applyFont="1" applyBorder="1" applyAlignment="1">
      <alignment horizontal="center" vertical="center"/>
    </xf>
    <xf numFmtId="49" fontId="35" fillId="0" borderId="0" xfId="2" applyNumberFormat="1" applyFont="1" applyAlignment="1">
      <alignment horizontal="right" vertical="center"/>
    </xf>
    <xf numFmtId="0" fontId="11" fillId="0" borderId="1" xfId="0" applyFont="1" applyBorder="1" applyAlignment="1">
      <alignment horizontal="center" vertical="center" shrinkToFit="1"/>
    </xf>
    <xf numFmtId="0" fontId="5" fillId="3" borderId="33" xfId="0" applyFont="1" applyFill="1" applyBorder="1" applyAlignment="1">
      <alignment horizontal="center" vertical="center" wrapText="1"/>
    </xf>
    <xf numFmtId="0" fontId="5" fillId="0" borderId="1" xfId="0" applyFont="1" applyBorder="1" applyAlignment="1">
      <alignment horizontal="left" vertical="center" indent="1" shrinkToFit="1"/>
    </xf>
    <xf numFmtId="0" fontId="11" fillId="0" borderId="1" xfId="0" applyFont="1" applyBorder="1" applyAlignment="1">
      <alignment horizontal="left" vertical="center" indent="1" shrinkToFit="1"/>
    </xf>
    <xf numFmtId="0" fontId="4" fillId="3" borderId="1" xfId="0" applyFont="1" applyFill="1" applyBorder="1" applyAlignment="1">
      <alignment horizontal="left" vertical="center" indent="1"/>
    </xf>
    <xf numFmtId="0" fontId="4" fillId="3" borderId="2" xfId="0" applyFont="1" applyFill="1" applyBorder="1" applyAlignment="1">
      <alignment horizontal="left" vertical="center" indent="1"/>
    </xf>
    <xf numFmtId="0" fontId="4" fillId="3" borderId="11" xfId="0" applyFont="1" applyFill="1" applyBorder="1" applyAlignment="1">
      <alignment horizontal="left" vertical="center" indent="1"/>
    </xf>
    <xf numFmtId="0" fontId="4" fillId="3" borderId="3" xfId="0" applyFont="1" applyFill="1" applyBorder="1" applyAlignment="1">
      <alignment horizontal="left" vertical="center" indent="1"/>
    </xf>
    <xf numFmtId="0" fontId="4" fillId="3" borderId="9" xfId="0" applyFont="1" applyFill="1" applyBorder="1" applyAlignment="1">
      <alignment horizontal="left" vertical="center" indent="1"/>
    </xf>
    <xf numFmtId="0" fontId="4" fillId="3" borderId="1" xfId="0" applyFont="1" applyFill="1" applyBorder="1" applyAlignment="1">
      <alignment horizontal="left" vertical="center"/>
    </xf>
    <xf numFmtId="0" fontId="4" fillId="3" borderId="6" xfId="0" applyFont="1" applyFill="1" applyBorder="1" applyAlignment="1">
      <alignment horizontal="left" vertical="center"/>
    </xf>
    <xf numFmtId="0" fontId="4" fillId="3" borderId="2" xfId="0" applyFont="1" applyFill="1" applyBorder="1" applyAlignment="1">
      <alignment horizontal="left" vertical="center"/>
    </xf>
    <xf numFmtId="0" fontId="4" fillId="3" borderId="7" xfId="0" applyFont="1" applyFill="1" applyBorder="1" applyAlignment="1">
      <alignment horizontal="left" vertical="center"/>
    </xf>
    <xf numFmtId="0" fontId="4" fillId="3" borderId="11" xfId="0" applyFont="1" applyFill="1" applyBorder="1" applyAlignment="1">
      <alignment horizontal="left" vertical="center"/>
    </xf>
    <xf numFmtId="0" fontId="4" fillId="3" borderId="12" xfId="0" applyFont="1" applyFill="1" applyBorder="1" applyAlignment="1">
      <alignment horizontal="left" vertical="center"/>
    </xf>
    <xf numFmtId="0" fontId="4" fillId="3" borderId="3" xfId="0" applyFont="1" applyFill="1" applyBorder="1" applyAlignment="1">
      <alignment horizontal="left" vertical="center"/>
    </xf>
    <xf numFmtId="0" fontId="4" fillId="3" borderId="13" xfId="0" applyFont="1" applyFill="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6" fillId="3" borderId="7" xfId="0" applyFont="1" applyFill="1" applyBorder="1" applyAlignment="1">
      <alignment horizontal="left" vertical="center"/>
    </xf>
    <xf numFmtId="0" fontId="5" fillId="3" borderId="33" xfId="0" applyFont="1" applyFill="1" applyBorder="1" applyAlignment="1">
      <alignment horizontal="left" vertical="center" wrapText="1"/>
    </xf>
    <xf numFmtId="0" fontId="5" fillId="3" borderId="33" xfId="0" applyFont="1" applyFill="1" applyBorder="1" applyAlignment="1">
      <alignment horizontal="left" vertical="center" wrapText="1" indent="1" shrinkToFit="1"/>
    </xf>
    <xf numFmtId="0" fontId="5" fillId="3" borderId="33" xfId="0" applyFont="1" applyFill="1" applyBorder="1" applyAlignment="1">
      <alignment horizontal="left" vertical="center" wrapText="1" indent="1"/>
    </xf>
    <xf numFmtId="0" fontId="18" fillId="0" borderId="1" xfId="0" applyFont="1" applyBorder="1" applyAlignment="1">
      <alignment horizontal="left" vertical="center" wrapText="1"/>
    </xf>
    <xf numFmtId="0" fontId="18" fillId="0" borderId="6" xfId="0" applyFont="1" applyBorder="1" applyAlignment="1">
      <alignment horizontal="left" vertical="center" wrapText="1"/>
    </xf>
    <xf numFmtId="0" fontId="5" fillId="0" borderId="28" xfId="0" applyFont="1" applyBorder="1" applyAlignment="1">
      <alignment horizontal="center" vertical="center" wrapText="1"/>
    </xf>
    <xf numFmtId="0" fontId="5" fillId="0" borderId="9" xfId="0" applyFont="1" applyBorder="1" applyAlignment="1">
      <alignment horizontal="left" vertical="center" indent="1"/>
    </xf>
    <xf numFmtId="0" fontId="5" fillId="0" borderId="1" xfId="0" applyFont="1" applyBorder="1" applyAlignment="1">
      <alignment horizontal="left" vertical="center" wrapText="1" indent="1" shrinkToFit="1"/>
    </xf>
    <xf numFmtId="0" fontId="5" fillId="0" borderId="1" xfId="0" applyFont="1" applyBorder="1" applyAlignment="1">
      <alignment horizontal="left" vertical="center" wrapText="1" indent="1"/>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3" borderId="33"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9" xfId="0" applyFont="1" applyBorder="1" applyAlignment="1">
      <alignment horizontal="left" vertical="center" wrapText="1" indent="1"/>
    </xf>
    <xf numFmtId="0" fontId="6" fillId="0" borderId="9" xfId="0" applyFont="1" applyBorder="1" applyAlignment="1">
      <alignment horizontal="left" vertical="center" wrapText="1" shrinkToFit="1"/>
    </xf>
    <xf numFmtId="0" fontId="6" fillId="0" borderId="2" xfId="0" applyFont="1" applyBorder="1" applyAlignment="1">
      <alignment horizontal="left" vertical="center" wrapText="1"/>
    </xf>
    <xf numFmtId="0" fontId="6" fillId="0" borderId="7" xfId="0" applyFont="1" applyBorder="1" applyAlignment="1">
      <alignment horizontal="left" vertical="center" wrapText="1"/>
    </xf>
    <xf numFmtId="0" fontId="5" fillId="4" borderId="33" xfId="0" applyFont="1" applyFill="1" applyBorder="1" applyAlignment="1">
      <alignment horizontal="center" vertical="center" wrapText="1"/>
    </xf>
    <xf numFmtId="0" fontId="5" fillId="4" borderId="33" xfId="0" applyFont="1" applyFill="1" applyBorder="1" applyAlignment="1">
      <alignment horizontal="left" vertical="center" wrapText="1" indent="1" shrinkToFit="1"/>
    </xf>
    <xf numFmtId="0" fontId="5" fillId="4" borderId="33" xfId="0" applyFont="1" applyFill="1" applyBorder="1" applyAlignment="1">
      <alignment horizontal="left" vertical="center" wrapText="1" indent="1"/>
    </xf>
    <xf numFmtId="0" fontId="6" fillId="4" borderId="33" xfId="0" applyFont="1" applyFill="1" applyBorder="1" applyAlignment="1">
      <alignment horizontal="left" vertical="center" wrapText="1"/>
    </xf>
    <xf numFmtId="0" fontId="5" fillId="0" borderId="2" xfId="0" applyFont="1" applyBorder="1" applyAlignment="1">
      <alignment horizontal="center" vertical="center" shrinkToFit="1"/>
    </xf>
    <xf numFmtId="0" fontId="5" fillId="0" borderId="9" xfId="0" applyFont="1" applyBorder="1" applyAlignment="1">
      <alignment horizontal="left" vertical="center" indent="1" shrinkToFit="1"/>
    </xf>
    <xf numFmtId="0" fontId="5" fillId="0" borderId="2" xfId="0" applyFont="1" applyBorder="1" applyAlignment="1">
      <alignment horizontal="left" vertical="center" indent="1" shrinkToFit="1"/>
    </xf>
    <xf numFmtId="0" fontId="5" fillId="0" borderId="9" xfId="0" applyFont="1" applyBorder="1" applyAlignment="1">
      <alignment horizontal="left" vertical="center" wrapText="1" shrinkToFit="1"/>
    </xf>
    <xf numFmtId="0" fontId="5" fillId="0" borderId="28" xfId="0" applyFont="1" applyBorder="1" applyAlignment="1">
      <alignment horizontal="center" vertical="center" wrapText="1" shrinkToFit="1"/>
    </xf>
    <xf numFmtId="0" fontId="5" fillId="3" borderId="11" xfId="0" applyFont="1" applyFill="1" applyBorder="1" applyAlignment="1">
      <alignment horizontal="center" vertical="center" wrapText="1"/>
    </xf>
    <xf numFmtId="0" fontId="5" fillId="3" borderId="11" xfId="0" applyFont="1" applyFill="1" applyBorder="1" applyAlignment="1">
      <alignment horizontal="left" vertical="center" wrapText="1" indent="1" shrinkToFit="1"/>
    </xf>
    <xf numFmtId="0" fontId="5" fillId="3" borderId="11" xfId="0" applyFont="1" applyFill="1" applyBorder="1" applyAlignment="1">
      <alignment horizontal="left" vertical="center" wrapText="1" indent="1"/>
    </xf>
    <xf numFmtId="0" fontId="11" fillId="0" borderId="1" xfId="0" applyFont="1" applyBorder="1" applyAlignment="1">
      <alignment horizontal="left" vertical="center" wrapText="1"/>
    </xf>
    <xf numFmtId="0" fontId="5" fillId="3" borderId="12"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11" xfId="0" applyFont="1" applyFill="1" applyBorder="1" applyAlignment="1">
      <alignment horizontal="center" vertical="center" wrapText="1"/>
    </xf>
    <xf numFmtId="0" fontId="5" fillId="4" borderId="11" xfId="0" applyFont="1" applyFill="1" applyBorder="1" applyAlignment="1">
      <alignment horizontal="left" vertical="center" wrapText="1" indent="1" shrinkToFit="1"/>
    </xf>
    <xf numFmtId="0" fontId="5" fillId="4" borderId="11" xfId="0" applyFont="1" applyFill="1" applyBorder="1" applyAlignment="1">
      <alignment horizontal="left" vertical="center" wrapText="1" indent="1"/>
    </xf>
    <xf numFmtId="0" fontId="8" fillId="0" borderId="29" xfId="0" applyFont="1" applyBorder="1" applyAlignment="1">
      <alignment horizontal="left" vertical="center" indent="1"/>
    </xf>
    <xf numFmtId="0" fontId="8" fillId="0" borderId="29" xfId="0" applyFont="1" applyBorder="1" applyAlignment="1">
      <alignment horizontal="left" vertical="center" wrapText="1" indent="1"/>
    </xf>
    <xf numFmtId="0" fontId="8" fillId="0" borderId="66" xfId="0" applyFont="1" applyBorder="1" applyAlignment="1">
      <alignment horizontal="left" vertical="center" wrapText="1" indent="1"/>
    </xf>
    <xf numFmtId="0" fontId="5" fillId="0" borderId="1" xfId="0" applyFont="1" applyBorder="1" applyAlignment="1">
      <alignment horizontal="left" vertical="center" indent="1"/>
    </xf>
    <xf numFmtId="0" fontId="5" fillId="0" borderId="2" xfId="0" applyFont="1" applyBorder="1" applyAlignment="1">
      <alignment horizontal="left" vertical="center" indent="1"/>
    </xf>
    <xf numFmtId="0" fontId="11" fillId="0" borderId="1" xfId="0" applyFont="1" applyBorder="1" applyAlignment="1">
      <alignment horizontal="left" vertical="center" indent="1"/>
    </xf>
    <xf numFmtId="0" fontId="5" fillId="0" borderId="14" xfId="0" applyFont="1" applyBorder="1" applyAlignment="1">
      <alignment horizontal="distributed" vertical="center"/>
    </xf>
    <xf numFmtId="0" fontId="6" fillId="0" borderId="14" xfId="0" applyFont="1" applyBorder="1" applyAlignment="1">
      <alignment horizontal="center" vertical="center" shrinkToFit="1"/>
    </xf>
    <xf numFmtId="0" fontId="5" fillId="0" borderId="15" xfId="0" applyFont="1" applyBorder="1" applyAlignment="1">
      <alignment horizontal="center" vertical="center"/>
    </xf>
    <xf numFmtId="0" fontId="4" fillId="3" borderId="28" xfId="0" applyFont="1" applyFill="1" applyBorder="1" applyAlignment="1">
      <alignment horizontal="center" vertical="center"/>
    </xf>
    <xf numFmtId="0" fontId="4" fillId="3" borderId="45" xfId="0" applyFont="1" applyFill="1" applyBorder="1" applyAlignment="1">
      <alignment horizontal="center" vertical="center"/>
    </xf>
    <xf numFmtId="0" fontId="5" fillId="0" borderId="19" xfId="0" applyFont="1" applyBorder="1" applyAlignment="1">
      <alignment horizontal="distributed" vertical="center"/>
    </xf>
    <xf numFmtId="0" fontId="5" fillId="0" borderId="15" xfId="0" applyFont="1" applyBorder="1" applyAlignment="1">
      <alignment horizontal="distributed" vertical="center"/>
    </xf>
    <xf numFmtId="0" fontId="4" fillId="3" borderId="50" xfId="0" applyFont="1" applyFill="1" applyBorder="1" applyAlignment="1">
      <alignment horizontal="center" vertical="center"/>
    </xf>
    <xf numFmtId="0" fontId="5" fillId="0" borderId="17" xfId="0" applyFont="1" applyBorder="1" applyAlignment="1">
      <alignment horizontal="distributed" vertical="center"/>
    </xf>
    <xf numFmtId="0" fontId="5" fillId="0" borderId="18" xfId="0" applyFont="1" applyBorder="1" applyAlignment="1">
      <alignment horizontal="center" vertical="center"/>
    </xf>
    <xf numFmtId="0" fontId="4" fillId="3" borderId="48" xfId="0" applyFont="1" applyFill="1" applyBorder="1" applyAlignment="1">
      <alignment horizontal="center" vertical="center"/>
    </xf>
    <xf numFmtId="0" fontId="4" fillId="3" borderId="49" xfId="0" applyFont="1" applyFill="1" applyBorder="1" applyAlignment="1">
      <alignment horizontal="center" vertical="center"/>
    </xf>
    <xf numFmtId="38" fontId="8" fillId="0" borderId="137" xfId="1" applyFont="1" applyFill="1" applyBorder="1" applyAlignment="1">
      <alignment horizontal="right" vertical="center"/>
    </xf>
    <xf numFmtId="38" fontId="8" fillId="0" borderId="138" xfId="1" applyFont="1" applyFill="1" applyBorder="1" applyAlignment="1">
      <alignment horizontal="right" vertical="center"/>
    </xf>
    <xf numFmtId="0" fontId="5" fillId="3" borderId="91"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48" xfId="0" applyFont="1" applyFill="1" applyBorder="1" applyAlignment="1">
      <alignment horizontal="left" vertical="center" wrapText="1"/>
    </xf>
    <xf numFmtId="0" fontId="5" fillId="4" borderId="48" xfId="0" applyFont="1" applyFill="1" applyBorder="1" applyAlignment="1">
      <alignment horizontal="center" vertical="center" wrapText="1"/>
    </xf>
    <xf numFmtId="0" fontId="12" fillId="0" borderId="14" xfId="0" applyFont="1" applyBorder="1" applyAlignment="1">
      <alignment horizontal="distributed" vertical="center" wrapText="1"/>
    </xf>
    <xf numFmtId="0" fontId="12" fillId="0" borderId="14" xfId="0" applyFont="1" applyBorder="1" applyAlignment="1">
      <alignment horizontal="distributed" vertical="center" wrapText="1" shrinkToFit="1"/>
    </xf>
    <xf numFmtId="0" fontId="12" fillId="0" borderId="17" xfId="0" applyFont="1" applyBorder="1" applyAlignment="1">
      <alignment horizontal="distributed" vertical="center" wrapText="1"/>
    </xf>
    <xf numFmtId="0" fontId="12" fillId="0" borderId="19" xfId="0" applyFont="1" applyBorder="1" applyAlignment="1">
      <alignment horizontal="distributed" vertical="center" wrapText="1"/>
    </xf>
    <xf numFmtId="0" fontId="7" fillId="2" borderId="115" xfId="0" applyFont="1" applyFill="1" applyBorder="1" applyAlignment="1">
      <alignment horizontal="distributed" vertical="center" indent="1"/>
    </xf>
    <xf numFmtId="0" fontId="7" fillId="2" borderId="115" xfId="0" applyFont="1" applyFill="1" applyBorder="1" applyAlignment="1">
      <alignment horizontal="center" vertical="center"/>
    </xf>
    <xf numFmtId="0" fontId="40" fillId="0" borderId="0" xfId="0" applyFont="1" applyAlignment="1">
      <alignment vertical="top" wrapText="1"/>
    </xf>
    <xf numFmtId="0" fontId="1" fillId="0" borderId="0" xfId="3">
      <alignment vertical="center"/>
    </xf>
    <xf numFmtId="49" fontId="34" fillId="0" borderId="0" xfId="3" applyNumberFormat="1" applyFont="1" applyProtection="1">
      <alignment vertical="center"/>
      <protection locked="0"/>
    </xf>
    <xf numFmtId="0" fontId="34" fillId="0" borderId="0" xfId="3" applyFont="1" applyProtection="1">
      <alignment vertical="center"/>
      <protection locked="0"/>
    </xf>
    <xf numFmtId="49" fontId="34" fillId="0" borderId="0" xfId="3" applyNumberFormat="1" applyFont="1">
      <alignment vertical="center"/>
    </xf>
    <xf numFmtId="0" fontId="35" fillId="0" borderId="0" xfId="3" applyFont="1">
      <alignment vertical="center"/>
    </xf>
    <xf numFmtId="0" fontId="34" fillId="2" borderId="115" xfId="3" applyFont="1" applyFill="1" applyBorder="1" applyAlignment="1" applyProtection="1">
      <alignment horizontal="center" vertical="center"/>
      <protection locked="0"/>
    </xf>
    <xf numFmtId="0" fontId="34" fillId="0" borderId="0" xfId="3" applyFont="1" applyAlignment="1" applyProtection="1">
      <alignment horizontal="center" vertical="center"/>
      <protection locked="0"/>
    </xf>
    <xf numFmtId="0" fontId="34" fillId="0" borderId="85" xfId="3" applyFont="1" applyBorder="1" applyProtection="1">
      <alignment vertical="center"/>
      <protection locked="0"/>
    </xf>
    <xf numFmtId="0" fontId="34" fillId="0" borderId="0" xfId="3" applyFont="1">
      <alignment vertical="center"/>
    </xf>
    <xf numFmtId="0" fontId="35" fillId="0" borderId="0" xfId="3" applyFont="1" applyAlignment="1">
      <alignment horizontal="center" vertical="center"/>
    </xf>
    <xf numFmtId="0" fontId="34" fillId="0" borderId="0" xfId="3" applyFont="1" applyAlignment="1">
      <alignment horizontal="center" vertical="center"/>
    </xf>
    <xf numFmtId="0" fontId="33" fillId="0" borderId="0" xfId="3" applyFont="1" applyAlignment="1">
      <alignment horizontal="left" vertical="center"/>
    </xf>
    <xf numFmtId="0" fontId="37" fillId="0" borderId="0" xfId="3" applyFont="1">
      <alignment vertical="center"/>
    </xf>
    <xf numFmtId="0" fontId="8" fillId="0" borderId="0" xfId="3" applyFont="1">
      <alignment vertical="center"/>
    </xf>
    <xf numFmtId="0" fontId="4" fillId="0" borderId="0" xfId="3" applyFont="1">
      <alignment vertical="center"/>
    </xf>
    <xf numFmtId="0" fontId="1" fillId="0" borderId="0" xfId="3" applyAlignment="1">
      <alignment horizontal="left" vertical="center"/>
    </xf>
    <xf numFmtId="0" fontId="1" fillId="0" borderId="0" xfId="3" applyAlignment="1">
      <alignment horizontal="center" vertical="center"/>
    </xf>
    <xf numFmtId="0" fontId="32" fillId="0" borderId="0" xfId="3" applyFont="1">
      <alignment vertical="center"/>
    </xf>
    <xf numFmtId="0" fontId="34" fillId="0" borderId="120" xfId="3" applyFont="1" applyBorder="1" applyAlignment="1">
      <alignment horizontal="center" vertical="center"/>
    </xf>
    <xf numFmtId="0" fontId="34" fillId="0" borderId="123" xfId="3" applyFont="1" applyBorder="1" applyAlignment="1">
      <alignment horizontal="center" vertical="center"/>
    </xf>
    <xf numFmtId="0" fontId="34" fillId="0" borderId="0" xfId="3" applyFont="1" applyAlignment="1">
      <alignment horizontal="distributed" vertical="top"/>
    </xf>
    <xf numFmtId="0" fontId="34" fillId="0" borderId="84" xfId="3" applyFont="1" applyBorder="1" applyAlignment="1">
      <alignment horizontal="center" vertical="center"/>
    </xf>
    <xf numFmtId="0" fontId="38" fillId="0" borderId="88" xfId="3" applyFont="1" applyBorder="1" applyAlignment="1">
      <alignment horizontal="center" vertical="center"/>
    </xf>
    <xf numFmtId="0" fontId="6" fillId="0" borderId="9" xfId="0" applyFont="1" applyBorder="1" applyAlignment="1">
      <alignment horizontal="center" vertical="center" wrapText="1"/>
    </xf>
    <xf numFmtId="0" fontId="34" fillId="0" borderId="0" xfId="3" applyFont="1" applyAlignment="1" applyProtection="1">
      <alignment horizontal="right" vertical="center"/>
      <protection locked="0"/>
    </xf>
    <xf numFmtId="0" fontId="26" fillId="0" borderId="0" xfId="0" applyFont="1" applyAlignment="1">
      <alignment horizontal="center" vertical="center"/>
    </xf>
    <xf numFmtId="0" fontId="29" fillId="0" borderId="0" xfId="0" applyFont="1" applyAlignment="1">
      <alignment horizontal="center" vertical="center"/>
    </xf>
    <xf numFmtId="0" fontId="30" fillId="0" borderId="71" xfId="0" applyFont="1" applyBorder="1" applyAlignment="1">
      <alignment horizontal="left" vertical="distributed" wrapText="1" indent="1"/>
    </xf>
    <xf numFmtId="0" fontId="30" fillId="0" borderId="72" xfId="0" applyFont="1" applyBorder="1" applyAlignment="1">
      <alignment horizontal="left" vertical="distributed" wrapText="1" indent="1"/>
    </xf>
    <xf numFmtId="0" fontId="30" fillId="0" borderId="73" xfId="0" applyFont="1" applyBorder="1" applyAlignment="1">
      <alignment horizontal="left" vertical="distributed" wrapText="1" indent="1"/>
    </xf>
    <xf numFmtId="0" fontId="30" fillId="0" borderId="74" xfId="0" applyFont="1" applyBorder="1" applyAlignment="1">
      <alignment horizontal="left" vertical="distributed" wrapText="1" indent="1"/>
    </xf>
    <xf numFmtId="0" fontId="30" fillId="0" borderId="0" xfId="0" applyFont="1" applyAlignment="1">
      <alignment horizontal="left" vertical="distributed" wrapText="1" indent="1"/>
    </xf>
    <xf numFmtId="0" fontId="30" fillId="0" borderId="75" xfId="0" applyFont="1" applyBorder="1" applyAlignment="1">
      <alignment horizontal="left" vertical="distributed" wrapText="1" indent="1"/>
    </xf>
    <xf numFmtId="0" fontId="30" fillId="0" borderId="76" xfId="0" applyFont="1" applyBorder="1" applyAlignment="1">
      <alignment horizontal="left" vertical="distributed" wrapText="1" indent="1"/>
    </xf>
    <xf numFmtId="0" fontId="30" fillId="0" borderId="77" xfId="0" applyFont="1" applyBorder="1" applyAlignment="1">
      <alignment horizontal="left" vertical="distributed" wrapText="1" indent="1"/>
    </xf>
    <xf numFmtId="0" fontId="30" fillId="0" borderId="78" xfId="0" applyFont="1" applyBorder="1" applyAlignment="1">
      <alignment horizontal="left" vertical="distributed" wrapText="1" indent="1"/>
    </xf>
    <xf numFmtId="0" fontId="29" fillId="0" borderId="71" xfId="0" applyFont="1" applyBorder="1" applyAlignment="1">
      <alignment horizontal="left" vertical="center" wrapText="1"/>
    </xf>
    <xf numFmtId="0" fontId="29" fillId="0" borderId="72" xfId="0" applyFont="1" applyBorder="1" applyAlignment="1">
      <alignment horizontal="left" vertical="center" wrapText="1"/>
    </xf>
    <xf numFmtId="0" fontId="29" fillId="0" borderId="73" xfId="0" applyFont="1" applyBorder="1" applyAlignment="1">
      <alignment horizontal="left" vertical="center" wrapText="1"/>
    </xf>
    <xf numFmtId="0" fontId="29" fillId="0" borderId="74" xfId="0" applyFont="1" applyBorder="1" applyAlignment="1">
      <alignment horizontal="left" vertical="center" wrapText="1"/>
    </xf>
    <xf numFmtId="0" fontId="29" fillId="0" borderId="0" xfId="0" applyFont="1" applyAlignment="1">
      <alignment horizontal="left" vertical="center" wrapText="1"/>
    </xf>
    <xf numFmtId="0" fontId="29" fillId="0" borderId="75" xfId="0" applyFont="1" applyBorder="1" applyAlignment="1">
      <alignment horizontal="left" vertical="center" wrapText="1"/>
    </xf>
    <xf numFmtId="0" fontId="29" fillId="0" borderId="76" xfId="0" applyFont="1" applyBorder="1" applyAlignment="1">
      <alignment horizontal="left" vertical="center" wrapText="1"/>
    </xf>
    <xf numFmtId="0" fontId="29" fillId="0" borderId="77" xfId="0" applyFont="1" applyBorder="1" applyAlignment="1">
      <alignment horizontal="left" vertical="center" wrapText="1"/>
    </xf>
    <xf numFmtId="0" fontId="29" fillId="0" borderId="78" xfId="0" applyFont="1" applyBorder="1" applyAlignment="1">
      <alignment horizontal="left" vertical="center" wrapText="1"/>
    </xf>
    <xf numFmtId="0" fontId="29" fillId="0" borderId="72" xfId="0" applyFont="1" applyBorder="1" applyAlignment="1">
      <alignment horizontal="left" vertical="center"/>
    </xf>
    <xf numFmtId="0" fontId="29" fillId="0" borderId="73" xfId="0" applyFont="1" applyBorder="1" applyAlignment="1">
      <alignment horizontal="left" vertical="center"/>
    </xf>
    <xf numFmtId="0" fontId="29" fillId="0" borderId="74" xfId="0" applyFont="1" applyBorder="1" applyAlignment="1">
      <alignment horizontal="left" vertical="center"/>
    </xf>
    <xf numFmtId="0" fontId="29" fillId="0" borderId="0" xfId="0" applyFont="1" applyAlignment="1">
      <alignment horizontal="left" vertical="center"/>
    </xf>
    <xf numFmtId="0" fontId="29" fillId="0" borderId="75" xfId="0" applyFont="1" applyBorder="1" applyAlignment="1">
      <alignment horizontal="left" vertical="center"/>
    </xf>
    <xf numFmtId="0" fontId="29" fillId="0" borderId="76" xfId="0" applyFont="1" applyBorder="1" applyAlignment="1">
      <alignment horizontal="left" vertical="center"/>
    </xf>
    <xf numFmtId="0" fontId="29" fillId="0" borderId="77" xfId="0" applyFont="1" applyBorder="1" applyAlignment="1">
      <alignment horizontal="left" vertical="center"/>
    </xf>
    <xf numFmtId="0" fontId="29" fillId="0" borderId="78" xfId="0" applyFont="1" applyBorder="1" applyAlignment="1">
      <alignment horizontal="left" vertical="center"/>
    </xf>
    <xf numFmtId="0" fontId="31" fillId="0" borderId="0" xfId="3" applyFont="1" applyAlignment="1">
      <alignment horizontal="center" vertical="center"/>
    </xf>
    <xf numFmtId="0" fontId="1" fillId="0" borderId="0" xfId="3" applyAlignment="1">
      <alignment horizontal="center" vertical="center"/>
    </xf>
    <xf numFmtId="0" fontId="8" fillId="0" borderId="0" xfId="3" applyFont="1" applyAlignment="1">
      <alignment horizontal="right" vertical="center"/>
    </xf>
    <xf numFmtId="49" fontId="34" fillId="0" borderId="0" xfId="3" applyNumberFormat="1" applyFont="1" applyAlignment="1">
      <alignment horizontal="center" vertical="center"/>
    </xf>
    <xf numFmtId="0" fontId="34" fillId="0" borderId="0" xfId="3" applyFont="1" applyAlignment="1">
      <alignment horizontal="distributed" vertical="center"/>
    </xf>
    <xf numFmtId="0" fontId="34" fillId="0" borderId="0" xfId="3" applyFont="1" applyAlignment="1">
      <alignment horizontal="left" vertical="center" indent="1"/>
    </xf>
    <xf numFmtId="0" fontId="32" fillId="0" borderId="85" xfId="3" applyFont="1" applyBorder="1" applyAlignment="1">
      <alignment horizontal="left" vertical="center" indent="1"/>
    </xf>
    <xf numFmtId="0" fontId="34" fillId="2" borderId="116" xfId="3" applyFont="1" applyFill="1" applyBorder="1" applyAlignment="1">
      <alignment horizontal="distributed" vertical="center" indent="1"/>
    </xf>
    <xf numFmtId="0" fontId="34" fillId="2" borderId="117" xfId="3" applyFont="1" applyFill="1" applyBorder="1" applyAlignment="1">
      <alignment horizontal="distributed" vertical="center" indent="1"/>
    </xf>
    <xf numFmtId="0" fontId="34" fillId="2" borderId="118" xfId="3" applyFont="1" applyFill="1" applyBorder="1" applyAlignment="1">
      <alignment horizontal="distributed" vertical="center" indent="1"/>
    </xf>
    <xf numFmtId="0" fontId="34" fillId="0" borderId="85" xfId="3" applyFont="1" applyBorder="1" applyAlignment="1">
      <alignment horizontal="center" vertical="center"/>
    </xf>
    <xf numFmtId="0" fontId="36" fillId="0" borderId="0" xfId="3" applyFont="1" applyAlignment="1">
      <alignment horizontal="left" vertical="center" indent="1"/>
    </xf>
    <xf numFmtId="0" fontId="36" fillId="0" borderId="85" xfId="3" applyFont="1" applyBorder="1" applyAlignment="1">
      <alignment horizontal="left" vertical="center" indent="1"/>
    </xf>
    <xf numFmtId="0" fontId="34" fillId="0" borderId="119" xfId="3" applyFont="1" applyBorder="1" applyAlignment="1">
      <alignment horizontal="center" vertical="center"/>
    </xf>
    <xf numFmtId="0" fontId="34" fillId="0" borderId="120" xfId="3" applyFont="1" applyBorder="1" applyAlignment="1">
      <alignment horizontal="center" vertical="center"/>
    </xf>
    <xf numFmtId="0" fontId="34" fillId="0" borderId="121" xfId="3" applyFont="1" applyBorder="1" applyAlignment="1">
      <alignment horizontal="center" vertical="center"/>
    </xf>
    <xf numFmtId="0" fontId="37" fillId="0" borderId="0" xfId="3" applyFont="1">
      <alignment vertical="center"/>
    </xf>
    <xf numFmtId="0" fontId="34" fillId="0" borderId="79" xfId="3" applyFont="1" applyBorder="1" applyAlignment="1">
      <alignment horizontal="center" vertical="center" textRotation="255"/>
    </xf>
    <xf numFmtId="0" fontId="34" fillId="0" borderId="81" xfId="3" applyFont="1" applyBorder="1" applyAlignment="1">
      <alignment horizontal="center" vertical="center" textRotation="255"/>
    </xf>
    <xf numFmtId="0" fontId="34" fillId="0" borderId="82" xfId="3" applyFont="1" applyBorder="1" applyAlignment="1">
      <alignment horizontal="center" vertical="center" textRotation="255"/>
    </xf>
    <xf numFmtId="0" fontId="34" fillId="0" borderId="84" xfId="3" applyFont="1" applyBorder="1" applyAlignment="1">
      <alignment horizontal="center" vertical="center" textRotation="255"/>
    </xf>
    <xf numFmtId="0" fontId="34" fillId="0" borderId="86" xfId="3" applyFont="1" applyBorder="1" applyAlignment="1">
      <alignment horizontal="center" vertical="center" textRotation="255"/>
    </xf>
    <xf numFmtId="0" fontId="34" fillId="0" borderId="87" xfId="3" applyFont="1" applyBorder="1" applyAlignment="1">
      <alignment horizontal="center" vertical="center" textRotation="255"/>
    </xf>
    <xf numFmtId="0" fontId="35" fillId="0" borderId="83" xfId="3" applyFont="1" applyBorder="1" applyAlignment="1">
      <alignment horizontal="center" vertical="center" textRotation="255"/>
    </xf>
    <xf numFmtId="0" fontId="1" fillId="0" borderId="83" xfId="3" applyBorder="1">
      <alignment vertical="center"/>
    </xf>
    <xf numFmtId="0" fontId="34" fillId="0" borderId="119" xfId="3" applyFont="1" applyBorder="1" applyAlignment="1">
      <alignment vertical="center" shrinkToFit="1"/>
    </xf>
    <xf numFmtId="0" fontId="34" fillId="0" borderId="120" xfId="3" applyFont="1" applyBorder="1" applyAlignment="1">
      <alignment vertical="center" shrinkToFit="1"/>
    </xf>
    <xf numFmtId="0" fontId="34" fillId="0" borderId="139" xfId="3" applyFont="1" applyBorder="1" applyAlignment="1">
      <alignment vertical="center" shrinkToFit="1"/>
    </xf>
    <xf numFmtId="0" fontId="34" fillId="0" borderId="0" xfId="3" applyFont="1" applyAlignment="1">
      <alignment vertical="center" shrinkToFit="1"/>
    </xf>
    <xf numFmtId="0" fontId="35" fillId="0" borderId="120" xfId="3" applyFont="1" applyBorder="1">
      <alignment vertical="center"/>
    </xf>
    <xf numFmtId="0" fontId="35" fillId="0" borderId="121" xfId="3" applyFont="1" applyBorder="1">
      <alignment vertical="center"/>
    </xf>
    <xf numFmtId="0" fontId="35" fillId="0" borderId="85" xfId="3" applyFont="1" applyBorder="1">
      <alignment vertical="center"/>
    </xf>
    <xf numFmtId="0" fontId="35" fillId="0" borderId="140" xfId="3" applyFont="1" applyBorder="1">
      <alignment vertical="center"/>
    </xf>
    <xf numFmtId="0" fontId="34" fillId="0" borderId="122" xfId="3" applyFont="1" applyBorder="1" applyAlignment="1">
      <alignment vertical="center" shrinkToFit="1"/>
    </xf>
    <xf numFmtId="0" fontId="34" fillId="0" borderId="123" xfId="3" applyFont="1" applyBorder="1" applyAlignment="1">
      <alignment vertical="center" shrinkToFit="1"/>
    </xf>
    <xf numFmtId="49" fontId="35" fillId="0" borderId="80" xfId="3" applyNumberFormat="1" applyFont="1" applyBorder="1" applyAlignment="1">
      <alignment horizontal="right"/>
    </xf>
    <xf numFmtId="49" fontId="35" fillId="0" borderId="123" xfId="3" applyNumberFormat="1" applyFont="1" applyBorder="1" applyAlignment="1">
      <alignment horizontal="right"/>
    </xf>
    <xf numFmtId="49" fontId="35" fillId="0" borderId="80" xfId="3" applyNumberFormat="1" applyFont="1" applyBorder="1" applyAlignment="1">
      <alignment horizontal="distributed"/>
    </xf>
    <xf numFmtId="49" fontId="35" fillId="0" borderId="123" xfId="3" applyNumberFormat="1" applyFont="1" applyBorder="1" applyAlignment="1">
      <alignment horizontal="distributed"/>
    </xf>
    <xf numFmtId="49" fontId="35" fillId="0" borderId="80" xfId="3" applyNumberFormat="1" applyFont="1" applyBorder="1" applyAlignment="1">
      <alignment horizontal="center"/>
    </xf>
    <xf numFmtId="49" fontId="35" fillId="0" borderId="85" xfId="3" applyNumberFormat="1" applyFont="1" applyBorder="1" applyAlignment="1">
      <alignment horizontal="center"/>
    </xf>
    <xf numFmtId="49" fontId="35" fillId="0" borderId="0" xfId="3" applyNumberFormat="1" applyFont="1" applyAlignment="1">
      <alignment horizontal="right"/>
    </xf>
    <xf numFmtId="49" fontId="35" fillId="0" borderId="85" xfId="3" applyNumberFormat="1" applyFont="1" applyBorder="1" applyAlignment="1">
      <alignment horizontal="right"/>
    </xf>
    <xf numFmtId="49" fontId="35" fillId="0" borderId="0" xfId="3" applyNumberFormat="1" applyFont="1" applyAlignment="1">
      <alignment horizontal="distributed"/>
    </xf>
    <xf numFmtId="49" fontId="35" fillId="0" borderId="85" xfId="3" applyNumberFormat="1" applyFont="1" applyBorder="1" applyAlignment="1">
      <alignment horizontal="distributed"/>
    </xf>
    <xf numFmtId="49" fontId="35" fillId="0" borderId="0" xfId="3" applyNumberFormat="1" applyFont="1" applyAlignment="1">
      <alignment horizontal="left"/>
    </xf>
    <xf numFmtId="49" fontId="35" fillId="0" borderId="85" xfId="3" applyNumberFormat="1" applyFont="1" applyBorder="1" applyAlignment="1">
      <alignment horizontal="left"/>
    </xf>
    <xf numFmtId="0" fontId="34" fillId="0" borderId="122" xfId="3" applyFont="1" applyBorder="1" applyAlignment="1">
      <alignment horizontal="center" vertical="center"/>
    </xf>
    <xf numFmtId="0" fontId="34" fillId="0" borderId="123" xfId="3" applyFont="1" applyBorder="1" applyAlignment="1">
      <alignment horizontal="center" vertical="center"/>
    </xf>
    <xf numFmtId="0" fontId="34" fillId="0" borderId="124" xfId="3" applyFont="1" applyBorder="1" applyAlignment="1">
      <alignment horizontal="center" vertical="center"/>
    </xf>
    <xf numFmtId="0" fontId="38" fillId="0" borderId="88" xfId="3" applyFont="1" applyBorder="1" applyAlignment="1">
      <alignment horizontal="center" vertical="center"/>
    </xf>
    <xf numFmtId="0" fontId="38" fillId="0" borderId="89" xfId="3" applyFont="1" applyBorder="1" applyAlignment="1">
      <alignment horizontal="center" vertical="center"/>
    </xf>
    <xf numFmtId="0" fontId="40" fillId="0" borderId="0" xfId="0" applyFont="1" applyAlignment="1">
      <alignment vertical="top" wrapText="1"/>
    </xf>
    <xf numFmtId="49" fontId="35" fillId="0" borderId="80" xfId="3" applyNumberFormat="1" applyFont="1" applyBorder="1" applyAlignment="1">
      <alignment horizontal="left"/>
    </xf>
    <xf numFmtId="49" fontId="35" fillId="0" borderId="141" xfId="3" applyNumberFormat="1" applyFont="1" applyBorder="1" applyAlignment="1">
      <alignment horizontal="left"/>
    </xf>
    <xf numFmtId="49" fontId="35" fillId="0" borderId="123" xfId="3" applyNumberFormat="1" applyFont="1" applyBorder="1" applyAlignment="1">
      <alignment horizontal="left"/>
    </xf>
    <xf numFmtId="49" fontId="35" fillId="0" borderId="124" xfId="3" applyNumberFormat="1" applyFont="1" applyBorder="1" applyAlignment="1">
      <alignment horizontal="left"/>
    </xf>
    <xf numFmtId="176" fontId="4" fillId="0" borderId="14" xfId="1" applyNumberFormat="1" applyFont="1" applyFill="1" applyBorder="1" applyAlignment="1">
      <alignment vertical="center" shrinkToFit="1"/>
    </xf>
    <xf numFmtId="176" fontId="4" fillId="0" borderId="28" xfId="1" applyNumberFormat="1" applyFont="1" applyFill="1" applyBorder="1" applyAlignment="1">
      <alignment vertical="center" shrinkToFit="1"/>
    </xf>
    <xf numFmtId="0" fontId="4" fillId="0" borderId="26"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23" xfId="0" applyFont="1" applyBorder="1" applyAlignment="1">
      <alignment horizontal="center" vertical="center" textRotation="255"/>
    </xf>
    <xf numFmtId="0" fontId="4" fillId="3" borderId="9" xfId="0" applyFont="1" applyFill="1" applyBorder="1" applyAlignment="1">
      <alignment horizontal="left" vertical="center" indent="1" shrinkToFit="1"/>
    </xf>
    <xf numFmtId="0" fontId="4" fillId="3" borderId="1" xfId="0" applyFont="1" applyFill="1" applyBorder="1" applyAlignment="1">
      <alignment horizontal="left" vertical="center" indent="1" shrinkToFit="1"/>
    </xf>
    <xf numFmtId="0" fontId="4" fillId="3" borderId="2" xfId="0" applyFont="1" applyFill="1" applyBorder="1" applyAlignment="1">
      <alignment horizontal="left" vertical="center" indent="1" shrinkToFit="1"/>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4" fillId="0" borderId="8" xfId="0" applyFont="1" applyBorder="1" applyAlignment="1">
      <alignment horizontal="center" vertical="center" wrapText="1"/>
    </xf>
    <xf numFmtId="176" fontId="8" fillId="0" borderId="41" xfId="1" applyNumberFormat="1" applyFont="1" applyFill="1" applyBorder="1" applyAlignment="1">
      <alignment horizontal="right" vertical="center"/>
    </xf>
    <xf numFmtId="176" fontId="8" fillId="0" borderId="46" xfId="1" applyNumberFormat="1" applyFont="1" applyFill="1" applyBorder="1" applyAlignment="1">
      <alignment horizontal="right" vertical="center"/>
    </xf>
    <xf numFmtId="176" fontId="8" fillId="0" borderId="43" xfId="1" applyNumberFormat="1" applyFont="1" applyFill="1" applyBorder="1" applyAlignment="1">
      <alignment horizontal="right" vertical="center"/>
    </xf>
    <xf numFmtId="176" fontId="8" fillId="0" borderId="47" xfId="1" applyNumberFormat="1" applyFont="1" applyFill="1" applyBorder="1" applyAlignment="1">
      <alignment horizontal="right" vertical="center"/>
    </xf>
    <xf numFmtId="179" fontId="5" fillId="0" borderId="42" xfId="1" applyNumberFormat="1" applyFont="1" applyFill="1" applyBorder="1" applyAlignment="1">
      <alignment horizontal="center" vertical="center"/>
    </xf>
    <xf numFmtId="179" fontId="5" fillId="0" borderId="44" xfId="1" applyNumberFormat="1" applyFont="1" applyFill="1" applyBorder="1" applyAlignment="1">
      <alignment horizontal="center" vertical="center"/>
    </xf>
    <xf numFmtId="0" fontId="4" fillId="0" borderId="8" xfId="0" applyFont="1" applyBorder="1">
      <alignment vertical="center"/>
    </xf>
    <xf numFmtId="0" fontId="4" fillId="0" borderId="21" xfId="0" applyFont="1" applyBorder="1">
      <alignment vertical="center"/>
    </xf>
    <xf numFmtId="176" fontId="4" fillId="0" borderId="17" xfId="1" applyNumberFormat="1" applyFont="1" applyBorder="1" applyAlignment="1">
      <alignment vertical="center" shrinkToFit="1"/>
    </xf>
    <xf numFmtId="176" fontId="4" fillId="0" borderId="48" xfId="1" applyNumberFormat="1" applyFont="1" applyBorder="1" applyAlignment="1">
      <alignment vertical="center" shrinkToFit="1"/>
    </xf>
    <xf numFmtId="176" fontId="4" fillId="0" borderId="14" xfId="1" applyNumberFormat="1" applyFont="1" applyBorder="1" applyAlignment="1">
      <alignment vertical="center" shrinkToFit="1"/>
    </xf>
    <xf numFmtId="176" fontId="4" fillId="0" borderId="28" xfId="1" applyNumberFormat="1" applyFont="1" applyBorder="1" applyAlignment="1">
      <alignment vertical="center" shrinkToFit="1"/>
    </xf>
    <xf numFmtId="176" fontId="4" fillId="0" borderId="39" xfId="1" applyNumberFormat="1" applyFont="1" applyBorder="1" applyAlignment="1">
      <alignment vertical="center" shrinkToFit="1"/>
    </xf>
    <xf numFmtId="176" fontId="4" fillId="0" borderId="90" xfId="1" applyNumberFormat="1" applyFont="1" applyBorder="1" applyAlignment="1">
      <alignment vertical="center" shrinkToFit="1"/>
    </xf>
    <xf numFmtId="177" fontId="4" fillId="0" borderId="5" xfId="0" applyNumberFormat="1" applyFont="1" applyBorder="1" applyAlignment="1">
      <alignment horizontal="center" vertical="center"/>
    </xf>
    <xf numFmtId="177" fontId="4" fillId="0" borderId="1" xfId="0" applyNumberFormat="1" applyFont="1" applyBorder="1" applyAlignment="1">
      <alignment horizontal="center" vertical="center"/>
    </xf>
    <xf numFmtId="0" fontId="5" fillId="0" borderId="1" xfId="0" applyFont="1" applyBorder="1" applyAlignment="1">
      <alignment horizontal="left" vertical="center" indent="1" shrinkToFit="1"/>
    </xf>
    <xf numFmtId="0" fontId="4" fillId="0" borderId="24" xfId="0" applyFont="1" applyBorder="1" applyAlignment="1">
      <alignment horizontal="center" vertical="center" textRotation="255"/>
    </xf>
    <xf numFmtId="0" fontId="4" fillId="0" borderId="25" xfId="0" applyFont="1" applyBorder="1" applyAlignment="1">
      <alignment horizontal="center" vertical="center" textRotation="255"/>
    </xf>
    <xf numFmtId="0" fontId="4" fillId="3" borderId="11" xfId="0" applyFont="1" applyFill="1" applyBorder="1" applyAlignment="1">
      <alignment horizontal="left" vertical="center" indent="1" shrinkToFit="1"/>
    </xf>
    <xf numFmtId="0" fontId="4" fillId="3" borderId="3" xfId="0" applyFont="1" applyFill="1" applyBorder="1" applyAlignment="1">
      <alignment horizontal="left" vertical="center" indent="1" shrinkToFit="1"/>
    </xf>
    <xf numFmtId="176" fontId="4" fillId="0" borderId="18" xfId="0" applyNumberFormat="1" applyFont="1" applyBorder="1" applyAlignment="1">
      <alignment vertical="center" shrinkToFit="1"/>
    </xf>
    <xf numFmtId="176" fontId="4" fillId="0" borderId="49" xfId="0" applyNumberFormat="1" applyFont="1" applyBorder="1" applyAlignment="1">
      <alignment vertical="center" shrinkToFit="1"/>
    </xf>
    <xf numFmtId="177" fontId="10" fillId="0" borderId="5" xfId="0" applyNumberFormat="1" applyFont="1" applyBorder="1" applyAlignment="1">
      <alignment horizontal="center" vertical="center"/>
    </xf>
    <xf numFmtId="177" fontId="10" fillId="0" borderId="1" xfId="0" applyNumberFormat="1" applyFont="1" applyBorder="1" applyAlignment="1">
      <alignment horizontal="center" vertical="center"/>
    </xf>
    <xf numFmtId="0" fontId="11" fillId="0" borderId="1" xfId="0" applyFont="1" applyBorder="1" applyAlignment="1">
      <alignment horizontal="left" vertical="center" indent="1" shrinkToFit="1"/>
    </xf>
    <xf numFmtId="0" fontId="5" fillId="0" borderId="8" xfId="0" applyFont="1" applyBorder="1" applyAlignment="1">
      <alignment horizontal="distributed" vertical="center" wrapText="1" indent="1"/>
    </xf>
    <xf numFmtId="0" fontId="5" fillId="0" borderId="1" xfId="0" applyFont="1" applyBorder="1" applyAlignment="1">
      <alignment horizontal="distributed" vertical="center" indent="1"/>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wrapText="1"/>
    </xf>
    <xf numFmtId="176" fontId="4" fillId="2" borderId="125" xfId="1" applyNumberFormat="1" applyFont="1" applyFill="1" applyBorder="1" applyAlignment="1">
      <alignment vertical="center" shrinkToFit="1"/>
    </xf>
    <xf numFmtId="176" fontId="4" fillId="2" borderId="126" xfId="1" applyNumberFormat="1" applyFont="1" applyFill="1" applyBorder="1" applyAlignment="1">
      <alignment vertical="center" shrinkToFit="1"/>
    </xf>
    <xf numFmtId="176" fontId="4" fillId="2" borderId="127" xfId="1" applyNumberFormat="1" applyFont="1" applyFill="1" applyBorder="1" applyAlignment="1">
      <alignment vertical="center" shrinkToFit="1"/>
    </xf>
    <xf numFmtId="176" fontId="4" fillId="2" borderId="128" xfId="1" applyNumberFormat="1" applyFont="1" applyFill="1" applyBorder="1" applyAlignment="1">
      <alignment vertical="center" shrinkToFit="1"/>
    </xf>
    <xf numFmtId="176" fontId="4" fillId="2" borderId="129" xfId="0" applyNumberFormat="1" applyFont="1" applyFill="1" applyBorder="1" applyAlignment="1">
      <alignment vertical="center" shrinkToFit="1"/>
    </xf>
    <xf numFmtId="176" fontId="4" fillId="2" borderId="130" xfId="0" applyNumberFormat="1" applyFont="1" applyFill="1" applyBorder="1" applyAlignment="1">
      <alignment vertical="center" shrinkToFit="1"/>
    </xf>
    <xf numFmtId="178" fontId="5" fillId="0" borderId="1" xfId="0" applyNumberFormat="1" applyFont="1" applyBorder="1" applyAlignment="1">
      <alignment horizontal="left" vertical="center" indent="1" shrinkToFit="1"/>
    </xf>
    <xf numFmtId="176" fontId="4" fillId="0" borderId="15" xfId="1" applyNumberFormat="1" applyFont="1" applyFill="1" applyBorder="1" applyAlignment="1">
      <alignment vertical="center" shrinkToFit="1"/>
    </xf>
    <xf numFmtId="176" fontId="4" fillId="0" borderId="45" xfId="1" applyNumberFormat="1" applyFont="1" applyFill="1" applyBorder="1" applyAlignment="1">
      <alignment vertical="center" shrinkToFit="1"/>
    </xf>
    <xf numFmtId="0" fontId="4" fillId="0" borderId="9" xfId="0" applyFont="1" applyBorder="1" applyAlignment="1">
      <alignment horizontal="center" vertical="center" wrapText="1"/>
    </xf>
    <xf numFmtId="0" fontId="4" fillId="0" borderId="19" xfId="0" applyFont="1" applyBorder="1" applyAlignment="1">
      <alignment horizontal="center" vertical="center"/>
    </xf>
    <xf numFmtId="0" fontId="4" fillId="0" borderId="39" xfId="0" applyFont="1" applyBorder="1" applyAlignment="1">
      <alignment horizontal="center" vertical="center"/>
    </xf>
    <xf numFmtId="176" fontId="8" fillId="2" borderId="119" xfId="1" applyNumberFormat="1" applyFont="1" applyFill="1" applyBorder="1" applyAlignment="1">
      <alignment horizontal="right" vertical="center"/>
    </xf>
    <xf numFmtId="176" fontId="8" fillId="2" borderId="121" xfId="1" applyNumberFormat="1" applyFont="1" applyFill="1" applyBorder="1" applyAlignment="1">
      <alignment horizontal="right" vertical="center"/>
    </xf>
    <xf numFmtId="176" fontId="8" fillId="2" borderId="122" xfId="1" applyNumberFormat="1" applyFont="1" applyFill="1" applyBorder="1" applyAlignment="1">
      <alignment horizontal="right" vertical="center"/>
    </xf>
    <xf numFmtId="176" fontId="8" fillId="2" borderId="124" xfId="1" applyNumberFormat="1" applyFont="1" applyFill="1" applyBorder="1" applyAlignment="1">
      <alignment horizontal="right" vertical="center"/>
    </xf>
    <xf numFmtId="0" fontId="4" fillId="0" borderId="37" xfId="0" applyFont="1" applyBorder="1">
      <alignment vertical="center"/>
    </xf>
    <xf numFmtId="0" fontId="4" fillId="0" borderId="39" xfId="0" applyFont="1" applyBorder="1">
      <alignment vertical="center"/>
    </xf>
    <xf numFmtId="176" fontId="4" fillId="2" borderId="129" xfId="1" applyNumberFormat="1" applyFont="1" applyFill="1" applyBorder="1" applyAlignment="1">
      <alignment vertical="center" shrinkToFit="1"/>
    </xf>
    <xf numFmtId="176" fontId="4" fillId="2" borderId="130" xfId="1" applyNumberFormat="1" applyFont="1" applyFill="1" applyBorder="1" applyAlignment="1">
      <alignment vertical="center" shrinkToFit="1"/>
    </xf>
    <xf numFmtId="176" fontId="4" fillId="2" borderId="135" xfId="0" applyNumberFormat="1" applyFont="1" applyFill="1" applyBorder="1" applyAlignment="1">
      <alignment vertical="center" shrinkToFit="1"/>
    </xf>
    <xf numFmtId="176" fontId="4" fillId="2" borderId="136" xfId="0" applyNumberFormat="1" applyFont="1" applyFill="1" applyBorder="1" applyAlignment="1">
      <alignment vertical="center" shrinkToFit="1"/>
    </xf>
    <xf numFmtId="176" fontId="4" fillId="2" borderId="133" xfId="1" applyNumberFormat="1" applyFont="1" applyFill="1" applyBorder="1" applyAlignment="1">
      <alignment vertical="center" shrinkToFit="1"/>
    </xf>
    <xf numFmtId="176" fontId="4" fillId="2" borderId="134" xfId="1" applyNumberFormat="1" applyFont="1" applyFill="1" applyBorder="1" applyAlignment="1">
      <alignment vertical="center" shrinkToFit="1"/>
    </xf>
    <xf numFmtId="176" fontId="4" fillId="2" borderId="131" xfId="1" applyNumberFormat="1" applyFont="1" applyFill="1" applyBorder="1" applyAlignment="1">
      <alignment vertical="center" shrinkToFit="1"/>
    </xf>
    <xf numFmtId="176" fontId="4" fillId="2" borderId="132" xfId="1" applyNumberFormat="1" applyFont="1" applyFill="1" applyBorder="1" applyAlignment="1">
      <alignment vertical="center" shrinkToFit="1"/>
    </xf>
    <xf numFmtId="176" fontId="4" fillId="0" borderId="14" xfId="0" applyNumberFormat="1" applyFont="1" applyBorder="1" applyAlignment="1">
      <alignment vertical="center" shrinkToFit="1"/>
    </xf>
    <xf numFmtId="176" fontId="4" fillId="0" borderId="28" xfId="0" applyNumberFormat="1" applyFont="1" applyBorder="1" applyAlignment="1">
      <alignment vertical="center" shrinkToFit="1"/>
    </xf>
    <xf numFmtId="0" fontId="4" fillId="0" borderId="21" xfId="0" applyFont="1" applyBorder="1" applyAlignment="1">
      <alignment horizontal="center" vertical="center" wrapText="1"/>
    </xf>
    <xf numFmtId="0" fontId="19" fillId="0" borderId="0" xfId="0" applyFont="1" applyAlignment="1">
      <alignment horizontal="center" vertical="center" textRotation="255"/>
    </xf>
    <xf numFmtId="0" fontId="4" fillId="0" borderId="14" xfId="0" applyFont="1" applyBorder="1" applyAlignment="1">
      <alignment horizontal="left" vertical="center" indent="1"/>
    </xf>
    <xf numFmtId="0" fontId="4" fillId="0" borderId="54" xfId="0" applyFont="1" applyBorder="1" applyAlignment="1">
      <alignment horizontal="left" vertical="center" indent="1"/>
    </xf>
    <xf numFmtId="0" fontId="4" fillId="0" borderId="28" xfId="0" applyFont="1" applyBorder="1" applyAlignment="1">
      <alignment horizontal="left" vertical="center" indent="1"/>
    </xf>
    <xf numFmtId="180" fontId="4" fillId="0" borderId="14" xfId="0" applyNumberFormat="1" applyFont="1" applyBorder="1" applyAlignment="1">
      <alignment horizontal="right" vertical="center" indent="1"/>
    </xf>
    <xf numFmtId="180" fontId="4" fillId="0" borderId="54" xfId="0" applyNumberFormat="1" applyFont="1" applyBorder="1" applyAlignment="1">
      <alignment horizontal="right" vertical="center" indent="1"/>
    </xf>
    <xf numFmtId="180" fontId="4" fillId="0" borderId="28" xfId="0" applyNumberFormat="1" applyFont="1" applyBorder="1" applyAlignment="1">
      <alignment horizontal="right" vertical="center" indent="1"/>
    </xf>
    <xf numFmtId="0" fontId="9" fillId="0" borderId="109" xfId="0" applyFont="1" applyBorder="1" applyAlignment="1">
      <alignment horizontal="center" vertical="center"/>
    </xf>
    <xf numFmtId="0" fontId="9" fillId="0" borderId="108" xfId="0" applyFont="1" applyBorder="1" applyAlignment="1">
      <alignment horizontal="center" vertical="center"/>
    </xf>
    <xf numFmtId="0" fontId="9" fillId="0" borderId="48" xfId="0" applyFont="1" applyBorder="1" applyAlignment="1">
      <alignment horizontal="center" vertical="center"/>
    </xf>
    <xf numFmtId="180" fontId="4" fillId="6" borderId="17" xfId="0" applyNumberFormat="1" applyFont="1" applyFill="1" applyBorder="1" applyAlignment="1">
      <alignment horizontal="right" vertical="center" indent="1"/>
    </xf>
    <xf numFmtId="180" fontId="4" fillId="6" borderId="108" xfId="0" applyNumberFormat="1" applyFont="1" applyFill="1" applyBorder="1" applyAlignment="1">
      <alignment horizontal="right" vertical="center" indent="1"/>
    </xf>
    <xf numFmtId="180" fontId="4" fillId="6" borderId="48" xfId="0" applyNumberFormat="1" applyFont="1" applyFill="1" applyBorder="1" applyAlignment="1">
      <alignment horizontal="right" vertical="center" indent="1"/>
    </xf>
    <xf numFmtId="0" fontId="4" fillId="0" borderId="111" xfId="0" applyFont="1" applyBorder="1" applyAlignment="1">
      <alignment horizontal="center" vertical="center"/>
    </xf>
    <xf numFmtId="0" fontId="4" fillId="0" borderId="110" xfId="0" applyFont="1" applyBorder="1" applyAlignment="1">
      <alignment horizontal="center" vertical="center"/>
    </xf>
    <xf numFmtId="0" fontId="4" fillId="0" borderId="51" xfId="0" applyFont="1" applyBorder="1" applyAlignment="1">
      <alignment horizontal="center" vertical="center"/>
    </xf>
    <xf numFmtId="0" fontId="4" fillId="0" borderId="37" xfId="0" applyFont="1" applyBorder="1" applyAlignment="1">
      <alignment horizontal="center" vertical="center" shrinkToFit="1"/>
    </xf>
    <xf numFmtId="0" fontId="4" fillId="0" borderId="110" xfId="0" applyFont="1" applyBorder="1" applyAlignment="1">
      <alignment horizontal="center" vertical="center" shrinkToFit="1"/>
    </xf>
    <xf numFmtId="0" fontId="4" fillId="0" borderId="51" xfId="0" applyFont="1" applyBorder="1" applyAlignment="1">
      <alignment horizontal="center" vertical="center" shrinkToFit="1"/>
    </xf>
    <xf numFmtId="0" fontId="4" fillId="0" borderId="37" xfId="0" applyFont="1" applyBorder="1" applyAlignment="1">
      <alignment horizontal="center" vertical="center"/>
    </xf>
    <xf numFmtId="0" fontId="4" fillId="0" borderId="41" xfId="0" applyFont="1" applyBorder="1" applyAlignment="1">
      <alignment horizontal="center" vertical="center"/>
    </xf>
    <xf numFmtId="0" fontId="4" fillId="0" borderId="46" xfId="0" applyFont="1" applyBorder="1" applyAlignment="1">
      <alignment horizontal="center" vertical="center"/>
    </xf>
    <xf numFmtId="0" fontId="4" fillId="0" borderId="55" xfId="0" applyFont="1" applyBorder="1" applyAlignment="1">
      <alignment horizontal="center" vertical="center"/>
    </xf>
    <xf numFmtId="180" fontId="4" fillId="2" borderId="14" xfId="0" applyNumberFormat="1" applyFont="1" applyFill="1" applyBorder="1" applyAlignment="1">
      <alignment horizontal="right" vertical="center" indent="1"/>
    </xf>
    <xf numFmtId="180" fontId="4" fillId="2" borderId="54" xfId="0" applyNumberFormat="1" applyFont="1" applyFill="1" applyBorder="1" applyAlignment="1">
      <alignment horizontal="right" vertical="center" indent="1"/>
    </xf>
    <xf numFmtId="180" fontId="4" fillId="2" borderId="28" xfId="0" applyNumberFormat="1" applyFont="1" applyFill="1" applyBorder="1" applyAlignment="1">
      <alignment horizontal="right" vertical="center" indent="1"/>
    </xf>
    <xf numFmtId="180" fontId="4" fillId="2" borderId="125" xfId="0" applyNumberFormat="1" applyFont="1" applyFill="1" applyBorder="1" applyAlignment="1">
      <alignment horizontal="right" vertical="center" indent="1"/>
    </xf>
    <xf numFmtId="180" fontId="4" fillId="2" borderId="142" xfId="0" applyNumberFormat="1" applyFont="1" applyFill="1" applyBorder="1" applyAlignment="1">
      <alignment horizontal="right" vertical="center" indent="1"/>
    </xf>
    <xf numFmtId="180" fontId="4" fillId="2" borderId="143" xfId="0" applyNumberFormat="1" applyFont="1" applyFill="1" applyBorder="1" applyAlignment="1">
      <alignment horizontal="right" vertical="center" indent="1"/>
    </xf>
    <xf numFmtId="0" fontId="4" fillId="0" borderId="41"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42" xfId="0" applyFont="1" applyBorder="1" applyAlignment="1">
      <alignment horizontal="center" vertical="center" shrinkToFit="1"/>
    </xf>
    <xf numFmtId="0" fontId="4" fillId="0" borderId="42" xfId="0" applyFont="1" applyBorder="1" applyAlignment="1">
      <alignment horizontal="center" vertical="center"/>
    </xf>
    <xf numFmtId="180" fontId="4" fillId="2" borderId="127" xfId="0" applyNumberFormat="1" applyFont="1" applyFill="1" applyBorder="1" applyAlignment="1">
      <alignment horizontal="right" vertical="center" indent="1"/>
    </xf>
    <xf numFmtId="180" fontId="4" fillId="2" borderId="128" xfId="0" applyNumberFormat="1" applyFont="1" applyFill="1" applyBorder="1" applyAlignment="1">
      <alignment horizontal="right" vertical="center" indent="1"/>
    </xf>
    <xf numFmtId="180" fontId="4" fillId="2" borderId="144" xfId="0" applyNumberFormat="1" applyFont="1" applyFill="1" applyBorder="1" applyAlignment="1">
      <alignment horizontal="right" vertical="center" indent="1"/>
    </xf>
    <xf numFmtId="180" fontId="4" fillId="2" borderId="126" xfId="0" applyNumberFormat="1" applyFont="1" applyFill="1" applyBorder="1" applyAlignment="1">
      <alignment horizontal="right" vertical="center" indent="1"/>
    </xf>
    <xf numFmtId="176" fontId="4" fillId="6" borderId="145" xfId="0" applyNumberFormat="1" applyFont="1" applyFill="1" applyBorder="1" applyAlignment="1">
      <alignment horizontal="right" vertical="center" indent="1"/>
    </xf>
    <xf numFmtId="176" fontId="4" fillId="6" borderId="146" xfId="0" applyNumberFormat="1" applyFont="1" applyFill="1" applyBorder="1" applyAlignment="1">
      <alignment horizontal="right" vertical="center" indent="1"/>
    </xf>
    <xf numFmtId="176" fontId="4" fillId="6" borderId="147" xfId="0" applyNumberFormat="1" applyFont="1" applyFill="1" applyBorder="1" applyAlignment="1">
      <alignment horizontal="right" vertical="center" indent="1"/>
    </xf>
    <xf numFmtId="176" fontId="4" fillId="6" borderId="148" xfId="0" applyNumberFormat="1" applyFont="1" applyFill="1" applyBorder="1" applyAlignment="1">
      <alignment horizontal="right" vertical="center" indent="1"/>
    </xf>
    <xf numFmtId="176" fontId="4" fillId="6" borderId="149" xfId="0" applyNumberFormat="1" applyFont="1" applyFill="1" applyBorder="1" applyAlignment="1">
      <alignment horizontal="right" vertical="center" indent="1"/>
    </xf>
    <xf numFmtId="176" fontId="4" fillId="0" borderId="18" xfId="1" applyNumberFormat="1" applyFont="1" applyFill="1" applyBorder="1" applyAlignment="1">
      <alignment vertical="center" shrinkToFit="1"/>
    </xf>
    <xf numFmtId="176" fontId="4" fillId="0" borderId="49" xfId="1" applyNumberFormat="1" applyFont="1" applyFill="1" applyBorder="1" applyAlignment="1">
      <alignment vertical="center" shrinkToFit="1"/>
    </xf>
    <xf numFmtId="176" fontId="8" fillId="0" borderId="34" xfId="0" applyNumberFormat="1" applyFont="1" applyBorder="1" applyAlignment="1">
      <alignment vertical="center" shrinkToFit="1"/>
    </xf>
    <xf numFmtId="176" fontId="8" fillId="0" borderId="91" xfId="0" applyNumberFormat="1" applyFont="1" applyBorder="1" applyAlignment="1">
      <alignment vertical="center" shrinkToFit="1"/>
    </xf>
    <xf numFmtId="176" fontId="8" fillId="2" borderId="116" xfId="0" applyNumberFormat="1" applyFont="1" applyFill="1" applyBorder="1" applyAlignment="1">
      <alignment vertical="center" shrinkToFit="1"/>
    </xf>
    <xf numFmtId="176" fontId="8" fillId="2" borderId="118" xfId="0" applyNumberFormat="1" applyFont="1" applyFill="1" applyBorder="1" applyAlignment="1">
      <alignment vertical="center" shrinkToFit="1"/>
    </xf>
    <xf numFmtId="0" fontId="5" fillId="0" borderId="36" xfId="0" applyFont="1" applyBorder="1" applyAlignment="1">
      <alignment horizontal="distributed" vertical="center" wrapText="1" indent="1"/>
    </xf>
    <xf numFmtId="0" fontId="5" fillId="0" borderId="9" xfId="0" applyFont="1" applyBorder="1" applyAlignment="1">
      <alignment horizontal="distributed" vertical="center" indent="1"/>
    </xf>
    <xf numFmtId="0" fontId="5" fillId="0" borderId="8" xfId="0" applyFont="1" applyBorder="1" applyAlignment="1">
      <alignment horizontal="center" vertical="center" shrinkToFit="1"/>
    </xf>
    <xf numFmtId="0" fontId="5" fillId="0" borderId="1" xfId="0" applyFont="1" applyBorder="1" applyAlignment="1">
      <alignment horizontal="center" vertical="center" shrinkToFit="1"/>
    </xf>
    <xf numFmtId="177" fontId="4" fillId="0" borderId="27" xfId="0" applyNumberFormat="1" applyFont="1" applyBorder="1" applyAlignment="1">
      <alignment horizontal="center" vertical="center"/>
    </xf>
    <xf numFmtId="177" fontId="4" fillId="0" borderId="28" xfId="0" applyNumberFormat="1" applyFont="1" applyBorder="1" applyAlignment="1">
      <alignment horizontal="center" vertical="center"/>
    </xf>
    <xf numFmtId="0" fontId="9" fillId="0" borderId="32" xfId="0" applyFont="1" applyBorder="1" applyAlignment="1">
      <alignment horizontal="center" vertical="center"/>
    </xf>
    <xf numFmtId="0" fontId="9" fillId="0" borderId="34" xfId="0" applyFont="1" applyBorder="1" applyAlignment="1">
      <alignment horizontal="center" vertical="center"/>
    </xf>
    <xf numFmtId="0" fontId="9" fillId="0" borderId="33" xfId="0" applyFont="1" applyBorder="1" applyAlignment="1">
      <alignment horizontal="center" vertical="center"/>
    </xf>
    <xf numFmtId="176" fontId="8" fillId="0" borderId="34" xfId="0" applyNumberFormat="1" applyFont="1" applyBorder="1" applyAlignment="1">
      <alignment horizontal="right" vertical="center" shrinkToFit="1"/>
    </xf>
    <xf numFmtId="176" fontId="8" fillId="0" borderId="91" xfId="0" applyNumberFormat="1" applyFont="1" applyBorder="1" applyAlignment="1">
      <alignment horizontal="right" vertical="center" shrinkToFit="1"/>
    </xf>
    <xf numFmtId="177" fontId="4" fillId="0" borderId="26" xfId="0" applyNumberFormat="1" applyFont="1" applyBorder="1" applyAlignment="1">
      <alignment horizontal="center" vertical="center"/>
    </xf>
    <xf numFmtId="177" fontId="4" fillId="0" borderId="9" xfId="0" applyNumberFormat="1" applyFont="1" applyBorder="1" applyAlignment="1">
      <alignment horizontal="center" vertical="center"/>
    </xf>
    <xf numFmtId="176" fontId="4" fillId="0" borderId="15" xfId="0" applyNumberFormat="1" applyFont="1" applyBorder="1" applyAlignment="1">
      <alignment vertical="center" shrinkToFit="1"/>
    </xf>
    <xf numFmtId="176" fontId="4" fillId="0" borderId="45" xfId="0" applyNumberFormat="1" applyFont="1" applyBorder="1" applyAlignment="1">
      <alignment vertical="center" shrinkToFit="1"/>
    </xf>
    <xf numFmtId="176" fontId="4" fillId="0" borderId="14" xfId="1" applyNumberFormat="1" applyFont="1" applyFill="1" applyBorder="1" applyAlignment="1">
      <alignment horizontal="center" vertical="center" shrinkToFit="1"/>
    </xf>
    <xf numFmtId="176" fontId="4" fillId="0" borderId="28" xfId="1" applyNumberFormat="1" applyFont="1" applyFill="1" applyBorder="1" applyAlignment="1">
      <alignment horizontal="center" vertical="center" shrinkToFit="1"/>
    </xf>
    <xf numFmtId="0" fontId="4" fillId="0" borderId="14" xfId="0" applyFont="1" applyBorder="1">
      <alignment vertical="center"/>
    </xf>
    <xf numFmtId="0" fontId="4" fillId="0" borderId="28" xfId="0" applyFont="1" applyBorder="1">
      <alignment vertical="center"/>
    </xf>
    <xf numFmtId="0" fontId="9" fillId="0" borderId="24" xfId="0" applyFont="1" applyBorder="1" applyAlignment="1">
      <alignment horizontal="center"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176" fontId="8" fillId="0" borderId="17" xfId="0" applyNumberFormat="1" applyFont="1" applyBorder="1" applyAlignment="1">
      <alignment vertical="center" shrinkToFit="1"/>
    </xf>
    <xf numFmtId="176" fontId="8" fillId="0" borderId="48" xfId="0" applyNumberFormat="1" applyFont="1" applyBorder="1" applyAlignment="1">
      <alignment vertical="center" shrinkToFit="1"/>
    </xf>
    <xf numFmtId="0" fontId="4" fillId="0" borderId="5" xfId="0" applyFont="1" applyBorder="1" applyAlignment="1">
      <alignment horizontal="center" vertical="center"/>
    </xf>
    <xf numFmtId="0" fontId="4" fillId="0" borderId="1" xfId="0" applyFont="1" applyBorder="1" applyAlignment="1">
      <alignment horizontal="center" vertical="center"/>
    </xf>
    <xf numFmtId="56" fontId="4" fillId="0" borderId="5" xfId="0" applyNumberFormat="1" applyFont="1" applyBorder="1" applyAlignment="1">
      <alignment horizontal="center" vertical="center"/>
    </xf>
    <xf numFmtId="0" fontId="4" fillId="0" borderId="23" xfId="0" applyFont="1" applyBorder="1" applyAlignment="1">
      <alignment horizontal="center" vertical="center"/>
    </xf>
    <xf numFmtId="0" fontId="4" fillId="0" borderId="2" xfId="0" applyFont="1" applyBorder="1" applyAlignment="1">
      <alignment horizontal="center" vertical="center"/>
    </xf>
    <xf numFmtId="56" fontId="10" fillId="0" borderId="5" xfId="0" applyNumberFormat="1" applyFont="1" applyBorder="1" applyAlignment="1">
      <alignment horizontal="center" vertical="center"/>
    </xf>
    <xf numFmtId="0" fontId="10" fillId="0" borderId="1" xfId="0" applyFont="1" applyBorder="1" applyAlignment="1">
      <alignment horizontal="center" vertical="center"/>
    </xf>
    <xf numFmtId="56" fontId="4" fillId="0" borderId="1" xfId="0" applyNumberFormat="1" applyFont="1" applyBorder="1" applyAlignment="1">
      <alignment horizontal="center" vertical="center"/>
    </xf>
    <xf numFmtId="56" fontId="4" fillId="0" borderId="27" xfId="0" applyNumberFormat="1" applyFont="1" applyBorder="1" applyAlignment="1">
      <alignment horizontal="center" vertical="center"/>
    </xf>
    <xf numFmtId="0" fontId="4" fillId="0" borderId="28" xfId="0" applyFont="1" applyBorder="1" applyAlignment="1">
      <alignment horizontal="center" vertical="center"/>
    </xf>
    <xf numFmtId="176" fontId="4" fillId="0" borderId="14" xfId="0" applyNumberFormat="1" applyFont="1" applyBorder="1">
      <alignment vertical="center"/>
    </xf>
    <xf numFmtId="176" fontId="4" fillId="0" borderId="28" xfId="0" applyNumberFormat="1" applyFont="1" applyBorder="1">
      <alignment vertical="center"/>
    </xf>
    <xf numFmtId="180" fontId="4" fillId="0" borderId="14" xfId="0" applyNumberFormat="1" applyFont="1" applyBorder="1">
      <alignment vertical="center"/>
    </xf>
    <xf numFmtId="180" fontId="4" fillId="0" borderId="28" xfId="0" applyNumberFormat="1" applyFont="1" applyBorder="1">
      <alignment vertical="center"/>
    </xf>
    <xf numFmtId="176" fontId="4" fillId="0" borderId="14" xfId="1" applyNumberFormat="1" applyFont="1" applyBorder="1" applyAlignment="1">
      <alignment vertical="center"/>
    </xf>
    <xf numFmtId="176" fontId="4" fillId="0" borderId="28" xfId="1" applyNumberFormat="1" applyFont="1" applyBorder="1" applyAlignment="1">
      <alignment vertical="center"/>
    </xf>
    <xf numFmtId="176" fontId="8" fillId="0" borderId="92" xfId="0" applyNumberFormat="1" applyFont="1" applyBorder="1" applyAlignment="1">
      <alignment vertical="center" shrinkToFit="1"/>
    </xf>
    <xf numFmtId="176" fontId="8" fillId="0" borderId="93" xfId="0" applyNumberFormat="1" applyFont="1" applyBorder="1" applyAlignment="1">
      <alignment vertical="center" shrinkToFit="1"/>
    </xf>
    <xf numFmtId="0" fontId="4" fillId="0" borderId="1" xfId="0" applyFont="1" applyBorder="1" applyAlignment="1">
      <alignment horizontal="left" vertical="center" indent="1"/>
    </xf>
    <xf numFmtId="176" fontId="8" fillId="3" borderId="14" xfId="1" applyNumberFormat="1" applyFont="1" applyFill="1" applyBorder="1" applyAlignment="1">
      <alignment horizontal="right" vertical="center"/>
    </xf>
    <xf numFmtId="176" fontId="8" fillId="3" borderId="54" xfId="1" applyNumberFormat="1" applyFont="1" applyFill="1" applyBorder="1" applyAlignment="1">
      <alignment horizontal="right" vertical="center"/>
    </xf>
    <xf numFmtId="0" fontId="6" fillId="0" borderId="0" xfId="0" applyFont="1" applyAlignment="1">
      <alignment horizontal="left"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20" xfId="0" applyFont="1" applyBorder="1" applyAlignment="1">
      <alignment horizontal="right" vertical="center" indent="2"/>
    </xf>
    <xf numFmtId="176" fontId="8" fillId="3" borderId="39" xfId="1" applyNumberFormat="1" applyFont="1" applyFill="1" applyBorder="1" applyAlignment="1">
      <alignment horizontal="right" vertical="center"/>
    </xf>
    <xf numFmtId="176" fontId="8" fillId="3" borderId="61" xfId="1" applyNumberFormat="1" applyFont="1" applyFill="1" applyBorder="1" applyAlignment="1">
      <alignment horizontal="right" vertical="center"/>
    </xf>
    <xf numFmtId="0" fontId="8" fillId="0" borderId="85" xfId="0" applyFont="1" applyBorder="1">
      <alignment vertical="center"/>
    </xf>
    <xf numFmtId="0" fontId="5" fillId="0" borderId="0" xfId="0" applyFont="1">
      <alignment vertical="center"/>
    </xf>
    <xf numFmtId="176" fontId="4" fillId="0" borderId="18" xfId="1" applyNumberFormat="1" applyFont="1" applyBorder="1" applyAlignment="1">
      <alignment vertical="center" shrinkToFit="1"/>
    </xf>
    <xf numFmtId="176" fontId="4" fillId="0" borderId="49" xfId="1" applyNumberFormat="1" applyFont="1" applyBorder="1" applyAlignment="1">
      <alignment vertical="center" shrinkToFit="1"/>
    </xf>
    <xf numFmtId="176" fontId="4" fillId="0" borderId="17" xfId="0" applyNumberFormat="1" applyFont="1" applyBorder="1" applyAlignment="1">
      <alignment vertical="center" shrinkToFit="1"/>
    </xf>
    <xf numFmtId="176" fontId="4" fillId="0" borderId="48" xfId="0" applyNumberFormat="1" applyFont="1" applyBorder="1" applyAlignment="1">
      <alignment vertical="center" shrinkToFi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150" xfId="0" applyFont="1" applyBorder="1" applyAlignment="1">
      <alignment horizontal="center" vertical="center" wrapText="1"/>
    </xf>
    <xf numFmtId="0" fontId="5" fillId="0" borderId="151" xfId="0" applyFont="1" applyBorder="1" applyAlignment="1">
      <alignment horizontal="center" vertical="center" wrapText="1"/>
    </xf>
    <xf numFmtId="176" fontId="4" fillId="2" borderId="131" xfId="0" applyNumberFormat="1" applyFont="1" applyFill="1" applyBorder="1" applyAlignment="1">
      <alignment horizontal="center" vertical="center" shrinkToFit="1"/>
    </xf>
    <xf numFmtId="176" fontId="4" fillId="2" borderId="132" xfId="0" applyNumberFormat="1" applyFont="1" applyFill="1" applyBorder="1" applyAlignment="1">
      <alignment horizontal="center" vertical="center" shrinkToFit="1"/>
    </xf>
    <xf numFmtId="176" fontId="4" fillId="2" borderId="133" xfId="0" applyNumberFormat="1" applyFont="1" applyFill="1" applyBorder="1" applyAlignment="1">
      <alignment horizontal="center" vertical="center" shrinkToFit="1"/>
    </xf>
    <xf numFmtId="176" fontId="4" fillId="2" borderId="134" xfId="0" applyNumberFormat="1" applyFont="1" applyFill="1" applyBorder="1" applyAlignment="1">
      <alignment horizontal="center" vertical="center" shrinkToFit="1"/>
    </xf>
    <xf numFmtId="176" fontId="4" fillId="2" borderId="135" xfId="0" applyNumberFormat="1" applyFont="1" applyFill="1" applyBorder="1" applyAlignment="1">
      <alignment horizontal="center" vertical="center" shrinkToFit="1"/>
    </xf>
    <xf numFmtId="176" fontId="4" fillId="2" borderId="136" xfId="0" applyNumberFormat="1" applyFont="1" applyFill="1" applyBorder="1" applyAlignment="1">
      <alignment horizontal="center" vertical="center" shrinkToFit="1"/>
    </xf>
    <xf numFmtId="0" fontId="22" fillId="0" borderId="88" xfId="0" applyFont="1" applyBorder="1">
      <alignment vertical="center"/>
    </xf>
    <xf numFmtId="0" fontId="22" fillId="0" borderId="85" xfId="0" applyFont="1" applyBorder="1">
      <alignment vertical="center"/>
    </xf>
    <xf numFmtId="0" fontId="8" fillId="0" borderId="0" xfId="0" applyFont="1" applyAlignment="1">
      <alignment horizontal="left"/>
    </xf>
    <xf numFmtId="0" fontId="4" fillId="0" borderId="0" xfId="0" applyFont="1" applyAlignment="1">
      <alignment horizontal="left" vertical="center"/>
    </xf>
    <xf numFmtId="0" fontId="4" fillId="0" borderId="4" xfId="0" applyFont="1" applyBorder="1" applyAlignment="1">
      <alignment horizontal="left" vertical="center" wrapText="1" indent="1"/>
    </xf>
    <xf numFmtId="0" fontId="4" fillId="0" borderId="8"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1" xfId="0" applyFont="1" applyBorder="1" applyAlignment="1">
      <alignment horizontal="left" vertical="center" wrapText="1" indent="1"/>
    </xf>
    <xf numFmtId="0" fontId="4" fillId="0" borderId="22" xfId="0" applyFont="1" applyBorder="1" applyAlignment="1">
      <alignment horizontal="left" vertical="center" wrapText="1" indent="1"/>
    </xf>
    <xf numFmtId="0" fontId="4" fillId="0" borderId="21" xfId="0" applyFont="1" applyBorder="1" applyAlignment="1">
      <alignment horizontal="left" vertical="center" wrapText="1" indent="1"/>
    </xf>
    <xf numFmtId="0" fontId="4" fillId="0" borderId="16" xfId="0" applyFont="1" applyBorder="1" applyAlignment="1">
      <alignment horizontal="center" vertical="center"/>
    </xf>
    <xf numFmtId="0" fontId="19" fillId="0" borderId="0" xfId="0" applyFont="1" applyAlignment="1">
      <alignment horizontal="center" textRotation="255"/>
    </xf>
    <xf numFmtId="0" fontId="5" fillId="0" borderId="94" xfId="0" applyFont="1" applyBorder="1" applyAlignment="1">
      <alignment horizontal="center" vertical="center"/>
    </xf>
    <xf numFmtId="0" fontId="5" fillId="0" borderId="95" xfId="0" applyFont="1" applyBorder="1" applyAlignment="1">
      <alignment horizontal="center" vertical="center"/>
    </xf>
    <xf numFmtId="0" fontId="5" fillId="0" borderId="96" xfId="0" applyFont="1" applyBorder="1" applyAlignment="1">
      <alignment horizontal="center" vertical="center"/>
    </xf>
    <xf numFmtId="0" fontId="5" fillId="0" borderId="97" xfId="0" applyFont="1" applyBorder="1" applyAlignment="1">
      <alignment horizontal="center" vertical="center"/>
    </xf>
    <xf numFmtId="0" fontId="5" fillId="5" borderId="8" xfId="0" applyFont="1" applyFill="1" applyBorder="1" applyAlignment="1">
      <alignment horizontal="center" vertical="center" shrinkToFit="1"/>
    </xf>
    <xf numFmtId="0" fontId="5" fillId="5" borderId="1" xfId="0" applyFont="1" applyFill="1" applyBorder="1" applyAlignment="1">
      <alignment horizontal="center" vertical="center" shrinkToFit="1"/>
    </xf>
    <xf numFmtId="0" fontId="5" fillId="5" borderId="8" xfId="0" applyFont="1" applyFill="1" applyBorder="1" applyAlignment="1">
      <alignment horizontal="center" vertical="center"/>
    </xf>
    <xf numFmtId="0" fontId="5" fillId="5" borderId="36"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5" fillId="5" borderId="41" xfId="0" applyFont="1" applyFill="1" applyBorder="1" applyAlignment="1">
      <alignment horizontal="center" vertical="center"/>
    </xf>
    <xf numFmtId="0" fontId="5" fillId="5" borderId="55"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56" xfId="0" applyFont="1" applyFill="1" applyBorder="1" applyAlignment="1">
      <alignment horizontal="center" vertical="center"/>
    </xf>
    <xf numFmtId="0" fontId="6" fillId="5" borderId="14" xfId="0" applyFont="1" applyFill="1" applyBorder="1" applyAlignment="1">
      <alignment horizontal="center" vertical="center" shrinkToFit="1"/>
    </xf>
    <xf numFmtId="0" fontId="6" fillId="5" borderId="28" xfId="0" applyFont="1" applyFill="1" applyBorder="1" applyAlignment="1">
      <alignment horizontal="center" vertical="center" shrinkToFit="1"/>
    </xf>
    <xf numFmtId="0" fontId="8" fillId="0" borderId="47" xfId="0" applyFont="1" applyBorder="1" applyAlignment="1">
      <alignment horizontal="right" vertical="center"/>
    </xf>
    <xf numFmtId="0" fontId="5" fillId="0" borderId="19"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85" xfId="0" applyFont="1" applyBorder="1" applyAlignment="1">
      <alignment horizontal="left" vertical="center"/>
    </xf>
    <xf numFmtId="176" fontId="8" fillId="2" borderId="125" xfId="1" applyNumberFormat="1" applyFont="1" applyFill="1" applyBorder="1" applyAlignment="1">
      <alignment horizontal="right" vertical="center"/>
    </xf>
    <xf numFmtId="176" fontId="8" fillId="2" borderId="126" xfId="1" applyNumberFormat="1" applyFont="1" applyFill="1" applyBorder="1" applyAlignment="1">
      <alignment horizontal="right" vertical="center"/>
    </xf>
    <xf numFmtId="176" fontId="8" fillId="2" borderId="127" xfId="1" applyNumberFormat="1" applyFont="1" applyFill="1" applyBorder="1" applyAlignment="1">
      <alignment horizontal="right" vertical="center"/>
    </xf>
    <xf numFmtId="176" fontId="8" fillId="2" borderId="128" xfId="1" applyNumberFormat="1" applyFont="1" applyFill="1" applyBorder="1" applyAlignment="1">
      <alignment horizontal="right" vertical="center"/>
    </xf>
    <xf numFmtId="176" fontId="8" fillId="2" borderId="129" xfId="1" applyNumberFormat="1" applyFont="1" applyFill="1" applyBorder="1" applyAlignment="1">
      <alignment horizontal="right" vertical="center"/>
    </xf>
    <xf numFmtId="176" fontId="8" fillId="2" borderId="130" xfId="1" applyNumberFormat="1" applyFont="1" applyFill="1" applyBorder="1" applyAlignment="1">
      <alignment horizontal="right" vertical="center"/>
    </xf>
    <xf numFmtId="0" fontId="4" fillId="0" borderId="9"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right" vertical="center" indent="2"/>
    </xf>
    <xf numFmtId="0" fontId="8" fillId="0" borderId="105" xfId="0" applyFont="1" applyBorder="1" applyAlignment="1">
      <alignment horizontal="left" vertical="center" wrapText="1" indent="1"/>
    </xf>
    <xf numFmtId="0" fontId="8" fillId="0" borderId="106" xfId="0" applyFont="1" applyBorder="1" applyAlignment="1">
      <alignment horizontal="left" vertical="center" wrapText="1" indent="1"/>
    </xf>
    <xf numFmtId="0" fontId="7" fillId="2" borderId="116" xfId="0" applyFont="1" applyFill="1" applyBorder="1" applyAlignment="1">
      <alignment vertical="center" shrinkToFit="1"/>
    </xf>
    <xf numFmtId="0" fontId="7" fillId="2" borderId="117" xfId="0" applyFont="1" applyFill="1" applyBorder="1" applyAlignment="1">
      <alignment vertical="center" shrinkToFit="1"/>
    </xf>
    <xf numFmtId="0" fontId="7" fillId="2" borderId="118" xfId="0" applyFont="1" applyFill="1" applyBorder="1" applyAlignment="1">
      <alignment vertical="center" shrinkToFit="1"/>
    </xf>
    <xf numFmtId="0" fontId="7" fillId="2" borderId="116" xfId="0" applyFont="1" applyFill="1" applyBorder="1">
      <alignment vertical="center"/>
    </xf>
    <xf numFmtId="0" fontId="7" fillId="2" borderId="117" xfId="0" applyFont="1" applyFill="1" applyBorder="1">
      <alignment vertical="center"/>
    </xf>
    <xf numFmtId="0" fontId="7" fillId="2" borderId="118" xfId="0" applyFont="1" applyFill="1" applyBorder="1">
      <alignment vertical="center"/>
    </xf>
    <xf numFmtId="0" fontId="7" fillId="0" borderId="85" xfId="0" applyFont="1" applyBorder="1" applyAlignment="1">
      <alignment horizontal="center" vertical="center"/>
    </xf>
    <xf numFmtId="49" fontId="7" fillId="0" borderId="85" xfId="0" applyNumberFormat="1" applyFont="1" applyBorder="1">
      <alignment vertical="center"/>
    </xf>
    <xf numFmtId="38" fontId="8" fillId="0" borderId="70" xfId="1" applyFont="1" applyBorder="1" applyAlignment="1">
      <alignment vertical="center"/>
    </xf>
    <xf numFmtId="38" fontId="8" fillId="0" borderId="98" xfId="1" applyFont="1" applyBorder="1" applyAlignment="1">
      <alignment vertical="center"/>
    </xf>
    <xf numFmtId="38" fontId="8" fillId="0" borderId="68" xfId="1" applyFont="1" applyBorder="1" applyAlignment="1">
      <alignment vertical="center"/>
    </xf>
    <xf numFmtId="0" fontId="24" fillId="0" borderId="102" xfId="0" applyFont="1" applyBorder="1" applyAlignment="1">
      <alignment vertical="center" wrapText="1"/>
    </xf>
    <xf numFmtId="0" fontId="24" fillId="0" borderId="103" xfId="0" applyFont="1" applyBorder="1" applyAlignment="1">
      <alignment vertical="center" wrapText="1"/>
    </xf>
    <xf numFmtId="0" fontId="24" fillId="0" borderId="101" xfId="0" applyFont="1" applyBorder="1" applyAlignment="1">
      <alignment vertical="center" wrapText="1"/>
    </xf>
    <xf numFmtId="0" fontId="24" fillId="0" borderId="104" xfId="0" applyFont="1" applyBorder="1" applyAlignment="1">
      <alignment vertical="center" wrapText="1"/>
    </xf>
    <xf numFmtId="0" fontId="8" fillId="0" borderId="70" xfId="0" applyFont="1" applyBorder="1" applyAlignment="1">
      <alignment horizontal="left" vertical="center" indent="1"/>
    </xf>
    <xf numFmtId="0" fontId="8" fillId="0" borderId="107" xfId="0" applyFont="1" applyBorder="1" applyAlignment="1">
      <alignment horizontal="left" vertical="center" indent="1"/>
    </xf>
    <xf numFmtId="49" fontId="23" fillId="0" borderId="0" xfId="0" applyNumberFormat="1" applyFont="1" applyAlignment="1">
      <alignment horizontal="center" vertical="center"/>
    </xf>
    <xf numFmtId="183" fontId="8" fillId="0" borderId="65" xfId="0" applyNumberFormat="1" applyFont="1" applyBorder="1" applyAlignment="1">
      <alignment horizontal="center" vertical="center"/>
    </xf>
    <xf numFmtId="183" fontId="8" fillId="0" borderId="69" xfId="0" applyNumberFormat="1" applyFont="1" applyBorder="1" applyAlignment="1">
      <alignment horizontal="center" vertical="center"/>
    </xf>
    <xf numFmtId="183" fontId="8" fillId="0" borderId="66" xfId="0" applyNumberFormat="1" applyFont="1" applyBorder="1" applyAlignment="1">
      <alignment horizontal="center" vertical="center"/>
    </xf>
    <xf numFmtId="38" fontId="8" fillId="0" borderId="67" xfId="1" applyFont="1" applyBorder="1" applyAlignment="1">
      <alignment vertical="center"/>
    </xf>
    <xf numFmtId="38" fontId="8" fillId="0" borderId="99" xfId="1" applyFont="1" applyBorder="1" applyAlignment="1">
      <alignment vertical="center"/>
    </xf>
    <xf numFmtId="38" fontId="8" fillId="0" borderId="69" xfId="1" applyFont="1" applyBorder="1" applyAlignment="1">
      <alignment vertical="center"/>
    </xf>
    <xf numFmtId="183" fontId="8" fillId="0" borderId="64" xfId="0" applyNumberFormat="1" applyFont="1" applyBorder="1" applyAlignment="1">
      <alignment horizontal="center" vertical="center"/>
    </xf>
    <xf numFmtId="183" fontId="8" fillId="0" borderId="68" xfId="0" applyNumberFormat="1" applyFont="1" applyBorder="1" applyAlignment="1">
      <alignment horizontal="center" vertical="center"/>
    </xf>
    <xf numFmtId="183" fontId="8" fillId="0" borderId="29" xfId="0" applyNumberFormat="1" applyFont="1" applyBorder="1" applyAlignment="1">
      <alignment horizontal="center" vertical="center"/>
    </xf>
    <xf numFmtId="0" fontId="24" fillId="0" borderId="62" xfId="0" applyFont="1" applyBorder="1" applyAlignment="1">
      <alignment horizontal="center" vertical="center"/>
    </xf>
    <xf numFmtId="0" fontId="24" fillId="0" borderId="100" xfId="0" applyFont="1" applyBorder="1" applyAlignment="1">
      <alignment horizontal="center" vertical="center"/>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24" fillId="0" borderId="68" xfId="0" applyFont="1" applyBorder="1" applyAlignment="1">
      <alignment horizontal="center" vertical="center"/>
    </xf>
    <xf numFmtId="0" fontId="24" fillId="0" borderId="29" xfId="0" applyFont="1" applyBorder="1" applyAlignment="1">
      <alignment horizontal="center" vertical="center"/>
    </xf>
    <xf numFmtId="0" fontId="24" fillId="0" borderId="63" xfId="0" applyFont="1" applyBorder="1" applyAlignment="1">
      <alignment horizontal="center" vertical="center" wrapText="1"/>
    </xf>
    <xf numFmtId="0" fontId="24" fillId="0" borderId="63" xfId="0" applyFont="1" applyBorder="1" applyAlignment="1">
      <alignment horizontal="center" vertical="center" shrinkToFit="1"/>
    </xf>
    <xf numFmtId="0" fontId="24" fillId="0" borderId="29" xfId="0" applyFont="1" applyBorder="1" applyAlignment="1">
      <alignment horizontal="center" vertical="center" shrinkToFit="1"/>
    </xf>
    <xf numFmtId="184" fontId="8" fillId="0" borderId="70" xfId="1" applyNumberFormat="1" applyFont="1" applyBorder="1" applyAlignment="1">
      <alignment vertical="center"/>
    </xf>
    <xf numFmtId="184" fontId="8" fillId="0" borderId="98" xfId="1" applyNumberFormat="1" applyFont="1" applyBorder="1" applyAlignment="1">
      <alignment vertical="center"/>
    </xf>
    <xf numFmtId="184" fontId="8" fillId="0" borderId="68" xfId="1" applyNumberFormat="1" applyFont="1" applyBorder="1" applyAlignment="1">
      <alignment vertical="center"/>
    </xf>
    <xf numFmtId="0" fontId="34" fillId="2" borderId="116" xfId="3" applyFont="1" applyFill="1" applyBorder="1" applyAlignment="1" applyProtection="1">
      <alignment horizontal="distributed" vertical="center" indent="1"/>
      <protection locked="0"/>
    </xf>
    <xf numFmtId="0" fontId="34" fillId="2" borderId="117" xfId="3" applyFont="1" applyFill="1" applyBorder="1" applyAlignment="1" applyProtection="1">
      <alignment horizontal="distributed" vertical="center" indent="1"/>
      <protection locked="0"/>
    </xf>
    <xf numFmtId="0" fontId="34" fillId="2" borderId="118" xfId="3" applyFont="1" applyFill="1" applyBorder="1" applyAlignment="1" applyProtection="1">
      <alignment horizontal="distributed" vertical="center" indent="1"/>
      <protection locked="0"/>
    </xf>
    <xf numFmtId="0" fontId="34" fillId="2" borderId="116" xfId="3" applyFont="1" applyFill="1" applyBorder="1" applyProtection="1">
      <alignment vertical="center"/>
      <protection locked="0"/>
    </xf>
    <xf numFmtId="0" fontId="34" fillId="2" borderId="117" xfId="3" applyFont="1" applyFill="1" applyBorder="1" applyProtection="1">
      <alignment vertical="center"/>
      <protection locked="0"/>
    </xf>
    <xf numFmtId="0" fontId="34" fillId="2" borderId="118" xfId="3" applyFont="1" applyFill="1" applyBorder="1" applyProtection="1">
      <alignment vertical="center"/>
      <protection locked="0"/>
    </xf>
    <xf numFmtId="0" fontId="31" fillId="0" borderId="0" xfId="2" applyFont="1" applyAlignment="1">
      <alignment horizontal="center"/>
    </xf>
    <xf numFmtId="0" fontId="38" fillId="0" borderId="62" xfId="2" applyFont="1" applyBorder="1" applyAlignment="1">
      <alignment horizontal="center" vertical="center"/>
    </xf>
    <xf numFmtId="0" fontId="38" fillId="0" borderId="63" xfId="2" applyFont="1" applyBorder="1" applyAlignment="1">
      <alignment horizontal="center" vertical="center"/>
    </xf>
    <xf numFmtId="0" fontId="38" fillId="0" borderId="113" xfId="2" applyFont="1" applyBorder="1" applyAlignment="1">
      <alignment horizontal="center" vertical="center"/>
    </xf>
    <xf numFmtId="0" fontId="7" fillId="0" borderId="114" xfId="2" applyFont="1" applyBorder="1" applyAlignment="1" applyProtection="1">
      <alignment horizontal="center" vertical="center"/>
      <protection locked="0"/>
    </xf>
    <xf numFmtId="0" fontId="7" fillId="0" borderId="99" xfId="2" applyFont="1" applyBorder="1" applyAlignment="1" applyProtection="1">
      <alignment horizontal="center" vertical="center"/>
      <protection locked="0"/>
    </xf>
    <xf numFmtId="0" fontId="7" fillId="0" borderId="69" xfId="2" applyFont="1" applyBorder="1" applyAlignment="1" applyProtection="1">
      <alignment horizontal="center" vertical="center"/>
      <protection locked="0"/>
    </xf>
    <xf numFmtId="0" fontId="7" fillId="0" borderId="112" xfId="2" applyFont="1" applyBorder="1" applyAlignment="1" applyProtection="1">
      <alignment horizontal="center" vertical="center"/>
      <protection locked="0"/>
    </xf>
    <xf numFmtId="0" fontId="7" fillId="0" borderId="106" xfId="2" applyFont="1" applyBorder="1" applyAlignment="1" applyProtection="1">
      <alignment horizontal="center" vertical="center"/>
      <protection locked="0"/>
    </xf>
  </cellXfs>
  <cellStyles count="4">
    <cellStyle name="桁区切り" xfId="1" builtinId="6"/>
    <cellStyle name="標準" xfId="0" builtinId="0"/>
    <cellStyle name="標準 2" xfId="3" xr:uid="{00000000-0005-0000-0000-000002000000}"/>
    <cellStyle name="標準_07 収支報告書【６－２】"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14</xdr:col>
      <xdr:colOff>161925</xdr:colOff>
      <xdr:row>21</xdr:row>
      <xdr:rowOff>38100</xdr:rowOff>
    </xdr:from>
    <xdr:to>
      <xdr:col>28</xdr:col>
      <xdr:colOff>152400</xdr:colOff>
      <xdr:row>29</xdr:row>
      <xdr:rowOff>133350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a:off x="5038725" y="5210175"/>
          <a:ext cx="4381500" cy="1847850"/>
        </a:xfrm>
        <a:prstGeom prst="bracketPair">
          <a:avLst>
            <a:gd name="adj" fmla="val 6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0</xdr:col>
      <xdr:colOff>0</xdr:colOff>
      <xdr:row>5</xdr:row>
      <xdr:rowOff>6569</xdr:rowOff>
    </xdr:from>
    <xdr:ext cx="320844" cy="21110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1416269"/>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①</a:t>
          </a:r>
        </a:p>
      </xdr:txBody>
    </xdr:sp>
    <xdr:clientData/>
  </xdr:oneCellAnchor>
  <xdr:twoCellAnchor>
    <xdr:from>
      <xdr:col>0</xdr:col>
      <xdr:colOff>26276</xdr:colOff>
      <xdr:row>7</xdr:row>
      <xdr:rowOff>134470</xdr:rowOff>
    </xdr:from>
    <xdr:to>
      <xdr:col>14</xdr:col>
      <xdr:colOff>123265</xdr:colOff>
      <xdr:row>19</xdr:row>
      <xdr:rowOff>35858</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26276" y="1972235"/>
          <a:ext cx="4543483" cy="2770094"/>
        </a:xfrm>
        <a:prstGeom prst="roundRect">
          <a:avLst/>
        </a:prstGeom>
        <a:solidFill>
          <a:schemeClr val="bg1"/>
        </a:solidFill>
        <a:ln w="28575">
          <a:solidFill>
            <a:srgbClr val="FF0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①選挙名</a:t>
          </a:r>
          <a:endParaRPr kumimoji="1" lang="en-US" altLang="ja-JP" sz="1100" b="1">
            <a:solidFill>
              <a:srgbClr val="FF0000"/>
            </a:solidFill>
          </a:endParaRPr>
        </a:p>
        <a:p>
          <a:pPr algn="l"/>
          <a:r>
            <a:rPr kumimoji="1" lang="ja-JP" altLang="en-US" sz="1100">
              <a:solidFill>
                <a:sysClr val="windowText" lastClr="000000"/>
              </a:solidFill>
            </a:rPr>
            <a:t>　「計算式なし」を使用する場合は、選挙名を記載してください。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　「計算式あり」を使用する場合は、プルダウンによる選択となります。</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②期　間</a:t>
          </a:r>
          <a:endParaRPr lang="ja-JP" altLang="ja-JP" sz="1100">
            <a:solidFill>
              <a:srgbClr val="FF0000"/>
            </a:solidFill>
            <a:effectLst/>
          </a:endParaRPr>
        </a:p>
        <a:p>
          <a:pPr algn="l"/>
          <a:r>
            <a:rPr kumimoji="1" lang="ja-JP" altLang="en-US" sz="1100">
              <a:solidFill>
                <a:sysClr val="windowText" lastClr="000000"/>
              </a:solidFill>
            </a:rPr>
            <a:t>　第１回分については、選挙期日から</a:t>
          </a:r>
          <a:r>
            <a:rPr kumimoji="1" lang="ja-JP" altLang="en-US" sz="1100" b="1">
              <a:solidFill>
                <a:sysClr val="windowText" lastClr="000000"/>
              </a:solidFill>
            </a:rPr>
            <a:t>１５日以内</a:t>
          </a:r>
          <a:r>
            <a:rPr kumimoji="1" lang="ja-JP" altLang="en-US" sz="1100">
              <a:solidFill>
                <a:sysClr val="windowText" lastClr="000000"/>
              </a:solidFill>
            </a:rPr>
            <a:t>に提出してください。</a:t>
          </a:r>
          <a:endParaRPr kumimoji="1" lang="en-US" altLang="ja-JP" sz="1100">
            <a:solidFill>
              <a:sysClr val="windowText" lastClr="000000"/>
            </a:solidFill>
          </a:endParaRPr>
        </a:p>
        <a:p>
          <a:pPr algn="l"/>
          <a:r>
            <a:rPr kumimoji="1" lang="ja-JP" altLang="en-US" sz="1100">
              <a:solidFill>
                <a:sysClr val="windowText" lastClr="000000"/>
              </a:solidFill>
            </a:rPr>
            <a:t>　第１回分の提出後にされた寄附その他の収入及び支出については、</a:t>
          </a:r>
          <a:endParaRPr kumimoji="1" lang="en-US" altLang="ja-JP" sz="1100">
            <a:solidFill>
              <a:sysClr val="windowText" lastClr="000000"/>
            </a:solidFill>
          </a:endParaRPr>
        </a:p>
        <a:p>
          <a:pPr algn="l"/>
          <a:r>
            <a:rPr kumimoji="1" lang="ja-JP" altLang="en-US" sz="1100">
              <a:solidFill>
                <a:sysClr val="windowText" lastClr="000000"/>
              </a:solidFill>
            </a:rPr>
            <a:t>　その寄附その他の収入及び支出がされた日から</a:t>
          </a:r>
          <a:r>
            <a:rPr kumimoji="1" lang="ja-JP" altLang="en-US" sz="1100" b="1">
              <a:solidFill>
                <a:sysClr val="windowText" lastClr="000000"/>
              </a:solidFill>
            </a:rPr>
            <a:t>７日以内</a:t>
          </a:r>
          <a:r>
            <a:rPr kumimoji="1" lang="ja-JP" altLang="en-US" sz="1100">
              <a:solidFill>
                <a:sysClr val="windowText" lastClr="000000"/>
              </a:solidFill>
            </a:rPr>
            <a:t>に提出し</a:t>
          </a:r>
          <a:endParaRPr kumimoji="1" lang="en-US" altLang="ja-JP" sz="1100">
            <a:solidFill>
              <a:sysClr val="windowText" lastClr="000000"/>
            </a:solidFill>
          </a:endParaRPr>
        </a:p>
        <a:p>
          <a:pPr algn="l"/>
          <a:r>
            <a:rPr kumimoji="1" lang="ja-JP" altLang="en-US" sz="1100">
              <a:solidFill>
                <a:sysClr val="windowText" lastClr="000000"/>
              </a:solidFill>
            </a:rPr>
            <a:t>　てください。</a:t>
          </a:r>
          <a:endParaRPr kumimoji="1" lang="en-US" altLang="ja-JP" sz="1100">
            <a:solidFill>
              <a:sysClr val="windowText" lastClr="000000"/>
            </a:solidFill>
          </a:endParaRPr>
        </a:p>
        <a:p>
          <a:pPr algn="l"/>
          <a:r>
            <a:rPr kumimoji="1" lang="ja-JP" altLang="en-US" sz="1100">
              <a:solidFill>
                <a:sysClr val="windowText" lastClr="000000"/>
              </a:solidFill>
            </a:rPr>
            <a:t>　第２回分以降の「～から」は</a:t>
          </a:r>
          <a:r>
            <a:rPr kumimoji="1" lang="ja-JP" altLang="en-US" sz="1100" u="sng" baseline="0">
              <a:solidFill>
                <a:sysClr val="windowText" lastClr="000000"/>
              </a:solidFill>
            </a:rPr>
            <a:t>第１回分報告書と同一の日</a:t>
          </a:r>
          <a:r>
            <a:rPr kumimoji="1" lang="ja-JP" altLang="en-US" sz="1100">
              <a:solidFill>
                <a:sysClr val="windowText" lastClr="000000"/>
              </a:solidFill>
            </a:rPr>
            <a:t>を記載してく</a:t>
          </a:r>
          <a:endParaRPr kumimoji="1" lang="en-US" altLang="ja-JP" sz="1100">
            <a:solidFill>
              <a:sysClr val="windowText" lastClr="000000"/>
            </a:solidFill>
          </a:endParaRPr>
        </a:p>
        <a:p>
          <a:pPr algn="l"/>
          <a:r>
            <a:rPr kumimoji="1" lang="ja-JP" altLang="en-US" sz="1100">
              <a:solidFill>
                <a:sysClr val="windowText" lastClr="000000"/>
              </a:solidFill>
            </a:rPr>
            <a:t>　ださい。</a:t>
          </a:r>
          <a:endParaRPr kumimoji="1" lang="en-US" altLang="ja-JP" sz="1100">
            <a:solidFill>
              <a:sysClr val="windowText" lastClr="000000"/>
            </a:solidFill>
          </a:endParaRPr>
        </a:p>
        <a:p>
          <a:pPr algn="l"/>
          <a:r>
            <a:rPr kumimoji="1" lang="ja-JP" altLang="en-US" sz="1100" b="1">
              <a:solidFill>
                <a:srgbClr val="FF0000"/>
              </a:solidFill>
            </a:rPr>
            <a:t>③事務担当者</a:t>
          </a:r>
          <a:endParaRPr kumimoji="1" lang="en-US" altLang="ja-JP" sz="1100" b="1">
            <a:solidFill>
              <a:srgbClr val="FF0000"/>
            </a:solidFill>
          </a:endParaRPr>
        </a:p>
        <a:p>
          <a:pPr algn="l"/>
          <a:r>
            <a:rPr kumimoji="1" lang="ja-JP" altLang="en-US" sz="1100" b="1">
              <a:solidFill>
                <a:srgbClr val="FF0000"/>
              </a:solidFill>
            </a:rPr>
            <a:t>　</a:t>
          </a:r>
          <a:r>
            <a:rPr kumimoji="1" lang="ja-JP" altLang="en-US" sz="1100" b="0">
              <a:solidFill>
                <a:sysClr val="windowText" lastClr="000000"/>
              </a:solidFill>
            </a:rPr>
            <a:t>氏名及び電話番号は必ず記載してください。</a:t>
          </a:r>
          <a:endParaRPr kumimoji="1" lang="en-US" altLang="ja-JP" sz="1100" b="0">
            <a:solidFill>
              <a:sysClr val="windowText" lastClr="000000"/>
            </a:solidFill>
          </a:endParaRPr>
        </a:p>
      </xdr:txBody>
    </xdr:sp>
    <xdr:clientData/>
  </xdr:twoCellAnchor>
  <xdr:oneCellAnchor>
    <xdr:from>
      <xdr:col>14</xdr:col>
      <xdr:colOff>190500</xdr:colOff>
      <xdr:row>14</xdr:row>
      <xdr:rowOff>9525</xdr:rowOff>
    </xdr:from>
    <xdr:ext cx="320844" cy="211104"/>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5067300" y="3390900"/>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②</a:t>
          </a:r>
        </a:p>
      </xdr:txBody>
    </xdr:sp>
    <xdr:clientData/>
  </xdr:oneCellAnchor>
  <xdr:oneCellAnchor>
    <xdr:from>
      <xdr:col>13</xdr:col>
      <xdr:colOff>457717</xdr:colOff>
      <xdr:row>21</xdr:row>
      <xdr:rowOff>7318</xdr:rowOff>
    </xdr:from>
    <xdr:ext cx="320844" cy="211104"/>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366329" y="5126165"/>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③</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xdr:col>
      <xdr:colOff>4271</xdr:colOff>
      <xdr:row>25</xdr:row>
      <xdr:rowOff>287064</xdr:rowOff>
    </xdr:from>
    <xdr:ext cx="320844" cy="211104"/>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937064" y="7263305"/>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26277</xdr:colOff>
      <xdr:row>22</xdr:row>
      <xdr:rowOff>6569</xdr:rowOff>
    </xdr:from>
    <xdr:to>
      <xdr:col>8</xdr:col>
      <xdr:colOff>9526</xdr:colOff>
      <xdr:row>25</xdr:row>
      <xdr:rowOff>245</xdr:rowOff>
    </xdr:to>
    <xdr:sp macro="" textlink="">
      <xdr:nvSpPr>
        <xdr:cNvPr id="4" name="角丸四角形 3">
          <a:extLst>
            <a:ext uri="{FF2B5EF4-FFF2-40B4-BE49-F238E27FC236}">
              <a16:creationId xmlns:a16="http://schemas.microsoft.com/office/drawing/2014/main" id="{00000000-0008-0000-0A00-000004000000}"/>
            </a:ext>
          </a:extLst>
        </xdr:cNvPr>
        <xdr:cNvSpPr/>
      </xdr:nvSpPr>
      <xdr:spPr>
        <a:xfrm>
          <a:off x="26277" y="6054944"/>
          <a:ext cx="6812674" cy="850926"/>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26276</xdr:colOff>
      <xdr:row>13</xdr:row>
      <xdr:rowOff>268014</xdr:rowOff>
    </xdr:from>
    <xdr:to>
      <xdr:col>10</xdr:col>
      <xdr:colOff>1367483</xdr:colOff>
      <xdr:row>18</xdr:row>
      <xdr:rowOff>543</xdr:rowOff>
    </xdr:to>
    <xdr:sp macro="" textlink="">
      <xdr:nvSpPr>
        <xdr:cNvPr id="5" name="角丸四角形 4">
          <a:extLst>
            <a:ext uri="{FF2B5EF4-FFF2-40B4-BE49-F238E27FC236}">
              <a16:creationId xmlns:a16="http://schemas.microsoft.com/office/drawing/2014/main" id="{00000000-0008-0000-0A00-000005000000}"/>
            </a:ext>
          </a:extLst>
        </xdr:cNvPr>
        <xdr:cNvSpPr/>
      </xdr:nvSpPr>
      <xdr:spPr>
        <a:xfrm>
          <a:off x="26276" y="3775842"/>
          <a:ext cx="10656000" cy="1177701"/>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選挙事務所、選挙運動用自動車、個人演説会等の立札・看板、ちょうちん、たすき等の作成費、拡声機の費用、新聞広告掲載料等をいう。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立札、看板、拡声機等で自己所有しているものを使用した場合は、作成又は購入時の価格を記載する。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190500</xdr:colOff>
      <xdr:row>9</xdr:row>
      <xdr:rowOff>210206</xdr:rowOff>
    </xdr:from>
    <xdr:to>
      <xdr:col>7</xdr:col>
      <xdr:colOff>484094</xdr:colOff>
      <xdr:row>12</xdr:row>
      <xdr:rowOff>0</xdr:rowOff>
    </xdr:to>
    <xdr:sp macro="" textlink="">
      <xdr:nvSpPr>
        <xdr:cNvPr id="6" name="角丸四角形吹き出し 5">
          <a:extLst>
            <a:ext uri="{FF2B5EF4-FFF2-40B4-BE49-F238E27FC236}">
              <a16:creationId xmlns:a16="http://schemas.microsoft.com/office/drawing/2014/main" id="{00000000-0008-0000-0A00-000006000000}"/>
            </a:ext>
          </a:extLst>
        </xdr:cNvPr>
        <xdr:cNvSpPr/>
      </xdr:nvSpPr>
      <xdr:spPr>
        <a:xfrm>
          <a:off x="1024218" y="2487241"/>
          <a:ext cx="4390464" cy="623512"/>
        </a:xfrm>
        <a:prstGeom prst="wedgeRoundRectCallout">
          <a:avLst>
            <a:gd name="adj1" fmla="val -19811"/>
            <a:gd name="adj2" fmla="val -8214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9526</xdr:colOff>
      <xdr:row>25</xdr:row>
      <xdr:rowOff>287064</xdr:rowOff>
    </xdr:from>
    <xdr:ext cx="320844" cy="211104"/>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942319" y="7263305"/>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26277</xdr:colOff>
      <xdr:row>22</xdr:row>
      <xdr:rowOff>6569</xdr:rowOff>
    </xdr:from>
    <xdr:to>
      <xdr:col>8</xdr:col>
      <xdr:colOff>9526</xdr:colOff>
      <xdr:row>25</xdr:row>
      <xdr:rowOff>10098</xdr:rowOff>
    </xdr:to>
    <xdr:sp macro="" textlink="">
      <xdr:nvSpPr>
        <xdr:cNvPr id="4" name="角丸四角形 3">
          <a:extLst>
            <a:ext uri="{FF2B5EF4-FFF2-40B4-BE49-F238E27FC236}">
              <a16:creationId xmlns:a16="http://schemas.microsoft.com/office/drawing/2014/main" id="{00000000-0008-0000-0B00-000004000000}"/>
            </a:ext>
          </a:extLst>
        </xdr:cNvPr>
        <xdr:cNvSpPr/>
      </xdr:nvSpPr>
      <xdr:spPr>
        <a:xfrm>
          <a:off x="26277" y="6054944"/>
          <a:ext cx="6812674" cy="860779"/>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26276</xdr:colOff>
      <xdr:row>11</xdr:row>
      <xdr:rowOff>3942</xdr:rowOff>
    </xdr:from>
    <xdr:to>
      <xdr:col>10</xdr:col>
      <xdr:colOff>1367483</xdr:colOff>
      <xdr:row>13</xdr:row>
      <xdr:rowOff>286407</xdr:rowOff>
    </xdr:to>
    <xdr:sp macro="" textlink="">
      <xdr:nvSpPr>
        <xdr:cNvPr id="5" name="角丸四角形 4">
          <a:extLst>
            <a:ext uri="{FF2B5EF4-FFF2-40B4-BE49-F238E27FC236}">
              <a16:creationId xmlns:a16="http://schemas.microsoft.com/office/drawing/2014/main" id="{00000000-0008-0000-0B00-000005000000}"/>
            </a:ext>
          </a:extLst>
        </xdr:cNvPr>
        <xdr:cNvSpPr/>
      </xdr:nvSpPr>
      <xdr:spPr>
        <a:xfrm>
          <a:off x="26276" y="2933701"/>
          <a:ext cx="10656000" cy="860534"/>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紙、鉛筆・ペン、セロテープ等の選挙運動に使用した文房具等をいう。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190500</xdr:colOff>
      <xdr:row>6</xdr:row>
      <xdr:rowOff>210207</xdr:rowOff>
    </xdr:from>
    <xdr:to>
      <xdr:col>7</xdr:col>
      <xdr:colOff>457200</xdr:colOff>
      <xdr:row>9</xdr:row>
      <xdr:rowOff>0</xdr:rowOff>
    </xdr:to>
    <xdr:sp macro="" textlink="">
      <xdr:nvSpPr>
        <xdr:cNvPr id="6" name="角丸四角形吹き出し 5">
          <a:extLst>
            <a:ext uri="{FF2B5EF4-FFF2-40B4-BE49-F238E27FC236}">
              <a16:creationId xmlns:a16="http://schemas.microsoft.com/office/drawing/2014/main" id="{00000000-0008-0000-0B00-000006000000}"/>
            </a:ext>
          </a:extLst>
        </xdr:cNvPr>
        <xdr:cNvSpPr/>
      </xdr:nvSpPr>
      <xdr:spPr>
        <a:xfrm>
          <a:off x="1024218" y="1653525"/>
          <a:ext cx="4363570" cy="623510"/>
        </a:xfrm>
        <a:prstGeom prst="wedgeRoundRectCallout">
          <a:avLst>
            <a:gd name="adj1" fmla="val -20427"/>
            <a:gd name="adj2" fmla="val -80709"/>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2</xdr:col>
      <xdr:colOff>7729</xdr:colOff>
      <xdr:row>25</xdr:row>
      <xdr:rowOff>286716</xdr:rowOff>
    </xdr:from>
    <xdr:ext cx="320844" cy="211104"/>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940522" y="7262957"/>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26276</xdr:colOff>
      <xdr:row>22</xdr:row>
      <xdr:rowOff>6569</xdr:rowOff>
    </xdr:from>
    <xdr:to>
      <xdr:col>8</xdr:col>
      <xdr:colOff>9525</xdr:colOff>
      <xdr:row>25</xdr:row>
      <xdr:rowOff>245</xdr:rowOff>
    </xdr:to>
    <xdr:sp macro="" textlink="">
      <xdr:nvSpPr>
        <xdr:cNvPr id="4" name="角丸四角形 3">
          <a:extLst>
            <a:ext uri="{FF2B5EF4-FFF2-40B4-BE49-F238E27FC236}">
              <a16:creationId xmlns:a16="http://schemas.microsoft.com/office/drawing/2014/main" id="{00000000-0008-0000-0C00-000004000000}"/>
            </a:ext>
          </a:extLst>
        </xdr:cNvPr>
        <xdr:cNvSpPr/>
      </xdr:nvSpPr>
      <xdr:spPr>
        <a:xfrm>
          <a:off x="26276" y="6054944"/>
          <a:ext cx="6812674" cy="850926"/>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26276</xdr:colOff>
      <xdr:row>11</xdr:row>
      <xdr:rowOff>265714</xdr:rowOff>
    </xdr:from>
    <xdr:to>
      <xdr:col>10</xdr:col>
      <xdr:colOff>1367483</xdr:colOff>
      <xdr:row>15</xdr:row>
      <xdr:rowOff>287277</xdr:rowOff>
    </xdr:to>
    <xdr:sp macro="" textlink="">
      <xdr:nvSpPr>
        <xdr:cNvPr id="5" name="角丸四角形 4">
          <a:extLst>
            <a:ext uri="{FF2B5EF4-FFF2-40B4-BE49-F238E27FC236}">
              <a16:creationId xmlns:a16="http://schemas.microsoft.com/office/drawing/2014/main" id="{00000000-0008-0000-0C00-000005000000}"/>
            </a:ext>
          </a:extLst>
        </xdr:cNvPr>
        <xdr:cNvSpPr/>
      </xdr:nvSpPr>
      <xdr:spPr>
        <a:xfrm>
          <a:off x="26276" y="3195473"/>
          <a:ext cx="10656000" cy="1177701"/>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湯茶及びこれに伴い通常用いられる程度の菓子の提供に要した費用並びに法律上認められた選挙運動従事者・労働者に対する弁当料・弁当の調製に要した費用等をいう。なお、弁当を提供した場合は、「備考」欄に１食あたりの単価及び提供した食数を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候補者の自宅・選挙事務所で炊き出しをした場合は、その材料費等を記載する。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0</xdr:col>
      <xdr:colOff>26275</xdr:colOff>
      <xdr:row>7</xdr:row>
      <xdr:rowOff>249622</xdr:rowOff>
    </xdr:from>
    <xdr:to>
      <xdr:col>10</xdr:col>
      <xdr:colOff>791482</xdr:colOff>
      <xdr:row>11</xdr:row>
      <xdr:rowOff>179294</xdr:rowOff>
    </xdr:to>
    <xdr:sp macro="" textlink="">
      <xdr:nvSpPr>
        <xdr:cNvPr id="7" name="角丸四角形吹き出し 6">
          <a:extLst>
            <a:ext uri="{FF2B5EF4-FFF2-40B4-BE49-F238E27FC236}">
              <a16:creationId xmlns:a16="http://schemas.microsoft.com/office/drawing/2014/main" id="{00000000-0008-0000-0C00-000007000000}"/>
            </a:ext>
          </a:extLst>
        </xdr:cNvPr>
        <xdr:cNvSpPr/>
      </xdr:nvSpPr>
      <xdr:spPr>
        <a:xfrm>
          <a:off x="26275" y="1970846"/>
          <a:ext cx="9111348" cy="1041295"/>
        </a:xfrm>
        <a:prstGeom prst="wedgeRoundRectCallout">
          <a:avLst>
            <a:gd name="adj1" fmla="val -22423"/>
            <a:gd name="adj2" fmla="val -7023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algn="l"/>
          <a:r>
            <a:rPr kumimoji="1" lang="ja-JP" altLang="en-US" sz="1100">
              <a:solidFill>
                <a:sysClr val="windowText" lastClr="000000"/>
              </a:solidFill>
            </a:rPr>
            <a:t>・「支出の目的」欄は以下の中から選択し、記載してください。</a:t>
          </a:r>
          <a:endParaRPr kumimoji="1" lang="en-US" altLang="ja-JP" sz="1100">
            <a:solidFill>
              <a:sysClr val="windowText" lastClr="000000"/>
            </a:solidFill>
          </a:endParaRPr>
        </a:p>
        <a:p>
          <a:pPr algn="l"/>
          <a:r>
            <a:rPr kumimoji="1" lang="ja-JP" altLang="en-US" sz="1100">
              <a:solidFill>
                <a:sysClr val="windowText" lastClr="000000"/>
              </a:solidFill>
            </a:rPr>
            <a:t>　（弁当代、弁当調製費、お茶代、菓子代、選挙運動員実費弁償、車上運動員実費弁償、事務員実費弁償、手話通訳者実費弁償、要約筆記者実費弁償）</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xdr:col>
      <xdr:colOff>7884</xdr:colOff>
      <xdr:row>26</xdr:row>
      <xdr:rowOff>985</xdr:rowOff>
    </xdr:from>
    <xdr:ext cx="320844" cy="211104"/>
    <xdr:sp macro="" textlink="">
      <xdr:nvSpPr>
        <xdr:cNvPr id="3" name="テキスト ボックス 2">
          <a:extLst>
            <a:ext uri="{FF2B5EF4-FFF2-40B4-BE49-F238E27FC236}">
              <a16:creationId xmlns:a16="http://schemas.microsoft.com/office/drawing/2014/main" id="{00000000-0008-0000-0D00-000003000000}"/>
            </a:ext>
          </a:extLst>
        </xdr:cNvPr>
        <xdr:cNvSpPr txBox="1"/>
      </xdr:nvSpPr>
      <xdr:spPr>
        <a:xfrm>
          <a:off x="940677" y="7266261"/>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26276</xdr:colOff>
      <xdr:row>22</xdr:row>
      <xdr:rowOff>6569</xdr:rowOff>
    </xdr:from>
    <xdr:to>
      <xdr:col>8</xdr:col>
      <xdr:colOff>0</xdr:colOff>
      <xdr:row>25</xdr:row>
      <xdr:rowOff>10098</xdr:rowOff>
    </xdr:to>
    <xdr:sp macro="" textlink="">
      <xdr:nvSpPr>
        <xdr:cNvPr id="4" name="角丸四角形 3">
          <a:extLst>
            <a:ext uri="{FF2B5EF4-FFF2-40B4-BE49-F238E27FC236}">
              <a16:creationId xmlns:a16="http://schemas.microsoft.com/office/drawing/2014/main" id="{00000000-0008-0000-0D00-000004000000}"/>
            </a:ext>
          </a:extLst>
        </xdr:cNvPr>
        <xdr:cNvSpPr/>
      </xdr:nvSpPr>
      <xdr:spPr>
        <a:xfrm>
          <a:off x="26276" y="6158598"/>
          <a:ext cx="6809312" cy="877588"/>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26276</xdr:colOff>
      <xdr:row>10</xdr:row>
      <xdr:rowOff>13144</xdr:rowOff>
    </xdr:from>
    <xdr:to>
      <xdr:col>10</xdr:col>
      <xdr:colOff>1358615</xdr:colOff>
      <xdr:row>12</xdr:row>
      <xdr:rowOff>285755</xdr:rowOff>
    </xdr:to>
    <xdr:sp macro="" textlink="">
      <xdr:nvSpPr>
        <xdr:cNvPr id="5" name="角丸四角形 4">
          <a:extLst>
            <a:ext uri="{FF2B5EF4-FFF2-40B4-BE49-F238E27FC236}">
              <a16:creationId xmlns:a16="http://schemas.microsoft.com/office/drawing/2014/main" id="{00000000-0008-0000-0D00-000005000000}"/>
            </a:ext>
          </a:extLst>
        </xdr:cNvPr>
        <xdr:cNvSpPr/>
      </xdr:nvSpPr>
      <xdr:spPr>
        <a:xfrm>
          <a:off x="26276" y="2653868"/>
          <a:ext cx="10647132" cy="850680"/>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休憩・宿泊に要した費用をいう。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197071</xdr:colOff>
      <xdr:row>5</xdr:row>
      <xdr:rowOff>216777</xdr:rowOff>
    </xdr:from>
    <xdr:to>
      <xdr:col>7</xdr:col>
      <xdr:colOff>403413</xdr:colOff>
      <xdr:row>8</xdr:row>
      <xdr:rowOff>0</xdr:rowOff>
    </xdr:to>
    <xdr:sp macro="" textlink="">
      <xdr:nvSpPr>
        <xdr:cNvPr id="6" name="角丸四角形吹き出し 5">
          <a:extLst>
            <a:ext uri="{FF2B5EF4-FFF2-40B4-BE49-F238E27FC236}">
              <a16:creationId xmlns:a16="http://schemas.microsoft.com/office/drawing/2014/main" id="{00000000-0008-0000-0D00-000006000000}"/>
            </a:ext>
          </a:extLst>
        </xdr:cNvPr>
        <xdr:cNvSpPr/>
      </xdr:nvSpPr>
      <xdr:spPr>
        <a:xfrm>
          <a:off x="1030789" y="1382189"/>
          <a:ext cx="4303212" cy="616940"/>
        </a:xfrm>
        <a:prstGeom prst="wedgeRoundRectCallout">
          <a:avLst>
            <a:gd name="adj1" fmla="val -23561"/>
            <a:gd name="adj2" fmla="val -8335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eaLnBrk="1" fontAlgn="auto" latinLnBrk="0" hangingPunct="1"/>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2</xdr:col>
      <xdr:colOff>3614</xdr:colOff>
      <xdr:row>25</xdr:row>
      <xdr:rowOff>286407</xdr:rowOff>
    </xdr:from>
    <xdr:ext cx="320844" cy="211104"/>
    <xdr:sp macro="" textlink="">
      <xdr:nvSpPr>
        <xdr:cNvPr id="3" name="テキスト ボックス 2">
          <a:extLst>
            <a:ext uri="{FF2B5EF4-FFF2-40B4-BE49-F238E27FC236}">
              <a16:creationId xmlns:a16="http://schemas.microsoft.com/office/drawing/2014/main" id="{00000000-0008-0000-0E00-000003000000}"/>
            </a:ext>
          </a:extLst>
        </xdr:cNvPr>
        <xdr:cNvSpPr txBox="1"/>
      </xdr:nvSpPr>
      <xdr:spPr>
        <a:xfrm>
          <a:off x="936407" y="7262648"/>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26276</xdr:colOff>
      <xdr:row>22</xdr:row>
      <xdr:rowOff>6569</xdr:rowOff>
    </xdr:from>
    <xdr:to>
      <xdr:col>8</xdr:col>
      <xdr:colOff>9525</xdr:colOff>
      <xdr:row>25</xdr:row>
      <xdr:rowOff>245</xdr:rowOff>
    </xdr:to>
    <xdr:sp macro="" textlink="">
      <xdr:nvSpPr>
        <xdr:cNvPr id="4" name="角丸四角形 3">
          <a:extLst>
            <a:ext uri="{FF2B5EF4-FFF2-40B4-BE49-F238E27FC236}">
              <a16:creationId xmlns:a16="http://schemas.microsoft.com/office/drawing/2014/main" id="{00000000-0008-0000-0E00-000004000000}"/>
            </a:ext>
          </a:extLst>
        </xdr:cNvPr>
        <xdr:cNvSpPr/>
      </xdr:nvSpPr>
      <xdr:spPr>
        <a:xfrm>
          <a:off x="26276" y="6054944"/>
          <a:ext cx="6812674" cy="850926"/>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26276</xdr:colOff>
      <xdr:row>11</xdr:row>
      <xdr:rowOff>12153</xdr:rowOff>
    </xdr:from>
    <xdr:to>
      <xdr:col>10</xdr:col>
      <xdr:colOff>1358615</xdr:colOff>
      <xdr:row>13</xdr:row>
      <xdr:rowOff>288049</xdr:rowOff>
    </xdr:to>
    <xdr:sp macro="" textlink="">
      <xdr:nvSpPr>
        <xdr:cNvPr id="5" name="角丸四角形 4">
          <a:extLst>
            <a:ext uri="{FF2B5EF4-FFF2-40B4-BE49-F238E27FC236}">
              <a16:creationId xmlns:a16="http://schemas.microsoft.com/office/drawing/2014/main" id="{00000000-0008-0000-0E00-000005000000}"/>
            </a:ext>
          </a:extLst>
        </xdr:cNvPr>
        <xdr:cNvSpPr/>
      </xdr:nvSpPr>
      <xdr:spPr>
        <a:xfrm>
          <a:off x="26276" y="2941912"/>
          <a:ext cx="10647132" cy="853965"/>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ガス代・電気代・水道代等のほか、１～９の費目に該当しないものをいう。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203639</xdr:colOff>
      <xdr:row>6</xdr:row>
      <xdr:rowOff>210208</xdr:rowOff>
    </xdr:from>
    <xdr:to>
      <xdr:col>7</xdr:col>
      <xdr:colOff>367553</xdr:colOff>
      <xdr:row>9</xdr:row>
      <xdr:rowOff>0</xdr:rowOff>
    </xdr:to>
    <xdr:sp macro="" textlink="">
      <xdr:nvSpPr>
        <xdr:cNvPr id="6" name="角丸四角形吹き出し 5">
          <a:extLst>
            <a:ext uri="{FF2B5EF4-FFF2-40B4-BE49-F238E27FC236}">
              <a16:creationId xmlns:a16="http://schemas.microsoft.com/office/drawing/2014/main" id="{00000000-0008-0000-0E00-000006000000}"/>
            </a:ext>
          </a:extLst>
        </xdr:cNvPr>
        <xdr:cNvSpPr/>
      </xdr:nvSpPr>
      <xdr:spPr>
        <a:xfrm>
          <a:off x="1037357" y="1653526"/>
          <a:ext cx="4260784" cy="623509"/>
        </a:xfrm>
        <a:prstGeom prst="wedgeRoundRectCallout">
          <a:avLst>
            <a:gd name="adj1" fmla="val -22546"/>
            <a:gd name="adj2" fmla="val -8214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742950</xdr:colOff>
      <xdr:row>13</xdr:row>
      <xdr:rowOff>19050</xdr:rowOff>
    </xdr:from>
    <xdr:to>
      <xdr:col>12</xdr:col>
      <xdr:colOff>0</xdr:colOff>
      <xdr:row>13</xdr:row>
      <xdr:rowOff>228600</xdr:rowOff>
    </xdr:to>
    <xdr:sp macro="" textlink="">
      <xdr:nvSpPr>
        <xdr:cNvPr id="6" name="Text Box 54">
          <a:extLst>
            <a:ext uri="{FF2B5EF4-FFF2-40B4-BE49-F238E27FC236}">
              <a16:creationId xmlns:a16="http://schemas.microsoft.com/office/drawing/2014/main" id="{00000000-0008-0000-0F00-000006000000}"/>
            </a:ext>
          </a:extLst>
        </xdr:cNvPr>
        <xdr:cNvSpPr txBox="1">
          <a:spLocks noChangeArrowheads="1"/>
        </xdr:cNvSpPr>
      </xdr:nvSpPr>
      <xdr:spPr bwMode="auto">
        <a:xfrm>
          <a:off x="10048875" y="3248025"/>
          <a:ext cx="381000"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13</xdr:row>
      <xdr:rowOff>28575</xdr:rowOff>
    </xdr:from>
    <xdr:to>
      <xdr:col>9</xdr:col>
      <xdr:colOff>0</xdr:colOff>
      <xdr:row>13</xdr:row>
      <xdr:rowOff>209550</xdr:rowOff>
    </xdr:to>
    <xdr:sp macro="" textlink="">
      <xdr:nvSpPr>
        <xdr:cNvPr id="7" name="Text Box 55">
          <a:extLst>
            <a:ext uri="{FF2B5EF4-FFF2-40B4-BE49-F238E27FC236}">
              <a16:creationId xmlns:a16="http://schemas.microsoft.com/office/drawing/2014/main" id="{00000000-0008-0000-0F00-000007000000}"/>
            </a:ext>
          </a:extLst>
        </xdr:cNvPr>
        <xdr:cNvSpPr txBox="1">
          <a:spLocks noChangeArrowheads="1"/>
        </xdr:cNvSpPr>
      </xdr:nvSpPr>
      <xdr:spPr bwMode="auto">
        <a:xfrm>
          <a:off x="7610475" y="3257550"/>
          <a:ext cx="2762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14</xdr:row>
      <xdr:rowOff>28575</xdr:rowOff>
    </xdr:from>
    <xdr:to>
      <xdr:col>9</xdr:col>
      <xdr:colOff>0</xdr:colOff>
      <xdr:row>14</xdr:row>
      <xdr:rowOff>228600</xdr:rowOff>
    </xdr:to>
    <xdr:sp macro="" textlink="">
      <xdr:nvSpPr>
        <xdr:cNvPr id="8" name="Text Box 56">
          <a:extLst>
            <a:ext uri="{FF2B5EF4-FFF2-40B4-BE49-F238E27FC236}">
              <a16:creationId xmlns:a16="http://schemas.microsoft.com/office/drawing/2014/main" id="{00000000-0008-0000-0F00-000008000000}"/>
            </a:ext>
          </a:extLst>
        </xdr:cNvPr>
        <xdr:cNvSpPr txBox="1">
          <a:spLocks noChangeArrowheads="1"/>
        </xdr:cNvSpPr>
      </xdr:nvSpPr>
      <xdr:spPr bwMode="auto">
        <a:xfrm>
          <a:off x="7610475" y="3495675"/>
          <a:ext cx="30480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11</xdr:col>
      <xdr:colOff>742950</xdr:colOff>
      <xdr:row>44</xdr:row>
      <xdr:rowOff>19050</xdr:rowOff>
    </xdr:from>
    <xdr:to>
      <xdr:col>12</xdr:col>
      <xdr:colOff>0</xdr:colOff>
      <xdr:row>44</xdr:row>
      <xdr:rowOff>228600</xdr:rowOff>
    </xdr:to>
    <xdr:sp macro="" textlink="">
      <xdr:nvSpPr>
        <xdr:cNvPr id="5" name="Text Box 54">
          <a:extLst>
            <a:ext uri="{FF2B5EF4-FFF2-40B4-BE49-F238E27FC236}">
              <a16:creationId xmlns:a16="http://schemas.microsoft.com/office/drawing/2014/main" id="{00000000-0008-0000-0F00-000005000000}"/>
            </a:ext>
          </a:extLst>
        </xdr:cNvPr>
        <xdr:cNvSpPr txBox="1">
          <a:spLocks noChangeArrowheads="1"/>
        </xdr:cNvSpPr>
      </xdr:nvSpPr>
      <xdr:spPr bwMode="auto">
        <a:xfrm>
          <a:off x="10382250" y="3448050"/>
          <a:ext cx="476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44</xdr:row>
      <xdr:rowOff>28575</xdr:rowOff>
    </xdr:from>
    <xdr:to>
      <xdr:col>9</xdr:col>
      <xdr:colOff>0</xdr:colOff>
      <xdr:row>44</xdr:row>
      <xdr:rowOff>209550</xdr:rowOff>
    </xdr:to>
    <xdr:sp macro="" textlink="">
      <xdr:nvSpPr>
        <xdr:cNvPr id="9" name="Text Box 55">
          <a:extLst>
            <a:ext uri="{FF2B5EF4-FFF2-40B4-BE49-F238E27FC236}">
              <a16:creationId xmlns:a16="http://schemas.microsoft.com/office/drawing/2014/main" id="{00000000-0008-0000-0F00-000009000000}"/>
            </a:ext>
          </a:extLst>
        </xdr:cNvPr>
        <xdr:cNvSpPr txBox="1">
          <a:spLocks noChangeArrowheads="1"/>
        </xdr:cNvSpPr>
      </xdr:nvSpPr>
      <xdr:spPr bwMode="auto">
        <a:xfrm>
          <a:off x="7781925" y="345757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45</xdr:row>
      <xdr:rowOff>28575</xdr:rowOff>
    </xdr:from>
    <xdr:to>
      <xdr:col>9</xdr:col>
      <xdr:colOff>0</xdr:colOff>
      <xdr:row>45</xdr:row>
      <xdr:rowOff>228600</xdr:rowOff>
    </xdr:to>
    <xdr:sp macro="" textlink="">
      <xdr:nvSpPr>
        <xdr:cNvPr id="10" name="Text Box 56">
          <a:extLst>
            <a:ext uri="{FF2B5EF4-FFF2-40B4-BE49-F238E27FC236}">
              <a16:creationId xmlns:a16="http://schemas.microsoft.com/office/drawing/2014/main" id="{00000000-0008-0000-0F00-00000A000000}"/>
            </a:ext>
          </a:extLst>
        </xdr:cNvPr>
        <xdr:cNvSpPr txBox="1">
          <a:spLocks noChangeArrowheads="1"/>
        </xdr:cNvSpPr>
      </xdr:nvSpPr>
      <xdr:spPr bwMode="auto">
        <a:xfrm>
          <a:off x="7781925" y="369570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11</xdr:col>
      <xdr:colOff>742950</xdr:colOff>
      <xdr:row>75</xdr:row>
      <xdr:rowOff>19050</xdr:rowOff>
    </xdr:from>
    <xdr:to>
      <xdr:col>12</xdr:col>
      <xdr:colOff>0</xdr:colOff>
      <xdr:row>75</xdr:row>
      <xdr:rowOff>228600</xdr:rowOff>
    </xdr:to>
    <xdr:sp macro="" textlink="">
      <xdr:nvSpPr>
        <xdr:cNvPr id="14" name="Text Box 54">
          <a:extLst>
            <a:ext uri="{FF2B5EF4-FFF2-40B4-BE49-F238E27FC236}">
              <a16:creationId xmlns:a16="http://schemas.microsoft.com/office/drawing/2014/main" id="{00000000-0008-0000-0F00-00000E000000}"/>
            </a:ext>
          </a:extLst>
        </xdr:cNvPr>
        <xdr:cNvSpPr txBox="1">
          <a:spLocks noChangeArrowheads="1"/>
        </xdr:cNvSpPr>
      </xdr:nvSpPr>
      <xdr:spPr bwMode="auto">
        <a:xfrm>
          <a:off x="10525125" y="11001375"/>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75</xdr:row>
      <xdr:rowOff>28575</xdr:rowOff>
    </xdr:from>
    <xdr:to>
      <xdr:col>9</xdr:col>
      <xdr:colOff>0</xdr:colOff>
      <xdr:row>75</xdr:row>
      <xdr:rowOff>209550</xdr:rowOff>
    </xdr:to>
    <xdr:sp macro="" textlink="">
      <xdr:nvSpPr>
        <xdr:cNvPr id="15" name="Text Box 55">
          <a:extLst>
            <a:ext uri="{FF2B5EF4-FFF2-40B4-BE49-F238E27FC236}">
              <a16:creationId xmlns:a16="http://schemas.microsoft.com/office/drawing/2014/main" id="{00000000-0008-0000-0F00-00000F000000}"/>
            </a:ext>
          </a:extLst>
        </xdr:cNvPr>
        <xdr:cNvSpPr txBox="1">
          <a:spLocks noChangeArrowheads="1"/>
        </xdr:cNvSpPr>
      </xdr:nvSpPr>
      <xdr:spPr bwMode="auto">
        <a:xfrm>
          <a:off x="7781925" y="11010900"/>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76</xdr:row>
      <xdr:rowOff>28575</xdr:rowOff>
    </xdr:from>
    <xdr:to>
      <xdr:col>9</xdr:col>
      <xdr:colOff>0</xdr:colOff>
      <xdr:row>76</xdr:row>
      <xdr:rowOff>228600</xdr:rowOff>
    </xdr:to>
    <xdr:sp macro="" textlink="">
      <xdr:nvSpPr>
        <xdr:cNvPr id="16" name="Text Box 56">
          <a:extLst>
            <a:ext uri="{FF2B5EF4-FFF2-40B4-BE49-F238E27FC236}">
              <a16:creationId xmlns:a16="http://schemas.microsoft.com/office/drawing/2014/main" id="{00000000-0008-0000-0F00-000010000000}"/>
            </a:ext>
          </a:extLst>
        </xdr:cNvPr>
        <xdr:cNvSpPr txBox="1">
          <a:spLocks noChangeArrowheads="1"/>
        </xdr:cNvSpPr>
      </xdr:nvSpPr>
      <xdr:spPr bwMode="auto">
        <a:xfrm>
          <a:off x="7781925" y="11249025"/>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11</xdr:col>
      <xdr:colOff>742950</xdr:colOff>
      <xdr:row>106</xdr:row>
      <xdr:rowOff>19050</xdr:rowOff>
    </xdr:from>
    <xdr:to>
      <xdr:col>12</xdr:col>
      <xdr:colOff>0</xdr:colOff>
      <xdr:row>106</xdr:row>
      <xdr:rowOff>228600</xdr:rowOff>
    </xdr:to>
    <xdr:sp macro="" textlink="">
      <xdr:nvSpPr>
        <xdr:cNvPr id="19" name="Text Box 54">
          <a:extLst>
            <a:ext uri="{FF2B5EF4-FFF2-40B4-BE49-F238E27FC236}">
              <a16:creationId xmlns:a16="http://schemas.microsoft.com/office/drawing/2014/main" id="{00000000-0008-0000-0F00-000013000000}"/>
            </a:ext>
          </a:extLst>
        </xdr:cNvPr>
        <xdr:cNvSpPr txBox="1">
          <a:spLocks noChangeArrowheads="1"/>
        </xdr:cNvSpPr>
      </xdr:nvSpPr>
      <xdr:spPr bwMode="auto">
        <a:xfrm>
          <a:off x="10525125" y="18516600"/>
          <a:ext cx="161925" cy="209550"/>
        </a:xfrm>
        <a:prstGeom prst="rect">
          <a:avLst/>
        </a:prstGeom>
        <a:noFill/>
        <a:ln w="9525">
          <a:no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000000"/>
            </a:solidFill>
            <a:latin typeface="ＭＳ Ｐ明朝"/>
            <a:ea typeface="ＭＳ Ｐ明朝"/>
          </a:endParaRPr>
        </a:p>
      </xdr:txBody>
    </xdr:sp>
    <xdr:clientData/>
  </xdr:twoCellAnchor>
  <xdr:twoCellAnchor>
    <xdr:from>
      <xdr:col>9</xdr:col>
      <xdr:colOff>0</xdr:colOff>
      <xdr:row>106</xdr:row>
      <xdr:rowOff>28575</xdr:rowOff>
    </xdr:from>
    <xdr:to>
      <xdr:col>9</xdr:col>
      <xdr:colOff>0</xdr:colOff>
      <xdr:row>106</xdr:row>
      <xdr:rowOff>209550</xdr:rowOff>
    </xdr:to>
    <xdr:sp macro="" textlink="">
      <xdr:nvSpPr>
        <xdr:cNvPr id="20" name="Text Box 55">
          <a:extLst>
            <a:ext uri="{FF2B5EF4-FFF2-40B4-BE49-F238E27FC236}">
              <a16:creationId xmlns:a16="http://schemas.microsoft.com/office/drawing/2014/main" id="{00000000-0008-0000-0F00-000014000000}"/>
            </a:ext>
          </a:extLst>
        </xdr:cNvPr>
        <xdr:cNvSpPr txBox="1">
          <a:spLocks noChangeArrowheads="1"/>
        </xdr:cNvSpPr>
      </xdr:nvSpPr>
      <xdr:spPr bwMode="auto">
        <a:xfrm>
          <a:off x="7781925" y="18526125"/>
          <a:ext cx="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twoCellAnchor>
    <xdr:from>
      <xdr:col>9</xdr:col>
      <xdr:colOff>0</xdr:colOff>
      <xdr:row>107</xdr:row>
      <xdr:rowOff>28575</xdr:rowOff>
    </xdr:from>
    <xdr:to>
      <xdr:col>9</xdr:col>
      <xdr:colOff>0</xdr:colOff>
      <xdr:row>107</xdr:row>
      <xdr:rowOff>228600</xdr:rowOff>
    </xdr:to>
    <xdr:sp macro="" textlink="">
      <xdr:nvSpPr>
        <xdr:cNvPr id="21" name="Text Box 56">
          <a:extLst>
            <a:ext uri="{FF2B5EF4-FFF2-40B4-BE49-F238E27FC236}">
              <a16:creationId xmlns:a16="http://schemas.microsoft.com/office/drawing/2014/main" id="{00000000-0008-0000-0F00-000015000000}"/>
            </a:ext>
          </a:extLst>
        </xdr:cNvPr>
        <xdr:cNvSpPr txBox="1">
          <a:spLocks noChangeArrowheads="1"/>
        </xdr:cNvSpPr>
      </xdr:nvSpPr>
      <xdr:spPr bwMode="auto">
        <a:xfrm>
          <a:off x="7781925" y="18764250"/>
          <a:ext cx="0" cy="2000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枚</a:t>
          </a:r>
        </a:p>
      </xdr:txBody>
    </xdr:sp>
    <xdr:clientData/>
  </xdr:twoCellAnchor>
  <xdr:oneCellAnchor>
    <xdr:from>
      <xdr:col>2</xdr:col>
      <xdr:colOff>8539</xdr:colOff>
      <xdr:row>3</xdr:row>
      <xdr:rowOff>5254</xdr:rowOff>
    </xdr:from>
    <xdr:ext cx="320844" cy="211104"/>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941332" y="622737"/>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⑩</a:t>
          </a:r>
        </a:p>
      </xdr:txBody>
    </xdr:sp>
    <xdr:clientData/>
  </xdr:oneCellAnchor>
  <xdr:oneCellAnchor>
    <xdr:from>
      <xdr:col>2</xdr:col>
      <xdr:colOff>8858</xdr:colOff>
      <xdr:row>6</xdr:row>
      <xdr:rowOff>14779</xdr:rowOff>
    </xdr:from>
    <xdr:ext cx="320844" cy="211104"/>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941651" y="1499365"/>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⑪</a:t>
          </a:r>
        </a:p>
      </xdr:txBody>
    </xdr:sp>
    <xdr:clientData/>
  </xdr:oneCellAnchor>
  <xdr:oneCellAnchor>
    <xdr:from>
      <xdr:col>2</xdr:col>
      <xdr:colOff>6560</xdr:colOff>
      <xdr:row>9</xdr:row>
      <xdr:rowOff>13138</xdr:rowOff>
    </xdr:from>
    <xdr:ext cx="320844" cy="211104"/>
    <xdr:sp macro="" textlink="">
      <xdr:nvSpPr>
        <xdr:cNvPr id="22" name="テキスト ボックス 21">
          <a:extLst>
            <a:ext uri="{FF2B5EF4-FFF2-40B4-BE49-F238E27FC236}">
              <a16:creationId xmlns:a16="http://schemas.microsoft.com/office/drawing/2014/main" id="{00000000-0008-0000-0F00-000016000000}"/>
            </a:ext>
          </a:extLst>
        </xdr:cNvPr>
        <xdr:cNvSpPr txBox="1"/>
      </xdr:nvSpPr>
      <xdr:spPr>
        <a:xfrm>
          <a:off x="939353" y="2364828"/>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⑫</a:t>
          </a:r>
        </a:p>
      </xdr:txBody>
    </xdr:sp>
    <xdr:clientData/>
  </xdr:oneCellAnchor>
  <xdr:oneCellAnchor>
    <xdr:from>
      <xdr:col>9</xdr:col>
      <xdr:colOff>6569</xdr:colOff>
      <xdr:row>13</xdr:row>
      <xdr:rowOff>6569</xdr:rowOff>
    </xdr:from>
    <xdr:ext cx="320844" cy="211104"/>
    <xdr:sp macro="" textlink="">
      <xdr:nvSpPr>
        <xdr:cNvPr id="23" name="テキスト ボックス 22">
          <a:extLst>
            <a:ext uri="{FF2B5EF4-FFF2-40B4-BE49-F238E27FC236}">
              <a16:creationId xmlns:a16="http://schemas.microsoft.com/office/drawing/2014/main" id="{00000000-0008-0000-0F00-000017000000}"/>
            </a:ext>
          </a:extLst>
        </xdr:cNvPr>
        <xdr:cNvSpPr txBox="1"/>
      </xdr:nvSpPr>
      <xdr:spPr>
        <a:xfrm>
          <a:off x="7606862" y="3461845"/>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⑬</a:t>
          </a:r>
        </a:p>
      </xdr:txBody>
    </xdr:sp>
    <xdr:clientData/>
  </xdr:oneCellAnchor>
  <xdr:twoCellAnchor>
    <xdr:from>
      <xdr:col>5</xdr:col>
      <xdr:colOff>8405</xdr:colOff>
      <xdr:row>2</xdr:row>
      <xdr:rowOff>7326</xdr:rowOff>
    </xdr:from>
    <xdr:to>
      <xdr:col>11</xdr:col>
      <xdr:colOff>562109</xdr:colOff>
      <xdr:row>10</xdr:row>
      <xdr:rowOff>285750</xdr:rowOff>
    </xdr:to>
    <xdr:sp macro="" textlink="">
      <xdr:nvSpPr>
        <xdr:cNvPr id="24" name="角丸四角形 23">
          <a:extLst>
            <a:ext uri="{FF2B5EF4-FFF2-40B4-BE49-F238E27FC236}">
              <a16:creationId xmlns:a16="http://schemas.microsoft.com/office/drawing/2014/main" id="{00000000-0008-0000-0F00-000018000000}"/>
            </a:ext>
          </a:extLst>
        </xdr:cNvPr>
        <xdr:cNvSpPr/>
      </xdr:nvSpPr>
      <xdr:spPr>
        <a:xfrm>
          <a:off x="3605924" y="439614"/>
          <a:ext cx="6554454" cy="2469174"/>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⑩今回計</a:t>
          </a:r>
          <a:endParaRPr kumimoji="1" lang="en-US" altLang="ja-JP" sz="1100" b="1">
            <a:solidFill>
              <a:srgbClr val="FF0000"/>
            </a:solidFill>
          </a:endParaRPr>
        </a:p>
        <a:p>
          <a:pPr algn="l"/>
          <a:r>
            <a:rPr kumimoji="1" lang="ja-JP" altLang="en-US" sz="1100">
              <a:solidFill>
                <a:sysClr val="windowText" lastClr="000000"/>
              </a:solidFill>
            </a:rPr>
            <a:t>　「計算式あり」を使用する場合は、自動計算のため入力する必要はありません。</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⑪前回</a:t>
          </a:r>
          <a:r>
            <a:rPr kumimoji="1" lang="ja-JP" altLang="ja-JP" sz="1100" b="1">
              <a:solidFill>
                <a:srgbClr val="FF0000"/>
              </a:solidFill>
              <a:effectLst/>
              <a:latin typeface="+mn-lt"/>
              <a:ea typeface="+mn-ea"/>
              <a:cs typeface="+mn-cs"/>
            </a:rPr>
            <a:t>計</a:t>
          </a:r>
          <a:endParaRPr lang="ja-JP" altLang="ja-JP" b="1">
            <a:solidFill>
              <a:srgbClr val="FF0000"/>
            </a:solidFill>
            <a:effectLst/>
          </a:endParaRPr>
        </a:p>
        <a:p>
          <a:r>
            <a:rPr kumimoji="1" lang="ja-JP" altLang="en-US" sz="1100">
              <a:solidFill>
                <a:sysClr val="windowText" lastClr="000000"/>
              </a:solidFill>
            </a:rPr>
            <a:t>　第１回分報告書は記載（入力）不要です。第２回分以降は記載（入力）してください。</a:t>
          </a:r>
          <a:endParaRPr kumimoji="1" lang="en-US" altLang="ja-JP" sz="1100">
            <a:solidFill>
              <a:sysClr val="windowText" lastClr="000000"/>
            </a:solidFill>
          </a:endParaRPr>
        </a:p>
        <a:p>
          <a:r>
            <a:rPr kumimoji="1" lang="ja-JP" altLang="en-US" sz="1100">
              <a:solidFill>
                <a:sysClr val="windowText" lastClr="000000"/>
              </a:solidFill>
            </a:rPr>
            <a:t>　</a:t>
          </a:r>
          <a:r>
            <a:rPr kumimoji="1" lang="ja-JP" altLang="ja-JP" sz="1100">
              <a:solidFill>
                <a:sysClr val="windowText" lastClr="000000"/>
              </a:solidFill>
              <a:effectLst/>
              <a:latin typeface="+mn-lt"/>
              <a:ea typeface="+mn-ea"/>
              <a:cs typeface="+mn-cs"/>
            </a:rPr>
            <a:t>「計算式あり」を使用する場合は、自動計算のため</a:t>
          </a:r>
          <a:r>
            <a:rPr kumimoji="1" lang="ja-JP" altLang="en-US" sz="1100">
              <a:solidFill>
                <a:sysClr val="windowText" lastClr="000000"/>
              </a:solidFill>
              <a:effectLst/>
              <a:latin typeface="+mn-lt"/>
              <a:ea typeface="+mn-ea"/>
              <a:cs typeface="+mn-cs"/>
            </a:rPr>
            <a:t>第２回分以降も</a:t>
          </a:r>
          <a:r>
            <a:rPr kumimoji="1" lang="ja-JP" altLang="ja-JP" sz="1100">
              <a:solidFill>
                <a:sysClr val="windowText" lastClr="000000"/>
              </a:solidFill>
              <a:effectLst/>
              <a:latin typeface="+mn-lt"/>
              <a:ea typeface="+mn-ea"/>
              <a:cs typeface="+mn-cs"/>
            </a:rPr>
            <a:t>入力する必要はありません。</a:t>
          </a:r>
          <a:endParaRPr kumimoji="1" lang="en-US" altLang="ja-JP" sz="1100">
            <a:solidFill>
              <a:sysClr val="windowText" lastClr="000000"/>
            </a:solidFill>
            <a:effectLst/>
            <a:latin typeface="+mn-lt"/>
            <a:ea typeface="+mn-ea"/>
            <a:cs typeface="+mn-cs"/>
          </a:endParaRPr>
        </a:p>
        <a:p>
          <a:r>
            <a:rPr kumimoji="1" lang="ja-JP" altLang="en-US" sz="1100" b="1">
              <a:solidFill>
                <a:srgbClr val="FF0000"/>
              </a:solidFill>
              <a:effectLst/>
              <a:latin typeface="+mn-lt"/>
              <a:ea typeface="+mn-ea"/>
              <a:cs typeface="+mn-cs"/>
            </a:rPr>
            <a:t>⑫総計</a:t>
          </a:r>
          <a:endParaRPr lang="ja-JP" altLang="ja-JP" b="1">
            <a:solidFill>
              <a:srgbClr val="FF0000"/>
            </a:solidFill>
            <a:effectLst/>
          </a:endParaRPr>
        </a:p>
        <a:p>
          <a:r>
            <a:rPr kumimoji="1" lang="ja-JP" altLang="ja-JP" sz="1100">
              <a:solidFill>
                <a:sysClr val="windowText" lastClr="000000"/>
              </a:solidFill>
              <a:effectLst/>
              <a:latin typeface="+mn-lt"/>
              <a:ea typeface="+mn-ea"/>
              <a:cs typeface="+mn-cs"/>
            </a:rPr>
            <a:t>　「計算式あり」を使用する場合は、自動計算のため入力する必要はありません。</a:t>
          </a:r>
          <a:endParaRPr kumimoji="1" lang="en-US" altLang="ja-JP" sz="1100">
            <a:solidFill>
              <a:sysClr val="windowText" lastClr="000000"/>
            </a:solidFill>
            <a:effectLst/>
            <a:latin typeface="+mn-lt"/>
            <a:ea typeface="+mn-ea"/>
            <a:cs typeface="+mn-cs"/>
          </a:endParaRPr>
        </a:p>
        <a:p>
          <a:r>
            <a:rPr kumimoji="1" lang="ja-JP" altLang="en-US" sz="1100" b="1">
              <a:solidFill>
                <a:srgbClr val="FF0000"/>
              </a:solidFill>
              <a:effectLst/>
              <a:latin typeface="+mn-lt"/>
              <a:ea typeface="+mn-ea"/>
              <a:cs typeface="+mn-cs"/>
            </a:rPr>
            <a:t>⑬ビラ・ポスター作成金額</a:t>
          </a:r>
          <a:endParaRPr kumimoji="1" lang="en-US" altLang="ja-JP" sz="1100" b="1">
            <a:solidFill>
              <a:srgbClr val="FF0000"/>
            </a:solidFill>
            <a:effectLst/>
            <a:latin typeface="+mn-lt"/>
            <a:ea typeface="+mn-ea"/>
            <a:cs typeface="+mn-cs"/>
          </a:endParaRPr>
        </a:p>
        <a:p>
          <a:r>
            <a:rPr kumimoji="1" lang="ja-JP" altLang="en-US" sz="1100" b="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計算式あり」を使用する場合は、自動計算のため入力する必要はありません。</a:t>
          </a:r>
          <a:r>
            <a:rPr kumimoji="1" lang="ja-JP" altLang="en-US" sz="1100" b="0">
              <a:solidFill>
                <a:sysClr val="windowText" lastClr="000000"/>
              </a:solidFill>
              <a:effectLst/>
              <a:latin typeface="+mn-lt"/>
              <a:ea typeface="+mn-ea"/>
              <a:cs typeface="+mn-cs"/>
            </a:rPr>
            <a:t>。</a:t>
          </a:r>
          <a:endParaRPr lang="ja-JP" altLang="ja-JP" b="0">
            <a:solidFill>
              <a:sysClr val="windowText" lastClr="000000"/>
            </a:solidFill>
            <a:effectLst/>
          </a:endParaRPr>
        </a:p>
      </xdr:txBody>
    </xdr:sp>
    <xdr:clientData/>
  </xdr:twoCellAnchor>
  <xdr:oneCellAnchor>
    <xdr:from>
      <xdr:col>7</xdr:col>
      <xdr:colOff>5444</xdr:colOff>
      <xdr:row>14</xdr:row>
      <xdr:rowOff>5443</xdr:rowOff>
    </xdr:from>
    <xdr:ext cx="320844" cy="211104"/>
    <xdr:sp macro="" textlink="">
      <xdr:nvSpPr>
        <xdr:cNvPr id="26" name="テキスト ボックス 25">
          <a:extLst>
            <a:ext uri="{FF2B5EF4-FFF2-40B4-BE49-F238E27FC236}">
              <a16:creationId xmlns:a16="http://schemas.microsoft.com/office/drawing/2014/main" id="{00000000-0008-0000-0F00-00001A000000}"/>
            </a:ext>
          </a:extLst>
        </xdr:cNvPr>
        <xdr:cNvSpPr txBox="1"/>
      </xdr:nvSpPr>
      <xdr:spPr>
        <a:xfrm>
          <a:off x="5323115" y="3701143"/>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en-US" altLang="ja-JP" sz="1100" b="0">
              <a:solidFill>
                <a:sysClr val="windowText" lastClr="000000"/>
              </a:solidFill>
              <a:latin typeface="ＭＳ Ｐ明朝" panose="02020600040205080304" pitchFamily="18" charset="-128"/>
              <a:ea typeface="ＭＳ Ｐ明朝" panose="02020600040205080304" pitchFamily="18" charset="-128"/>
            </a:rPr>
            <a:t>※</a:t>
          </a:r>
          <a:endParaRPr kumimoji="1" lang="ja-JP" altLang="en-US" sz="1100" b="0">
            <a:solidFill>
              <a:sysClr val="windowText" lastClr="000000"/>
            </a:solidFill>
            <a:latin typeface="ＭＳ Ｐ明朝" panose="02020600040205080304" pitchFamily="18" charset="-128"/>
            <a:ea typeface="ＭＳ Ｐ明朝" panose="02020600040205080304" pitchFamily="18" charset="-128"/>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12</xdr:col>
      <xdr:colOff>0</xdr:colOff>
      <xdr:row>11</xdr:row>
      <xdr:rowOff>0</xdr:rowOff>
    </xdr:from>
    <xdr:to>
      <xdr:col>12</xdr:col>
      <xdr:colOff>0</xdr:colOff>
      <xdr:row>11</xdr:row>
      <xdr:rowOff>0</xdr:rowOff>
    </xdr:to>
    <xdr:sp macro="" textlink="">
      <xdr:nvSpPr>
        <xdr:cNvPr id="2" name="Rectangle 8">
          <a:extLst>
            <a:ext uri="{FF2B5EF4-FFF2-40B4-BE49-F238E27FC236}">
              <a16:creationId xmlns:a16="http://schemas.microsoft.com/office/drawing/2014/main" id="{00000000-0008-0000-1000-000002000000}"/>
            </a:ext>
          </a:extLst>
        </xdr:cNvPr>
        <xdr:cNvSpPr>
          <a:spLocks noChangeArrowheads="1"/>
        </xdr:cNvSpPr>
      </xdr:nvSpPr>
      <xdr:spPr bwMode="auto">
        <a:xfrm>
          <a:off x="6315075" y="37814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twoCellAnchor>
    <xdr:from>
      <xdr:col>12</xdr:col>
      <xdr:colOff>0</xdr:colOff>
      <xdr:row>10</xdr:row>
      <xdr:rowOff>0</xdr:rowOff>
    </xdr:from>
    <xdr:to>
      <xdr:col>12</xdr:col>
      <xdr:colOff>0</xdr:colOff>
      <xdr:row>10</xdr:row>
      <xdr:rowOff>0</xdr:rowOff>
    </xdr:to>
    <xdr:sp macro="" textlink="">
      <xdr:nvSpPr>
        <xdr:cNvPr id="3" name="Rectangle 9">
          <a:extLst>
            <a:ext uri="{FF2B5EF4-FFF2-40B4-BE49-F238E27FC236}">
              <a16:creationId xmlns:a16="http://schemas.microsoft.com/office/drawing/2014/main" id="{00000000-0008-0000-1000-000003000000}"/>
            </a:ext>
          </a:extLst>
        </xdr:cNvPr>
        <xdr:cNvSpPr>
          <a:spLocks noChangeArrowheads="1"/>
        </xdr:cNvSpPr>
      </xdr:nvSpPr>
      <xdr:spPr bwMode="auto">
        <a:xfrm>
          <a:off x="6315075" y="3324225"/>
          <a:ext cx="0" cy="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提供した弁当の単価</a:t>
          </a:r>
        </a:p>
        <a:p>
          <a:pPr algn="l" rtl="0">
            <a:defRPr sz="1000"/>
          </a:pPr>
          <a:r>
            <a:rPr lang="ja-JP" altLang="en-US" sz="800" b="0" i="0" u="none" strike="noStrike" baseline="0">
              <a:solidFill>
                <a:srgbClr val="000000"/>
              </a:solidFill>
              <a:latin typeface="ＭＳ Ｐゴシック"/>
              <a:ea typeface="ＭＳ Ｐゴシック"/>
            </a:rPr>
            <a:t>及び食数を必ず記入</a:t>
          </a:r>
        </a:p>
      </xdr:txBody>
    </xdr:sp>
    <xdr:clientData/>
  </xdr:twoCellAnchor>
  <xdr:oneCellAnchor>
    <xdr:from>
      <xdr:col>3</xdr:col>
      <xdr:colOff>31359</xdr:colOff>
      <xdr:row>15</xdr:row>
      <xdr:rowOff>43181</xdr:rowOff>
    </xdr:from>
    <xdr:ext cx="320844" cy="211104"/>
    <xdr:sp macro="" textlink="">
      <xdr:nvSpPr>
        <xdr:cNvPr id="4" name="テキスト ボックス 3">
          <a:extLst>
            <a:ext uri="{FF2B5EF4-FFF2-40B4-BE49-F238E27FC236}">
              <a16:creationId xmlns:a16="http://schemas.microsoft.com/office/drawing/2014/main" id="{00000000-0008-0000-1000-000004000000}"/>
            </a:ext>
          </a:extLst>
        </xdr:cNvPr>
        <xdr:cNvSpPr txBox="1"/>
      </xdr:nvSpPr>
      <xdr:spPr>
        <a:xfrm>
          <a:off x="1071265" y="4606216"/>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⑭</a:t>
          </a:r>
        </a:p>
      </xdr:txBody>
    </xdr:sp>
    <xdr:clientData/>
  </xdr:oneCellAnchor>
  <xdr:oneCellAnchor>
    <xdr:from>
      <xdr:col>9</xdr:col>
      <xdr:colOff>34410</xdr:colOff>
      <xdr:row>19</xdr:row>
      <xdr:rowOff>48509</xdr:rowOff>
    </xdr:from>
    <xdr:ext cx="320844" cy="211104"/>
    <xdr:sp macro="" textlink="">
      <xdr:nvSpPr>
        <xdr:cNvPr id="5" name="テキスト ボックス 4">
          <a:extLst>
            <a:ext uri="{FF2B5EF4-FFF2-40B4-BE49-F238E27FC236}">
              <a16:creationId xmlns:a16="http://schemas.microsoft.com/office/drawing/2014/main" id="{00000000-0008-0000-1000-000005000000}"/>
            </a:ext>
          </a:extLst>
        </xdr:cNvPr>
        <xdr:cNvSpPr txBox="1"/>
      </xdr:nvSpPr>
      <xdr:spPr>
        <a:xfrm>
          <a:off x="3010692" y="5615591"/>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⑯</a:t>
          </a:r>
        </a:p>
      </xdr:txBody>
    </xdr:sp>
    <xdr:clientData/>
  </xdr:oneCellAnchor>
  <xdr:oneCellAnchor>
    <xdr:from>
      <xdr:col>9</xdr:col>
      <xdr:colOff>32239</xdr:colOff>
      <xdr:row>23</xdr:row>
      <xdr:rowOff>36428</xdr:rowOff>
    </xdr:from>
    <xdr:ext cx="320844" cy="211104"/>
    <xdr:sp macro="" textlink="">
      <xdr:nvSpPr>
        <xdr:cNvPr id="6" name="テキスト ボックス 5">
          <a:extLst>
            <a:ext uri="{FF2B5EF4-FFF2-40B4-BE49-F238E27FC236}">
              <a16:creationId xmlns:a16="http://schemas.microsoft.com/office/drawing/2014/main" id="{00000000-0008-0000-1000-000006000000}"/>
            </a:ext>
          </a:extLst>
        </xdr:cNvPr>
        <xdr:cNvSpPr txBox="1"/>
      </xdr:nvSpPr>
      <xdr:spPr>
        <a:xfrm>
          <a:off x="3008521" y="6625487"/>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⑰</a:t>
          </a:r>
        </a:p>
      </xdr:txBody>
    </xdr:sp>
    <xdr:clientData/>
  </xdr:oneCellAnchor>
  <xdr:oneCellAnchor>
    <xdr:from>
      <xdr:col>10</xdr:col>
      <xdr:colOff>558900</xdr:colOff>
      <xdr:row>15</xdr:row>
      <xdr:rowOff>51395</xdr:rowOff>
    </xdr:from>
    <xdr:ext cx="320844" cy="211104"/>
    <xdr:sp macro="" textlink="">
      <xdr:nvSpPr>
        <xdr:cNvPr id="7" name="テキスト ボックス 6">
          <a:extLst>
            <a:ext uri="{FF2B5EF4-FFF2-40B4-BE49-F238E27FC236}">
              <a16:creationId xmlns:a16="http://schemas.microsoft.com/office/drawing/2014/main" id="{00000000-0008-0000-1000-000007000000}"/>
            </a:ext>
          </a:extLst>
        </xdr:cNvPr>
        <xdr:cNvSpPr txBox="1"/>
      </xdr:nvSpPr>
      <xdr:spPr>
        <a:xfrm>
          <a:off x="3857912" y="4614430"/>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⑮</a:t>
          </a:r>
        </a:p>
      </xdr:txBody>
    </xdr:sp>
    <xdr:clientData/>
  </xdr:oneCellAnchor>
  <xdr:twoCellAnchor>
    <xdr:from>
      <xdr:col>0</xdr:col>
      <xdr:colOff>29221</xdr:colOff>
      <xdr:row>11</xdr:row>
      <xdr:rowOff>6569</xdr:rowOff>
    </xdr:from>
    <xdr:to>
      <xdr:col>11</xdr:col>
      <xdr:colOff>2038666</xdr:colOff>
      <xdr:row>13</xdr:row>
      <xdr:rowOff>164224</xdr:rowOff>
    </xdr:to>
    <xdr:sp macro="" textlink="">
      <xdr:nvSpPr>
        <xdr:cNvPr id="8" name="角丸四角形 7">
          <a:extLst>
            <a:ext uri="{FF2B5EF4-FFF2-40B4-BE49-F238E27FC236}">
              <a16:creationId xmlns:a16="http://schemas.microsoft.com/office/drawing/2014/main" id="{00000000-0008-0000-1000-000008000000}"/>
            </a:ext>
          </a:extLst>
        </xdr:cNvPr>
        <xdr:cNvSpPr/>
      </xdr:nvSpPr>
      <xdr:spPr>
        <a:xfrm>
          <a:off x="29221" y="3547241"/>
          <a:ext cx="6588014" cy="709449"/>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⑭執行日 ・ </a:t>
          </a:r>
          <a:r>
            <a:rPr kumimoji="1" lang="ja-JP" altLang="en-US" sz="1100" b="1">
              <a:solidFill>
                <a:srgbClr val="FF0000"/>
              </a:solidFill>
              <a:effectLst/>
              <a:latin typeface="+mn-lt"/>
              <a:ea typeface="+mn-ea"/>
              <a:cs typeface="+mn-cs"/>
            </a:rPr>
            <a:t>⑮選挙名 ・ ⑯公職の候補者（住所、氏名） ・ ⑰出納責任者（住所、氏名）</a:t>
          </a:r>
          <a:endParaRPr kumimoji="1" lang="en-US" altLang="ja-JP" sz="1100" b="1">
            <a:solidFill>
              <a:srgbClr val="FF0000"/>
            </a:solidFill>
            <a:effectLst/>
            <a:latin typeface="+mn-lt"/>
            <a:ea typeface="+mn-ea"/>
            <a:cs typeface="+mn-cs"/>
          </a:endParaRPr>
        </a:p>
        <a:p>
          <a:r>
            <a:rPr kumimoji="1" lang="ja-JP" altLang="en-US" sz="1100" b="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計算式あり」を使用する場合は、</a:t>
          </a:r>
          <a:r>
            <a:rPr kumimoji="1" lang="ja-JP" altLang="en-US" sz="1100">
              <a:solidFill>
                <a:sysClr val="windowText" lastClr="000000"/>
              </a:solidFill>
              <a:effectLst/>
              <a:latin typeface="+mn-lt"/>
              <a:ea typeface="+mn-ea"/>
              <a:cs typeface="+mn-cs"/>
            </a:rPr>
            <a:t>すべて</a:t>
          </a:r>
          <a:r>
            <a:rPr kumimoji="1" lang="ja-JP" altLang="ja-JP" sz="1100">
              <a:solidFill>
                <a:sysClr val="windowText" lastClr="000000"/>
              </a:solidFill>
              <a:effectLst/>
              <a:latin typeface="+mn-lt"/>
              <a:ea typeface="+mn-ea"/>
              <a:cs typeface="+mn-cs"/>
            </a:rPr>
            <a:t>自動でセットされるため入力する必要はありません。</a:t>
          </a:r>
          <a:endParaRPr lang="ja-JP" altLang="ja-JP">
            <a:solidFill>
              <a:sysClr val="windowText" lastClr="000000"/>
            </a:solidFill>
            <a:effectLst/>
          </a:endParaRPr>
        </a:p>
      </xdr:txBody>
    </xdr:sp>
    <xdr:clientData/>
  </xdr:twoCellAnchor>
  <xdr:twoCellAnchor>
    <xdr:from>
      <xdr:col>0</xdr:col>
      <xdr:colOff>44823</xdr:colOff>
      <xdr:row>1</xdr:row>
      <xdr:rowOff>349626</xdr:rowOff>
    </xdr:from>
    <xdr:to>
      <xdr:col>11</xdr:col>
      <xdr:colOff>103093</xdr:colOff>
      <xdr:row>4</xdr:row>
      <xdr:rowOff>188261</xdr:rowOff>
    </xdr:to>
    <xdr:sp macro="" textlink="">
      <xdr:nvSpPr>
        <xdr:cNvPr id="9" name="角丸四角形吹き出し 8">
          <a:extLst>
            <a:ext uri="{FF2B5EF4-FFF2-40B4-BE49-F238E27FC236}">
              <a16:creationId xmlns:a16="http://schemas.microsoft.com/office/drawing/2014/main" id="{00000000-0008-0000-1000-000009000000}"/>
            </a:ext>
          </a:extLst>
        </xdr:cNvPr>
        <xdr:cNvSpPr/>
      </xdr:nvSpPr>
      <xdr:spPr>
        <a:xfrm>
          <a:off x="44823" y="582708"/>
          <a:ext cx="4208929" cy="609600"/>
        </a:xfrm>
        <a:prstGeom prst="wedgeRoundRectCallout">
          <a:avLst>
            <a:gd name="adj1" fmla="val 35066"/>
            <a:gd name="adj2" fmla="val 12904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376691</xdr:colOff>
      <xdr:row>10</xdr:row>
      <xdr:rowOff>144280</xdr:rowOff>
    </xdr:from>
    <xdr:ext cx="320844" cy="211104"/>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376691" y="3506045"/>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⑱</a:t>
          </a:r>
        </a:p>
      </xdr:txBody>
    </xdr:sp>
    <xdr:clientData/>
  </xdr:oneCellAnchor>
  <xdr:oneCellAnchor>
    <xdr:from>
      <xdr:col>13</xdr:col>
      <xdr:colOff>361297</xdr:colOff>
      <xdr:row>9</xdr:row>
      <xdr:rowOff>6568</xdr:rowOff>
    </xdr:from>
    <xdr:ext cx="320844" cy="211104"/>
    <xdr:sp macro="" textlink="">
      <xdr:nvSpPr>
        <xdr:cNvPr id="3" name="テキスト ボックス 2">
          <a:extLst>
            <a:ext uri="{FF2B5EF4-FFF2-40B4-BE49-F238E27FC236}">
              <a16:creationId xmlns:a16="http://schemas.microsoft.com/office/drawing/2014/main" id="{00000000-0008-0000-1100-000003000000}"/>
            </a:ext>
          </a:extLst>
        </xdr:cNvPr>
        <xdr:cNvSpPr txBox="1"/>
      </xdr:nvSpPr>
      <xdr:spPr>
        <a:xfrm>
          <a:off x="4790422" y="3226018"/>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⑲</a:t>
          </a:r>
        </a:p>
      </xdr:txBody>
    </xdr:sp>
    <xdr:clientData/>
  </xdr:oneCellAnchor>
  <xdr:oneCellAnchor>
    <xdr:from>
      <xdr:col>13</xdr:col>
      <xdr:colOff>361293</xdr:colOff>
      <xdr:row>15</xdr:row>
      <xdr:rowOff>6568</xdr:rowOff>
    </xdr:from>
    <xdr:ext cx="320844" cy="211104"/>
    <xdr:sp macro="" textlink="">
      <xdr:nvSpPr>
        <xdr:cNvPr id="4" name="テキスト ボックス 3">
          <a:extLst>
            <a:ext uri="{FF2B5EF4-FFF2-40B4-BE49-F238E27FC236}">
              <a16:creationId xmlns:a16="http://schemas.microsoft.com/office/drawing/2014/main" id="{00000000-0008-0000-1100-000004000000}"/>
            </a:ext>
          </a:extLst>
        </xdr:cNvPr>
        <xdr:cNvSpPr txBox="1"/>
      </xdr:nvSpPr>
      <xdr:spPr>
        <a:xfrm>
          <a:off x="4790418" y="4264243"/>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⑳</a:t>
          </a:r>
        </a:p>
      </xdr:txBody>
    </xdr:sp>
    <xdr:clientData/>
  </xdr:oneCellAnchor>
  <xdr:twoCellAnchor>
    <xdr:from>
      <xdr:col>0</xdr:col>
      <xdr:colOff>23812</xdr:colOff>
      <xdr:row>18</xdr:row>
      <xdr:rowOff>6569</xdr:rowOff>
    </xdr:from>
    <xdr:to>
      <xdr:col>16</xdr:col>
      <xdr:colOff>5874</xdr:colOff>
      <xdr:row>20</xdr:row>
      <xdr:rowOff>177114</xdr:rowOff>
    </xdr:to>
    <xdr:sp macro="" textlink="">
      <xdr:nvSpPr>
        <xdr:cNvPr id="5" name="角丸四角形 4">
          <a:extLst>
            <a:ext uri="{FF2B5EF4-FFF2-40B4-BE49-F238E27FC236}">
              <a16:creationId xmlns:a16="http://schemas.microsoft.com/office/drawing/2014/main" id="{00000000-0008-0000-1100-000005000000}"/>
            </a:ext>
          </a:extLst>
        </xdr:cNvPr>
        <xdr:cNvSpPr/>
      </xdr:nvSpPr>
      <xdr:spPr>
        <a:xfrm>
          <a:off x="23812" y="4826219"/>
          <a:ext cx="6468587" cy="703945"/>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⑱執行日、</a:t>
          </a:r>
          <a:r>
            <a:rPr kumimoji="1" lang="ja-JP" altLang="en-US" sz="1100" b="1">
              <a:solidFill>
                <a:srgbClr val="FF0000"/>
              </a:solidFill>
              <a:effectLst/>
              <a:latin typeface="+mn-lt"/>
              <a:ea typeface="+mn-ea"/>
              <a:cs typeface="+mn-cs"/>
            </a:rPr>
            <a:t>選挙名 ・ ⑲公職の候補者（氏名） ・ ⑳出納責任者（氏名）</a:t>
          </a:r>
          <a:endParaRPr kumimoji="1" lang="en-US" altLang="ja-JP" sz="1100" b="1">
            <a:solidFill>
              <a:srgbClr val="FF0000"/>
            </a:solidFill>
            <a:effectLst/>
            <a:latin typeface="+mn-lt"/>
            <a:ea typeface="+mn-ea"/>
            <a:cs typeface="+mn-cs"/>
          </a:endParaRPr>
        </a:p>
        <a:p>
          <a:r>
            <a:rPr kumimoji="1" lang="ja-JP" altLang="en-US" sz="1100" b="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計算式あり」を使用する場合は、</a:t>
          </a:r>
          <a:r>
            <a:rPr kumimoji="1" lang="ja-JP" altLang="en-US" sz="1100">
              <a:solidFill>
                <a:sysClr val="windowText" lastClr="000000"/>
              </a:solidFill>
              <a:effectLst/>
              <a:latin typeface="+mn-lt"/>
              <a:ea typeface="+mn-ea"/>
              <a:cs typeface="+mn-cs"/>
            </a:rPr>
            <a:t>すべて</a:t>
          </a:r>
          <a:r>
            <a:rPr kumimoji="1" lang="ja-JP" altLang="ja-JP" sz="1100">
              <a:solidFill>
                <a:sysClr val="windowText" lastClr="000000"/>
              </a:solidFill>
              <a:effectLst/>
              <a:latin typeface="+mn-lt"/>
              <a:ea typeface="+mn-ea"/>
              <a:cs typeface="+mn-cs"/>
            </a:rPr>
            <a:t>自動でセットされるため入力する必要はありません。</a:t>
          </a:r>
          <a:endParaRPr lang="ja-JP" altLang="ja-JP">
            <a:solidFill>
              <a:sysClr val="windowText" lastClr="000000"/>
            </a:solidFill>
            <a:effectLst/>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9913</xdr:colOff>
      <xdr:row>18</xdr:row>
      <xdr:rowOff>3020</xdr:rowOff>
    </xdr:from>
    <xdr:ext cx="320844" cy="211104"/>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889144" y="4897405"/>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④</a:t>
          </a:r>
        </a:p>
      </xdr:txBody>
    </xdr:sp>
    <xdr:clientData/>
  </xdr:oneCellAnchor>
  <xdr:oneCellAnchor>
    <xdr:from>
      <xdr:col>2</xdr:col>
      <xdr:colOff>7327</xdr:colOff>
      <xdr:row>24</xdr:row>
      <xdr:rowOff>0</xdr:rowOff>
    </xdr:from>
    <xdr:ext cx="320844" cy="211104"/>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86558" y="6345115"/>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⑥</a:t>
          </a:r>
        </a:p>
      </xdr:txBody>
    </xdr:sp>
    <xdr:clientData/>
  </xdr:oneCellAnchor>
  <xdr:oneCellAnchor>
    <xdr:from>
      <xdr:col>4</xdr:col>
      <xdr:colOff>7327</xdr:colOff>
      <xdr:row>27</xdr:row>
      <xdr:rowOff>2</xdr:rowOff>
    </xdr:from>
    <xdr:ext cx="320844" cy="211104"/>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970942" y="7070483"/>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⑦</a:t>
          </a:r>
        </a:p>
      </xdr:txBody>
    </xdr:sp>
    <xdr:clientData/>
  </xdr:oneCellAnchor>
  <xdr:twoCellAnchor>
    <xdr:from>
      <xdr:col>4</xdr:col>
      <xdr:colOff>168521</xdr:colOff>
      <xdr:row>14</xdr:row>
      <xdr:rowOff>1</xdr:rowOff>
    </xdr:from>
    <xdr:to>
      <xdr:col>10</xdr:col>
      <xdr:colOff>1538654</xdr:colOff>
      <xdr:row>25</xdr:row>
      <xdr:rowOff>0</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2139782" y="3801718"/>
          <a:ext cx="6546763" cy="2840934"/>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④今回計</a:t>
          </a:r>
          <a:endParaRPr kumimoji="1" lang="en-US" altLang="ja-JP" sz="1100" b="1">
            <a:solidFill>
              <a:srgbClr val="FF0000"/>
            </a:solidFill>
          </a:endParaRPr>
        </a:p>
        <a:p>
          <a:pPr algn="l"/>
          <a:r>
            <a:rPr kumimoji="1" lang="ja-JP" altLang="en-US" sz="1100">
              <a:solidFill>
                <a:sysClr val="windowText" lastClr="000000"/>
              </a:solidFill>
            </a:rPr>
            <a:t>　「計算式あり」を使用する場合は、自動計算のため入力する必要はありません。</a:t>
          </a:r>
          <a:endParaRPr kumimoji="1" lang="en-US" altLang="ja-JP" sz="1100">
            <a:solidFill>
              <a:sysClr val="windowText" lastClr="000000"/>
            </a:solidFill>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mn-lt"/>
              <a:ea typeface="+mn-ea"/>
              <a:cs typeface="+mn-cs"/>
            </a:rPr>
            <a:t>⑤前回</a:t>
          </a:r>
          <a:r>
            <a:rPr kumimoji="1" lang="ja-JP" altLang="ja-JP" sz="1100" b="1">
              <a:solidFill>
                <a:srgbClr val="FF0000"/>
              </a:solidFill>
              <a:effectLst/>
              <a:latin typeface="+mn-lt"/>
              <a:ea typeface="+mn-ea"/>
              <a:cs typeface="+mn-cs"/>
            </a:rPr>
            <a:t>計</a:t>
          </a:r>
          <a:endParaRPr lang="ja-JP" altLang="ja-JP" b="1">
            <a:solidFill>
              <a:srgbClr val="FF0000"/>
            </a:solidFill>
            <a:effectLst/>
          </a:endParaRPr>
        </a:p>
        <a:p>
          <a:r>
            <a:rPr kumimoji="1" lang="ja-JP" altLang="en-US" sz="1100">
              <a:solidFill>
                <a:sysClr val="windowText" lastClr="000000"/>
              </a:solidFill>
            </a:rPr>
            <a:t>　第１回分報告書は記載（入力）不要です。第２回分以降は記載（入力）してください。</a:t>
          </a:r>
          <a:endParaRPr kumimoji="1" lang="en-US" altLang="ja-JP" sz="1100">
            <a:solidFill>
              <a:sysClr val="windowText" lastClr="000000"/>
            </a:solidFill>
          </a:endParaRPr>
        </a:p>
        <a:p>
          <a:r>
            <a:rPr kumimoji="1" lang="ja-JP" altLang="en-US" sz="1100">
              <a:solidFill>
                <a:sysClr val="windowText" lastClr="000000"/>
              </a:solidFill>
            </a:rPr>
            <a:t>　</a:t>
          </a:r>
          <a:r>
            <a:rPr kumimoji="1" lang="ja-JP" altLang="ja-JP" sz="1100">
              <a:solidFill>
                <a:sysClr val="windowText" lastClr="000000"/>
              </a:solidFill>
              <a:effectLst/>
              <a:latin typeface="+mn-lt"/>
              <a:ea typeface="+mn-ea"/>
              <a:cs typeface="+mn-cs"/>
            </a:rPr>
            <a:t>「計算式あり」を使用する場合は、自動計算のため</a:t>
          </a:r>
          <a:r>
            <a:rPr kumimoji="1" lang="ja-JP" altLang="en-US" sz="1100">
              <a:solidFill>
                <a:sysClr val="windowText" lastClr="000000"/>
              </a:solidFill>
              <a:effectLst/>
              <a:latin typeface="+mn-lt"/>
              <a:ea typeface="+mn-ea"/>
              <a:cs typeface="+mn-cs"/>
            </a:rPr>
            <a:t>第２回分以降も</a:t>
          </a:r>
          <a:r>
            <a:rPr kumimoji="1" lang="ja-JP" altLang="ja-JP" sz="1100">
              <a:solidFill>
                <a:sysClr val="windowText" lastClr="000000"/>
              </a:solidFill>
              <a:effectLst/>
              <a:latin typeface="+mn-lt"/>
              <a:ea typeface="+mn-ea"/>
              <a:cs typeface="+mn-cs"/>
            </a:rPr>
            <a:t>入力する必要はありません。</a:t>
          </a:r>
          <a:endParaRPr kumimoji="1" lang="en-US" altLang="ja-JP" sz="1100">
            <a:solidFill>
              <a:sysClr val="windowText" lastClr="000000"/>
            </a:solidFill>
            <a:effectLst/>
            <a:latin typeface="+mn-lt"/>
            <a:ea typeface="+mn-ea"/>
            <a:cs typeface="+mn-cs"/>
          </a:endParaRPr>
        </a:p>
        <a:p>
          <a:r>
            <a:rPr kumimoji="1" lang="ja-JP" altLang="en-US" sz="1100" b="1">
              <a:solidFill>
                <a:srgbClr val="FF0000"/>
              </a:solidFill>
              <a:effectLst/>
              <a:latin typeface="+mn-lt"/>
              <a:ea typeface="+mn-ea"/>
              <a:cs typeface="+mn-cs"/>
            </a:rPr>
            <a:t>⑥総額</a:t>
          </a:r>
          <a:endParaRPr lang="ja-JP" altLang="ja-JP" b="1">
            <a:solidFill>
              <a:srgbClr val="FF0000"/>
            </a:solidFill>
            <a:effectLst/>
          </a:endParaRPr>
        </a:p>
        <a:p>
          <a:r>
            <a:rPr kumimoji="1" lang="ja-JP" altLang="ja-JP" sz="1100">
              <a:solidFill>
                <a:sysClr val="windowText" lastClr="000000"/>
              </a:solidFill>
              <a:effectLst/>
              <a:latin typeface="+mn-lt"/>
              <a:ea typeface="+mn-ea"/>
              <a:cs typeface="+mn-cs"/>
            </a:rPr>
            <a:t>　「計算式あり」を使用する場合は、自動計算のため入力する必要はありません。</a:t>
          </a:r>
          <a:endParaRPr kumimoji="1" lang="en-US" altLang="ja-JP" sz="1100">
            <a:solidFill>
              <a:sysClr val="windowText" lastClr="000000"/>
            </a:solidFill>
            <a:effectLst/>
            <a:latin typeface="+mn-lt"/>
            <a:ea typeface="+mn-ea"/>
            <a:cs typeface="+mn-cs"/>
          </a:endParaRPr>
        </a:p>
        <a:p>
          <a:r>
            <a:rPr lang="ja-JP" altLang="en-US" b="1">
              <a:solidFill>
                <a:srgbClr val="FF0000"/>
              </a:solidFill>
              <a:effectLst/>
            </a:rPr>
            <a:t>⑦公費負担相当額</a:t>
          </a:r>
          <a:endParaRPr lang="en-US" altLang="ja-JP" b="1">
            <a:solidFill>
              <a:srgbClr val="FF0000"/>
            </a:solidFill>
            <a:effectLst/>
          </a:endParaRP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「計算式あり」を使用する場合は、自動計算のため入力する必要はありません。</a:t>
          </a:r>
          <a:endParaRPr kumimoji="1" lang="en-US" altLang="ja-JP" sz="1100">
            <a:solidFill>
              <a:sysClr val="windowText" lastClr="000000"/>
            </a:solidFill>
            <a:effectLst/>
            <a:latin typeface="+mn-lt"/>
            <a:ea typeface="+mn-ea"/>
            <a:cs typeface="+mn-cs"/>
          </a:endParaRPr>
        </a:p>
        <a:p>
          <a:r>
            <a:rPr kumimoji="1" lang="ja-JP" altLang="en-US" sz="1100" b="1">
              <a:solidFill>
                <a:srgbClr val="FF0000"/>
              </a:solidFill>
              <a:effectLst/>
              <a:latin typeface="+mn-lt"/>
              <a:ea typeface="+mn-ea"/>
              <a:cs typeface="+mn-cs"/>
            </a:rPr>
            <a:t>⑧ビラ・ポスター作成経費</a:t>
          </a:r>
          <a:endParaRPr kumimoji="1" lang="en-US" altLang="ja-JP" sz="1100" b="1">
            <a:solidFill>
              <a:srgbClr val="FF0000"/>
            </a:solidFill>
            <a:effectLst/>
            <a:latin typeface="+mn-lt"/>
            <a:ea typeface="+mn-ea"/>
            <a:cs typeface="+mn-cs"/>
          </a:endParaRPr>
        </a:p>
        <a:p>
          <a:r>
            <a:rPr kumimoji="1" lang="ja-JP" altLang="en-US" sz="1100" b="0">
              <a:solidFill>
                <a:sysClr val="windowText" lastClr="000000"/>
              </a:solidFill>
              <a:effectLst/>
              <a:latin typeface="+mn-lt"/>
              <a:ea typeface="+mn-ea"/>
              <a:cs typeface="+mn-cs"/>
            </a:rPr>
            <a:t>　選挙運動用ビラ・選挙運動用ポスター作成費用のうち、公費負担額を記載（入力）してください。</a:t>
          </a:r>
          <a:endParaRPr lang="ja-JP" altLang="ja-JP" b="0">
            <a:solidFill>
              <a:sysClr val="windowText" lastClr="000000"/>
            </a:solidFill>
            <a:effectLst/>
          </a:endParaRPr>
        </a:p>
      </xdr:txBody>
    </xdr:sp>
    <xdr:clientData/>
  </xdr:twoCellAnchor>
  <xdr:oneCellAnchor>
    <xdr:from>
      <xdr:col>2</xdr:col>
      <xdr:colOff>7327</xdr:colOff>
      <xdr:row>21</xdr:row>
      <xdr:rowOff>0</xdr:rowOff>
    </xdr:from>
    <xdr:ext cx="320844" cy="211104"/>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886558" y="5619750"/>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⑤</a:t>
          </a:r>
        </a:p>
      </xdr:txBody>
    </xdr:sp>
    <xdr:clientData/>
  </xdr:oneCellAnchor>
  <xdr:oneCellAnchor>
    <xdr:from>
      <xdr:col>10</xdr:col>
      <xdr:colOff>8283</xdr:colOff>
      <xdr:row>26</xdr:row>
      <xdr:rowOff>240194</xdr:rowOff>
    </xdr:from>
    <xdr:ext cx="320844" cy="211104"/>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156174" y="7123042"/>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⑧</a:t>
          </a:r>
        </a:p>
      </xdr:txBody>
    </xdr:sp>
    <xdr:clientData/>
  </xdr:oneCellAnchor>
  <xdr:twoCellAnchor>
    <xdr:from>
      <xdr:col>2</xdr:col>
      <xdr:colOff>282077</xdr:colOff>
      <xdr:row>10</xdr:row>
      <xdr:rowOff>215531</xdr:rowOff>
    </xdr:from>
    <xdr:to>
      <xdr:col>9</xdr:col>
      <xdr:colOff>17928</xdr:colOff>
      <xdr:row>12</xdr:row>
      <xdr:rowOff>268941</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1070971" y="2770472"/>
          <a:ext cx="4406463" cy="609222"/>
        </a:xfrm>
        <a:prstGeom prst="wedgeRoundRectCallout">
          <a:avLst>
            <a:gd name="adj1" fmla="val -20777"/>
            <a:gd name="adj2" fmla="val -8527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・「種別」欄は「寄附」または「その他の収入」と記載してください。</a:t>
          </a:r>
          <a:endParaRPr kumimoji="1" lang="en-US" altLang="ja-JP" sz="1100">
            <a:solidFill>
              <a:sysClr val="windowText" lastClr="000000"/>
            </a:solidFill>
          </a:endParaRPr>
        </a:p>
        <a:p>
          <a:pPr algn="l"/>
          <a:r>
            <a:rPr kumimoji="1" lang="ja-JP" altLang="en-US" sz="1100">
              <a:solidFill>
                <a:sysClr val="windowText" lastClr="000000"/>
              </a:solidFill>
            </a:rPr>
            <a:t>・「計算式あり」を使用する場合は、プルダウンによる選択となります。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179294</xdr:colOff>
      <xdr:row>3</xdr:row>
      <xdr:rowOff>134471</xdr:rowOff>
    </xdr:from>
    <xdr:to>
      <xdr:col>19</xdr:col>
      <xdr:colOff>481853</xdr:colOff>
      <xdr:row>9</xdr:row>
      <xdr:rowOff>280147</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11530853" y="974912"/>
          <a:ext cx="3036794" cy="2028264"/>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400">
              <a:solidFill>
                <a:srgbClr val="FF0000"/>
              </a:solidFill>
            </a:rPr>
            <a:t>すべて計算式ありのため入力不要。</a:t>
          </a:r>
          <a:endParaRPr kumimoji="1" lang="en-US" altLang="ja-JP" sz="2400">
            <a:solidFill>
              <a:srgbClr val="FF0000"/>
            </a:solidFill>
          </a:endParaRPr>
        </a:p>
        <a:p>
          <a:pPr algn="ctr"/>
          <a:r>
            <a:rPr kumimoji="1" lang="ja-JP" altLang="en-US" sz="2400">
              <a:solidFill>
                <a:srgbClr val="FF0000"/>
              </a:solidFill>
            </a:rPr>
            <a:t>（自動計算）</a:t>
          </a:r>
          <a:endParaRPr kumimoji="1" lang="en-US" altLang="ja-JP" sz="2400">
            <a:solidFill>
              <a:srgbClr val="FF0000"/>
            </a:solidFill>
          </a:endParaRPr>
        </a:p>
      </xdr:txBody>
    </xdr:sp>
    <xdr:clientData/>
  </xdr:twoCellAnchor>
  <xdr:twoCellAnchor>
    <xdr:from>
      <xdr:col>0</xdr:col>
      <xdr:colOff>26276</xdr:colOff>
      <xdr:row>17</xdr:row>
      <xdr:rowOff>19049</xdr:rowOff>
    </xdr:from>
    <xdr:to>
      <xdr:col>9</xdr:col>
      <xdr:colOff>514343</xdr:colOff>
      <xdr:row>21</xdr:row>
      <xdr:rowOff>170793</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26276" y="5563256"/>
          <a:ext cx="7556274" cy="834916"/>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支出費目別集計表</a:t>
          </a:r>
          <a:r>
            <a:rPr kumimoji="1" lang="en-US" altLang="ja-JP" sz="1100" b="1">
              <a:solidFill>
                <a:srgbClr val="FF0000"/>
              </a:solidFill>
            </a:rPr>
            <a:t>】</a:t>
          </a: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「計算式あり」を使用する場合は、第１回から第４回まですべて自動計算のため入力する必要はありません。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0</xdr:colOff>
      <xdr:row>45</xdr:row>
      <xdr:rowOff>9522</xdr:rowOff>
    </xdr:from>
    <xdr:to>
      <xdr:col>9</xdr:col>
      <xdr:colOff>488067</xdr:colOff>
      <xdr:row>49</xdr:row>
      <xdr:rowOff>161923</xdr:rowOff>
    </xdr:to>
    <xdr:sp macro="" textlink="">
      <xdr:nvSpPr>
        <xdr:cNvPr id="4" name="角丸四角形 3">
          <a:extLst>
            <a:ext uri="{FF2B5EF4-FFF2-40B4-BE49-F238E27FC236}">
              <a16:creationId xmlns:a16="http://schemas.microsoft.com/office/drawing/2014/main" id="{00000000-0008-0000-0300-000004000000}"/>
            </a:ext>
          </a:extLst>
        </xdr:cNvPr>
        <xdr:cNvSpPr/>
      </xdr:nvSpPr>
      <xdr:spPr>
        <a:xfrm>
          <a:off x="0" y="12728198"/>
          <a:ext cx="7536567" cy="824754"/>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支出費目別集計表</a:t>
          </a:r>
          <a:r>
            <a:rPr kumimoji="1" lang="en-US" altLang="ja-JP" sz="1100" b="1">
              <a:solidFill>
                <a:srgbClr val="FF0000"/>
              </a:solidFill>
            </a:rPr>
            <a:t>】</a:t>
          </a:r>
        </a:p>
        <a:p>
          <a:r>
            <a:rPr kumimoji="1" lang="ja-JP" altLang="ja-JP" sz="1100" b="1">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「計算式あり」を使用する場合は、第１回から第４回まですべて自動計算のため記載（入力）する必要はありません。</a:t>
          </a:r>
          <a:endParaRPr lang="ja-JP" altLang="ja-JP">
            <a:solidFill>
              <a:sysClr val="windowText" lastClr="000000"/>
            </a:solidFill>
            <a:effectLst/>
          </a:endParaRPr>
        </a:p>
      </xdr:txBody>
    </xdr:sp>
    <xdr:clientData/>
  </xdr:twoCellAnchor>
  <xdr:twoCellAnchor>
    <xdr:from>
      <xdr:col>0</xdr:col>
      <xdr:colOff>0</xdr:colOff>
      <xdr:row>73</xdr:row>
      <xdr:rowOff>9525</xdr:rowOff>
    </xdr:from>
    <xdr:to>
      <xdr:col>9</xdr:col>
      <xdr:colOff>488067</xdr:colOff>
      <xdr:row>77</xdr:row>
      <xdr:rowOff>161926</xdr:rowOff>
    </xdr:to>
    <xdr:sp macro="" textlink="">
      <xdr:nvSpPr>
        <xdr:cNvPr id="5" name="角丸四角形 4">
          <a:extLst>
            <a:ext uri="{FF2B5EF4-FFF2-40B4-BE49-F238E27FC236}">
              <a16:creationId xmlns:a16="http://schemas.microsoft.com/office/drawing/2014/main" id="{00000000-0008-0000-0300-000005000000}"/>
            </a:ext>
          </a:extLst>
        </xdr:cNvPr>
        <xdr:cNvSpPr/>
      </xdr:nvSpPr>
      <xdr:spPr>
        <a:xfrm>
          <a:off x="0" y="20326350"/>
          <a:ext cx="7555617" cy="838201"/>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支出費目別集計表</a:t>
          </a:r>
          <a:r>
            <a:rPr kumimoji="1" lang="en-US" altLang="ja-JP" sz="1100" b="1">
              <a:solidFill>
                <a:srgbClr val="FF0000"/>
              </a:solidFill>
            </a:rPr>
            <a:t>】</a:t>
          </a:r>
        </a:p>
        <a:p>
          <a:r>
            <a:rPr kumimoji="1" lang="ja-JP" altLang="ja-JP" sz="1100" b="1">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「計算式あり」を使用する場合は、第１回から第４回まですべて自動計算のため記載（入力）する必要はありません。</a:t>
          </a:r>
          <a:endParaRPr lang="ja-JP" altLang="ja-JP">
            <a:solidFill>
              <a:sysClr val="windowText" lastClr="000000"/>
            </a:solidFill>
            <a:effectLst/>
          </a:endParaRPr>
        </a:p>
      </xdr:txBody>
    </xdr:sp>
    <xdr:clientData/>
  </xdr:twoCellAnchor>
  <xdr:twoCellAnchor>
    <xdr:from>
      <xdr:col>0</xdr:col>
      <xdr:colOff>0</xdr:colOff>
      <xdr:row>101</xdr:row>
      <xdr:rowOff>9525</xdr:rowOff>
    </xdr:from>
    <xdr:to>
      <xdr:col>9</xdr:col>
      <xdr:colOff>488067</xdr:colOff>
      <xdr:row>105</xdr:row>
      <xdr:rowOff>161926</xdr:rowOff>
    </xdr:to>
    <xdr:sp macro="" textlink="">
      <xdr:nvSpPr>
        <xdr:cNvPr id="6" name="角丸四角形 5">
          <a:extLst>
            <a:ext uri="{FF2B5EF4-FFF2-40B4-BE49-F238E27FC236}">
              <a16:creationId xmlns:a16="http://schemas.microsoft.com/office/drawing/2014/main" id="{00000000-0008-0000-0300-000006000000}"/>
            </a:ext>
          </a:extLst>
        </xdr:cNvPr>
        <xdr:cNvSpPr/>
      </xdr:nvSpPr>
      <xdr:spPr>
        <a:xfrm>
          <a:off x="0" y="27727275"/>
          <a:ext cx="7555617" cy="838201"/>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支出費目別集計表</a:t>
          </a:r>
          <a:r>
            <a:rPr kumimoji="1" lang="en-US" altLang="ja-JP" sz="1100" b="1">
              <a:solidFill>
                <a:srgbClr val="FF0000"/>
              </a:solidFill>
            </a:rPr>
            <a:t>】</a:t>
          </a:r>
        </a:p>
        <a:p>
          <a:r>
            <a:rPr kumimoji="1" lang="ja-JP" altLang="ja-JP" sz="1100" b="1">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「計算式あり」を使用する場合は、第１回から第４回まですべて自動計算のため記載（入力）する必要はありません。</a:t>
          </a:r>
          <a:endParaRPr lang="ja-JP" altLang="ja-JP">
            <a:solidFill>
              <a:sysClr val="windowText" lastClr="000000"/>
            </a:solidFill>
            <a:effectLst/>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10233</xdr:colOff>
      <xdr:row>26</xdr:row>
      <xdr:rowOff>487</xdr:rowOff>
    </xdr:from>
    <xdr:ext cx="320844" cy="211104"/>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37885" y="7289183"/>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26276</xdr:colOff>
      <xdr:row>22</xdr:row>
      <xdr:rowOff>8283</xdr:rowOff>
    </xdr:from>
    <xdr:to>
      <xdr:col>8</xdr:col>
      <xdr:colOff>9525</xdr:colOff>
      <xdr:row>25</xdr:row>
      <xdr:rowOff>4025</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26276" y="6056658"/>
          <a:ext cx="6812674" cy="852992"/>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25619</xdr:colOff>
      <xdr:row>13</xdr:row>
      <xdr:rowOff>269332</xdr:rowOff>
    </xdr:from>
    <xdr:to>
      <xdr:col>10</xdr:col>
      <xdr:colOff>1366826</xdr:colOff>
      <xdr:row>18</xdr:row>
      <xdr:rowOff>1360</xdr:rowOff>
    </xdr:to>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25619" y="3777160"/>
          <a:ext cx="10656000" cy="1177200"/>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選挙運動のために使用した事務員・車上等運動員・手話通訳者・要約筆記者（届出が必要）、労働者に対する報酬をいう。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これらの者に対して実費弁償として支給した交通費・食料費等は、それぞれ「交通費」・「食料費」の項に記載する。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179508</xdr:colOff>
      <xdr:row>9</xdr:row>
      <xdr:rowOff>260751</xdr:rowOff>
    </xdr:from>
    <xdr:to>
      <xdr:col>8</xdr:col>
      <xdr:colOff>43533</xdr:colOff>
      <xdr:row>13</xdr:row>
      <xdr:rowOff>125506</xdr:rowOff>
    </xdr:to>
    <xdr:sp macro="" textlink="">
      <xdr:nvSpPr>
        <xdr:cNvPr id="8" name="角丸四角形吹き出し 7">
          <a:extLst>
            <a:ext uri="{FF2B5EF4-FFF2-40B4-BE49-F238E27FC236}">
              <a16:creationId xmlns:a16="http://schemas.microsoft.com/office/drawing/2014/main" id="{00000000-0008-0000-0400-000008000000}"/>
            </a:ext>
          </a:extLst>
        </xdr:cNvPr>
        <xdr:cNvSpPr/>
      </xdr:nvSpPr>
      <xdr:spPr>
        <a:xfrm>
          <a:off x="1013226" y="2537786"/>
          <a:ext cx="5153201" cy="976379"/>
        </a:xfrm>
        <a:prstGeom prst="wedgeRoundRectCallout">
          <a:avLst>
            <a:gd name="adj1" fmla="val -19963"/>
            <a:gd name="adj2" fmla="val -7797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algn="l"/>
          <a:r>
            <a:rPr kumimoji="1" lang="ja-JP" altLang="en-US" sz="1100">
              <a:solidFill>
                <a:sysClr val="windowText" lastClr="000000"/>
              </a:solidFill>
            </a:rPr>
            <a:t>・「支出の目的」欄は以下の中から選択し、記載してください。</a:t>
          </a:r>
          <a:endParaRPr kumimoji="1" lang="en-US" altLang="ja-JP" sz="1100">
            <a:solidFill>
              <a:sysClr val="windowText" lastClr="000000"/>
            </a:solidFill>
          </a:endParaRPr>
        </a:p>
        <a:p>
          <a:pPr algn="l"/>
          <a:r>
            <a:rPr kumimoji="1" lang="ja-JP" altLang="en-US" sz="1100">
              <a:solidFill>
                <a:sysClr val="windowText" lastClr="000000"/>
              </a:solidFill>
            </a:rPr>
            <a:t>　（事務員報酬、車上運動員報酬、労働者報酬、手話通訳者報酬、要約筆記者報酬）</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6569</xdr:colOff>
      <xdr:row>26</xdr:row>
      <xdr:rowOff>1</xdr:rowOff>
    </xdr:from>
    <xdr:ext cx="320844" cy="211104"/>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939362" y="7265277"/>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26276</xdr:colOff>
      <xdr:row>22</xdr:row>
      <xdr:rowOff>6569</xdr:rowOff>
    </xdr:from>
    <xdr:to>
      <xdr:col>8</xdr:col>
      <xdr:colOff>9525</xdr:colOff>
      <xdr:row>25</xdr:row>
      <xdr:rowOff>4882</xdr:rowOff>
    </xdr:to>
    <xdr:sp macro="" textlink="">
      <xdr:nvSpPr>
        <xdr:cNvPr id="5" name="角丸四角形 4">
          <a:extLst>
            <a:ext uri="{FF2B5EF4-FFF2-40B4-BE49-F238E27FC236}">
              <a16:creationId xmlns:a16="http://schemas.microsoft.com/office/drawing/2014/main" id="{00000000-0008-0000-0500-000005000000}"/>
            </a:ext>
          </a:extLst>
        </xdr:cNvPr>
        <xdr:cNvSpPr/>
      </xdr:nvSpPr>
      <xdr:spPr>
        <a:xfrm>
          <a:off x="26276" y="6054944"/>
          <a:ext cx="6812674" cy="855563"/>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26276</xdr:colOff>
      <xdr:row>10</xdr:row>
      <xdr:rowOff>263743</xdr:rowOff>
    </xdr:from>
    <xdr:to>
      <xdr:col>10</xdr:col>
      <xdr:colOff>1367483</xdr:colOff>
      <xdr:row>14</xdr:row>
      <xdr:rowOff>284805</xdr:rowOff>
    </xdr:to>
    <xdr:sp macro="" textlink="">
      <xdr:nvSpPr>
        <xdr:cNvPr id="6" name="角丸四角形 5">
          <a:extLst>
            <a:ext uri="{FF2B5EF4-FFF2-40B4-BE49-F238E27FC236}">
              <a16:creationId xmlns:a16="http://schemas.microsoft.com/office/drawing/2014/main" id="{00000000-0008-0000-0500-000006000000}"/>
            </a:ext>
          </a:extLst>
        </xdr:cNvPr>
        <xdr:cNvSpPr/>
      </xdr:nvSpPr>
      <xdr:spPr>
        <a:xfrm>
          <a:off x="26276" y="2883118"/>
          <a:ext cx="10647132" cy="1164062"/>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sng" baseline="0">
              <a:solidFill>
                <a:sysClr val="windowText" lastClr="000000"/>
              </a:solidFill>
              <a:latin typeface="ＭＳ Ｐ明朝" panose="02020600040205080304" pitchFamily="18" charset="-128"/>
              <a:ea typeface="ＭＳ Ｐ明朝" panose="02020600040205080304" pitchFamily="18" charset="-128"/>
            </a:rPr>
            <a:t>選挙事務所費</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　　選挙事務所、机・椅子等の備品の借用料、臨時電話架設費用等をいう。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選挙事務所に候補者の自宅を使用した場合は記載する必要はないが、無償提供の場合は借用料を時価で見積もって記載する。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臨時電話の架設保証金（期間終了後に返還される）は記載する必要はない。</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152400</xdr:colOff>
      <xdr:row>6</xdr:row>
      <xdr:rowOff>212835</xdr:rowOff>
    </xdr:from>
    <xdr:to>
      <xdr:col>7</xdr:col>
      <xdr:colOff>385483</xdr:colOff>
      <xdr:row>8</xdr:row>
      <xdr:rowOff>268942</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986118" y="1656153"/>
          <a:ext cx="4329953" cy="611918"/>
        </a:xfrm>
        <a:prstGeom prst="wedgeRoundRectCallout">
          <a:avLst>
            <a:gd name="adj1" fmla="val -20225"/>
            <a:gd name="adj2" fmla="val -86106"/>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5024</xdr:colOff>
      <xdr:row>25</xdr:row>
      <xdr:rowOff>288262</xdr:rowOff>
    </xdr:from>
    <xdr:ext cx="320844" cy="211104"/>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937817" y="7264503"/>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26277</xdr:colOff>
      <xdr:row>22</xdr:row>
      <xdr:rowOff>6569</xdr:rowOff>
    </xdr:from>
    <xdr:to>
      <xdr:col>8</xdr:col>
      <xdr:colOff>1</xdr:colOff>
      <xdr:row>25</xdr:row>
      <xdr:rowOff>245</xdr:rowOff>
    </xdr:to>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26277" y="6158598"/>
          <a:ext cx="6809312" cy="867735"/>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26275</xdr:colOff>
      <xdr:row>9</xdr:row>
      <xdr:rowOff>266628</xdr:rowOff>
    </xdr:from>
    <xdr:to>
      <xdr:col>10</xdr:col>
      <xdr:colOff>1367482</xdr:colOff>
      <xdr:row>13</xdr:row>
      <xdr:rowOff>288190</xdr:rowOff>
    </xdr:to>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26275" y="2627171"/>
          <a:ext cx="10650859" cy="1181128"/>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u="sng" baseline="0">
              <a:solidFill>
                <a:sysClr val="windowText" lastClr="000000"/>
              </a:solidFill>
              <a:latin typeface="ＭＳ Ｐ明朝" panose="02020600040205080304" pitchFamily="18" charset="-128"/>
              <a:ea typeface="ＭＳ Ｐ明朝" panose="02020600040205080304" pitchFamily="18" charset="-128"/>
            </a:rPr>
            <a:t>集合会場費</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　　個人演説会場の使用料・備品の借用料をいう。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公営施設（学校等）を同一施設につき１回に限り使用する場合は、無料のため記載する必要はない。</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民間施設（公営施設以外のもの）の無償提供の場合は、使用料を時価で見積もって記載する。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190499</xdr:colOff>
      <xdr:row>5</xdr:row>
      <xdr:rowOff>215347</xdr:rowOff>
    </xdr:from>
    <xdr:to>
      <xdr:col>7</xdr:col>
      <xdr:colOff>457200</xdr:colOff>
      <xdr:row>7</xdr:row>
      <xdr:rowOff>268940</xdr:rowOff>
    </xdr:to>
    <xdr:sp macro="" textlink="">
      <xdr:nvSpPr>
        <xdr:cNvPr id="6" name="角丸四角形吹き出し 5">
          <a:extLst>
            <a:ext uri="{FF2B5EF4-FFF2-40B4-BE49-F238E27FC236}">
              <a16:creationId xmlns:a16="http://schemas.microsoft.com/office/drawing/2014/main" id="{00000000-0008-0000-0600-000006000000}"/>
            </a:ext>
          </a:extLst>
        </xdr:cNvPr>
        <xdr:cNvSpPr/>
      </xdr:nvSpPr>
      <xdr:spPr>
        <a:xfrm>
          <a:off x="1024217" y="1380759"/>
          <a:ext cx="4363571" cy="609405"/>
        </a:xfrm>
        <a:prstGeom prst="wedgeRoundRectCallout">
          <a:avLst>
            <a:gd name="adj1" fmla="val -20222"/>
            <a:gd name="adj2" fmla="val -87498"/>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2</xdr:col>
      <xdr:colOff>6569</xdr:colOff>
      <xdr:row>26</xdr:row>
      <xdr:rowOff>0</xdr:rowOff>
    </xdr:from>
    <xdr:ext cx="320844" cy="211104"/>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939362" y="7265276"/>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26276</xdr:colOff>
      <xdr:row>22</xdr:row>
      <xdr:rowOff>6569</xdr:rowOff>
    </xdr:from>
    <xdr:to>
      <xdr:col>8</xdr:col>
      <xdr:colOff>1888</xdr:colOff>
      <xdr:row>25</xdr:row>
      <xdr:rowOff>245</xdr:rowOff>
    </xdr:to>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26276" y="6158598"/>
          <a:ext cx="6811200" cy="867735"/>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26276</xdr:colOff>
      <xdr:row>8</xdr:row>
      <xdr:rowOff>269334</xdr:rowOff>
    </xdr:from>
    <xdr:to>
      <xdr:col>10</xdr:col>
      <xdr:colOff>1367483</xdr:colOff>
      <xdr:row>13</xdr:row>
      <xdr:rowOff>1862</xdr:rowOff>
    </xdr:to>
    <xdr:sp macro="" textlink="">
      <xdr:nvSpPr>
        <xdr:cNvPr id="5" name="角丸四角形 4">
          <a:extLst>
            <a:ext uri="{FF2B5EF4-FFF2-40B4-BE49-F238E27FC236}">
              <a16:creationId xmlns:a16="http://schemas.microsoft.com/office/drawing/2014/main" id="{00000000-0008-0000-0700-000005000000}"/>
            </a:ext>
          </a:extLst>
        </xdr:cNvPr>
        <xdr:cNvSpPr/>
      </xdr:nvSpPr>
      <xdr:spPr>
        <a:xfrm>
          <a:off x="26276" y="2331989"/>
          <a:ext cx="10656000" cy="1177701"/>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電話のレンタル料、通話料、事務連絡の郵便料・電報料等をいう。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選挙運動用通常葉書の郵送料は、無料のため記載の必要はない。</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183931</xdr:colOff>
      <xdr:row>4</xdr:row>
      <xdr:rowOff>210207</xdr:rowOff>
    </xdr:from>
    <xdr:to>
      <xdr:col>7</xdr:col>
      <xdr:colOff>367553</xdr:colOff>
      <xdr:row>7</xdr:row>
      <xdr:rowOff>17929</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1017649" y="1097713"/>
          <a:ext cx="4280492" cy="641440"/>
        </a:xfrm>
        <a:prstGeom prst="wedgeRoundRectCallout">
          <a:avLst>
            <a:gd name="adj1" fmla="val -19811"/>
            <a:gd name="adj2" fmla="val -8279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2</xdr:col>
      <xdr:colOff>6569</xdr:colOff>
      <xdr:row>26</xdr:row>
      <xdr:rowOff>1</xdr:rowOff>
    </xdr:from>
    <xdr:ext cx="320844" cy="211104"/>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939362" y="7265277"/>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26276</xdr:colOff>
      <xdr:row>22</xdr:row>
      <xdr:rowOff>6569</xdr:rowOff>
    </xdr:from>
    <xdr:to>
      <xdr:col>8</xdr:col>
      <xdr:colOff>9525</xdr:colOff>
      <xdr:row>25</xdr:row>
      <xdr:rowOff>245</xdr:rowOff>
    </xdr:to>
    <xdr:sp macro="" textlink="">
      <xdr:nvSpPr>
        <xdr:cNvPr id="4" name="角丸四角形 3">
          <a:extLst>
            <a:ext uri="{FF2B5EF4-FFF2-40B4-BE49-F238E27FC236}">
              <a16:creationId xmlns:a16="http://schemas.microsoft.com/office/drawing/2014/main" id="{00000000-0008-0000-0800-000004000000}"/>
            </a:ext>
          </a:extLst>
        </xdr:cNvPr>
        <xdr:cNvSpPr/>
      </xdr:nvSpPr>
      <xdr:spPr>
        <a:xfrm>
          <a:off x="26276" y="6054944"/>
          <a:ext cx="6812674" cy="850926"/>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26276</xdr:colOff>
      <xdr:row>11</xdr:row>
      <xdr:rowOff>8289</xdr:rowOff>
    </xdr:from>
    <xdr:to>
      <xdr:col>10</xdr:col>
      <xdr:colOff>1367483</xdr:colOff>
      <xdr:row>18</xdr:row>
      <xdr:rowOff>6</xdr:rowOff>
    </xdr:to>
    <xdr:sp macro="" textlink="">
      <xdr:nvSpPr>
        <xdr:cNvPr id="5" name="角丸四角形 4">
          <a:extLst>
            <a:ext uri="{FF2B5EF4-FFF2-40B4-BE49-F238E27FC236}">
              <a16:creationId xmlns:a16="http://schemas.microsoft.com/office/drawing/2014/main" id="{00000000-0008-0000-0800-000005000000}"/>
            </a:ext>
          </a:extLst>
        </xdr:cNvPr>
        <xdr:cNvSpPr/>
      </xdr:nvSpPr>
      <xdr:spPr>
        <a:xfrm>
          <a:off x="26276" y="2938048"/>
          <a:ext cx="10656000" cy="2014958"/>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タクシー代、選挙運動従事者・労働者に支払った車賃・電車賃等の実費弁償等をいう。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選挙運動用自動車（法定１台）の使用に要した支出（借用料・ガソリン代・オイル代・運転手の雇料）は、選挙運動費用とみなさないため記載する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baseline="0">
              <a:solidFill>
                <a:sysClr val="windowText" lastClr="000000"/>
              </a:solidFill>
              <a:latin typeface="ＭＳ Ｐ明朝" panose="02020600040205080304" pitchFamily="18" charset="-128"/>
              <a:ea typeface="ＭＳ Ｐ明朝" panose="02020600040205080304" pitchFamily="18" charset="-128"/>
            </a:rPr>
            <a:t>  </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必要はない。ただし、自動車に取り付ける拡声機・看板等は、「広告費」の項に記載する。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候補者自身の交通費は、選挙運動費用とみなさないため記載する必要はない。</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候補者と選挙運動従事者がタクシーを利用した場合は、一般的には便乗とみなされるため記載の必要はない。</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選挙運動従事者が他人の自動車に無料で乗せてもらった場合は、時価で見積もって記載する。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190500</xdr:colOff>
      <xdr:row>6</xdr:row>
      <xdr:rowOff>210207</xdr:rowOff>
    </xdr:from>
    <xdr:to>
      <xdr:col>7</xdr:col>
      <xdr:colOff>493060</xdr:colOff>
      <xdr:row>9</xdr:row>
      <xdr:rowOff>8965</xdr:rowOff>
    </xdr:to>
    <xdr:sp macro="" textlink="">
      <xdr:nvSpPr>
        <xdr:cNvPr id="6" name="角丸四角形吹き出し 5">
          <a:extLst>
            <a:ext uri="{FF2B5EF4-FFF2-40B4-BE49-F238E27FC236}">
              <a16:creationId xmlns:a16="http://schemas.microsoft.com/office/drawing/2014/main" id="{00000000-0008-0000-0800-000006000000}"/>
            </a:ext>
          </a:extLst>
        </xdr:cNvPr>
        <xdr:cNvSpPr/>
      </xdr:nvSpPr>
      <xdr:spPr>
        <a:xfrm>
          <a:off x="1024218" y="1653525"/>
          <a:ext cx="4399430" cy="632475"/>
        </a:xfrm>
        <a:prstGeom prst="wedgeRoundRectCallout">
          <a:avLst>
            <a:gd name="adj1" fmla="val -19811"/>
            <a:gd name="adj2" fmla="val -8389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8541</xdr:colOff>
      <xdr:row>25</xdr:row>
      <xdr:rowOff>288378</xdr:rowOff>
    </xdr:from>
    <xdr:ext cx="320844" cy="211104"/>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941334" y="7264619"/>
          <a:ext cx="320844" cy="2111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200" b="1">
              <a:solidFill>
                <a:srgbClr val="FF0000"/>
              </a:solidFill>
            </a:rPr>
            <a:t>⑨</a:t>
          </a:r>
        </a:p>
      </xdr:txBody>
    </xdr:sp>
    <xdr:clientData/>
  </xdr:oneCellAnchor>
  <xdr:twoCellAnchor>
    <xdr:from>
      <xdr:col>0</xdr:col>
      <xdr:colOff>26277</xdr:colOff>
      <xdr:row>22</xdr:row>
      <xdr:rowOff>6570</xdr:rowOff>
    </xdr:from>
    <xdr:to>
      <xdr:col>8</xdr:col>
      <xdr:colOff>9526</xdr:colOff>
      <xdr:row>25</xdr:row>
      <xdr:rowOff>246</xdr:rowOff>
    </xdr:to>
    <xdr:sp macro="" textlink="">
      <xdr:nvSpPr>
        <xdr:cNvPr id="4" name="角丸四角形 3">
          <a:extLst>
            <a:ext uri="{FF2B5EF4-FFF2-40B4-BE49-F238E27FC236}">
              <a16:creationId xmlns:a16="http://schemas.microsoft.com/office/drawing/2014/main" id="{00000000-0008-0000-0900-000004000000}"/>
            </a:ext>
          </a:extLst>
        </xdr:cNvPr>
        <xdr:cNvSpPr/>
      </xdr:nvSpPr>
      <xdr:spPr>
        <a:xfrm>
          <a:off x="26277" y="6054945"/>
          <a:ext cx="6812674" cy="850926"/>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⑨小計</a:t>
          </a:r>
          <a:endParaRPr kumimoji="1" lang="en-US" altLang="ja-JP" sz="1100" b="1">
            <a:solidFill>
              <a:srgbClr val="FF0000"/>
            </a:solidFill>
          </a:endParaRPr>
        </a:p>
        <a:p>
          <a:pPr algn="l"/>
          <a:r>
            <a:rPr kumimoji="1" lang="ja-JP" altLang="en-US" sz="1100" b="1">
              <a:solidFill>
                <a:srgbClr val="FF0000"/>
              </a:solidFill>
            </a:rPr>
            <a:t>　</a:t>
          </a:r>
          <a:r>
            <a:rPr kumimoji="1" lang="ja-JP" altLang="en-US" sz="1100">
              <a:solidFill>
                <a:sysClr val="windowText" lastClr="000000"/>
              </a:solidFill>
            </a:rPr>
            <a:t>「計算式あり」を使用する場合は、第１回から第４回まで自動計算のため入力する必要はありません。</a:t>
          </a:r>
          <a:endParaRPr kumimoji="1" lang="en-US" altLang="ja-JP" sz="1100">
            <a:solidFill>
              <a:sysClr val="windowText" lastClr="000000"/>
            </a:solidFill>
          </a:endParaRPr>
        </a:p>
      </xdr:txBody>
    </xdr:sp>
    <xdr:clientData/>
  </xdr:twoCellAnchor>
  <xdr:twoCellAnchor>
    <xdr:from>
      <xdr:col>0</xdr:col>
      <xdr:colOff>26276</xdr:colOff>
      <xdr:row>10</xdr:row>
      <xdr:rowOff>269334</xdr:rowOff>
    </xdr:from>
    <xdr:to>
      <xdr:col>10</xdr:col>
      <xdr:colOff>1367483</xdr:colOff>
      <xdr:row>15</xdr:row>
      <xdr:rowOff>1862</xdr:rowOff>
    </xdr:to>
    <xdr:sp macro="" textlink="">
      <xdr:nvSpPr>
        <xdr:cNvPr id="5" name="角丸四角形 4">
          <a:extLst>
            <a:ext uri="{FF2B5EF4-FFF2-40B4-BE49-F238E27FC236}">
              <a16:creationId xmlns:a16="http://schemas.microsoft.com/office/drawing/2014/main" id="{00000000-0008-0000-0900-000005000000}"/>
            </a:ext>
          </a:extLst>
        </xdr:cNvPr>
        <xdr:cNvSpPr/>
      </xdr:nvSpPr>
      <xdr:spPr>
        <a:xfrm>
          <a:off x="26276" y="2910058"/>
          <a:ext cx="10656000" cy="1177701"/>
        </a:xfrm>
        <a:prstGeom prst="roundRect">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選挙運動用ビラ、選挙運動用ポスター、選挙運動用通常葉書、選挙公報の原稿等の印刷費をいう。</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pPr algn="l"/>
          <a:r>
            <a:rPr kumimoji="1" lang="ja-JP" altLang="en-US" sz="1200">
              <a:solidFill>
                <a:sysClr val="windowText" lastClr="000000"/>
              </a:solidFill>
              <a:latin typeface="ＭＳ Ｐ明朝" panose="02020600040205080304" pitchFamily="18" charset="-128"/>
              <a:ea typeface="ＭＳ Ｐ明朝" panose="02020600040205080304" pitchFamily="18" charset="-128"/>
            </a:rPr>
            <a:t>・　選挙運動用ビラ、選挙運動用ポスターの作成に要した費用は、公費負担分も含めて全額を記載する。</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197071</xdr:colOff>
      <xdr:row>6</xdr:row>
      <xdr:rowOff>210207</xdr:rowOff>
    </xdr:from>
    <xdr:to>
      <xdr:col>7</xdr:col>
      <xdr:colOff>439271</xdr:colOff>
      <xdr:row>9</xdr:row>
      <xdr:rowOff>0</xdr:rowOff>
    </xdr:to>
    <xdr:sp macro="" textlink="">
      <xdr:nvSpPr>
        <xdr:cNvPr id="6" name="角丸四角形吹き出し 5">
          <a:extLst>
            <a:ext uri="{FF2B5EF4-FFF2-40B4-BE49-F238E27FC236}">
              <a16:creationId xmlns:a16="http://schemas.microsoft.com/office/drawing/2014/main" id="{00000000-0008-0000-0900-000006000000}"/>
            </a:ext>
          </a:extLst>
        </xdr:cNvPr>
        <xdr:cNvSpPr/>
      </xdr:nvSpPr>
      <xdr:spPr>
        <a:xfrm>
          <a:off x="1030789" y="1653525"/>
          <a:ext cx="4339070" cy="623510"/>
        </a:xfrm>
        <a:prstGeom prst="wedgeRoundRectCallout">
          <a:avLst>
            <a:gd name="adj1" fmla="val -20410"/>
            <a:gd name="adj2" fmla="val -83584"/>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・「区分」欄は「立候補準備」または「選挙運動」と記載してください。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・「計算式あり」を使用する場合は、プルダウンによる選択となります。</a:t>
          </a:r>
          <a:endParaRPr lang="ja-JP" altLang="ja-JP">
            <a:solidFill>
              <a:sysClr val="windowText" lastClr="000000"/>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Z33"/>
  <sheetViews>
    <sheetView tabSelected="1" view="pageBreakPreview" zoomScale="85" zoomScaleNormal="100" zoomScaleSheetLayoutView="85" workbookViewId="0">
      <selection activeCell="BF12" sqref="BF12"/>
    </sheetView>
  </sheetViews>
  <sheetFormatPr defaultColWidth="2.46484375" defaultRowHeight="15" customHeight="1" x14ac:dyDescent="0.25"/>
  <cols>
    <col min="1" max="16384" width="2.46484375" style="111"/>
  </cols>
  <sheetData>
    <row r="1" spans="1:52" ht="15" customHeight="1" x14ac:dyDescent="0.25">
      <c r="A1" s="259" t="s">
        <v>358</v>
      </c>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row>
    <row r="2" spans="1:52" ht="15" customHeight="1" x14ac:dyDescent="0.25">
      <c r="A2" s="259"/>
      <c r="B2" s="259"/>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259"/>
      <c r="AI2" s="259"/>
      <c r="AJ2" s="259"/>
      <c r="AK2" s="259"/>
      <c r="AL2" s="259"/>
      <c r="AM2" s="259"/>
      <c r="AN2" s="259"/>
      <c r="AO2" s="259"/>
      <c r="AP2" s="259"/>
      <c r="AQ2" s="259"/>
      <c r="AR2" s="259"/>
      <c r="AS2" s="259"/>
      <c r="AT2" s="259"/>
      <c r="AU2" s="259"/>
      <c r="AV2" s="259"/>
      <c r="AW2" s="259"/>
      <c r="AX2" s="259"/>
      <c r="AY2" s="259"/>
      <c r="AZ2" s="259"/>
    </row>
    <row r="3" spans="1:52" ht="15" customHeight="1" x14ac:dyDescent="0.25">
      <c r="A3" s="259"/>
      <c r="B3" s="259"/>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row>
    <row r="4" spans="1:52" ht="15" customHeight="1" x14ac:dyDescent="0.25">
      <c r="A4" s="112"/>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row>
    <row r="5" spans="1:52" ht="32.25" customHeight="1" x14ac:dyDescent="0.25">
      <c r="A5" s="260" t="s">
        <v>317</v>
      </c>
      <c r="B5" s="260"/>
      <c r="C5" s="260"/>
      <c r="D5" s="260"/>
      <c r="E5" s="260"/>
      <c r="F5" s="260"/>
      <c r="G5" s="260"/>
      <c r="H5" s="260"/>
      <c r="I5" s="260"/>
      <c r="J5" s="260"/>
      <c r="K5" s="260"/>
      <c r="L5" s="260"/>
      <c r="M5" s="260"/>
      <c r="N5" s="260"/>
      <c r="O5" s="260"/>
      <c r="P5" s="260"/>
      <c r="Q5" s="260"/>
      <c r="R5" s="260"/>
      <c r="S5" s="260"/>
      <c r="T5" s="260"/>
      <c r="U5" s="260"/>
      <c r="V5" s="260"/>
      <c r="W5" s="260"/>
      <c r="X5" s="260"/>
      <c r="Y5" s="260"/>
      <c r="Z5" s="260"/>
      <c r="AA5" s="260"/>
      <c r="AB5" s="260"/>
      <c r="AC5" s="260"/>
      <c r="AD5" s="260"/>
      <c r="AE5" s="260"/>
      <c r="AF5" s="260"/>
      <c r="AG5" s="260"/>
      <c r="AH5" s="260"/>
      <c r="AI5" s="260"/>
      <c r="AJ5" s="260"/>
      <c r="AK5" s="260"/>
      <c r="AL5" s="260"/>
      <c r="AM5" s="260"/>
      <c r="AN5" s="260"/>
      <c r="AO5" s="260"/>
      <c r="AP5" s="260"/>
      <c r="AQ5" s="260"/>
      <c r="AR5" s="260"/>
      <c r="AS5" s="260"/>
      <c r="AT5" s="260"/>
      <c r="AU5" s="260"/>
      <c r="AV5" s="260"/>
      <c r="AW5" s="260"/>
      <c r="AX5" s="260"/>
      <c r="AY5" s="260"/>
      <c r="AZ5" s="260"/>
    </row>
    <row r="6" spans="1:52" ht="15" customHeight="1" thickBot="1" x14ac:dyDescent="0.3"/>
    <row r="7" spans="1:52" ht="15" customHeight="1" x14ac:dyDescent="0.25">
      <c r="A7" s="261" t="s">
        <v>364</v>
      </c>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2"/>
      <c r="AL7" s="262"/>
      <c r="AM7" s="262"/>
      <c r="AN7" s="262"/>
      <c r="AO7" s="262"/>
      <c r="AP7" s="262"/>
      <c r="AQ7" s="262"/>
      <c r="AR7" s="262"/>
      <c r="AS7" s="262"/>
      <c r="AT7" s="262"/>
      <c r="AU7" s="262"/>
      <c r="AV7" s="262"/>
      <c r="AW7" s="262"/>
      <c r="AX7" s="262"/>
      <c r="AY7" s="262"/>
      <c r="AZ7" s="263"/>
    </row>
    <row r="8" spans="1:52" ht="15" customHeight="1" x14ac:dyDescent="0.25">
      <c r="A8" s="264"/>
      <c r="B8" s="265"/>
      <c r="C8" s="265"/>
      <c r="D8" s="265"/>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c r="AJ8" s="265"/>
      <c r="AK8" s="265"/>
      <c r="AL8" s="265"/>
      <c r="AM8" s="265"/>
      <c r="AN8" s="265"/>
      <c r="AO8" s="265"/>
      <c r="AP8" s="265"/>
      <c r="AQ8" s="265"/>
      <c r="AR8" s="265"/>
      <c r="AS8" s="265"/>
      <c r="AT8" s="265"/>
      <c r="AU8" s="265"/>
      <c r="AV8" s="265"/>
      <c r="AW8" s="265"/>
      <c r="AX8" s="265"/>
      <c r="AY8" s="265"/>
      <c r="AZ8" s="266"/>
    </row>
    <row r="9" spans="1:52" ht="15" customHeight="1" x14ac:dyDescent="0.25">
      <c r="A9" s="264"/>
      <c r="B9" s="265"/>
      <c r="C9" s="265"/>
      <c r="D9" s="265"/>
      <c r="E9" s="265"/>
      <c r="F9" s="265"/>
      <c r="G9" s="265"/>
      <c r="H9" s="265"/>
      <c r="I9" s="265"/>
      <c r="J9" s="265"/>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265"/>
      <c r="AP9" s="265"/>
      <c r="AQ9" s="265"/>
      <c r="AR9" s="265"/>
      <c r="AS9" s="265"/>
      <c r="AT9" s="265"/>
      <c r="AU9" s="265"/>
      <c r="AV9" s="265"/>
      <c r="AW9" s="265"/>
      <c r="AX9" s="265"/>
      <c r="AY9" s="265"/>
      <c r="AZ9" s="266"/>
    </row>
    <row r="10" spans="1:52" ht="15" customHeight="1" x14ac:dyDescent="0.25">
      <c r="A10" s="264"/>
      <c r="B10" s="265"/>
      <c r="C10" s="265"/>
      <c r="D10" s="265"/>
      <c r="E10" s="265"/>
      <c r="F10" s="265"/>
      <c r="G10" s="265"/>
      <c r="H10" s="265"/>
      <c r="I10" s="26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265"/>
      <c r="AQ10" s="265"/>
      <c r="AR10" s="265"/>
      <c r="AS10" s="265"/>
      <c r="AT10" s="265"/>
      <c r="AU10" s="265"/>
      <c r="AV10" s="265"/>
      <c r="AW10" s="265"/>
      <c r="AX10" s="265"/>
      <c r="AY10" s="265"/>
      <c r="AZ10" s="266"/>
    </row>
    <row r="11" spans="1:52" ht="15" customHeight="1" x14ac:dyDescent="0.25">
      <c r="A11" s="264"/>
      <c r="B11" s="265"/>
      <c r="C11" s="265"/>
      <c r="D11" s="265"/>
      <c r="E11" s="265"/>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265"/>
      <c r="AS11" s="265"/>
      <c r="AT11" s="265"/>
      <c r="AU11" s="265"/>
      <c r="AV11" s="265"/>
      <c r="AW11" s="265"/>
      <c r="AX11" s="265"/>
      <c r="AY11" s="265"/>
      <c r="AZ11" s="266"/>
    </row>
    <row r="12" spans="1:52" ht="15" customHeight="1" x14ac:dyDescent="0.25">
      <c r="A12" s="264"/>
      <c r="B12" s="265"/>
      <c r="C12" s="265"/>
      <c r="D12" s="265"/>
      <c r="E12" s="265"/>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5"/>
      <c r="AI12" s="265"/>
      <c r="AJ12" s="265"/>
      <c r="AK12" s="265"/>
      <c r="AL12" s="265"/>
      <c r="AM12" s="265"/>
      <c r="AN12" s="265"/>
      <c r="AO12" s="265"/>
      <c r="AP12" s="265"/>
      <c r="AQ12" s="265"/>
      <c r="AR12" s="265"/>
      <c r="AS12" s="265"/>
      <c r="AT12" s="265"/>
      <c r="AU12" s="265"/>
      <c r="AV12" s="265"/>
      <c r="AW12" s="265"/>
      <c r="AX12" s="265"/>
      <c r="AY12" s="265"/>
      <c r="AZ12" s="266"/>
    </row>
    <row r="13" spans="1:52" ht="15" customHeight="1" x14ac:dyDescent="0.25">
      <c r="A13" s="264"/>
      <c r="B13" s="265"/>
      <c r="C13" s="265"/>
      <c r="D13" s="265"/>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5"/>
      <c r="AI13" s="265"/>
      <c r="AJ13" s="265"/>
      <c r="AK13" s="265"/>
      <c r="AL13" s="265"/>
      <c r="AM13" s="265"/>
      <c r="AN13" s="265"/>
      <c r="AO13" s="265"/>
      <c r="AP13" s="265"/>
      <c r="AQ13" s="265"/>
      <c r="AR13" s="265"/>
      <c r="AS13" s="265"/>
      <c r="AT13" s="265"/>
      <c r="AU13" s="265"/>
      <c r="AV13" s="265"/>
      <c r="AW13" s="265"/>
      <c r="AX13" s="265"/>
      <c r="AY13" s="265"/>
      <c r="AZ13" s="266"/>
    </row>
    <row r="14" spans="1:52" ht="15" customHeight="1" x14ac:dyDescent="0.25">
      <c r="A14" s="264"/>
      <c r="B14" s="265"/>
      <c r="C14" s="265"/>
      <c r="D14" s="265"/>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c r="AN14" s="265"/>
      <c r="AO14" s="265"/>
      <c r="AP14" s="265"/>
      <c r="AQ14" s="265"/>
      <c r="AR14" s="265"/>
      <c r="AS14" s="265"/>
      <c r="AT14" s="265"/>
      <c r="AU14" s="265"/>
      <c r="AV14" s="265"/>
      <c r="AW14" s="265"/>
      <c r="AX14" s="265"/>
      <c r="AY14" s="265"/>
      <c r="AZ14" s="266"/>
    </row>
    <row r="15" spans="1:52" ht="15" customHeight="1" x14ac:dyDescent="0.25">
      <c r="A15" s="264"/>
      <c r="B15" s="265"/>
      <c r="C15" s="265"/>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265"/>
      <c r="AP15" s="265"/>
      <c r="AQ15" s="265"/>
      <c r="AR15" s="265"/>
      <c r="AS15" s="265"/>
      <c r="AT15" s="265"/>
      <c r="AU15" s="265"/>
      <c r="AV15" s="265"/>
      <c r="AW15" s="265"/>
      <c r="AX15" s="265"/>
      <c r="AY15" s="265"/>
      <c r="AZ15" s="266"/>
    </row>
    <row r="16" spans="1:52" ht="15" customHeight="1" x14ac:dyDescent="0.25">
      <c r="A16" s="264"/>
      <c r="B16" s="265"/>
      <c r="C16" s="265"/>
      <c r="D16" s="265"/>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c r="AN16" s="265"/>
      <c r="AO16" s="265"/>
      <c r="AP16" s="265"/>
      <c r="AQ16" s="265"/>
      <c r="AR16" s="265"/>
      <c r="AS16" s="265"/>
      <c r="AT16" s="265"/>
      <c r="AU16" s="265"/>
      <c r="AV16" s="265"/>
      <c r="AW16" s="265"/>
      <c r="AX16" s="265"/>
      <c r="AY16" s="265"/>
      <c r="AZ16" s="266"/>
    </row>
    <row r="17" spans="1:52" ht="15" customHeight="1" x14ac:dyDescent="0.25">
      <c r="A17" s="264"/>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c r="AN17" s="265"/>
      <c r="AO17" s="265"/>
      <c r="AP17" s="265"/>
      <c r="AQ17" s="265"/>
      <c r="AR17" s="265"/>
      <c r="AS17" s="265"/>
      <c r="AT17" s="265"/>
      <c r="AU17" s="265"/>
      <c r="AV17" s="265"/>
      <c r="AW17" s="265"/>
      <c r="AX17" s="265"/>
      <c r="AY17" s="265"/>
      <c r="AZ17" s="266"/>
    </row>
    <row r="18" spans="1:52" ht="15" customHeight="1" x14ac:dyDescent="0.25">
      <c r="A18" s="264"/>
      <c r="B18" s="265"/>
      <c r="C18" s="265"/>
      <c r="D18" s="265"/>
      <c r="E18" s="265"/>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5"/>
      <c r="AL18" s="265"/>
      <c r="AM18" s="265"/>
      <c r="AN18" s="265"/>
      <c r="AO18" s="265"/>
      <c r="AP18" s="265"/>
      <c r="AQ18" s="265"/>
      <c r="AR18" s="265"/>
      <c r="AS18" s="265"/>
      <c r="AT18" s="265"/>
      <c r="AU18" s="265"/>
      <c r="AV18" s="265"/>
      <c r="AW18" s="265"/>
      <c r="AX18" s="265"/>
      <c r="AY18" s="265"/>
      <c r="AZ18" s="266"/>
    </row>
    <row r="19" spans="1:52" ht="15" customHeight="1" x14ac:dyDescent="0.25">
      <c r="A19" s="264"/>
      <c r="B19" s="265"/>
      <c r="C19" s="265"/>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5"/>
      <c r="AU19" s="265"/>
      <c r="AV19" s="265"/>
      <c r="AW19" s="265"/>
      <c r="AX19" s="265"/>
      <c r="AY19" s="265"/>
      <c r="AZ19" s="266"/>
    </row>
    <row r="20" spans="1:52" ht="15" customHeight="1" x14ac:dyDescent="0.25">
      <c r="A20" s="264"/>
      <c r="B20" s="265"/>
      <c r="C20" s="265"/>
      <c r="D20" s="265"/>
      <c r="E20" s="265"/>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265"/>
      <c r="AP20" s="265"/>
      <c r="AQ20" s="265"/>
      <c r="AR20" s="265"/>
      <c r="AS20" s="265"/>
      <c r="AT20" s="265"/>
      <c r="AU20" s="265"/>
      <c r="AV20" s="265"/>
      <c r="AW20" s="265"/>
      <c r="AX20" s="265"/>
      <c r="AY20" s="265"/>
      <c r="AZ20" s="266"/>
    </row>
    <row r="21" spans="1:52" ht="15" customHeight="1" x14ac:dyDescent="0.25">
      <c r="A21" s="264"/>
      <c r="B21" s="265"/>
      <c r="C21" s="265"/>
      <c r="D21" s="265"/>
      <c r="E21" s="265"/>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5"/>
      <c r="AZ21" s="266"/>
    </row>
    <row r="22" spans="1:52" ht="15" customHeight="1" x14ac:dyDescent="0.25">
      <c r="A22" s="264"/>
      <c r="B22" s="265"/>
      <c r="C22" s="265"/>
      <c r="D22" s="265"/>
      <c r="E22" s="265"/>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6"/>
    </row>
    <row r="23" spans="1:52" ht="15" customHeight="1" thickBot="1" x14ac:dyDescent="0.3">
      <c r="A23" s="267"/>
      <c r="B23" s="268"/>
      <c r="C23" s="268"/>
      <c r="D23" s="268"/>
      <c r="E23" s="268"/>
      <c r="F23" s="268"/>
      <c r="G23" s="268"/>
      <c r="H23" s="268"/>
      <c r="I23" s="268"/>
      <c r="J23" s="268"/>
      <c r="K23" s="268"/>
      <c r="L23" s="268"/>
      <c r="M23" s="268"/>
      <c r="N23" s="268"/>
      <c r="O23" s="268"/>
      <c r="P23" s="268"/>
      <c r="Q23" s="268"/>
      <c r="R23" s="268"/>
      <c r="S23" s="268"/>
      <c r="T23" s="268"/>
      <c r="U23" s="268"/>
      <c r="V23" s="268"/>
      <c r="W23" s="268"/>
      <c r="X23" s="268"/>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9"/>
    </row>
    <row r="24" spans="1:52" ht="15" customHeight="1" thickBot="1" x14ac:dyDescent="0.3">
      <c r="A24" s="113"/>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row>
    <row r="25" spans="1:52" ht="15" customHeight="1" x14ac:dyDescent="0.25">
      <c r="A25" s="270" t="s">
        <v>308</v>
      </c>
      <c r="B25" s="271"/>
      <c r="C25" s="271"/>
      <c r="D25" s="271"/>
      <c r="E25" s="271"/>
      <c r="F25" s="271"/>
      <c r="G25" s="271"/>
      <c r="H25" s="271"/>
      <c r="I25" s="271"/>
      <c r="J25" s="271"/>
      <c r="K25" s="271"/>
      <c r="L25" s="271"/>
      <c r="M25" s="271"/>
      <c r="N25" s="271"/>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c r="AW25" s="271"/>
      <c r="AX25" s="271"/>
      <c r="AY25" s="271"/>
      <c r="AZ25" s="272"/>
    </row>
    <row r="26" spans="1:52" ht="15" customHeight="1" x14ac:dyDescent="0.25">
      <c r="A26" s="273"/>
      <c r="B26" s="274"/>
      <c r="C26" s="274"/>
      <c r="D26" s="274"/>
      <c r="E26" s="274"/>
      <c r="F26" s="274"/>
      <c r="G26" s="274"/>
      <c r="H26" s="274"/>
      <c r="I26" s="274"/>
      <c r="J26" s="274"/>
      <c r="K26" s="274"/>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I26" s="274"/>
      <c r="AJ26" s="274"/>
      <c r="AK26" s="274"/>
      <c r="AL26" s="274"/>
      <c r="AM26" s="274"/>
      <c r="AN26" s="274"/>
      <c r="AO26" s="274"/>
      <c r="AP26" s="274"/>
      <c r="AQ26" s="274"/>
      <c r="AR26" s="274"/>
      <c r="AS26" s="274"/>
      <c r="AT26" s="274"/>
      <c r="AU26" s="274"/>
      <c r="AV26" s="274"/>
      <c r="AW26" s="274"/>
      <c r="AX26" s="274"/>
      <c r="AY26" s="274"/>
      <c r="AZ26" s="275"/>
    </row>
    <row r="27" spans="1:52" ht="15" customHeight="1" x14ac:dyDescent="0.25">
      <c r="A27" s="273"/>
      <c r="B27" s="274"/>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274"/>
      <c r="AW27" s="274"/>
      <c r="AX27" s="274"/>
      <c r="AY27" s="274"/>
      <c r="AZ27" s="275"/>
    </row>
    <row r="28" spans="1:52" ht="15" customHeight="1" thickBot="1" x14ac:dyDescent="0.3">
      <c r="A28" s="276"/>
      <c r="B28" s="277"/>
      <c r="C28" s="277"/>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8"/>
    </row>
    <row r="29" spans="1:52" ht="15" customHeight="1" thickBot="1" x14ac:dyDescent="0.3"/>
    <row r="30" spans="1:52" ht="15" customHeight="1" x14ac:dyDescent="0.25">
      <c r="A30" s="270" t="s">
        <v>202</v>
      </c>
      <c r="B30" s="279"/>
      <c r="C30" s="279"/>
      <c r="D30" s="279"/>
      <c r="E30" s="279"/>
      <c r="F30" s="279"/>
      <c r="G30" s="279"/>
      <c r="H30" s="279"/>
      <c r="I30" s="279"/>
      <c r="J30" s="279"/>
      <c r="K30" s="279"/>
      <c r="L30" s="279"/>
      <c r="M30" s="279"/>
      <c r="N30" s="279"/>
      <c r="O30" s="279"/>
      <c r="P30" s="279"/>
      <c r="Q30" s="279"/>
      <c r="R30" s="279"/>
      <c r="S30" s="279"/>
      <c r="T30" s="279"/>
      <c r="U30" s="279"/>
      <c r="V30" s="279"/>
      <c r="W30" s="279"/>
      <c r="X30" s="279"/>
      <c r="Y30" s="279"/>
      <c r="Z30" s="279"/>
      <c r="AA30" s="279"/>
      <c r="AB30" s="279"/>
      <c r="AC30" s="279"/>
      <c r="AD30" s="279"/>
      <c r="AE30" s="279"/>
      <c r="AF30" s="279"/>
      <c r="AG30" s="279"/>
      <c r="AH30" s="279"/>
      <c r="AI30" s="279"/>
      <c r="AJ30" s="279"/>
      <c r="AK30" s="279"/>
      <c r="AL30" s="279"/>
      <c r="AM30" s="279"/>
      <c r="AN30" s="279"/>
      <c r="AO30" s="279"/>
      <c r="AP30" s="279"/>
      <c r="AQ30" s="279"/>
      <c r="AR30" s="279"/>
      <c r="AS30" s="279"/>
      <c r="AT30" s="279"/>
      <c r="AU30" s="279"/>
      <c r="AV30" s="279"/>
      <c r="AW30" s="279"/>
      <c r="AX30" s="279"/>
      <c r="AY30" s="279"/>
      <c r="AZ30" s="280"/>
    </row>
    <row r="31" spans="1:52" ht="15" customHeight="1" x14ac:dyDescent="0.25">
      <c r="A31" s="281"/>
      <c r="B31" s="282"/>
      <c r="C31" s="282"/>
      <c r="D31" s="282"/>
      <c r="E31" s="282"/>
      <c r="F31" s="282"/>
      <c r="G31" s="282"/>
      <c r="H31" s="282"/>
      <c r="I31" s="28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c r="AY31" s="282"/>
      <c r="AZ31" s="283"/>
    </row>
    <row r="32" spans="1:52" ht="15" customHeight="1" x14ac:dyDescent="0.25">
      <c r="A32" s="281"/>
      <c r="B32" s="282"/>
      <c r="C32" s="282"/>
      <c r="D32" s="282"/>
      <c r="E32" s="282"/>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c r="AY32" s="282"/>
      <c r="AZ32" s="283"/>
    </row>
    <row r="33" spans="1:52" ht="15" customHeight="1" thickBot="1" x14ac:dyDescent="0.3">
      <c r="A33" s="284"/>
      <c r="B33" s="285"/>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5"/>
      <c r="AN33" s="285"/>
      <c r="AO33" s="285"/>
      <c r="AP33" s="285"/>
      <c r="AQ33" s="285"/>
      <c r="AR33" s="285"/>
      <c r="AS33" s="285"/>
      <c r="AT33" s="285"/>
      <c r="AU33" s="285"/>
      <c r="AV33" s="285"/>
      <c r="AW33" s="285"/>
      <c r="AX33" s="285"/>
      <c r="AY33" s="285"/>
      <c r="AZ33" s="286"/>
    </row>
  </sheetData>
  <mergeCells count="5">
    <mergeCell ref="A1:AZ3"/>
    <mergeCell ref="A5:AZ5"/>
    <mergeCell ref="A7:AZ23"/>
    <mergeCell ref="A25:AZ28"/>
    <mergeCell ref="A30:AZ33"/>
  </mergeCells>
  <phoneticPr fontId="3"/>
  <printOptions horizontalCentered="1" verticalCentered="1"/>
  <pageMargins left="0.78740157480314965" right="0.78740157480314965" top="0.78740157480314965" bottom="0.78740157480314965" header="0" footer="0"/>
  <pageSetup paperSize="9" scale="68" orientation="landscape" verticalDpi="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2060"/>
  </sheetPr>
  <dimension ref="A1:N108"/>
  <sheetViews>
    <sheetView view="pageBreakPreview" zoomScale="115" zoomScaleNormal="100" zoomScaleSheetLayoutView="115" workbookViewId="0">
      <pane ySplit="3" topLeftCell="A4"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6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25" t="s">
        <v>87</v>
      </c>
      <c r="B1" s="3" t="s">
        <v>159</v>
      </c>
      <c r="C1" s="4"/>
      <c r="D1" s="2"/>
      <c r="F1" s="46"/>
      <c r="G1" s="4" t="s">
        <v>148</v>
      </c>
      <c r="K1" s="126" t="s">
        <v>103</v>
      </c>
      <c r="M1" s="422" t="s">
        <v>48</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344">
        <v>315000</v>
      </c>
      <c r="D4" s="345"/>
      <c r="E4" s="71" t="s">
        <v>21</v>
      </c>
      <c r="F4" s="257" t="s">
        <v>262</v>
      </c>
      <c r="G4" s="190" t="s">
        <v>273</v>
      </c>
      <c r="H4" s="190" t="s">
        <v>265</v>
      </c>
      <c r="I4" s="38"/>
      <c r="J4" s="182"/>
      <c r="K4" s="41" t="s">
        <v>359</v>
      </c>
      <c r="M4" s="422"/>
    </row>
    <row r="5" spans="1:13" ht="22.5" customHeight="1" x14ac:dyDescent="0.25">
      <c r="A5" s="474" t="s">
        <v>339</v>
      </c>
      <c r="B5" s="475"/>
      <c r="C5" s="344">
        <v>20000</v>
      </c>
      <c r="D5" s="345"/>
      <c r="E5" s="51" t="s">
        <v>21</v>
      </c>
      <c r="F5" s="10" t="s">
        <v>263</v>
      </c>
      <c r="G5" s="147" t="s">
        <v>230</v>
      </c>
      <c r="H5" s="147" t="s">
        <v>266</v>
      </c>
      <c r="I5" s="33"/>
      <c r="J5" s="50"/>
      <c r="K5" s="40" t="s">
        <v>346</v>
      </c>
      <c r="M5" s="422"/>
    </row>
    <row r="6" spans="1:13" ht="22.5" customHeight="1" x14ac:dyDescent="0.25">
      <c r="A6" s="474" t="s">
        <v>339</v>
      </c>
      <c r="B6" s="475"/>
      <c r="C6" s="344">
        <v>10000</v>
      </c>
      <c r="D6" s="345"/>
      <c r="E6" s="51" t="s">
        <v>21</v>
      </c>
      <c r="F6" s="9" t="s">
        <v>264</v>
      </c>
      <c r="G6" s="147" t="s">
        <v>230</v>
      </c>
      <c r="H6" s="147" t="s">
        <v>267</v>
      </c>
      <c r="I6" s="33"/>
      <c r="J6" s="50"/>
      <c r="K6" s="40" t="s">
        <v>345</v>
      </c>
      <c r="M6" s="422"/>
    </row>
    <row r="7" spans="1:13" ht="22.5" customHeight="1" x14ac:dyDescent="0.25">
      <c r="A7" s="371"/>
      <c r="B7" s="372"/>
      <c r="C7" s="344"/>
      <c r="D7" s="345"/>
      <c r="E7" s="51"/>
      <c r="F7" s="10"/>
      <c r="G7" s="147"/>
      <c r="H7" s="147"/>
      <c r="I7" s="33"/>
      <c r="J7" s="50"/>
      <c r="K7" s="40"/>
      <c r="M7" s="422"/>
    </row>
    <row r="8" spans="1:13" ht="22.5" customHeight="1" x14ac:dyDescent="0.25">
      <c r="A8" s="371"/>
      <c r="B8" s="372"/>
      <c r="C8" s="344"/>
      <c r="D8" s="345"/>
      <c r="E8" s="51"/>
      <c r="F8" s="170"/>
      <c r="G8" s="147"/>
      <c r="H8" s="147"/>
      <c r="I8" s="33"/>
      <c r="J8" s="50"/>
      <c r="K8" s="40"/>
      <c r="M8" s="422"/>
    </row>
    <row r="9" spans="1:13" ht="22.5" customHeight="1" x14ac:dyDescent="0.25">
      <c r="A9" s="371"/>
      <c r="B9" s="372"/>
      <c r="C9" s="344"/>
      <c r="D9" s="345"/>
      <c r="E9" s="51"/>
      <c r="F9" s="9"/>
      <c r="G9" s="147"/>
      <c r="H9" s="147"/>
      <c r="I9" s="33"/>
      <c r="J9" s="50"/>
      <c r="K9" s="40"/>
      <c r="M9" s="422"/>
    </row>
    <row r="10" spans="1:13" ht="22.5" customHeight="1" x14ac:dyDescent="0.25">
      <c r="A10" s="371"/>
      <c r="B10" s="372"/>
      <c r="C10" s="344"/>
      <c r="D10" s="345"/>
      <c r="E10" s="51"/>
      <c r="F10" s="9"/>
      <c r="G10" s="147"/>
      <c r="H10" s="147"/>
      <c r="I10" s="33"/>
      <c r="J10" s="50"/>
      <c r="K10" s="40"/>
      <c r="M10" s="422"/>
    </row>
    <row r="11" spans="1:13" ht="22.5" customHeight="1" x14ac:dyDescent="0.25">
      <c r="A11" s="371"/>
      <c r="B11" s="372"/>
      <c r="C11" s="344"/>
      <c r="D11" s="345"/>
      <c r="E11" s="51"/>
      <c r="F11" s="9"/>
      <c r="G11" s="147"/>
      <c r="H11" s="147"/>
      <c r="I11" s="33"/>
      <c r="J11" s="50"/>
      <c r="K11" s="40"/>
      <c r="M11" s="422"/>
    </row>
    <row r="12" spans="1:13" ht="22.5" customHeight="1" x14ac:dyDescent="0.25">
      <c r="A12" s="371"/>
      <c r="B12" s="372"/>
      <c r="C12" s="344"/>
      <c r="D12" s="345"/>
      <c r="E12" s="51"/>
      <c r="F12" s="10"/>
      <c r="G12" s="147"/>
      <c r="H12" s="147"/>
      <c r="I12" s="33"/>
      <c r="J12" s="42"/>
      <c r="K12" s="40"/>
      <c r="M12" s="422"/>
    </row>
    <row r="13" spans="1:13" ht="22.5" customHeight="1" x14ac:dyDescent="0.25">
      <c r="A13" s="371"/>
      <c r="B13" s="372"/>
      <c r="C13" s="344"/>
      <c r="D13" s="345"/>
      <c r="E13" s="51"/>
      <c r="F13" s="10"/>
      <c r="G13" s="147"/>
      <c r="H13" s="147"/>
      <c r="I13" s="33"/>
      <c r="J13" s="50"/>
      <c r="K13" s="40"/>
      <c r="M13" s="422"/>
    </row>
    <row r="14" spans="1:13" ht="22.5" customHeight="1" x14ac:dyDescent="0.25">
      <c r="A14" s="481"/>
      <c r="B14" s="482"/>
      <c r="C14" s="344"/>
      <c r="D14" s="345"/>
      <c r="E14" s="71"/>
      <c r="F14" s="36"/>
      <c r="G14" s="190"/>
      <c r="H14" s="190"/>
      <c r="I14" s="38"/>
      <c r="J14" s="174"/>
      <c r="K14" s="175"/>
      <c r="M14" s="422"/>
    </row>
    <row r="15" spans="1:13" ht="22.5" customHeight="1" x14ac:dyDescent="0.25">
      <c r="A15" s="481"/>
      <c r="B15" s="482"/>
      <c r="C15" s="344"/>
      <c r="D15" s="345"/>
      <c r="E15" s="71"/>
      <c r="F15" s="36"/>
      <c r="G15" s="190"/>
      <c r="H15" s="190"/>
      <c r="I15" s="38"/>
      <c r="J15" s="174"/>
      <c r="K15" s="175"/>
      <c r="M15" s="422"/>
    </row>
    <row r="16" spans="1:13" ht="22.5" customHeight="1" x14ac:dyDescent="0.25">
      <c r="A16" s="481"/>
      <c r="B16" s="482"/>
      <c r="C16" s="344"/>
      <c r="D16" s="345"/>
      <c r="E16" s="71"/>
      <c r="F16" s="36"/>
      <c r="G16" s="190"/>
      <c r="H16" s="190"/>
      <c r="I16" s="38"/>
      <c r="J16" s="174"/>
      <c r="K16" s="175"/>
    </row>
    <row r="17" spans="1:14" ht="22.5" customHeight="1" x14ac:dyDescent="0.25">
      <c r="A17" s="481"/>
      <c r="B17" s="482"/>
      <c r="C17" s="344"/>
      <c r="D17" s="345"/>
      <c r="E17" s="71"/>
      <c r="F17" s="36"/>
      <c r="G17" s="190"/>
      <c r="H17" s="190"/>
      <c r="I17" s="38"/>
      <c r="J17" s="174"/>
      <c r="K17" s="175"/>
    </row>
    <row r="18" spans="1:14" ht="22.5" customHeight="1" x14ac:dyDescent="0.25">
      <c r="A18" s="371"/>
      <c r="B18" s="372"/>
      <c r="C18" s="344"/>
      <c r="D18" s="345"/>
      <c r="E18" s="51"/>
      <c r="F18" s="9"/>
      <c r="G18" s="147"/>
      <c r="H18" s="147"/>
      <c r="I18" s="33"/>
      <c r="J18" s="50"/>
      <c r="K18" s="40"/>
    </row>
    <row r="19" spans="1:14" ht="22.5" customHeight="1" x14ac:dyDescent="0.25">
      <c r="A19" s="371"/>
      <c r="B19" s="372"/>
      <c r="C19" s="344"/>
      <c r="D19" s="345"/>
      <c r="E19" s="51"/>
      <c r="F19" s="9"/>
      <c r="G19" s="147"/>
      <c r="H19" s="147"/>
      <c r="I19" s="33"/>
      <c r="J19" s="50"/>
      <c r="K19" s="40"/>
    </row>
    <row r="20" spans="1:14" ht="22.5" customHeight="1" x14ac:dyDescent="0.25">
      <c r="A20" s="371"/>
      <c r="B20" s="372"/>
      <c r="C20" s="344"/>
      <c r="D20" s="345"/>
      <c r="E20" s="51"/>
      <c r="F20" s="9"/>
      <c r="G20" s="147"/>
      <c r="H20" s="147"/>
      <c r="I20" s="33"/>
      <c r="J20" s="50"/>
      <c r="K20" s="40"/>
    </row>
    <row r="21" spans="1:14" ht="22.5" customHeight="1" x14ac:dyDescent="0.25">
      <c r="A21" s="371"/>
      <c r="B21" s="372"/>
      <c r="C21" s="344"/>
      <c r="D21" s="345"/>
      <c r="E21" s="51"/>
      <c r="F21" s="9"/>
      <c r="G21" s="147"/>
      <c r="H21" s="147"/>
      <c r="I21" s="33"/>
      <c r="J21" s="50"/>
      <c r="K21" s="40"/>
    </row>
    <row r="22" spans="1:14" ht="22.5" customHeight="1" x14ac:dyDescent="0.25">
      <c r="A22" s="371"/>
      <c r="B22" s="372"/>
      <c r="C22" s="344"/>
      <c r="D22" s="345"/>
      <c r="E22" s="51"/>
      <c r="F22" s="9"/>
      <c r="G22" s="147"/>
      <c r="H22" s="147"/>
      <c r="I22" s="33"/>
      <c r="J22" s="50"/>
      <c r="K22" s="40"/>
    </row>
    <row r="23" spans="1:14" ht="22.5" customHeight="1" x14ac:dyDescent="0.25">
      <c r="A23" s="371"/>
      <c r="B23" s="372"/>
      <c r="C23" s="344"/>
      <c r="D23" s="345"/>
      <c r="E23" s="51"/>
      <c r="F23" s="9"/>
      <c r="G23" s="147"/>
      <c r="H23" s="147"/>
      <c r="I23" s="33"/>
      <c r="J23" s="50"/>
      <c r="K23" s="40"/>
    </row>
    <row r="24" spans="1:14" ht="22.5" customHeight="1" x14ac:dyDescent="0.25">
      <c r="A24" s="371"/>
      <c r="B24" s="372"/>
      <c r="C24" s="344"/>
      <c r="D24" s="345"/>
      <c r="E24" s="51"/>
      <c r="F24" s="9"/>
      <c r="G24" s="147"/>
      <c r="H24" s="147"/>
      <c r="I24" s="33"/>
      <c r="J24" s="50"/>
      <c r="K24" s="40"/>
      <c r="M24" s="74">
        <f>SUMIF(E4:E26,"立候補準備",C4:C26)</f>
        <v>345000</v>
      </c>
      <c r="N24" s="65" t="s">
        <v>21</v>
      </c>
    </row>
    <row r="25" spans="1:14" ht="22.5" customHeight="1" x14ac:dyDescent="0.25">
      <c r="A25" s="371"/>
      <c r="B25" s="372"/>
      <c r="C25" s="344"/>
      <c r="D25" s="345"/>
      <c r="E25" s="51"/>
      <c r="F25" s="9"/>
      <c r="G25" s="147"/>
      <c r="H25" s="147"/>
      <c r="I25" s="33"/>
      <c r="J25" s="50"/>
      <c r="K25" s="40"/>
      <c r="M25" s="74">
        <f>SUMIF(E4:E26,"選 挙 運 動",C4:C26)</f>
        <v>0</v>
      </c>
      <c r="N25" s="65" t="s">
        <v>54</v>
      </c>
    </row>
    <row r="26" spans="1:14" ht="22.5" customHeight="1" thickBot="1" x14ac:dyDescent="0.3">
      <c r="A26" s="371"/>
      <c r="B26" s="372"/>
      <c r="C26" s="483"/>
      <c r="D26" s="484"/>
      <c r="E26" s="51"/>
      <c r="F26" s="180"/>
      <c r="G26" s="191"/>
      <c r="H26" s="191"/>
      <c r="I26" s="189"/>
      <c r="J26" s="183"/>
      <c r="K26" s="184"/>
      <c r="M26" s="74">
        <f>SUM(M24:M25)</f>
        <v>345000</v>
      </c>
    </row>
    <row r="27" spans="1:14" ht="18.75" customHeight="1" thickTop="1" thickBot="1" x14ac:dyDescent="0.3">
      <c r="A27" s="476" t="s">
        <v>22</v>
      </c>
      <c r="B27" s="477"/>
      <c r="C27" s="468">
        <f>SUM(C4:C26)</f>
        <v>345000</v>
      </c>
      <c r="D27" s="469"/>
      <c r="E27" s="223"/>
      <c r="F27" s="146"/>
      <c r="G27" s="166"/>
      <c r="H27" s="167"/>
      <c r="I27" s="146"/>
      <c r="J27" s="165"/>
      <c r="K27" s="101"/>
      <c r="M27" s="59" t="str">
        <f>IF(M26=C27,"OK","NG")</f>
        <v>OK</v>
      </c>
    </row>
    <row r="28" spans="1:14" ht="18.75" customHeight="1" thickBot="1" x14ac:dyDescent="0.3">
      <c r="A28" s="125" t="s">
        <v>87</v>
      </c>
      <c r="B28" s="3" t="s">
        <v>159</v>
      </c>
      <c r="C28" s="4"/>
      <c r="D28" s="2"/>
      <c r="F28" s="46"/>
      <c r="G28" s="4" t="s">
        <v>149</v>
      </c>
      <c r="K28" s="126" t="s">
        <v>102</v>
      </c>
      <c r="M28" s="422" t="s">
        <v>49</v>
      </c>
    </row>
    <row r="29" spans="1:14" ht="15" customHeight="1" x14ac:dyDescent="0.25">
      <c r="A29" s="388" t="s">
        <v>0</v>
      </c>
      <c r="B29" s="389"/>
      <c r="C29" s="392" t="s">
        <v>94</v>
      </c>
      <c r="D29" s="389"/>
      <c r="E29" s="389" t="s">
        <v>10</v>
      </c>
      <c r="F29" s="472" t="s">
        <v>3</v>
      </c>
      <c r="G29" s="389" t="s">
        <v>11</v>
      </c>
      <c r="H29" s="389"/>
      <c r="I29" s="389"/>
      <c r="J29" s="470" t="s">
        <v>355</v>
      </c>
      <c r="K29" s="385" t="s">
        <v>9</v>
      </c>
      <c r="M29" s="422"/>
    </row>
    <row r="30" spans="1:14" ht="15" customHeight="1" x14ac:dyDescent="0.25">
      <c r="A30" s="390"/>
      <c r="B30" s="391"/>
      <c r="C30" s="391"/>
      <c r="D30" s="391"/>
      <c r="E30" s="391"/>
      <c r="F30" s="473"/>
      <c r="G30" s="33" t="s">
        <v>43</v>
      </c>
      <c r="H30" s="33" t="s">
        <v>1</v>
      </c>
      <c r="I30" s="32" t="s">
        <v>44</v>
      </c>
      <c r="J30" s="471"/>
      <c r="K30" s="386"/>
      <c r="M30" s="422"/>
    </row>
    <row r="31" spans="1:14" ht="22.5" customHeight="1" x14ac:dyDescent="0.25">
      <c r="A31" s="481"/>
      <c r="B31" s="482"/>
      <c r="C31" s="487"/>
      <c r="D31" s="488"/>
      <c r="E31" s="71"/>
      <c r="F31" s="36"/>
      <c r="G31" s="190"/>
      <c r="H31" s="190"/>
      <c r="I31" s="38"/>
      <c r="J31" s="182"/>
      <c r="K31" s="41"/>
      <c r="M31" s="422"/>
    </row>
    <row r="32" spans="1:14" ht="22.5" customHeight="1" x14ac:dyDescent="0.25">
      <c r="A32" s="371"/>
      <c r="B32" s="372"/>
      <c r="C32" s="487"/>
      <c r="D32" s="488"/>
      <c r="E32" s="51"/>
      <c r="F32" s="10"/>
      <c r="G32" s="147"/>
      <c r="H32" s="147"/>
      <c r="I32" s="33"/>
      <c r="J32" s="50"/>
      <c r="K32" s="40"/>
      <c r="M32" s="422"/>
    </row>
    <row r="33" spans="1:13" ht="22.5" customHeight="1" x14ac:dyDescent="0.25">
      <c r="A33" s="371"/>
      <c r="B33" s="372"/>
      <c r="C33" s="487"/>
      <c r="D33" s="488"/>
      <c r="E33" s="51"/>
      <c r="F33" s="9"/>
      <c r="G33" s="147"/>
      <c r="H33" s="147"/>
      <c r="I33" s="33"/>
      <c r="J33" s="50"/>
      <c r="K33" s="40"/>
      <c r="M33" s="422"/>
    </row>
    <row r="34" spans="1:13" ht="22.5" customHeight="1" x14ac:dyDescent="0.25">
      <c r="A34" s="371"/>
      <c r="B34" s="372"/>
      <c r="C34" s="487"/>
      <c r="D34" s="488"/>
      <c r="E34" s="51"/>
      <c r="F34" s="10"/>
      <c r="G34" s="147"/>
      <c r="H34" s="147"/>
      <c r="I34" s="33"/>
      <c r="J34" s="50"/>
      <c r="K34" s="40"/>
      <c r="M34" s="422"/>
    </row>
    <row r="35" spans="1:13" ht="22.5" customHeight="1" x14ac:dyDescent="0.25">
      <c r="A35" s="371"/>
      <c r="B35" s="372"/>
      <c r="C35" s="487"/>
      <c r="D35" s="488"/>
      <c r="E35" s="51"/>
      <c r="F35" s="170"/>
      <c r="G35" s="147"/>
      <c r="H35" s="147"/>
      <c r="I35" s="33"/>
      <c r="J35" s="50"/>
      <c r="K35" s="40"/>
      <c r="M35" s="422"/>
    </row>
    <row r="36" spans="1:13" ht="22.5" customHeight="1" x14ac:dyDescent="0.25">
      <c r="A36" s="371"/>
      <c r="B36" s="372"/>
      <c r="C36" s="487"/>
      <c r="D36" s="488"/>
      <c r="E36" s="51"/>
      <c r="F36" s="9"/>
      <c r="G36" s="147"/>
      <c r="H36" s="147"/>
      <c r="I36" s="33"/>
      <c r="J36" s="50"/>
      <c r="K36" s="40"/>
      <c r="M36" s="422"/>
    </row>
    <row r="37" spans="1:13" ht="22.5" customHeight="1" x14ac:dyDescent="0.25">
      <c r="A37" s="371"/>
      <c r="B37" s="372"/>
      <c r="C37" s="487"/>
      <c r="D37" s="488"/>
      <c r="E37" s="51"/>
      <c r="F37" s="9"/>
      <c r="G37" s="147"/>
      <c r="H37" s="147"/>
      <c r="I37" s="33"/>
      <c r="J37" s="50"/>
      <c r="K37" s="40"/>
      <c r="M37" s="422"/>
    </row>
    <row r="38" spans="1:13" ht="22.5" customHeight="1" x14ac:dyDescent="0.25">
      <c r="A38" s="371"/>
      <c r="B38" s="372"/>
      <c r="C38" s="487"/>
      <c r="D38" s="488"/>
      <c r="E38" s="51"/>
      <c r="F38" s="9"/>
      <c r="G38" s="147"/>
      <c r="H38" s="147"/>
      <c r="I38" s="33"/>
      <c r="J38" s="50"/>
      <c r="K38" s="40"/>
      <c r="M38" s="422"/>
    </row>
    <row r="39" spans="1:13" ht="22.5" customHeight="1" x14ac:dyDescent="0.25">
      <c r="A39" s="371"/>
      <c r="B39" s="372"/>
      <c r="C39" s="487"/>
      <c r="D39" s="488"/>
      <c r="E39" s="51"/>
      <c r="F39" s="10"/>
      <c r="G39" s="147"/>
      <c r="H39" s="147"/>
      <c r="I39" s="33"/>
      <c r="J39" s="42"/>
      <c r="K39" s="40"/>
      <c r="M39" s="422"/>
    </row>
    <row r="40" spans="1:13" ht="22.5" customHeight="1" x14ac:dyDescent="0.25">
      <c r="A40" s="371"/>
      <c r="B40" s="372"/>
      <c r="C40" s="487"/>
      <c r="D40" s="488"/>
      <c r="E40" s="51"/>
      <c r="F40" s="10"/>
      <c r="G40" s="147"/>
      <c r="H40" s="147"/>
      <c r="I40" s="33"/>
      <c r="J40" s="50"/>
      <c r="K40" s="40"/>
      <c r="M40" s="422"/>
    </row>
    <row r="41" spans="1:13" ht="22.5" customHeight="1" x14ac:dyDescent="0.25">
      <c r="A41" s="481"/>
      <c r="B41" s="482"/>
      <c r="C41" s="487"/>
      <c r="D41" s="488"/>
      <c r="E41" s="71"/>
      <c r="F41" s="36"/>
      <c r="G41" s="190"/>
      <c r="H41" s="190"/>
      <c r="I41" s="38"/>
      <c r="J41" s="174"/>
      <c r="K41" s="175"/>
      <c r="M41" s="422"/>
    </row>
    <row r="42" spans="1:13" ht="22.5" customHeight="1" x14ac:dyDescent="0.25">
      <c r="A42" s="481"/>
      <c r="B42" s="482"/>
      <c r="C42" s="487"/>
      <c r="D42" s="488"/>
      <c r="E42" s="71"/>
      <c r="F42" s="36"/>
      <c r="G42" s="190"/>
      <c r="H42" s="190"/>
      <c r="I42" s="38"/>
      <c r="J42" s="174"/>
      <c r="K42" s="175"/>
      <c r="M42" s="422"/>
    </row>
    <row r="43" spans="1:13" ht="22.5" customHeight="1" x14ac:dyDescent="0.25">
      <c r="A43" s="481"/>
      <c r="B43" s="482"/>
      <c r="C43" s="487"/>
      <c r="D43" s="488"/>
      <c r="E43" s="71"/>
      <c r="F43" s="36"/>
      <c r="G43" s="190"/>
      <c r="H43" s="190"/>
      <c r="I43" s="38"/>
      <c r="J43" s="174"/>
      <c r="K43" s="175"/>
    </row>
    <row r="44" spans="1:13" ht="22.5" customHeight="1" x14ac:dyDescent="0.25">
      <c r="A44" s="481"/>
      <c r="B44" s="482"/>
      <c r="C44" s="487"/>
      <c r="D44" s="488"/>
      <c r="E44" s="71"/>
      <c r="F44" s="36"/>
      <c r="G44" s="190"/>
      <c r="H44" s="190"/>
      <c r="I44" s="38"/>
      <c r="J44" s="174"/>
      <c r="K44" s="175"/>
    </row>
    <row r="45" spans="1:13" ht="22.5" customHeight="1" x14ac:dyDescent="0.25">
      <c r="A45" s="371"/>
      <c r="B45" s="372"/>
      <c r="C45" s="487"/>
      <c r="D45" s="488"/>
      <c r="E45" s="51"/>
      <c r="F45" s="9"/>
      <c r="G45" s="147"/>
      <c r="H45" s="147"/>
      <c r="I45" s="33"/>
      <c r="J45" s="50"/>
      <c r="K45" s="40"/>
    </row>
    <row r="46" spans="1:13" ht="22.5" customHeight="1" x14ac:dyDescent="0.25">
      <c r="A46" s="371"/>
      <c r="B46" s="372"/>
      <c r="C46" s="487"/>
      <c r="D46" s="488"/>
      <c r="E46" s="51"/>
      <c r="F46" s="9"/>
      <c r="G46" s="147"/>
      <c r="H46" s="147"/>
      <c r="I46" s="33"/>
      <c r="J46" s="50"/>
      <c r="K46" s="40"/>
    </row>
    <row r="47" spans="1:13" ht="22.5" customHeight="1" x14ac:dyDescent="0.25">
      <c r="A47" s="371"/>
      <c r="B47" s="372"/>
      <c r="C47" s="487"/>
      <c r="D47" s="488"/>
      <c r="E47" s="51"/>
      <c r="F47" s="9"/>
      <c r="G47" s="147"/>
      <c r="H47" s="147"/>
      <c r="I47" s="33"/>
      <c r="J47" s="50"/>
      <c r="K47" s="40"/>
    </row>
    <row r="48" spans="1:13" ht="22.5" customHeight="1" x14ac:dyDescent="0.25">
      <c r="A48" s="371"/>
      <c r="B48" s="372"/>
      <c r="C48" s="487"/>
      <c r="D48" s="488"/>
      <c r="E48" s="51"/>
      <c r="F48" s="9"/>
      <c r="G48" s="147"/>
      <c r="H48" s="147"/>
      <c r="I48" s="33"/>
      <c r="J48" s="50"/>
      <c r="K48" s="40"/>
    </row>
    <row r="49" spans="1:13" ht="22.5" customHeight="1" x14ac:dyDescent="0.25">
      <c r="A49" s="371"/>
      <c r="B49" s="372"/>
      <c r="C49" s="487"/>
      <c r="D49" s="488"/>
      <c r="E49" s="51"/>
      <c r="F49" s="9"/>
      <c r="G49" s="147"/>
      <c r="H49" s="147"/>
      <c r="I49" s="33"/>
      <c r="J49" s="50"/>
      <c r="K49" s="40"/>
    </row>
    <row r="50" spans="1:13" ht="22.5" customHeight="1" x14ac:dyDescent="0.25">
      <c r="A50" s="371"/>
      <c r="B50" s="372"/>
      <c r="C50" s="487"/>
      <c r="D50" s="488"/>
      <c r="E50" s="51"/>
      <c r="F50" s="9"/>
      <c r="G50" s="147"/>
      <c r="H50" s="147"/>
      <c r="I50" s="33"/>
      <c r="J50" s="50"/>
      <c r="K50" s="40"/>
    </row>
    <row r="51" spans="1:13" ht="22.5" customHeight="1" x14ac:dyDescent="0.25">
      <c r="A51" s="371"/>
      <c r="B51" s="372"/>
      <c r="C51" s="487"/>
      <c r="D51" s="488"/>
      <c r="E51" s="51"/>
      <c r="F51" s="9"/>
      <c r="G51" s="147"/>
      <c r="H51" s="147"/>
      <c r="I51" s="33"/>
      <c r="J51" s="50"/>
      <c r="K51" s="40"/>
      <c r="M51" s="74">
        <f>SUMIF(E31:E53,"立候補準備",C31:C53)</f>
        <v>0</v>
      </c>
    </row>
    <row r="52" spans="1:13" ht="22.5" customHeight="1" x14ac:dyDescent="0.25">
      <c r="A52" s="371"/>
      <c r="B52" s="372"/>
      <c r="C52" s="487"/>
      <c r="D52" s="488"/>
      <c r="E52" s="51"/>
      <c r="F52" s="9"/>
      <c r="G52" s="147"/>
      <c r="H52" s="147"/>
      <c r="I52" s="33"/>
      <c r="J52" s="50"/>
      <c r="K52" s="40"/>
      <c r="M52" s="74">
        <f>SUMIF(E31:E53,"選 挙 運 動",C31:C53)</f>
        <v>0</v>
      </c>
    </row>
    <row r="53" spans="1:13" ht="22.5" customHeight="1" thickBot="1" x14ac:dyDescent="0.3">
      <c r="A53" s="371"/>
      <c r="B53" s="372"/>
      <c r="C53" s="378"/>
      <c r="D53" s="379"/>
      <c r="E53" s="51"/>
      <c r="F53" s="180"/>
      <c r="G53" s="191"/>
      <c r="H53" s="191"/>
      <c r="I53" s="189"/>
      <c r="J53" s="183"/>
      <c r="K53" s="184"/>
      <c r="M53" s="74">
        <f>SUM(M51:M52)</f>
        <v>0</v>
      </c>
    </row>
    <row r="54" spans="1:13" ht="18.75" customHeight="1" thickTop="1" thickBot="1" x14ac:dyDescent="0.3">
      <c r="A54" s="476" t="s">
        <v>22</v>
      </c>
      <c r="B54" s="478"/>
      <c r="C54" s="466">
        <f>SUM(C31:C53)</f>
        <v>0</v>
      </c>
      <c r="D54" s="467"/>
      <c r="E54" s="146"/>
      <c r="F54" s="146"/>
      <c r="G54" s="166"/>
      <c r="H54" s="167"/>
      <c r="I54" s="146"/>
      <c r="J54" s="165"/>
      <c r="K54" s="101"/>
      <c r="M54" s="59" t="str">
        <f>IF(M53=C54,"OK","NG")</f>
        <v>OK</v>
      </c>
    </row>
    <row r="55" spans="1:13" ht="18.75" customHeight="1" thickBot="1" x14ac:dyDescent="0.3">
      <c r="A55" s="125" t="s">
        <v>87</v>
      </c>
      <c r="B55" s="3" t="s">
        <v>159</v>
      </c>
      <c r="C55" s="4"/>
      <c r="D55" s="2"/>
      <c r="F55" s="46"/>
      <c r="G55" s="4" t="s">
        <v>150</v>
      </c>
      <c r="K55" s="126" t="s">
        <v>102</v>
      </c>
      <c r="M55" s="422" t="s">
        <v>50</v>
      </c>
    </row>
    <row r="56" spans="1:13" ht="15" customHeight="1" x14ac:dyDescent="0.25">
      <c r="A56" s="388" t="s">
        <v>0</v>
      </c>
      <c r="B56" s="389"/>
      <c r="C56" s="392" t="s">
        <v>94</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481"/>
      <c r="B58" s="482"/>
      <c r="C58" s="344"/>
      <c r="D58" s="345"/>
      <c r="E58" s="71"/>
      <c r="F58" s="36"/>
      <c r="G58" s="190"/>
      <c r="H58" s="190"/>
      <c r="I58" s="38"/>
      <c r="J58" s="182"/>
      <c r="K58" s="41"/>
      <c r="M58" s="422"/>
    </row>
    <row r="59" spans="1:13" ht="22.5" customHeight="1" x14ac:dyDescent="0.25">
      <c r="A59" s="371"/>
      <c r="B59" s="372"/>
      <c r="C59" s="344"/>
      <c r="D59" s="345"/>
      <c r="E59" s="51"/>
      <c r="F59" s="10"/>
      <c r="G59" s="147"/>
      <c r="H59" s="147"/>
      <c r="I59" s="33"/>
      <c r="J59" s="50"/>
      <c r="K59" s="40"/>
      <c r="M59" s="422"/>
    </row>
    <row r="60" spans="1:13" ht="22.5" customHeight="1" x14ac:dyDescent="0.25">
      <c r="A60" s="371"/>
      <c r="B60" s="372"/>
      <c r="C60" s="344"/>
      <c r="D60" s="345"/>
      <c r="E60" s="51"/>
      <c r="F60" s="9"/>
      <c r="G60" s="147"/>
      <c r="H60" s="147"/>
      <c r="I60" s="33"/>
      <c r="J60" s="50"/>
      <c r="K60" s="40"/>
      <c r="M60" s="422"/>
    </row>
    <row r="61" spans="1:13" ht="22.5" customHeight="1" x14ac:dyDescent="0.25">
      <c r="A61" s="371"/>
      <c r="B61" s="372"/>
      <c r="C61" s="344"/>
      <c r="D61" s="345"/>
      <c r="E61" s="51"/>
      <c r="F61" s="10"/>
      <c r="G61" s="147"/>
      <c r="H61" s="147"/>
      <c r="I61" s="33"/>
      <c r="J61" s="50"/>
      <c r="K61" s="40"/>
      <c r="M61" s="422"/>
    </row>
    <row r="62" spans="1:13" ht="22.5" customHeight="1" x14ac:dyDescent="0.25">
      <c r="A62" s="371"/>
      <c r="B62" s="372"/>
      <c r="C62" s="344"/>
      <c r="D62" s="345"/>
      <c r="E62" s="51"/>
      <c r="F62" s="170"/>
      <c r="G62" s="147"/>
      <c r="H62" s="147"/>
      <c r="I62" s="33"/>
      <c r="J62" s="50"/>
      <c r="K62" s="40"/>
      <c r="M62" s="422"/>
    </row>
    <row r="63" spans="1:13" ht="22.5" customHeight="1" x14ac:dyDescent="0.25">
      <c r="A63" s="371"/>
      <c r="B63" s="372"/>
      <c r="C63" s="344"/>
      <c r="D63" s="345"/>
      <c r="E63" s="51"/>
      <c r="F63" s="9"/>
      <c r="G63" s="147"/>
      <c r="H63" s="147"/>
      <c r="I63" s="33"/>
      <c r="J63" s="50"/>
      <c r="K63" s="40"/>
      <c r="M63" s="422"/>
    </row>
    <row r="64" spans="1:13" ht="22.5" customHeight="1" x14ac:dyDescent="0.25">
      <c r="A64" s="371"/>
      <c r="B64" s="372"/>
      <c r="C64" s="344"/>
      <c r="D64" s="345"/>
      <c r="E64" s="51"/>
      <c r="F64" s="9"/>
      <c r="G64" s="147"/>
      <c r="H64" s="147"/>
      <c r="I64" s="33"/>
      <c r="J64" s="50"/>
      <c r="K64" s="40"/>
      <c r="M64" s="422"/>
    </row>
    <row r="65" spans="1:13" ht="22.5" customHeight="1" x14ac:dyDescent="0.25">
      <c r="A65" s="371"/>
      <c r="B65" s="372"/>
      <c r="C65" s="344"/>
      <c r="D65" s="345"/>
      <c r="E65" s="51"/>
      <c r="F65" s="9"/>
      <c r="G65" s="147"/>
      <c r="H65" s="147"/>
      <c r="I65" s="33"/>
      <c r="J65" s="50"/>
      <c r="K65" s="40"/>
      <c r="M65" s="422"/>
    </row>
    <row r="66" spans="1:13" ht="22.5" customHeight="1" x14ac:dyDescent="0.25">
      <c r="A66" s="371"/>
      <c r="B66" s="372"/>
      <c r="C66" s="344"/>
      <c r="D66" s="345"/>
      <c r="E66" s="51"/>
      <c r="F66" s="10"/>
      <c r="G66" s="147"/>
      <c r="H66" s="147"/>
      <c r="I66" s="33"/>
      <c r="J66" s="42"/>
      <c r="K66" s="40"/>
      <c r="M66" s="422"/>
    </row>
    <row r="67" spans="1:13" ht="22.5" customHeight="1" x14ac:dyDescent="0.25">
      <c r="A67" s="371"/>
      <c r="B67" s="372"/>
      <c r="C67" s="344"/>
      <c r="D67" s="345"/>
      <c r="E67" s="51"/>
      <c r="F67" s="10"/>
      <c r="G67" s="147"/>
      <c r="H67" s="147"/>
      <c r="I67" s="33"/>
      <c r="J67" s="50"/>
      <c r="K67" s="40"/>
      <c r="M67" s="422"/>
    </row>
    <row r="68" spans="1:13" ht="22.5" customHeight="1" x14ac:dyDescent="0.25">
      <c r="A68" s="481"/>
      <c r="B68" s="482"/>
      <c r="C68" s="344"/>
      <c r="D68" s="345"/>
      <c r="E68" s="71"/>
      <c r="F68" s="36"/>
      <c r="G68" s="190"/>
      <c r="H68" s="190"/>
      <c r="I68" s="38"/>
      <c r="J68" s="174"/>
      <c r="K68" s="175"/>
      <c r="M68" s="422"/>
    </row>
    <row r="69" spans="1:13" ht="22.5" customHeight="1" x14ac:dyDescent="0.25">
      <c r="A69" s="481"/>
      <c r="B69" s="482"/>
      <c r="C69" s="344"/>
      <c r="D69" s="345"/>
      <c r="E69" s="71"/>
      <c r="F69" s="36"/>
      <c r="G69" s="190"/>
      <c r="H69" s="190"/>
      <c r="I69" s="38"/>
      <c r="J69" s="174"/>
      <c r="K69" s="175"/>
      <c r="M69" s="422"/>
    </row>
    <row r="70" spans="1:13" ht="22.5" customHeight="1" x14ac:dyDescent="0.25">
      <c r="A70" s="481"/>
      <c r="B70" s="482"/>
      <c r="C70" s="344"/>
      <c r="D70" s="345"/>
      <c r="E70" s="71"/>
      <c r="F70" s="36"/>
      <c r="G70" s="190"/>
      <c r="H70" s="190"/>
      <c r="I70" s="38"/>
      <c r="J70" s="174"/>
      <c r="K70" s="175"/>
    </row>
    <row r="71" spans="1:13" ht="22.5" customHeight="1" x14ac:dyDescent="0.25">
      <c r="A71" s="481"/>
      <c r="B71" s="482"/>
      <c r="C71" s="344"/>
      <c r="D71" s="345"/>
      <c r="E71" s="71"/>
      <c r="F71" s="36"/>
      <c r="G71" s="190"/>
      <c r="H71" s="190"/>
      <c r="I71" s="38"/>
      <c r="J71" s="174"/>
      <c r="K71" s="175"/>
    </row>
    <row r="72" spans="1:13" ht="22.5" customHeight="1" x14ac:dyDescent="0.25">
      <c r="A72" s="371"/>
      <c r="B72" s="372"/>
      <c r="C72" s="344"/>
      <c r="D72" s="345"/>
      <c r="E72" s="51"/>
      <c r="F72" s="9"/>
      <c r="G72" s="147"/>
      <c r="H72" s="147"/>
      <c r="I72" s="33"/>
      <c r="J72" s="50"/>
      <c r="K72" s="40"/>
    </row>
    <row r="73" spans="1:13" ht="22.5" customHeight="1" x14ac:dyDescent="0.25">
      <c r="A73" s="371"/>
      <c r="B73" s="372"/>
      <c r="C73" s="344"/>
      <c r="D73" s="345"/>
      <c r="E73" s="51"/>
      <c r="F73" s="9"/>
      <c r="G73" s="147"/>
      <c r="H73" s="147"/>
      <c r="I73" s="33"/>
      <c r="J73" s="50"/>
      <c r="K73" s="40"/>
    </row>
    <row r="74" spans="1:13" ht="22.5" customHeight="1" x14ac:dyDescent="0.25">
      <c r="A74" s="371"/>
      <c r="B74" s="372"/>
      <c r="C74" s="344"/>
      <c r="D74" s="345"/>
      <c r="E74" s="51"/>
      <c r="F74" s="9"/>
      <c r="G74" s="147"/>
      <c r="H74" s="147"/>
      <c r="I74" s="33"/>
      <c r="J74" s="50"/>
      <c r="K74" s="40"/>
    </row>
    <row r="75" spans="1:13" ht="22.5" customHeight="1" x14ac:dyDescent="0.25">
      <c r="A75" s="371"/>
      <c r="B75" s="372"/>
      <c r="C75" s="344"/>
      <c r="D75" s="345"/>
      <c r="E75" s="51"/>
      <c r="F75" s="9"/>
      <c r="G75" s="147"/>
      <c r="H75" s="147"/>
      <c r="I75" s="33"/>
      <c r="J75" s="50"/>
      <c r="K75" s="40"/>
    </row>
    <row r="76" spans="1:13" ht="22.5" customHeight="1" x14ac:dyDescent="0.25">
      <c r="A76" s="371"/>
      <c r="B76" s="372"/>
      <c r="C76" s="344"/>
      <c r="D76" s="345"/>
      <c r="E76" s="51"/>
      <c r="F76" s="9"/>
      <c r="G76" s="147"/>
      <c r="H76" s="147"/>
      <c r="I76" s="33"/>
      <c r="J76" s="50"/>
      <c r="K76" s="40"/>
    </row>
    <row r="77" spans="1:13" ht="22.5" customHeight="1" x14ac:dyDescent="0.25">
      <c r="A77" s="371"/>
      <c r="B77" s="372"/>
      <c r="C77" s="344"/>
      <c r="D77" s="345"/>
      <c r="E77" s="51"/>
      <c r="F77" s="9"/>
      <c r="G77" s="147"/>
      <c r="H77" s="147"/>
      <c r="I77" s="33"/>
      <c r="J77" s="50"/>
      <c r="K77" s="40"/>
    </row>
    <row r="78" spans="1:13" ht="22.5" customHeight="1" x14ac:dyDescent="0.25">
      <c r="A78" s="371"/>
      <c r="B78" s="372"/>
      <c r="C78" s="344"/>
      <c r="D78" s="345"/>
      <c r="E78" s="51"/>
      <c r="F78" s="9"/>
      <c r="G78" s="147"/>
      <c r="H78" s="147"/>
      <c r="I78" s="33"/>
      <c r="J78" s="50"/>
      <c r="K78" s="40"/>
      <c r="M78" s="74">
        <f>SUMIF(E58:E80,"立候補準備",C58:C80)</f>
        <v>0</v>
      </c>
    </row>
    <row r="79" spans="1:13" ht="22.5" customHeight="1" x14ac:dyDescent="0.25">
      <c r="A79" s="371"/>
      <c r="B79" s="372"/>
      <c r="C79" s="344"/>
      <c r="D79" s="345"/>
      <c r="E79" s="51"/>
      <c r="F79" s="9"/>
      <c r="G79" s="147"/>
      <c r="H79" s="147"/>
      <c r="I79" s="33"/>
      <c r="J79" s="50"/>
      <c r="K79" s="40"/>
      <c r="M79" s="74">
        <f>SUMIF(E58:E80,"選 挙 運 動",C58:C80)</f>
        <v>0</v>
      </c>
    </row>
    <row r="80" spans="1:13" ht="22.5" customHeight="1" thickBot="1" x14ac:dyDescent="0.3">
      <c r="A80" s="371"/>
      <c r="B80" s="372"/>
      <c r="C80" s="378"/>
      <c r="D80" s="379"/>
      <c r="E80" s="51"/>
      <c r="F80" s="180"/>
      <c r="G80" s="191"/>
      <c r="H80" s="191"/>
      <c r="I80" s="189"/>
      <c r="J80" s="183"/>
      <c r="K80" s="184"/>
      <c r="M80" s="74">
        <f>SUM(M78:M79)</f>
        <v>0</v>
      </c>
    </row>
    <row r="81" spans="1:13" ht="18.75" customHeight="1" thickTop="1" thickBot="1" x14ac:dyDescent="0.3">
      <c r="A81" s="476" t="s">
        <v>22</v>
      </c>
      <c r="B81" s="478"/>
      <c r="C81" s="466">
        <f>SUM(C58:C80)</f>
        <v>0</v>
      </c>
      <c r="D81" s="467"/>
      <c r="E81" s="146"/>
      <c r="F81" s="146"/>
      <c r="G81" s="166"/>
      <c r="H81" s="167"/>
      <c r="I81" s="35"/>
      <c r="J81" s="165"/>
      <c r="K81" s="101"/>
      <c r="M81" s="59" t="str">
        <f>IF(M80=C81,"OK","NG")</f>
        <v>OK</v>
      </c>
    </row>
    <row r="82" spans="1:13" ht="18.75" customHeight="1" thickBot="1" x14ac:dyDescent="0.3">
      <c r="A82" s="125" t="s">
        <v>87</v>
      </c>
      <c r="B82" s="3" t="s">
        <v>159</v>
      </c>
      <c r="C82" s="4"/>
      <c r="D82" s="2"/>
      <c r="F82" s="46"/>
      <c r="G82" s="4" t="s">
        <v>151</v>
      </c>
      <c r="K82" s="126" t="s">
        <v>102</v>
      </c>
      <c r="M82" s="422" t="s">
        <v>51</v>
      </c>
    </row>
    <row r="83" spans="1:13" ht="15" customHeight="1" x14ac:dyDescent="0.25">
      <c r="A83" s="388" t="s">
        <v>0</v>
      </c>
      <c r="B83" s="389"/>
      <c r="C83" s="392" t="s">
        <v>94</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481"/>
      <c r="B85" s="482"/>
      <c r="C85" s="344"/>
      <c r="D85" s="345"/>
      <c r="E85" s="71"/>
      <c r="F85" s="36"/>
      <c r="G85" s="190"/>
      <c r="H85" s="190"/>
      <c r="I85" s="38"/>
      <c r="J85" s="182"/>
      <c r="K85" s="41"/>
      <c r="M85" s="422"/>
    </row>
    <row r="86" spans="1:13" ht="22.5" customHeight="1" x14ac:dyDescent="0.25">
      <c r="A86" s="371"/>
      <c r="B86" s="372"/>
      <c r="C86" s="344"/>
      <c r="D86" s="345"/>
      <c r="E86" s="51"/>
      <c r="F86" s="10"/>
      <c r="G86" s="147"/>
      <c r="H86" s="147"/>
      <c r="I86" s="33"/>
      <c r="J86" s="50"/>
      <c r="K86" s="40"/>
      <c r="M86" s="422"/>
    </row>
    <row r="87" spans="1:13" ht="22.5" customHeight="1" x14ac:dyDescent="0.25">
      <c r="A87" s="371"/>
      <c r="B87" s="372"/>
      <c r="C87" s="344"/>
      <c r="D87" s="345"/>
      <c r="E87" s="51"/>
      <c r="F87" s="9"/>
      <c r="G87" s="147"/>
      <c r="H87" s="147"/>
      <c r="I87" s="33"/>
      <c r="J87" s="50"/>
      <c r="K87" s="40"/>
      <c r="M87" s="422"/>
    </row>
    <row r="88" spans="1:13" ht="22.5" customHeight="1" x14ac:dyDescent="0.25">
      <c r="A88" s="371"/>
      <c r="B88" s="372"/>
      <c r="C88" s="344"/>
      <c r="D88" s="345"/>
      <c r="E88" s="51"/>
      <c r="F88" s="10"/>
      <c r="G88" s="147"/>
      <c r="H88" s="147"/>
      <c r="I88" s="33"/>
      <c r="J88" s="50"/>
      <c r="K88" s="40"/>
      <c r="M88" s="422"/>
    </row>
    <row r="89" spans="1:13" ht="22.5" customHeight="1" x14ac:dyDescent="0.25">
      <c r="A89" s="371"/>
      <c r="B89" s="372"/>
      <c r="C89" s="344"/>
      <c r="D89" s="345"/>
      <c r="E89" s="51"/>
      <c r="F89" s="170"/>
      <c r="G89" s="147"/>
      <c r="H89" s="147"/>
      <c r="I89" s="33"/>
      <c r="J89" s="50"/>
      <c r="K89" s="40"/>
      <c r="M89" s="422"/>
    </row>
    <row r="90" spans="1:13" ht="22.5" customHeight="1" x14ac:dyDescent="0.25">
      <c r="A90" s="371"/>
      <c r="B90" s="372"/>
      <c r="C90" s="344"/>
      <c r="D90" s="345"/>
      <c r="E90" s="51"/>
      <c r="F90" s="9"/>
      <c r="G90" s="147"/>
      <c r="H90" s="147"/>
      <c r="I90" s="33"/>
      <c r="J90" s="50"/>
      <c r="K90" s="40"/>
      <c r="M90" s="422"/>
    </row>
    <row r="91" spans="1:13" ht="22.5" customHeight="1" x14ac:dyDescent="0.25">
      <c r="A91" s="371"/>
      <c r="B91" s="372"/>
      <c r="C91" s="344"/>
      <c r="D91" s="345"/>
      <c r="E91" s="51"/>
      <c r="F91" s="9"/>
      <c r="G91" s="147"/>
      <c r="H91" s="147"/>
      <c r="I91" s="33"/>
      <c r="J91" s="50"/>
      <c r="K91" s="40"/>
      <c r="M91" s="422"/>
    </row>
    <row r="92" spans="1:13" ht="22.5" customHeight="1" x14ac:dyDescent="0.25">
      <c r="A92" s="371"/>
      <c r="B92" s="372"/>
      <c r="C92" s="344"/>
      <c r="D92" s="345"/>
      <c r="E92" s="51"/>
      <c r="F92" s="9"/>
      <c r="G92" s="147"/>
      <c r="H92" s="147"/>
      <c r="I92" s="33"/>
      <c r="J92" s="50"/>
      <c r="K92" s="40"/>
      <c r="M92" s="422"/>
    </row>
    <row r="93" spans="1:13" ht="22.5" customHeight="1" x14ac:dyDescent="0.25">
      <c r="A93" s="371"/>
      <c r="B93" s="372"/>
      <c r="C93" s="344"/>
      <c r="D93" s="345"/>
      <c r="E93" s="51"/>
      <c r="F93" s="10"/>
      <c r="G93" s="147"/>
      <c r="H93" s="147"/>
      <c r="I93" s="33"/>
      <c r="J93" s="42"/>
      <c r="K93" s="40"/>
      <c r="M93" s="422"/>
    </row>
    <row r="94" spans="1:13" ht="22.5" customHeight="1" x14ac:dyDescent="0.25">
      <c r="A94" s="371"/>
      <c r="B94" s="372"/>
      <c r="C94" s="344"/>
      <c r="D94" s="345"/>
      <c r="E94" s="51"/>
      <c r="F94" s="10"/>
      <c r="G94" s="147"/>
      <c r="H94" s="147"/>
      <c r="I94" s="33"/>
      <c r="J94" s="50"/>
      <c r="K94" s="40"/>
      <c r="M94" s="422"/>
    </row>
    <row r="95" spans="1:13" ht="22.5" customHeight="1" x14ac:dyDescent="0.25">
      <c r="A95" s="481"/>
      <c r="B95" s="482"/>
      <c r="C95" s="344"/>
      <c r="D95" s="345"/>
      <c r="E95" s="71"/>
      <c r="F95" s="36"/>
      <c r="G95" s="190"/>
      <c r="H95" s="190"/>
      <c r="I95" s="38"/>
      <c r="J95" s="174"/>
      <c r="K95" s="175"/>
      <c r="M95" s="422"/>
    </row>
    <row r="96" spans="1:13" ht="22.5" customHeight="1" x14ac:dyDescent="0.25">
      <c r="A96" s="481"/>
      <c r="B96" s="482"/>
      <c r="C96" s="344"/>
      <c r="D96" s="345"/>
      <c r="E96" s="71"/>
      <c r="F96" s="36"/>
      <c r="G96" s="190"/>
      <c r="H96" s="190"/>
      <c r="I96" s="38"/>
      <c r="J96" s="174"/>
      <c r="K96" s="175"/>
      <c r="M96" s="422"/>
    </row>
    <row r="97" spans="1:13" ht="22.5" customHeight="1" x14ac:dyDescent="0.25">
      <c r="A97" s="481"/>
      <c r="B97" s="482"/>
      <c r="C97" s="344"/>
      <c r="D97" s="345"/>
      <c r="E97" s="71"/>
      <c r="F97" s="36"/>
      <c r="G97" s="190"/>
      <c r="H97" s="190"/>
      <c r="I97" s="38"/>
      <c r="J97" s="174"/>
      <c r="K97" s="175"/>
    </row>
    <row r="98" spans="1:13" ht="22.5" customHeight="1" x14ac:dyDescent="0.25">
      <c r="A98" s="481"/>
      <c r="B98" s="482"/>
      <c r="C98" s="344"/>
      <c r="D98" s="345"/>
      <c r="E98" s="71"/>
      <c r="F98" s="36"/>
      <c r="G98" s="190"/>
      <c r="H98" s="190"/>
      <c r="I98" s="38"/>
      <c r="J98" s="174"/>
      <c r="K98" s="175"/>
    </row>
    <row r="99" spans="1:13" ht="22.5" customHeight="1" x14ac:dyDescent="0.25">
      <c r="A99" s="371"/>
      <c r="B99" s="372"/>
      <c r="C99" s="344"/>
      <c r="D99" s="345"/>
      <c r="E99" s="51"/>
      <c r="F99" s="9"/>
      <c r="G99" s="147"/>
      <c r="H99" s="147"/>
      <c r="I99" s="33"/>
      <c r="J99" s="50"/>
      <c r="K99" s="40"/>
    </row>
    <row r="100" spans="1:13" ht="22.5" customHeight="1" x14ac:dyDescent="0.25">
      <c r="A100" s="371"/>
      <c r="B100" s="372"/>
      <c r="C100" s="344"/>
      <c r="D100" s="345"/>
      <c r="E100" s="51"/>
      <c r="F100" s="9"/>
      <c r="G100" s="147"/>
      <c r="H100" s="147"/>
      <c r="I100" s="33"/>
      <c r="J100" s="50"/>
      <c r="K100" s="40"/>
    </row>
    <row r="101" spans="1:13" ht="22.5" customHeight="1" x14ac:dyDescent="0.25">
      <c r="A101" s="371"/>
      <c r="B101" s="372"/>
      <c r="C101" s="344"/>
      <c r="D101" s="345"/>
      <c r="E101" s="51"/>
      <c r="F101" s="9"/>
      <c r="G101" s="147"/>
      <c r="H101" s="147"/>
      <c r="I101" s="33"/>
      <c r="J101" s="50"/>
      <c r="K101" s="40"/>
    </row>
    <row r="102" spans="1:13" ht="22.5" customHeight="1" x14ac:dyDescent="0.25">
      <c r="A102" s="371"/>
      <c r="B102" s="372"/>
      <c r="C102" s="344"/>
      <c r="D102" s="345"/>
      <c r="E102" s="51"/>
      <c r="F102" s="9"/>
      <c r="G102" s="147"/>
      <c r="H102" s="147"/>
      <c r="I102" s="33"/>
      <c r="J102" s="50"/>
      <c r="K102" s="40"/>
    </row>
    <row r="103" spans="1:13" ht="22.5" customHeight="1" x14ac:dyDescent="0.25">
      <c r="A103" s="371"/>
      <c r="B103" s="372"/>
      <c r="C103" s="344"/>
      <c r="D103" s="345"/>
      <c r="E103" s="51"/>
      <c r="F103" s="9"/>
      <c r="G103" s="147"/>
      <c r="H103" s="147"/>
      <c r="I103" s="33"/>
      <c r="J103" s="50"/>
      <c r="K103" s="40"/>
    </row>
    <row r="104" spans="1:13" ht="22.5" customHeight="1" x14ac:dyDescent="0.25">
      <c r="A104" s="371"/>
      <c r="B104" s="372"/>
      <c r="C104" s="344"/>
      <c r="D104" s="345"/>
      <c r="E104" s="51"/>
      <c r="F104" s="9"/>
      <c r="G104" s="147"/>
      <c r="H104" s="147"/>
      <c r="I104" s="33"/>
      <c r="J104" s="50"/>
      <c r="K104" s="40"/>
    </row>
    <row r="105" spans="1:13" ht="22.5" customHeight="1" x14ac:dyDescent="0.25">
      <c r="A105" s="371"/>
      <c r="B105" s="372"/>
      <c r="C105" s="344"/>
      <c r="D105" s="345"/>
      <c r="E105" s="51"/>
      <c r="F105" s="9"/>
      <c r="G105" s="147"/>
      <c r="H105" s="147"/>
      <c r="I105" s="33"/>
      <c r="J105" s="50"/>
      <c r="K105" s="40"/>
      <c r="M105" s="74">
        <f>SUMIF(E85:E107,"立候補準備",C85:C107)</f>
        <v>0</v>
      </c>
    </row>
    <row r="106" spans="1:13" ht="22.5" customHeight="1" x14ac:dyDescent="0.25">
      <c r="A106" s="371"/>
      <c r="B106" s="372"/>
      <c r="C106" s="344"/>
      <c r="D106" s="345"/>
      <c r="E106" s="51"/>
      <c r="F106" s="9"/>
      <c r="G106" s="147"/>
      <c r="H106" s="147"/>
      <c r="I106" s="33"/>
      <c r="J106" s="50"/>
      <c r="K106" s="40"/>
      <c r="M106" s="74">
        <f>SUMIF(E85:E107,"選 挙 運 動",C85:C107)</f>
        <v>0</v>
      </c>
    </row>
    <row r="107" spans="1:13" ht="22.5" customHeight="1" thickBot="1" x14ac:dyDescent="0.3">
      <c r="A107" s="371"/>
      <c r="B107" s="372"/>
      <c r="C107" s="378"/>
      <c r="D107" s="379"/>
      <c r="E107" s="51"/>
      <c r="F107" s="180"/>
      <c r="G107" s="191"/>
      <c r="H107" s="191"/>
      <c r="I107" s="189"/>
      <c r="J107" s="183"/>
      <c r="K107" s="184"/>
      <c r="M107" s="74">
        <f>SUM(M105:M106)</f>
        <v>0</v>
      </c>
    </row>
    <row r="108" spans="1:13" ht="18.75" customHeight="1" thickTop="1" thickBot="1" x14ac:dyDescent="0.3">
      <c r="A108" s="476" t="s">
        <v>22</v>
      </c>
      <c r="B108" s="478"/>
      <c r="C108" s="466">
        <f>SUM(C85:C107)</f>
        <v>0</v>
      </c>
      <c r="D108" s="467"/>
      <c r="E108" s="146"/>
      <c r="F108" s="146"/>
      <c r="G108" s="166"/>
      <c r="H108" s="167"/>
      <c r="I108" s="146"/>
      <c r="J108" s="165"/>
      <c r="K108" s="101"/>
      <c r="M108" s="59" t="str">
        <f>IF(M107=C108,"OK","NG")</f>
        <v>OK</v>
      </c>
    </row>
  </sheetData>
  <mergeCells count="224">
    <mergeCell ref="C105:D105"/>
    <mergeCell ref="C106:D106"/>
    <mergeCell ref="C107:D107"/>
    <mergeCell ref="C108:D108"/>
    <mergeCell ref="M1:M15"/>
    <mergeCell ref="M28:M42"/>
    <mergeCell ref="M55:M69"/>
    <mergeCell ref="M82:M96"/>
    <mergeCell ref="C96:D96"/>
    <mergeCell ref="C97:D97"/>
    <mergeCell ref="C98:D98"/>
    <mergeCell ref="C99:D99"/>
    <mergeCell ref="C100:D100"/>
    <mergeCell ref="C101:D101"/>
    <mergeCell ref="C102:D102"/>
    <mergeCell ref="C103:D103"/>
    <mergeCell ref="C104:D104"/>
    <mergeCell ref="C81:D81"/>
    <mergeCell ref="C85:D85"/>
    <mergeCell ref="C86:D86"/>
    <mergeCell ref="C87:D87"/>
    <mergeCell ref="C88:D88"/>
    <mergeCell ref="C89:D89"/>
    <mergeCell ref="C90:D90"/>
    <mergeCell ref="C71:D71"/>
    <mergeCell ref="C91:D91"/>
    <mergeCell ref="C92:D92"/>
    <mergeCell ref="C72:D72"/>
    <mergeCell ref="C73:D73"/>
    <mergeCell ref="C74:D74"/>
    <mergeCell ref="C75:D75"/>
    <mergeCell ref="C76:D76"/>
    <mergeCell ref="C77:D77"/>
    <mergeCell ref="C78:D78"/>
    <mergeCell ref="C79:D79"/>
    <mergeCell ref="C80:D80"/>
    <mergeCell ref="C53:D53"/>
    <mergeCell ref="C54:D54"/>
    <mergeCell ref="C58:D58"/>
    <mergeCell ref="C59:D59"/>
    <mergeCell ref="C63:D63"/>
    <mergeCell ref="C64:D64"/>
    <mergeCell ref="C65:D65"/>
    <mergeCell ref="C66:D66"/>
    <mergeCell ref="C67:D67"/>
    <mergeCell ref="C44:D44"/>
    <mergeCell ref="C45:D45"/>
    <mergeCell ref="C46:D46"/>
    <mergeCell ref="C47:D47"/>
    <mergeCell ref="C48:D48"/>
    <mergeCell ref="C49:D49"/>
    <mergeCell ref="C50:D50"/>
    <mergeCell ref="C51:D51"/>
    <mergeCell ref="C52:D52"/>
    <mergeCell ref="C26:D26"/>
    <mergeCell ref="C27:D27"/>
    <mergeCell ref="C31:D31"/>
    <mergeCell ref="C32:D32"/>
    <mergeCell ref="C33:D33"/>
    <mergeCell ref="C34:D34"/>
    <mergeCell ref="C35:D35"/>
    <mergeCell ref="C39:D39"/>
    <mergeCell ref="C40:D40"/>
    <mergeCell ref="C17:D17"/>
    <mergeCell ref="C18:D18"/>
    <mergeCell ref="C19:D19"/>
    <mergeCell ref="C20:D20"/>
    <mergeCell ref="C21:D21"/>
    <mergeCell ref="C22:D22"/>
    <mergeCell ref="C23:D23"/>
    <mergeCell ref="C24:D24"/>
    <mergeCell ref="C25:D25"/>
    <mergeCell ref="C8:D8"/>
    <mergeCell ref="C9:D9"/>
    <mergeCell ref="C10:D10"/>
    <mergeCell ref="C11:D11"/>
    <mergeCell ref="C12:D12"/>
    <mergeCell ref="C13:D13"/>
    <mergeCell ref="C14:D14"/>
    <mergeCell ref="C15:D15"/>
    <mergeCell ref="C16:D16"/>
    <mergeCell ref="A12:B12"/>
    <mergeCell ref="A15:B15"/>
    <mergeCell ref="A16:B16"/>
    <mergeCell ref="A14:B14"/>
    <mergeCell ref="A18:B18"/>
    <mergeCell ref="A13:B13"/>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 ref="C4:D4"/>
    <mergeCell ref="C5:D5"/>
    <mergeCell ref="C6:D6"/>
    <mergeCell ref="C7:D7"/>
    <mergeCell ref="A19:B19"/>
    <mergeCell ref="A26:B26"/>
    <mergeCell ref="A27:B27"/>
    <mergeCell ref="A17:B17"/>
    <mergeCell ref="A20:B20"/>
    <mergeCell ref="A21:B21"/>
    <mergeCell ref="A22:B22"/>
    <mergeCell ref="A23:B23"/>
    <mergeCell ref="A24:B24"/>
    <mergeCell ref="A25:B25"/>
    <mergeCell ref="A39:B39"/>
    <mergeCell ref="A40:B40"/>
    <mergeCell ref="A41:B41"/>
    <mergeCell ref="A42:B42"/>
    <mergeCell ref="A43:B43"/>
    <mergeCell ref="A29:B30"/>
    <mergeCell ref="C29:D30"/>
    <mergeCell ref="E29:E30"/>
    <mergeCell ref="F29:F30"/>
    <mergeCell ref="A37:B37"/>
    <mergeCell ref="A38:B38"/>
    <mergeCell ref="C37:D37"/>
    <mergeCell ref="C38:D38"/>
    <mergeCell ref="C41:D41"/>
    <mergeCell ref="C42:D42"/>
    <mergeCell ref="C43:D43"/>
    <mergeCell ref="G29:I29"/>
    <mergeCell ref="J29:J30"/>
    <mergeCell ref="K29:K30"/>
    <mergeCell ref="A31:B31"/>
    <mergeCell ref="A32:B32"/>
    <mergeCell ref="A33:B33"/>
    <mergeCell ref="A34:B34"/>
    <mergeCell ref="A35:B35"/>
    <mergeCell ref="A36:B36"/>
    <mergeCell ref="C36:D36"/>
    <mergeCell ref="A54:B54"/>
    <mergeCell ref="A49:B49"/>
    <mergeCell ref="A50:B50"/>
    <mergeCell ref="A51:B51"/>
    <mergeCell ref="A52:B52"/>
    <mergeCell ref="A53:B53"/>
    <mergeCell ref="A44:B44"/>
    <mergeCell ref="A45:B45"/>
    <mergeCell ref="A46:B46"/>
    <mergeCell ref="A47:B47"/>
    <mergeCell ref="A48:B48"/>
    <mergeCell ref="A66:B66"/>
    <mergeCell ref="A67:B67"/>
    <mergeCell ref="A68:B68"/>
    <mergeCell ref="A69:B69"/>
    <mergeCell ref="A70:B70"/>
    <mergeCell ref="A56:B57"/>
    <mergeCell ref="C56:D57"/>
    <mergeCell ref="E56:E57"/>
    <mergeCell ref="F56:F57"/>
    <mergeCell ref="A64:B64"/>
    <mergeCell ref="A65:B65"/>
    <mergeCell ref="C68:D68"/>
    <mergeCell ref="C69:D69"/>
    <mergeCell ref="C70:D70"/>
    <mergeCell ref="G56:I56"/>
    <mergeCell ref="J56:J57"/>
    <mergeCell ref="K56:K57"/>
    <mergeCell ref="A58:B58"/>
    <mergeCell ref="A59:B59"/>
    <mergeCell ref="A60:B60"/>
    <mergeCell ref="A61:B61"/>
    <mergeCell ref="A62:B62"/>
    <mergeCell ref="A63:B63"/>
    <mergeCell ref="C60:D60"/>
    <mergeCell ref="C61:D61"/>
    <mergeCell ref="C62:D62"/>
    <mergeCell ref="A81:B81"/>
    <mergeCell ref="A76:B76"/>
    <mergeCell ref="A77:B77"/>
    <mergeCell ref="A78:B78"/>
    <mergeCell ref="A79:B79"/>
    <mergeCell ref="A80:B80"/>
    <mergeCell ref="A71:B71"/>
    <mergeCell ref="A72:B72"/>
    <mergeCell ref="A73:B73"/>
    <mergeCell ref="A74:B74"/>
    <mergeCell ref="A75:B75"/>
    <mergeCell ref="A93:B93"/>
    <mergeCell ref="A94:B94"/>
    <mergeCell ref="A95:B95"/>
    <mergeCell ref="A96:B96"/>
    <mergeCell ref="A97:B97"/>
    <mergeCell ref="A83:B84"/>
    <mergeCell ref="C83:D84"/>
    <mergeCell ref="E83:E84"/>
    <mergeCell ref="F83:F84"/>
    <mergeCell ref="A91:B91"/>
    <mergeCell ref="A92:B92"/>
    <mergeCell ref="C93:D93"/>
    <mergeCell ref="C94:D94"/>
    <mergeCell ref="C95:D95"/>
    <mergeCell ref="G83:I83"/>
    <mergeCell ref="J83:J84"/>
    <mergeCell ref="K83:K84"/>
    <mergeCell ref="A85:B85"/>
    <mergeCell ref="A86:B86"/>
    <mergeCell ref="A87:B87"/>
    <mergeCell ref="A88:B88"/>
    <mergeCell ref="A89:B89"/>
    <mergeCell ref="A90:B90"/>
    <mergeCell ref="A108:B108"/>
    <mergeCell ref="A103:B103"/>
    <mergeCell ref="A104:B104"/>
    <mergeCell ref="A105:B105"/>
    <mergeCell ref="A106:B106"/>
    <mergeCell ref="A107:B107"/>
    <mergeCell ref="A98:B98"/>
    <mergeCell ref="A99:B99"/>
    <mergeCell ref="A100:B100"/>
    <mergeCell ref="A101:B101"/>
    <mergeCell ref="A102:B102"/>
  </mergeCells>
  <phoneticPr fontId="3"/>
  <dataValidations count="1">
    <dataValidation type="list" allowBlank="1" showInputMessage="1" showErrorMessage="1" sqref="E4:E26 E85:E107 E58:E80 E31:E53" xr:uid="{00000000-0002-0000-09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6383" man="1"/>
    <brk id="54" max="10" man="1"/>
    <brk id="81" max="10" man="1"/>
  </rowBreaks>
  <ignoredErrors>
    <ignoredError sqref="A1 A28 A55 A82" numberStoredAsText="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2060"/>
  </sheetPr>
  <dimension ref="A1:N108"/>
  <sheetViews>
    <sheetView view="pageBreakPreview" zoomScale="85" zoomScaleNormal="100" zoomScaleSheetLayoutView="85" workbookViewId="0">
      <pane ySplit="3" topLeftCell="A4"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6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3" width="10" style="1" bestFit="1" customWidth="1"/>
    <col min="14" max="16384" width="9" style="1"/>
  </cols>
  <sheetData>
    <row r="1" spans="1:13" ht="18.75" customHeight="1" thickBot="1" x14ac:dyDescent="0.3">
      <c r="A1" s="125" t="s">
        <v>87</v>
      </c>
      <c r="B1" s="3" t="s">
        <v>160</v>
      </c>
      <c r="C1" s="4"/>
      <c r="D1" s="2"/>
      <c r="F1" s="46"/>
      <c r="G1" s="4" t="s">
        <v>148</v>
      </c>
      <c r="K1" s="126" t="s">
        <v>104</v>
      </c>
      <c r="M1" s="422" t="s">
        <v>48</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344">
        <v>15000</v>
      </c>
      <c r="D4" s="345"/>
      <c r="E4" s="71" t="s">
        <v>21</v>
      </c>
      <c r="F4" s="257" t="s">
        <v>268</v>
      </c>
      <c r="G4" s="190" t="s">
        <v>230</v>
      </c>
      <c r="H4" s="190" t="s">
        <v>275</v>
      </c>
      <c r="I4" s="38"/>
      <c r="J4" s="192"/>
      <c r="K4" s="37"/>
      <c r="M4" s="422"/>
    </row>
    <row r="5" spans="1:13" ht="22.5" customHeight="1" x14ac:dyDescent="0.25">
      <c r="A5" s="474" t="s">
        <v>339</v>
      </c>
      <c r="B5" s="475"/>
      <c r="C5" s="344">
        <v>150000</v>
      </c>
      <c r="D5" s="345"/>
      <c r="E5" s="51" t="s">
        <v>21</v>
      </c>
      <c r="F5" s="10" t="s">
        <v>269</v>
      </c>
      <c r="G5" s="147" t="s">
        <v>230</v>
      </c>
      <c r="H5" s="147" t="s">
        <v>276</v>
      </c>
      <c r="I5" s="33"/>
      <c r="J5" s="177"/>
      <c r="K5" s="13"/>
      <c r="M5" s="422"/>
    </row>
    <row r="6" spans="1:13" ht="22.5" customHeight="1" x14ac:dyDescent="0.25">
      <c r="A6" s="474" t="s">
        <v>339</v>
      </c>
      <c r="B6" s="475"/>
      <c r="C6" s="344">
        <v>10000</v>
      </c>
      <c r="D6" s="345"/>
      <c r="E6" s="51" t="s">
        <v>21</v>
      </c>
      <c r="F6" s="9" t="s">
        <v>270</v>
      </c>
      <c r="G6" s="147" t="s">
        <v>230</v>
      </c>
      <c r="H6" s="147" t="s">
        <v>277</v>
      </c>
      <c r="I6" s="33"/>
      <c r="J6" s="177"/>
      <c r="K6" s="13"/>
      <c r="M6" s="422"/>
    </row>
    <row r="7" spans="1:13" ht="22.5" customHeight="1" x14ac:dyDescent="0.25">
      <c r="A7" s="474" t="s">
        <v>339</v>
      </c>
      <c r="B7" s="475"/>
      <c r="C7" s="344">
        <v>35000</v>
      </c>
      <c r="D7" s="345"/>
      <c r="E7" s="51" t="s">
        <v>54</v>
      </c>
      <c r="F7" s="10" t="s">
        <v>271</v>
      </c>
      <c r="G7" s="147"/>
      <c r="H7" s="147"/>
      <c r="I7" s="33"/>
      <c r="J7" s="177" t="s">
        <v>347</v>
      </c>
      <c r="K7" s="13" t="s">
        <v>226</v>
      </c>
      <c r="M7" s="422"/>
    </row>
    <row r="8" spans="1:13" ht="22.5" customHeight="1" x14ac:dyDescent="0.25">
      <c r="A8" s="474" t="s">
        <v>339</v>
      </c>
      <c r="B8" s="475"/>
      <c r="C8" s="344">
        <v>120000</v>
      </c>
      <c r="D8" s="345"/>
      <c r="E8" s="51" t="s">
        <v>54</v>
      </c>
      <c r="F8" s="170" t="s">
        <v>272</v>
      </c>
      <c r="G8" s="147" t="s">
        <v>274</v>
      </c>
      <c r="H8" s="147" t="s">
        <v>278</v>
      </c>
      <c r="I8" s="33"/>
      <c r="J8" s="177"/>
      <c r="K8" s="13"/>
      <c r="M8" s="422"/>
    </row>
    <row r="9" spans="1:13" ht="22.5" customHeight="1" x14ac:dyDescent="0.25">
      <c r="A9" s="474" t="s">
        <v>339</v>
      </c>
      <c r="B9" s="475"/>
      <c r="C9" s="344">
        <v>100000</v>
      </c>
      <c r="D9" s="345"/>
      <c r="E9" s="51" t="s">
        <v>54</v>
      </c>
      <c r="F9" s="9" t="s">
        <v>237</v>
      </c>
      <c r="G9" s="147" t="s">
        <v>230</v>
      </c>
      <c r="H9" s="147" t="s">
        <v>279</v>
      </c>
      <c r="I9" s="33"/>
      <c r="J9" s="177"/>
      <c r="K9" s="13"/>
      <c r="M9" s="422"/>
    </row>
    <row r="10" spans="1:13" ht="22.5" customHeight="1" x14ac:dyDescent="0.25">
      <c r="A10" s="371"/>
      <c r="B10" s="372"/>
      <c r="C10" s="344"/>
      <c r="D10" s="345"/>
      <c r="E10" s="51"/>
      <c r="F10" s="9"/>
      <c r="G10" s="147"/>
      <c r="H10" s="147"/>
      <c r="I10" s="33"/>
      <c r="J10" s="177"/>
      <c r="K10" s="40"/>
      <c r="M10" s="422"/>
    </row>
    <row r="11" spans="1:13" ht="22.5" customHeight="1" x14ac:dyDescent="0.25">
      <c r="A11" s="371"/>
      <c r="B11" s="372"/>
      <c r="C11" s="344"/>
      <c r="D11" s="345"/>
      <c r="E11" s="51"/>
      <c r="F11" s="9"/>
      <c r="G11" s="147"/>
      <c r="H11" s="147"/>
      <c r="I11" s="33"/>
      <c r="J11" s="177"/>
      <c r="K11" s="40"/>
      <c r="M11" s="422"/>
    </row>
    <row r="12" spans="1:13" ht="22.5" customHeight="1" x14ac:dyDescent="0.25">
      <c r="A12" s="371"/>
      <c r="B12" s="372"/>
      <c r="C12" s="344"/>
      <c r="D12" s="345"/>
      <c r="E12" s="51"/>
      <c r="F12" s="9"/>
      <c r="G12" s="147"/>
      <c r="H12" s="147"/>
      <c r="I12" s="33"/>
      <c r="J12" s="177"/>
      <c r="K12" s="40"/>
      <c r="M12" s="422"/>
    </row>
    <row r="13" spans="1:13" ht="22.5" customHeight="1" x14ac:dyDescent="0.25">
      <c r="A13" s="371"/>
      <c r="B13" s="372"/>
      <c r="C13" s="344"/>
      <c r="D13" s="345"/>
      <c r="E13" s="51"/>
      <c r="F13" s="9"/>
      <c r="G13" s="147"/>
      <c r="H13" s="147"/>
      <c r="I13" s="33"/>
      <c r="J13" s="177"/>
      <c r="K13" s="40"/>
      <c r="M13" s="422"/>
    </row>
    <row r="14" spans="1:13" ht="22.5" customHeight="1" x14ac:dyDescent="0.25">
      <c r="A14" s="371"/>
      <c r="B14" s="372"/>
      <c r="C14" s="344"/>
      <c r="D14" s="345"/>
      <c r="E14" s="51"/>
      <c r="F14" s="9"/>
      <c r="G14" s="147"/>
      <c r="H14" s="147"/>
      <c r="I14" s="33"/>
      <c r="J14" s="177"/>
      <c r="K14" s="40"/>
      <c r="M14" s="422"/>
    </row>
    <row r="15" spans="1:13" ht="22.5" customHeight="1" x14ac:dyDescent="0.25">
      <c r="A15" s="371"/>
      <c r="B15" s="372"/>
      <c r="C15" s="344"/>
      <c r="D15" s="345"/>
      <c r="E15" s="51"/>
      <c r="F15" s="10"/>
      <c r="G15" s="147"/>
      <c r="H15" s="147"/>
      <c r="I15" s="33"/>
      <c r="J15" s="11"/>
      <c r="K15" s="40"/>
      <c r="M15" s="422"/>
    </row>
    <row r="16" spans="1:13" ht="22.5" customHeight="1" x14ac:dyDescent="0.25">
      <c r="A16" s="371"/>
      <c r="B16" s="372"/>
      <c r="C16" s="344"/>
      <c r="D16" s="345"/>
      <c r="E16" s="51"/>
      <c r="F16" s="10"/>
      <c r="G16" s="147"/>
      <c r="H16" s="147"/>
      <c r="I16" s="33"/>
      <c r="J16" s="177"/>
      <c r="K16" s="40"/>
    </row>
    <row r="17" spans="1:14" ht="22.5" customHeight="1" x14ac:dyDescent="0.25">
      <c r="A17" s="481"/>
      <c r="B17" s="482"/>
      <c r="C17" s="344"/>
      <c r="D17" s="345"/>
      <c r="E17" s="71"/>
      <c r="F17" s="36"/>
      <c r="G17" s="190"/>
      <c r="H17" s="190"/>
      <c r="I17" s="38"/>
      <c r="J17" s="178"/>
      <c r="K17" s="175"/>
    </row>
    <row r="18" spans="1:14" ht="22.5" customHeight="1" x14ac:dyDescent="0.25">
      <c r="A18" s="371"/>
      <c r="B18" s="372"/>
      <c r="C18" s="344"/>
      <c r="D18" s="345"/>
      <c r="E18" s="51"/>
      <c r="F18" s="9"/>
      <c r="G18" s="147"/>
      <c r="H18" s="147"/>
      <c r="I18" s="33"/>
      <c r="J18" s="177"/>
      <c r="K18" s="40"/>
    </row>
    <row r="19" spans="1:14" ht="22.5" customHeight="1" x14ac:dyDescent="0.25">
      <c r="A19" s="371"/>
      <c r="B19" s="372"/>
      <c r="C19" s="344"/>
      <c r="D19" s="345"/>
      <c r="E19" s="51"/>
      <c r="F19" s="9"/>
      <c r="G19" s="147"/>
      <c r="H19" s="147"/>
      <c r="I19" s="33"/>
      <c r="J19" s="177"/>
      <c r="K19" s="40"/>
    </row>
    <row r="20" spans="1:14" ht="22.5" customHeight="1" x14ac:dyDescent="0.25">
      <c r="A20" s="371"/>
      <c r="B20" s="372"/>
      <c r="C20" s="344"/>
      <c r="D20" s="345"/>
      <c r="E20" s="51"/>
      <c r="F20" s="9"/>
      <c r="G20" s="147"/>
      <c r="H20" s="147"/>
      <c r="I20" s="33"/>
      <c r="J20" s="177"/>
      <c r="K20" s="40"/>
    </row>
    <row r="21" spans="1:14" ht="22.5" customHeight="1" x14ac:dyDescent="0.25">
      <c r="A21" s="371"/>
      <c r="B21" s="372"/>
      <c r="C21" s="344"/>
      <c r="D21" s="345"/>
      <c r="E21" s="51"/>
      <c r="F21" s="9"/>
      <c r="G21" s="147"/>
      <c r="H21" s="147"/>
      <c r="I21" s="33"/>
      <c r="J21" s="177"/>
      <c r="K21" s="40"/>
    </row>
    <row r="22" spans="1:14" ht="22.5" customHeight="1" x14ac:dyDescent="0.25">
      <c r="A22" s="371"/>
      <c r="B22" s="372"/>
      <c r="C22" s="344"/>
      <c r="D22" s="345"/>
      <c r="E22" s="51"/>
      <c r="F22" s="9"/>
      <c r="G22" s="147"/>
      <c r="H22" s="147"/>
      <c r="I22" s="33"/>
      <c r="J22" s="177"/>
      <c r="K22" s="40"/>
    </row>
    <row r="23" spans="1:14" ht="22.5" customHeight="1" x14ac:dyDescent="0.25">
      <c r="A23" s="371"/>
      <c r="B23" s="372"/>
      <c r="C23" s="344"/>
      <c r="D23" s="345"/>
      <c r="E23" s="51"/>
      <c r="F23" s="9"/>
      <c r="G23" s="147"/>
      <c r="H23" s="147"/>
      <c r="I23" s="33"/>
      <c r="J23" s="177"/>
      <c r="K23" s="40"/>
    </row>
    <row r="24" spans="1:14" ht="22.5" customHeight="1" x14ac:dyDescent="0.25">
      <c r="A24" s="371"/>
      <c r="B24" s="372"/>
      <c r="C24" s="344"/>
      <c r="D24" s="345"/>
      <c r="E24" s="51"/>
      <c r="F24" s="9"/>
      <c r="G24" s="147"/>
      <c r="H24" s="147"/>
      <c r="I24" s="33"/>
      <c r="J24" s="177"/>
      <c r="K24" s="40"/>
      <c r="M24" s="19">
        <f>SUMIF(E4:E26,"立候補準備",C4:C26)</f>
        <v>175000</v>
      </c>
      <c r="N24" s="65" t="s">
        <v>21</v>
      </c>
    </row>
    <row r="25" spans="1:14" ht="22.5" customHeight="1" x14ac:dyDescent="0.25">
      <c r="A25" s="371"/>
      <c r="B25" s="372"/>
      <c r="C25" s="344"/>
      <c r="D25" s="345"/>
      <c r="E25" s="51"/>
      <c r="F25" s="9"/>
      <c r="G25" s="147"/>
      <c r="H25" s="147"/>
      <c r="I25" s="33"/>
      <c r="J25" s="177"/>
      <c r="K25" s="40"/>
      <c r="M25" s="19">
        <f>SUMIF(E4:E26,"選 挙 運 動",C4:C26)</f>
        <v>255000</v>
      </c>
      <c r="N25" s="65" t="s">
        <v>54</v>
      </c>
    </row>
    <row r="26" spans="1:14" ht="22.5" customHeight="1" thickBot="1" x14ac:dyDescent="0.3">
      <c r="A26" s="371"/>
      <c r="B26" s="372"/>
      <c r="C26" s="483"/>
      <c r="D26" s="484"/>
      <c r="E26" s="51"/>
      <c r="F26" s="180"/>
      <c r="G26" s="191"/>
      <c r="H26" s="191"/>
      <c r="I26" s="189"/>
      <c r="J26" s="179"/>
      <c r="K26" s="184"/>
      <c r="M26" s="19">
        <f>SUM(M24:M25)</f>
        <v>430000</v>
      </c>
    </row>
    <row r="27" spans="1:14" ht="18.75" customHeight="1" thickTop="1" thickBot="1" x14ac:dyDescent="0.3">
      <c r="A27" s="476" t="s">
        <v>22</v>
      </c>
      <c r="B27" s="477"/>
      <c r="C27" s="468">
        <f>SUM(C4:C26)</f>
        <v>430000</v>
      </c>
      <c r="D27" s="469"/>
      <c r="E27" s="223"/>
      <c r="F27" s="146"/>
      <c r="G27" s="166"/>
      <c r="H27" s="167"/>
      <c r="I27" s="146"/>
      <c r="J27" s="165"/>
      <c r="K27" s="101"/>
      <c r="M27" s="59" t="str">
        <f>IF(M26=C27,"OK","NG")</f>
        <v>OK</v>
      </c>
    </row>
    <row r="28" spans="1:14" ht="18.75" customHeight="1" thickBot="1" x14ac:dyDescent="0.3">
      <c r="A28" s="125" t="s">
        <v>87</v>
      </c>
      <c r="B28" s="3" t="s">
        <v>160</v>
      </c>
      <c r="C28" s="4"/>
      <c r="D28" s="2"/>
      <c r="F28" s="46"/>
      <c r="G28" s="4" t="s">
        <v>149</v>
      </c>
      <c r="K28" s="126" t="s">
        <v>104</v>
      </c>
      <c r="M28" s="422" t="s">
        <v>49</v>
      </c>
    </row>
    <row r="29" spans="1:14" ht="15" customHeight="1" x14ac:dyDescent="0.25">
      <c r="A29" s="388" t="s">
        <v>0</v>
      </c>
      <c r="B29" s="389"/>
      <c r="C29" s="392" t="s">
        <v>95</v>
      </c>
      <c r="D29" s="389"/>
      <c r="E29" s="389" t="s">
        <v>10</v>
      </c>
      <c r="F29" s="472" t="s">
        <v>3</v>
      </c>
      <c r="G29" s="389" t="s">
        <v>11</v>
      </c>
      <c r="H29" s="389"/>
      <c r="I29" s="389"/>
      <c r="J29" s="470" t="s">
        <v>355</v>
      </c>
      <c r="K29" s="385" t="s">
        <v>9</v>
      </c>
      <c r="M29" s="422"/>
    </row>
    <row r="30" spans="1:14" ht="15" customHeight="1" x14ac:dyDescent="0.25">
      <c r="A30" s="390"/>
      <c r="B30" s="391"/>
      <c r="C30" s="391"/>
      <c r="D30" s="391"/>
      <c r="E30" s="391"/>
      <c r="F30" s="473"/>
      <c r="G30" s="33" t="s">
        <v>43</v>
      </c>
      <c r="H30" s="33" t="s">
        <v>1</v>
      </c>
      <c r="I30" s="32" t="s">
        <v>44</v>
      </c>
      <c r="J30" s="471"/>
      <c r="K30" s="386"/>
      <c r="M30" s="422"/>
    </row>
    <row r="31" spans="1:14" ht="22.5" customHeight="1" x14ac:dyDescent="0.25">
      <c r="A31" s="481"/>
      <c r="B31" s="482"/>
      <c r="C31" s="344"/>
      <c r="D31" s="345"/>
      <c r="E31" s="71"/>
      <c r="F31" s="36"/>
      <c r="G31" s="190"/>
      <c r="H31" s="190"/>
      <c r="I31" s="38"/>
      <c r="J31" s="192"/>
      <c r="K31" s="41"/>
      <c r="M31" s="422"/>
    </row>
    <row r="32" spans="1:14" ht="22.5" customHeight="1" x14ac:dyDescent="0.25">
      <c r="A32" s="371"/>
      <c r="B32" s="372"/>
      <c r="C32" s="344"/>
      <c r="D32" s="345"/>
      <c r="E32" s="51"/>
      <c r="F32" s="10"/>
      <c r="G32" s="147"/>
      <c r="H32" s="147"/>
      <c r="I32" s="33"/>
      <c r="J32" s="177"/>
      <c r="K32" s="40"/>
      <c r="M32" s="422"/>
    </row>
    <row r="33" spans="1:13" ht="22.5" customHeight="1" x14ac:dyDescent="0.25">
      <c r="A33" s="371"/>
      <c r="B33" s="372"/>
      <c r="C33" s="344"/>
      <c r="D33" s="345"/>
      <c r="E33" s="51"/>
      <c r="F33" s="9"/>
      <c r="G33" s="147"/>
      <c r="H33" s="147"/>
      <c r="I33" s="33"/>
      <c r="J33" s="177"/>
      <c r="K33" s="40"/>
      <c r="M33" s="422"/>
    </row>
    <row r="34" spans="1:13" ht="22.5" customHeight="1" x14ac:dyDescent="0.25">
      <c r="A34" s="371"/>
      <c r="B34" s="372"/>
      <c r="C34" s="344"/>
      <c r="D34" s="345"/>
      <c r="E34" s="51"/>
      <c r="F34" s="10"/>
      <c r="G34" s="147"/>
      <c r="H34" s="147"/>
      <c r="I34" s="33"/>
      <c r="J34" s="177"/>
      <c r="K34" s="40"/>
      <c r="M34" s="422"/>
    </row>
    <row r="35" spans="1:13" ht="22.5" customHeight="1" x14ac:dyDescent="0.25">
      <c r="A35" s="371"/>
      <c r="B35" s="372"/>
      <c r="C35" s="344"/>
      <c r="D35" s="345"/>
      <c r="E35" s="51"/>
      <c r="F35" s="170"/>
      <c r="G35" s="147"/>
      <c r="H35" s="147"/>
      <c r="I35" s="33"/>
      <c r="J35" s="177"/>
      <c r="K35" s="40"/>
      <c r="M35" s="422"/>
    </row>
    <row r="36" spans="1:13" ht="22.5" customHeight="1" x14ac:dyDescent="0.25">
      <c r="A36" s="371"/>
      <c r="B36" s="372"/>
      <c r="C36" s="344"/>
      <c r="D36" s="345"/>
      <c r="E36" s="51"/>
      <c r="F36" s="9"/>
      <c r="G36" s="147"/>
      <c r="H36" s="147"/>
      <c r="I36" s="33"/>
      <c r="J36" s="177"/>
      <c r="K36" s="40"/>
      <c r="M36" s="422"/>
    </row>
    <row r="37" spans="1:13" ht="22.5" customHeight="1" x14ac:dyDescent="0.25">
      <c r="A37" s="371"/>
      <c r="B37" s="372"/>
      <c r="C37" s="344"/>
      <c r="D37" s="345"/>
      <c r="E37" s="51"/>
      <c r="F37" s="9"/>
      <c r="G37" s="147"/>
      <c r="H37" s="147"/>
      <c r="I37" s="33"/>
      <c r="J37" s="177"/>
      <c r="K37" s="40"/>
      <c r="M37" s="422"/>
    </row>
    <row r="38" spans="1:13" ht="22.5" customHeight="1" x14ac:dyDescent="0.25">
      <c r="A38" s="371"/>
      <c r="B38" s="372"/>
      <c r="C38" s="344"/>
      <c r="D38" s="345"/>
      <c r="E38" s="51"/>
      <c r="F38" s="9"/>
      <c r="G38" s="147"/>
      <c r="H38" s="147"/>
      <c r="I38" s="33"/>
      <c r="J38" s="177"/>
      <c r="K38" s="40"/>
      <c r="M38" s="422"/>
    </row>
    <row r="39" spans="1:13" ht="22.5" customHeight="1" x14ac:dyDescent="0.25">
      <c r="A39" s="371"/>
      <c r="B39" s="372"/>
      <c r="C39" s="344"/>
      <c r="D39" s="345"/>
      <c r="E39" s="51"/>
      <c r="F39" s="9"/>
      <c r="G39" s="147"/>
      <c r="H39" s="147"/>
      <c r="I39" s="33"/>
      <c r="J39" s="177"/>
      <c r="K39" s="40"/>
      <c r="M39" s="422"/>
    </row>
    <row r="40" spans="1:13" ht="22.5" customHeight="1" x14ac:dyDescent="0.25">
      <c r="A40" s="371"/>
      <c r="B40" s="372"/>
      <c r="C40" s="344"/>
      <c r="D40" s="345"/>
      <c r="E40" s="51"/>
      <c r="F40" s="9"/>
      <c r="G40" s="147"/>
      <c r="H40" s="147"/>
      <c r="I40" s="33"/>
      <c r="J40" s="177"/>
      <c r="K40" s="40"/>
      <c r="M40" s="422"/>
    </row>
    <row r="41" spans="1:13" ht="22.5" customHeight="1" x14ac:dyDescent="0.25">
      <c r="A41" s="371"/>
      <c r="B41" s="372"/>
      <c r="C41" s="344"/>
      <c r="D41" s="345"/>
      <c r="E41" s="51"/>
      <c r="F41" s="9"/>
      <c r="G41" s="147"/>
      <c r="H41" s="147"/>
      <c r="I41" s="33"/>
      <c r="J41" s="177"/>
      <c r="K41" s="40"/>
      <c r="M41" s="422"/>
    </row>
    <row r="42" spans="1:13" ht="22.5" customHeight="1" x14ac:dyDescent="0.25">
      <c r="A42" s="371"/>
      <c r="B42" s="372"/>
      <c r="C42" s="344"/>
      <c r="D42" s="345"/>
      <c r="E42" s="51"/>
      <c r="F42" s="10"/>
      <c r="G42" s="147"/>
      <c r="H42" s="147"/>
      <c r="I42" s="33"/>
      <c r="J42" s="11"/>
      <c r="K42" s="40"/>
      <c r="M42" s="422"/>
    </row>
    <row r="43" spans="1:13" ht="22.5" customHeight="1" x14ac:dyDescent="0.25">
      <c r="A43" s="371"/>
      <c r="B43" s="372"/>
      <c r="C43" s="344"/>
      <c r="D43" s="345"/>
      <c r="E43" s="51"/>
      <c r="F43" s="10"/>
      <c r="G43" s="147"/>
      <c r="H43" s="147"/>
      <c r="I43" s="33"/>
      <c r="J43" s="177"/>
      <c r="K43" s="40"/>
    </row>
    <row r="44" spans="1:13" ht="22.5" customHeight="1" x14ac:dyDescent="0.25">
      <c r="A44" s="481"/>
      <c r="B44" s="482"/>
      <c r="C44" s="344"/>
      <c r="D44" s="345"/>
      <c r="E44" s="71"/>
      <c r="F44" s="36"/>
      <c r="G44" s="190"/>
      <c r="H44" s="190"/>
      <c r="I44" s="38"/>
      <c r="J44" s="178"/>
      <c r="K44" s="175"/>
    </row>
    <row r="45" spans="1:13" ht="22.5" customHeight="1" x14ac:dyDescent="0.25">
      <c r="A45" s="371"/>
      <c r="B45" s="372"/>
      <c r="C45" s="344"/>
      <c r="D45" s="345"/>
      <c r="E45" s="51"/>
      <c r="F45" s="9"/>
      <c r="G45" s="147"/>
      <c r="H45" s="147"/>
      <c r="I45" s="33"/>
      <c r="J45" s="177"/>
      <c r="K45" s="40"/>
    </row>
    <row r="46" spans="1:13" ht="22.5" customHeight="1" x14ac:dyDescent="0.25">
      <c r="A46" s="371"/>
      <c r="B46" s="372"/>
      <c r="C46" s="344"/>
      <c r="D46" s="345"/>
      <c r="E46" s="51"/>
      <c r="F46" s="9"/>
      <c r="G46" s="147"/>
      <c r="H46" s="147"/>
      <c r="I46" s="33"/>
      <c r="J46" s="177"/>
      <c r="K46" s="40"/>
    </row>
    <row r="47" spans="1:13" ht="22.5" customHeight="1" x14ac:dyDescent="0.25">
      <c r="A47" s="371"/>
      <c r="B47" s="372"/>
      <c r="C47" s="344"/>
      <c r="D47" s="345"/>
      <c r="E47" s="51"/>
      <c r="F47" s="9"/>
      <c r="G47" s="147"/>
      <c r="H47" s="147"/>
      <c r="I47" s="33"/>
      <c r="J47" s="177"/>
      <c r="K47" s="40"/>
    </row>
    <row r="48" spans="1:13" ht="22.5" customHeight="1" x14ac:dyDescent="0.25">
      <c r="A48" s="371"/>
      <c r="B48" s="372"/>
      <c r="C48" s="344"/>
      <c r="D48" s="345"/>
      <c r="E48" s="51"/>
      <c r="F48" s="9"/>
      <c r="G48" s="147"/>
      <c r="H48" s="147"/>
      <c r="I48" s="33"/>
      <c r="J48" s="177"/>
      <c r="K48" s="40"/>
    </row>
    <row r="49" spans="1:13" ht="22.5" customHeight="1" x14ac:dyDescent="0.25">
      <c r="A49" s="371"/>
      <c r="B49" s="372"/>
      <c r="C49" s="344"/>
      <c r="D49" s="345"/>
      <c r="E49" s="51"/>
      <c r="F49" s="9"/>
      <c r="G49" s="147"/>
      <c r="H49" s="147"/>
      <c r="I49" s="33"/>
      <c r="J49" s="177"/>
      <c r="K49" s="40"/>
    </row>
    <row r="50" spans="1:13" ht="22.5" customHeight="1" x14ac:dyDescent="0.25">
      <c r="A50" s="371"/>
      <c r="B50" s="372"/>
      <c r="C50" s="344"/>
      <c r="D50" s="345"/>
      <c r="E50" s="51"/>
      <c r="F50" s="9"/>
      <c r="G50" s="147"/>
      <c r="H50" s="147"/>
      <c r="I50" s="33"/>
      <c r="J50" s="177"/>
      <c r="K50" s="40"/>
    </row>
    <row r="51" spans="1:13" ht="22.5" customHeight="1" x14ac:dyDescent="0.25">
      <c r="A51" s="371"/>
      <c r="B51" s="372"/>
      <c r="C51" s="344"/>
      <c r="D51" s="345"/>
      <c r="E51" s="51"/>
      <c r="F51" s="9"/>
      <c r="G51" s="147"/>
      <c r="H51" s="147"/>
      <c r="I51" s="33"/>
      <c r="J51" s="177"/>
      <c r="K51" s="40"/>
      <c r="M51" s="19">
        <f>SUMIF(E31:E53,"立候補準備",C31:C53)</f>
        <v>0</v>
      </c>
    </row>
    <row r="52" spans="1:13" ht="22.5" customHeight="1" x14ac:dyDescent="0.25">
      <c r="A52" s="371"/>
      <c r="B52" s="372"/>
      <c r="C52" s="344"/>
      <c r="D52" s="345"/>
      <c r="E52" s="51"/>
      <c r="F52" s="9"/>
      <c r="G52" s="147"/>
      <c r="H52" s="147"/>
      <c r="I52" s="33"/>
      <c r="J52" s="177"/>
      <c r="K52" s="40"/>
      <c r="M52" s="19">
        <f>SUMIF(E31:E53,"選 挙 運 動",C31:C53)</f>
        <v>0</v>
      </c>
    </row>
    <row r="53" spans="1:13" ht="22.5" customHeight="1" thickBot="1" x14ac:dyDescent="0.3">
      <c r="A53" s="371"/>
      <c r="B53" s="372"/>
      <c r="C53" s="378"/>
      <c r="D53" s="379"/>
      <c r="E53" s="51"/>
      <c r="F53" s="180"/>
      <c r="G53" s="191"/>
      <c r="H53" s="191"/>
      <c r="I53" s="189"/>
      <c r="J53" s="179"/>
      <c r="K53" s="184"/>
      <c r="M53" s="19">
        <f>SUM(M51:M52)</f>
        <v>0</v>
      </c>
    </row>
    <row r="54" spans="1:13" ht="18.75" customHeight="1" thickTop="1" thickBot="1" x14ac:dyDescent="0.3">
      <c r="A54" s="476" t="s">
        <v>22</v>
      </c>
      <c r="B54" s="478"/>
      <c r="C54" s="466">
        <f>SUM(C31:C53)</f>
        <v>0</v>
      </c>
      <c r="D54" s="467"/>
      <c r="E54" s="146"/>
      <c r="F54" s="146"/>
      <c r="G54" s="166"/>
      <c r="H54" s="167"/>
      <c r="I54" s="146"/>
      <c r="J54" s="165"/>
      <c r="K54" s="101"/>
      <c r="M54" s="59" t="str">
        <f>IF(M53=C54,"OK","NG")</f>
        <v>OK</v>
      </c>
    </row>
    <row r="55" spans="1:13" ht="19.5" customHeight="1" thickBot="1" x14ac:dyDescent="0.3">
      <c r="A55" s="125" t="s">
        <v>87</v>
      </c>
      <c r="B55" s="3" t="s">
        <v>160</v>
      </c>
      <c r="C55" s="4"/>
      <c r="D55" s="2"/>
      <c r="F55" s="46"/>
      <c r="G55" s="4" t="s">
        <v>150</v>
      </c>
      <c r="K55" s="126" t="s">
        <v>104</v>
      </c>
      <c r="M55" s="422" t="s">
        <v>50</v>
      </c>
    </row>
    <row r="56" spans="1:13" ht="15" customHeight="1" x14ac:dyDescent="0.25">
      <c r="A56" s="388" t="s">
        <v>0</v>
      </c>
      <c r="B56" s="389"/>
      <c r="C56" s="392" t="s">
        <v>95</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481"/>
      <c r="B58" s="482"/>
      <c r="C58" s="344"/>
      <c r="D58" s="345"/>
      <c r="E58" s="71"/>
      <c r="F58" s="36"/>
      <c r="G58" s="190"/>
      <c r="H58" s="190"/>
      <c r="I58" s="38"/>
      <c r="J58" s="192"/>
      <c r="K58" s="41"/>
      <c r="M58" s="422"/>
    </row>
    <row r="59" spans="1:13" ht="22.5" customHeight="1" x14ac:dyDescent="0.25">
      <c r="A59" s="371"/>
      <c r="B59" s="372"/>
      <c r="C59" s="344"/>
      <c r="D59" s="345"/>
      <c r="E59" s="51"/>
      <c r="F59" s="10"/>
      <c r="G59" s="147"/>
      <c r="H59" s="147"/>
      <c r="I59" s="33"/>
      <c r="J59" s="177"/>
      <c r="K59" s="40"/>
      <c r="M59" s="422"/>
    </row>
    <row r="60" spans="1:13" ht="22.5" customHeight="1" x14ac:dyDescent="0.25">
      <c r="A60" s="371"/>
      <c r="B60" s="372"/>
      <c r="C60" s="344"/>
      <c r="D60" s="345"/>
      <c r="E60" s="51"/>
      <c r="F60" s="9"/>
      <c r="G60" s="147"/>
      <c r="H60" s="147"/>
      <c r="I60" s="33"/>
      <c r="J60" s="177"/>
      <c r="K60" s="40"/>
      <c r="M60" s="422"/>
    </row>
    <row r="61" spans="1:13" ht="22.5" customHeight="1" x14ac:dyDescent="0.25">
      <c r="A61" s="371"/>
      <c r="B61" s="372"/>
      <c r="C61" s="344"/>
      <c r="D61" s="345"/>
      <c r="E61" s="51"/>
      <c r="F61" s="10"/>
      <c r="G61" s="147"/>
      <c r="H61" s="147"/>
      <c r="I61" s="33"/>
      <c r="J61" s="177"/>
      <c r="K61" s="40"/>
      <c r="M61" s="422"/>
    </row>
    <row r="62" spans="1:13" ht="22.5" customHeight="1" x14ac:dyDescent="0.25">
      <c r="A62" s="371"/>
      <c r="B62" s="372"/>
      <c r="C62" s="344"/>
      <c r="D62" s="345"/>
      <c r="E62" s="51"/>
      <c r="F62" s="170"/>
      <c r="G62" s="147"/>
      <c r="H62" s="147"/>
      <c r="I62" s="33"/>
      <c r="J62" s="177"/>
      <c r="K62" s="40"/>
      <c r="M62" s="422"/>
    </row>
    <row r="63" spans="1:13" ht="22.5" customHeight="1" x14ac:dyDescent="0.25">
      <c r="A63" s="371"/>
      <c r="B63" s="372"/>
      <c r="C63" s="344"/>
      <c r="D63" s="345"/>
      <c r="E63" s="51"/>
      <c r="F63" s="9"/>
      <c r="G63" s="147"/>
      <c r="H63" s="147"/>
      <c r="I63" s="33"/>
      <c r="J63" s="177"/>
      <c r="K63" s="40"/>
      <c r="M63" s="422"/>
    </row>
    <row r="64" spans="1:13" ht="22.5" customHeight="1" x14ac:dyDescent="0.25">
      <c r="A64" s="371"/>
      <c r="B64" s="372"/>
      <c r="C64" s="344"/>
      <c r="D64" s="345"/>
      <c r="E64" s="51"/>
      <c r="F64" s="9"/>
      <c r="G64" s="147"/>
      <c r="H64" s="147"/>
      <c r="I64" s="33"/>
      <c r="J64" s="177"/>
      <c r="K64" s="40"/>
      <c r="M64" s="422"/>
    </row>
    <row r="65" spans="1:13" ht="22.5" customHeight="1" x14ac:dyDescent="0.25">
      <c r="A65" s="371"/>
      <c r="B65" s="372"/>
      <c r="C65" s="344"/>
      <c r="D65" s="345"/>
      <c r="E65" s="51"/>
      <c r="F65" s="9"/>
      <c r="G65" s="147"/>
      <c r="H65" s="147"/>
      <c r="I65" s="33"/>
      <c r="J65" s="177"/>
      <c r="K65" s="40"/>
      <c r="M65" s="422"/>
    </row>
    <row r="66" spans="1:13" ht="22.5" customHeight="1" x14ac:dyDescent="0.25">
      <c r="A66" s="371"/>
      <c r="B66" s="372"/>
      <c r="C66" s="344"/>
      <c r="D66" s="345"/>
      <c r="E66" s="51"/>
      <c r="F66" s="9"/>
      <c r="G66" s="147"/>
      <c r="H66" s="147"/>
      <c r="I66" s="33"/>
      <c r="J66" s="177"/>
      <c r="K66" s="40"/>
      <c r="M66" s="422"/>
    </row>
    <row r="67" spans="1:13" ht="22.5" customHeight="1" x14ac:dyDescent="0.25">
      <c r="A67" s="371"/>
      <c r="B67" s="372"/>
      <c r="C67" s="344"/>
      <c r="D67" s="345"/>
      <c r="E67" s="51"/>
      <c r="F67" s="9"/>
      <c r="G67" s="147"/>
      <c r="H67" s="147"/>
      <c r="I67" s="33"/>
      <c r="J67" s="177"/>
      <c r="K67" s="40"/>
      <c r="M67" s="422"/>
    </row>
    <row r="68" spans="1:13" ht="22.5" customHeight="1" x14ac:dyDescent="0.25">
      <c r="A68" s="371"/>
      <c r="B68" s="372"/>
      <c r="C68" s="344"/>
      <c r="D68" s="345"/>
      <c r="E68" s="51"/>
      <c r="F68" s="9"/>
      <c r="G68" s="147"/>
      <c r="H68" s="147"/>
      <c r="I68" s="33"/>
      <c r="J68" s="177"/>
      <c r="K68" s="40"/>
      <c r="M68" s="422"/>
    </row>
    <row r="69" spans="1:13" ht="22.5" customHeight="1" x14ac:dyDescent="0.25">
      <c r="A69" s="371"/>
      <c r="B69" s="372"/>
      <c r="C69" s="344"/>
      <c r="D69" s="345"/>
      <c r="E69" s="51"/>
      <c r="F69" s="10"/>
      <c r="G69" s="147"/>
      <c r="H69" s="147"/>
      <c r="I69" s="33"/>
      <c r="J69" s="11"/>
      <c r="K69" s="40"/>
      <c r="M69" s="422"/>
    </row>
    <row r="70" spans="1:13" ht="22.5" customHeight="1" x14ac:dyDescent="0.25">
      <c r="A70" s="371"/>
      <c r="B70" s="372"/>
      <c r="C70" s="344"/>
      <c r="D70" s="345"/>
      <c r="E70" s="51"/>
      <c r="F70" s="10"/>
      <c r="G70" s="147"/>
      <c r="H70" s="147"/>
      <c r="I70" s="33"/>
      <c r="J70" s="177"/>
      <c r="K70" s="40"/>
    </row>
    <row r="71" spans="1:13" ht="22.5" customHeight="1" x14ac:dyDescent="0.25">
      <c r="A71" s="481"/>
      <c r="B71" s="482"/>
      <c r="C71" s="344"/>
      <c r="D71" s="345"/>
      <c r="E71" s="71"/>
      <c r="F71" s="36"/>
      <c r="G71" s="190"/>
      <c r="H71" s="190"/>
      <c r="I71" s="38"/>
      <c r="J71" s="178"/>
      <c r="K71" s="175"/>
    </row>
    <row r="72" spans="1:13" ht="22.5" customHeight="1" x14ac:dyDescent="0.25">
      <c r="A72" s="371"/>
      <c r="B72" s="372"/>
      <c r="C72" s="344"/>
      <c r="D72" s="345"/>
      <c r="E72" s="51"/>
      <c r="F72" s="9"/>
      <c r="G72" s="147"/>
      <c r="H72" s="147"/>
      <c r="I72" s="33"/>
      <c r="J72" s="177"/>
      <c r="K72" s="40"/>
    </row>
    <row r="73" spans="1:13" ht="22.5" customHeight="1" x14ac:dyDescent="0.25">
      <c r="A73" s="371"/>
      <c r="B73" s="372"/>
      <c r="C73" s="344"/>
      <c r="D73" s="345"/>
      <c r="E73" s="51"/>
      <c r="F73" s="9"/>
      <c r="G73" s="147"/>
      <c r="H73" s="147"/>
      <c r="I73" s="33"/>
      <c r="J73" s="177"/>
      <c r="K73" s="40"/>
    </row>
    <row r="74" spans="1:13" ht="22.5" customHeight="1" x14ac:dyDescent="0.25">
      <c r="A74" s="371"/>
      <c r="B74" s="372"/>
      <c r="C74" s="344"/>
      <c r="D74" s="345"/>
      <c r="E74" s="51"/>
      <c r="F74" s="9"/>
      <c r="G74" s="147"/>
      <c r="H74" s="147"/>
      <c r="I74" s="33"/>
      <c r="J74" s="177"/>
      <c r="K74" s="40"/>
    </row>
    <row r="75" spans="1:13" ht="22.5" customHeight="1" x14ac:dyDescent="0.25">
      <c r="A75" s="371"/>
      <c r="B75" s="372"/>
      <c r="C75" s="344"/>
      <c r="D75" s="345"/>
      <c r="E75" s="51"/>
      <c r="F75" s="9"/>
      <c r="G75" s="147"/>
      <c r="H75" s="147"/>
      <c r="I75" s="33"/>
      <c r="J75" s="177"/>
      <c r="K75" s="40"/>
    </row>
    <row r="76" spans="1:13" ht="22.5" customHeight="1" x14ac:dyDescent="0.25">
      <c r="A76" s="371"/>
      <c r="B76" s="372"/>
      <c r="C76" s="344"/>
      <c r="D76" s="345"/>
      <c r="E76" s="51"/>
      <c r="F76" s="9"/>
      <c r="G76" s="147"/>
      <c r="H76" s="147"/>
      <c r="I76" s="33"/>
      <c r="J76" s="177"/>
      <c r="K76" s="40"/>
    </row>
    <row r="77" spans="1:13" ht="22.5" customHeight="1" x14ac:dyDescent="0.25">
      <c r="A77" s="371"/>
      <c r="B77" s="372"/>
      <c r="C77" s="344"/>
      <c r="D77" s="345"/>
      <c r="E77" s="51"/>
      <c r="F77" s="9"/>
      <c r="G77" s="147"/>
      <c r="H77" s="147"/>
      <c r="I77" s="33"/>
      <c r="J77" s="177"/>
      <c r="K77" s="40"/>
    </row>
    <row r="78" spans="1:13" ht="22.5" customHeight="1" x14ac:dyDescent="0.25">
      <c r="A78" s="371"/>
      <c r="B78" s="372"/>
      <c r="C78" s="344"/>
      <c r="D78" s="345"/>
      <c r="E78" s="51"/>
      <c r="F78" s="9"/>
      <c r="G78" s="147"/>
      <c r="H78" s="147"/>
      <c r="I78" s="33"/>
      <c r="J78" s="177"/>
      <c r="K78" s="40"/>
      <c r="M78" s="19">
        <f>SUMIF(E58:E80,"立候補準備",C58:C80)</f>
        <v>0</v>
      </c>
    </row>
    <row r="79" spans="1:13" ht="22.5" customHeight="1" x14ac:dyDescent="0.25">
      <c r="A79" s="371"/>
      <c r="B79" s="372"/>
      <c r="C79" s="344"/>
      <c r="D79" s="345"/>
      <c r="E79" s="51"/>
      <c r="F79" s="9"/>
      <c r="G79" s="147"/>
      <c r="H79" s="147"/>
      <c r="I79" s="33"/>
      <c r="J79" s="177"/>
      <c r="K79" s="40"/>
      <c r="M79" s="19">
        <f>SUMIF(E58:E80,"選 挙 運 動",C58:C80)</f>
        <v>0</v>
      </c>
    </row>
    <row r="80" spans="1:13" ht="22.5" customHeight="1" thickBot="1" x14ac:dyDescent="0.3">
      <c r="A80" s="371"/>
      <c r="B80" s="372"/>
      <c r="C80" s="378"/>
      <c r="D80" s="379"/>
      <c r="E80" s="51"/>
      <c r="F80" s="180"/>
      <c r="G80" s="191"/>
      <c r="H80" s="191"/>
      <c r="I80" s="189"/>
      <c r="J80" s="179"/>
      <c r="K80" s="184"/>
      <c r="M80" s="19">
        <f>SUM(M78:M79)</f>
        <v>0</v>
      </c>
    </row>
    <row r="81" spans="1:13" ht="18.75" customHeight="1" thickTop="1" thickBot="1" x14ac:dyDescent="0.3">
      <c r="A81" s="476" t="s">
        <v>22</v>
      </c>
      <c r="B81" s="478"/>
      <c r="C81" s="466">
        <f>SUM(C58:C80)</f>
        <v>0</v>
      </c>
      <c r="D81" s="467"/>
      <c r="E81" s="146"/>
      <c r="F81" s="146"/>
      <c r="G81" s="166"/>
      <c r="H81" s="167"/>
      <c r="I81" s="146"/>
      <c r="J81" s="165"/>
      <c r="K81" s="101"/>
      <c r="M81" s="59" t="str">
        <f>IF(M80=C81,"OK","NG")</f>
        <v>OK</v>
      </c>
    </row>
    <row r="82" spans="1:13" ht="18.75" customHeight="1" thickBot="1" x14ac:dyDescent="0.3">
      <c r="A82" s="125" t="s">
        <v>87</v>
      </c>
      <c r="B82" s="3" t="s">
        <v>160</v>
      </c>
      <c r="C82" s="4"/>
      <c r="D82" s="2"/>
      <c r="F82" s="46"/>
      <c r="G82" s="4" t="s">
        <v>151</v>
      </c>
      <c r="K82" s="126" t="s">
        <v>104</v>
      </c>
      <c r="M82" s="422" t="s">
        <v>51</v>
      </c>
    </row>
    <row r="83" spans="1:13" ht="15" customHeight="1" x14ac:dyDescent="0.25">
      <c r="A83" s="388" t="s">
        <v>0</v>
      </c>
      <c r="B83" s="389"/>
      <c r="C83" s="392" t="s">
        <v>95</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481"/>
      <c r="B85" s="482"/>
      <c r="C85" s="344"/>
      <c r="D85" s="345"/>
      <c r="E85" s="71"/>
      <c r="F85" s="36"/>
      <c r="G85" s="190"/>
      <c r="H85" s="190"/>
      <c r="I85" s="38"/>
      <c r="J85" s="192"/>
      <c r="K85" s="41"/>
      <c r="M85" s="422"/>
    </row>
    <row r="86" spans="1:13" ht="22.5" customHeight="1" x14ac:dyDescent="0.25">
      <c r="A86" s="371"/>
      <c r="B86" s="372"/>
      <c r="C86" s="344"/>
      <c r="D86" s="345"/>
      <c r="E86" s="51"/>
      <c r="F86" s="10"/>
      <c r="G86" s="147"/>
      <c r="H86" s="147"/>
      <c r="I86" s="33"/>
      <c r="J86" s="177"/>
      <c r="K86" s="40"/>
      <c r="M86" s="422"/>
    </row>
    <row r="87" spans="1:13" ht="22.5" customHeight="1" x14ac:dyDescent="0.25">
      <c r="A87" s="371"/>
      <c r="B87" s="372"/>
      <c r="C87" s="344"/>
      <c r="D87" s="345"/>
      <c r="E87" s="51"/>
      <c r="F87" s="9"/>
      <c r="G87" s="147"/>
      <c r="H87" s="147"/>
      <c r="I87" s="33"/>
      <c r="J87" s="177"/>
      <c r="K87" s="40"/>
      <c r="M87" s="422"/>
    </row>
    <row r="88" spans="1:13" ht="22.5" customHeight="1" x14ac:dyDescent="0.25">
      <c r="A88" s="371"/>
      <c r="B88" s="372"/>
      <c r="C88" s="344"/>
      <c r="D88" s="345"/>
      <c r="E88" s="51"/>
      <c r="F88" s="10"/>
      <c r="G88" s="147"/>
      <c r="H88" s="147"/>
      <c r="I88" s="33"/>
      <c r="J88" s="177"/>
      <c r="K88" s="40"/>
      <c r="M88" s="422"/>
    </row>
    <row r="89" spans="1:13" ht="22.5" customHeight="1" x14ac:dyDescent="0.25">
      <c r="A89" s="371"/>
      <c r="B89" s="372"/>
      <c r="C89" s="344"/>
      <c r="D89" s="345"/>
      <c r="E89" s="51"/>
      <c r="F89" s="170"/>
      <c r="G89" s="147"/>
      <c r="H89" s="147"/>
      <c r="I89" s="33"/>
      <c r="J89" s="177"/>
      <c r="K89" s="40"/>
      <c r="M89" s="422"/>
    </row>
    <row r="90" spans="1:13" ht="22.5" customHeight="1" x14ac:dyDescent="0.25">
      <c r="A90" s="371"/>
      <c r="B90" s="372"/>
      <c r="C90" s="344"/>
      <c r="D90" s="345"/>
      <c r="E90" s="51"/>
      <c r="F90" s="9"/>
      <c r="G90" s="147"/>
      <c r="H90" s="147"/>
      <c r="I90" s="33"/>
      <c r="J90" s="177"/>
      <c r="K90" s="40"/>
      <c r="M90" s="422"/>
    </row>
    <row r="91" spans="1:13" ht="22.5" customHeight="1" x14ac:dyDescent="0.25">
      <c r="A91" s="371"/>
      <c r="B91" s="372"/>
      <c r="C91" s="344"/>
      <c r="D91" s="345"/>
      <c r="E91" s="51"/>
      <c r="F91" s="9"/>
      <c r="G91" s="147"/>
      <c r="H91" s="147"/>
      <c r="I91" s="33"/>
      <c r="J91" s="177"/>
      <c r="K91" s="40"/>
      <c r="M91" s="422"/>
    </row>
    <row r="92" spans="1:13" ht="22.5" customHeight="1" x14ac:dyDescent="0.25">
      <c r="A92" s="371"/>
      <c r="B92" s="372"/>
      <c r="C92" s="344"/>
      <c r="D92" s="345"/>
      <c r="E92" s="51"/>
      <c r="F92" s="9"/>
      <c r="G92" s="147"/>
      <c r="H92" s="147"/>
      <c r="I92" s="33"/>
      <c r="J92" s="177"/>
      <c r="K92" s="40"/>
      <c r="M92" s="422"/>
    </row>
    <row r="93" spans="1:13" ht="22.5" customHeight="1" x14ac:dyDescent="0.25">
      <c r="A93" s="371"/>
      <c r="B93" s="372"/>
      <c r="C93" s="344"/>
      <c r="D93" s="345"/>
      <c r="E93" s="51"/>
      <c r="F93" s="9"/>
      <c r="G93" s="147"/>
      <c r="H93" s="147"/>
      <c r="I93" s="33"/>
      <c r="J93" s="177"/>
      <c r="K93" s="40"/>
      <c r="M93" s="422"/>
    </row>
    <row r="94" spans="1:13" ht="22.5" customHeight="1" x14ac:dyDescent="0.25">
      <c r="A94" s="371"/>
      <c r="B94" s="372"/>
      <c r="C94" s="344"/>
      <c r="D94" s="345"/>
      <c r="E94" s="51"/>
      <c r="F94" s="9"/>
      <c r="G94" s="147"/>
      <c r="H94" s="147"/>
      <c r="I94" s="33"/>
      <c r="J94" s="177"/>
      <c r="K94" s="40"/>
      <c r="M94" s="422"/>
    </row>
    <row r="95" spans="1:13" ht="22.5" customHeight="1" x14ac:dyDescent="0.25">
      <c r="A95" s="371"/>
      <c r="B95" s="372"/>
      <c r="C95" s="344"/>
      <c r="D95" s="345"/>
      <c r="E95" s="51"/>
      <c r="F95" s="9"/>
      <c r="G95" s="147"/>
      <c r="H95" s="147"/>
      <c r="I95" s="33"/>
      <c r="J95" s="177"/>
      <c r="K95" s="40"/>
      <c r="M95" s="422"/>
    </row>
    <row r="96" spans="1:13" ht="22.5" customHeight="1" x14ac:dyDescent="0.25">
      <c r="A96" s="371"/>
      <c r="B96" s="372"/>
      <c r="C96" s="344"/>
      <c r="D96" s="345"/>
      <c r="E96" s="51"/>
      <c r="F96" s="10"/>
      <c r="G96" s="147"/>
      <c r="H96" s="147"/>
      <c r="I96" s="33"/>
      <c r="J96" s="11"/>
      <c r="K96" s="40"/>
      <c r="M96" s="422"/>
    </row>
    <row r="97" spans="1:13" ht="22.5" customHeight="1" x14ac:dyDescent="0.25">
      <c r="A97" s="371"/>
      <c r="B97" s="372"/>
      <c r="C97" s="344"/>
      <c r="D97" s="345"/>
      <c r="E97" s="51"/>
      <c r="F97" s="10"/>
      <c r="G97" s="147"/>
      <c r="H97" s="147"/>
      <c r="I97" s="33"/>
      <c r="J97" s="177"/>
      <c r="K97" s="40"/>
    </row>
    <row r="98" spans="1:13" ht="22.5" customHeight="1" x14ac:dyDescent="0.25">
      <c r="A98" s="481"/>
      <c r="B98" s="482"/>
      <c r="C98" s="344"/>
      <c r="D98" s="345"/>
      <c r="E98" s="71"/>
      <c r="F98" s="36"/>
      <c r="G98" s="190"/>
      <c r="H98" s="190"/>
      <c r="I98" s="38"/>
      <c r="J98" s="178"/>
      <c r="K98" s="175"/>
    </row>
    <row r="99" spans="1:13" ht="22.5" customHeight="1" x14ac:dyDescent="0.25">
      <c r="A99" s="371"/>
      <c r="B99" s="372"/>
      <c r="C99" s="344"/>
      <c r="D99" s="345"/>
      <c r="E99" s="51"/>
      <c r="F99" s="9"/>
      <c r="G99" s="147"/>
      <c r="H99" s="147"/>
      <c r="I99" s="33"/>
      <c r="J99" s="177"/>
      <c r="K99" s="40"/>
    </row>
    <row r="100" spans="1:13" ht="22.5" customHeight="1" x14ac:dyDescent="0.25">
      <c r="A100" s="371"/>
      <c r="B100" s="372"/>
      <c r="C100" s="344"/>
      <c r="D100" s="345"/>
      <c r="E100" s="51"/>
      <c r="F100" s="9"/>
      <c r="G100" s="147"/>
      <c r="H100" s="147"/>
      <c r="I100" s="33"/>
      <c r="J100" s="177"/>
      <c r="K100" s="40"/>
    </row>
    <row r="101" spans="1:13" ht="22.5" customHeight="1" x14ac:dyDescent="0.25">
      <c r="A101" s="371"/>
      <c r="B101" s="372"/>
      <c r="C101" s="344"/>
      <c r="D101" s="345"/>
      <c r="E101" s="51"/>
      <c r="F101" s="9"/>
      <c r="G101" s="147"/>
      <c r="H101" s="147"/>
      <c r="I101" s="33"/>
      <c r="J101" s="177"/>
      <c r="K101" s="40"/>
    </row>
    <row r="102" spans="1:13" ht="22.5" customHeight="1" x14ac:dyDescent="0.25">
      <c r="A102" s="371"/>
      <c r="B102" s="372"/>
      <c r="C102" s="344"/>
      <c r="D102" s="345"/>
      <c r="E102" s="51"/>
      <c r="F102" s="9"/>
      <c r="G102" s="147"/>
      <c r="H102" s="147"/>
      <c r="I102" s="33"/>
      <c r="J102" s="177"/>
      <c r="K102" s="40"/>
    </row>
    <row r="103" spans="1:13" ht="22.5" customHeight="1" x14ac:dyDescent="0.25">
      <c r="A103" s="371"/>
      <c r="B103" s="372"/>
      <c r="C103" s="344"/>
      <c r="D103" s="345"/>
      <c r="E103" s="51"/>
      <c r="F103" s="9"/>
      <c r="G103" s="147"/>
      <c r="H103" s="147"/>
      <c r="I103" s="33"/>
      <c r="J103" s="177"/>
      <c r="K103" s="40"/>
    </row>
    <row r="104" spans="1:13" ht="22.5" customHeight="1" x14ac:dyDescent="0.25">
      <c r="A104" s="371"/>
      <c r="B104" s="372"/>
      <c r="C104" s="344"/>
      <c r="D104" s="345"/>
      <c r="E104" s="51"/>
      <c r="F104" s="9"/>
      <c r="G104" s="147"/>
      <c r="H104" s="147"/>
      <c r="I104" s="33"/>
      <c r="J104" s="177"/>
      <c r="K104" s="40"/>
    </row>
    <row r="105" spans="1:13" ht="22.5" customHeight="1" x14ac:dyDescent="0.25">
      <c r="A105" s="371"/>
      <c r="B105" s="372"/>
      <c r="C105" s="344"/>
      <c r="D105" s="345"/>
      <c r="E105" s="51"/>
      <c r="F105" s="9"/>
      <c r="G105" s="147"/>
      <c r="H105" s="147"/>
      <c r="I105" s="33"/>
      <c r="J105" s="177"/>
      <c r="K105" s="40"/>
      <c r="M105" s="19">
        <f>SUMIF(E85:E107,"立候補準備",C85:C107)</f>
        <v>0</v>
      </c>
    </row>
    <row r="106" spans="1:13" ht="22.5" customHeight="1" x14ac:dyDescent="0.25">
      <c r="A106" s="371"/>
      <c r="B106" s="372"/>
      <c r="C106" s="344"/>
      <c r="D106" s="345"/>
      <c r="E106" s="51"/>
      <c r="F106" s="9"/>
      <c r="G106" s="147"/>
      <c r="H106" s="147"/>
      <c r="I106" s="33"/>
      <c r="J106" s="177"/>
      <c r="K106" s="40"/>
      <c r="M106" s="19">
        <f>SUMIF(E85:E107,"選 挙 運 動",C85:C107)</f>
        <v>0</v>
      </c>
    </row>
    <row r="107" spans="1:13" ht="22.5" customHeight="1" thickBot="1" x14ac:dyDescent="0.3">
      <c r="A107" s="371"/>
      <c r="B107" s="372"/>
      <c r="C107" s="378"/>
      <c r="D107" s="379"/>
      <c r="E107" s="51"/>
      <c r="F107" s="180"/>
      <c r="G107" s="191"/>
      <c r="H107" s="191"/>
      <c r="I107" s="189"/>
      <c r="J107" s="179"/>
      <c r="K107" s="184"/>
      <c r="M107" s="19">
        <f>SUM(M105:M106)</f>
        <v>0</v>
      </c>
    </row>
    <row r="108" spans="1:13" ht="18" customHeight="1" thickTop="1" thickBot="1" x14ac:dyDescent="0.3">
      <c r="A108" s="476" t="s">
        <v>22</v>
      </c>
      <c r="B108" s="478"/>
      <c r="C108" s="466">
        <f>SUM(C85:C107)</f>
        <v>0</v>
      </c>
      <c r="D108" s="467"/>
      <c r="E108" s="146"/>
      <c r="F108" s="146"/>
      <c r="G108" s="166"/>
      <c r="H108" s="167"/>
      <c r="I108" s="146"/>
      <c r="J108" s="165"/>
      <c r="K108" s="101"/>
      <c r="M108" s="59" t="str">
        <f>IF(M107=C108,"OK","NG")</f>
        <v>OK</v>
      </c>
    </row>
  </sheetData>
  <mergeCells count="224">
    <mergeCell ref="C104:D104"/>
    <mergeCell ref="C105:D105"/>
    <mergeCell ref="C106:D106"/>
    <mergeCell ref="C107:D107"/>
    <mergeCell ref="C108:D108"/>
    <mergeCell ref="M1:M15"/>
    <mergeCell ref="M28:M42"/>
    <mergeCell ref="M55:M69"/>
    <mergeCell ref="M82:M96"/>
    <mergeCell ref="C93:D93"/>
    <mergeCell ref="C94:D94"/>
    <mergeCell ref="C95:D95"/>
    <mergeCell ref="C96:D96"/>
    <mergeCell ref="C97:D97"/>
    <mergeCell ref="C98:D98"/>
    <mergeCell ref="C99:D99"/>
    <mergeCell ref="C100:D100"/>
    <mergeCell ref="C101:D101"/>
    <mergeCell ref="C78:D78"/>
    <mergeCell ref="C79:D79"/>
    <mergeCell ref="C80:D80"/>
    <mergeCell ref="C81:D81"/>
    <mergeCell ref="C71:D71"/>
    <mergeCell ref="C72:D72"/>
    <mergeCell ref="C73:D73"/>
    <mergeCell ref="C74:D74"/>
    <mergeCell ref="C75:D75"/>
    <mergeCell ref="C76:D76"/>
    <mergeCell ref="C77:D77"/>
    <mergeCell ref="C102:D102"/>
    <mergeCell ref="C103:D103"/>
    <mergeCell ref="C49:D49"/>
    <mergeCell ref="C50:D50"/>
    <mergeCell ref="C51:D51"/>
    <mergeCell ref="C52:D52"/>
    <mergeCell ref="C53:D53"/>
    <mergeCell ref="C54:D54"/>
    <mergeCell ref="C58:D58"/>
    <mergeCell ref="C59:D59"/>
    <mergeCell ref="C60:D60"/>
    <mergeCell ref="C56:D57"/>
    <mergeCell ref="C69:D69"/>
    <mergeCell ref="C70:D70"/>
    <mergeCell ref="C66:D66"/>
    <mergeCell ref="C67:D67"/>
    <mergeCell ref="C68:D68"/>
    <mergeCell ref="C61:D61"/>
    <mergeCell ref="C62:D62"/>
    <mergeCell ref="C40:D40"/>
    <mergeCell ref="C41:D41"/>
    <mergeCell ref="C42:D42"/>
    <mergeCell ref="C43:D43"/>
    <mergeCell ref="C44:D44"/>
    <mergeCell ref="C45:D45"/>
    <mergeCell ref="C46:D46"/>
    <mergeCell ref="C47:D47"/>
    <mergeCell ref="C48:D48"/>
    <mergeCell ref="C24:D24"/>
    <mergeCell ref="C25:D25"/>
    <mergeCell ref="C26:D26"/>
    <mergeCell ref="C27:D27"/>
    <mergeCell ref="C31:D31"/>
    <mergeCell ref="C32:D32"/>
    <mergeCell ref="C33:D33"/>
    <mergeCell ref="C34:D34"/>
    <mergeCell ref="C35:D35"/>
    <mergeCell ref="C29:D30"/>
    <mergeCell ref="C21:D21"/>
    <mergeCell ref="C22:D22"/>
    <mergeCell ref="C23:D23"/>
    <mergeCell ref="K2:K3"/>
    <mergeCell ref="G2:I2"/>
    <mergeCell ref="J2:J3"/>
    <mergeCell ref="A8:B8"/>
    <mergeCell ref="A9:B9"/>
    <mergeCell ref="A13:B13"/>
    <mergeCell ref="A7:B7"/>
    <mergeCell ref="A2:B3"/>
    <mergeCell ref="A4:B4"/>
    <mergeCell ref="A5:B5"/>
    <mergeCell ref="A6:B6"/>
    <mergeCell ref="A10:B10"/>
    <mergeCell ref="A11:B11"/>
    <mergeCell ref="A12:B12"/>
    <mergeCell ref="C4:D4"/>
    <mergeCell ref="C5:D5"/>
    <mergeCell ref="C6:D6"/>
    <mergeCell ref="C7:D7"/>
    <mergeCell ref="C8:D8"/>
    <mergeCell ref="C9:D9"/>
    <mergeCell ref="C10:D10"/>
    <mergeCell ref="C2:D3"/>
    <mergeCell ref="E2:E3"/>
    <mergeCell ref="F2:F3"/>
    <mergeCell ref="A16:B16"/>
    <mergeCell ref="A17:B17"/>
    <mergeCell ref="A18:B18"/>
    <mergeCell ref="A19:B19"/>
    <mergeCell ref="A20:B20"/>
    <mergeCell ref="C14:D14"/>
    <mergeCell ref="C15:D15"/>
    <mergeCell ref="C16:D16"/>
    <mergeCell ref="C17:D17"/>
    <mergeCell ref="C18:D18"/>
    <mergeCell ref="C19:D19"/>
    <mergeCell ref="C20:D20"/>
    <mergeCell ref="C11:D11"/>
    <mergeCell ref="C12:D12"/>
    <mergeCell ref="C13:D13"/>
    <mergeCell ref="E29:E30"/>
    <mergeCell ref="F29:F30"/>
    <mergeCell ref="G29:I29"/>
    <mergeCell ref="J29:J30"/>
    <mergeCell ref="K29:K30"/>
    <mergeCell ref="A31:B31"/>
    <mergeCell ref="A32:B32"/>
    <mergeCell ref="A39:B39"/>
    <mergeCell ref="C36:D36"/>
    <mergeCell ref="C37:D37"/>
    <mergeCell ref="C38:D38"/>
    <mergeCell ref="C39:D39"/>
    <mergeCell ref="A33:B33"/>
    <mergeCell ref="A34:B34"/>
    <mergeCell ref="A35:B35"/>
    <mergeCell ref="A36:B36"/>
    <mergeCell ref="A37:B37"/>
    <mergeCell ref="A38:B38"/>
    <mergeCell ref="A27:B27"/>
    <mergeCell ref="A14:B14"/>
    <mergeCell ref="A24:B24"/>
    <mergeCell ref="A21:B21"/>
    <mergeCell ref="A22:B22"/>
    <mergeCell ref="A23:B23"/>
    <mergeCell ref="A15:B15"/>
    <mergeCell ref="A29:B30"/>
    <mergeCell ref="A25:B25"/>
    <mergeCell ref="A26:B26"/>
    <mergeCell ref="A40:B40"/>
    <mergeCell ref="A41:B41"/>
    <mergeCell ref="A42:B42"/>
    <mergeCell ref="A66:B66"/>
    <mergeCell ref="A67:B67"/>
    <mergeCell ref="A68:B68"/>
    <mergeCell ref="A69:B69"/>
    <mergeCell ref="A70:B70"/>
    <mergeCell ref="A56:B57"/>
    <mergeCell ref="A53:B53"/>
    <mergeCell ref="A54:B54"/>
    <mergeCell ref="A48:B48"/>
    <mergeCell ref="A49:B49"/>
    <mergeCell ref="A50:B50"/>
    <mergeCell ref="A51:B51"/>
    <mergeCell ref="A52:B52"/>
    <mergeCell ref="A43:B43"/>
    <mergeCell ref="A44:B44"/>
    <mergeCell ref="A45:B45"/>
    <mergeCell ref="A46:B46"/>
    <mergeCell ref="A47:B47"/>
    <mergeCell ref="A64:B64"/>
    <mergeCell ref="A65:B65"/>
    <mergeCell ref="C63:D63"/>
    <mergeCell ref="C64:D64"/>
    <mergeCell ref="C65:D65"/>
    <mergeCell ref="G56:I56"/>
    <mergeCell ref="J56:J57"/>
    <mergeCell ref="K56:K57"/>
    <mergeCell ref="A58:B58"/>
    <mergeCell ref="A59:B59"/>
    <mergeCell ref="A60:B60"/>
    <mergeCell ref="A61:B61"/>
    <mergeCell ref="A62:B62"/>
    <mergeCell ref="A63:B63"/>
    <mergeCell ref="E56:E57"/>
    <mergeCell ref="F56:F57"/>
    <mergeCell ref="A76:B76"/>
    <mergeCell ref="A77:B77"/>
    <mergeCell ref="A78:B78"/>
    <mergeCell ref="A79:B79"/>
    <mergeCell ref="A80:B80"/>
    <mergeCell ref="A71:B71"/>
    <mergeCell ref="A72:B72"/>
    <mergeCell ref="A73:B73"/>
    <mergeCell ref="A74:B74"/>
    <mergeCell ref="A75:B75"/>
    <mergeCell ref="A92:B92"/>
    <mergeCell ref="A93:B93"/>
    <mergeCell ref="A94:B94"/>
    <mergeCell ref="A95:B95"/>
    <mergeCell ref="A96:B96"/>
    <mergeCell ref="A81:B81"/>
    <mergeCell ref="A83:B84"/>
    <mergeCell ref="C83:D84"/>
    <mergeCell ref="E83:E84"/>
    <mergeCell ref="A90:B90"/>
    <mergeCell ref="A91:B91"/>
    <mergeCell ref="C90:D90"/>
    <mergeCell ref="C91:D91"/>
    <mergeCell ref="C92:D92"/>
    <mergeCell ref="C85:D85"/>
    <mergeCell ref="C86:D86"/>
    <mergeCell ref="C87:D87"/>
    <mergeCell ref="C88:D88"/>
    <mergeCell ref="C89:D89"/>
    <mergeCell ref="F83:F84"/>
    <mergeCell ref="G83:I83"/>
    <mergeCell ref="J83:J84"/>
    <mergeCell ref="K83:K84"/>
    <mergeCell ref="A85:B85"/>
    <mergeCell ref="A86:B86"/>
    <mergeCell ref="A87:B87"/>
    <mergeCell ref="A88:B88"/>
    <mergeCell ref="A89:B89"/>
    <mergeCell ref="A107:B107"/>
    <mergeCell ref="A108:B108"/>
    <mergeCell ref="A102:B102"/>
    <mergeCell ref="A103:B103"/>
    <mergeCell ref="A104:B104"/>
    <mergeCell ref="A105:B105"/>
    <mergeCell ref="A106:B106"/>
    <mergeCell ref="A97:B97"/>
    <mergeCell ref="A98:B98"/>
    <mergeCell ref="A99:B99"/>
    <mergeCell ref="A100:B100"/>
    <mergeCell ref="A101:B101"/>
  </mergeCells>
  <phoneticPr fontId="3"/>
  <dataValidations disablePrompts="1" count="1">
    <dataValidation type="list" allowBlank="1" showInputMessage="1" showErrorMessage="1" sqref="E4:E26 E85:E107 E58:E80 E31:E53" xr:uid="{00000000-0002-0000-0A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6383" man="1"/>
    <brk id="54" max="10" man="1"/>
    <brk id="81" max="10" man="1"/>
  </rowBreaks>
  <ignoredErrors>
    <ignoredError sqref="A1 A28 A55 A82" numberStoredAsText="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2060"/>
  </sheetPr>
  <dimension ref="A1:N108"/>
  <sheetViews>
    <sheetView view="pageBreakPreview" zoomScale="85" zoomScaleNormal="100" zoomScaleSheetLayoutView="85" workbookViewId="0">
      <pane ySplit="3" topLeftCell="A4"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6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25" t="s">
        <v>87</v>
      </c>
      <c r="B1" s="3" t="s">
        <v>161</v>
      </c>
      <c r="C1" s="4"/>
      <c r="D1" s="2"/>
      <c r="F1" s="46"/>
      <c r="G1" s="4" t="s">
        <v>148</v>
      </c>
      <c r="K1" s="126" t="s">
        <v>107</v>
      </c>
      <c r="M1" s="422" t="s">
        <v>48</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344">
        <v>75000</v>
      </c>
      <c r="D4" s="345"/>
      <c r="E4" s="71" t="s">
        <v>21</v>
      </c>
      <c r="F4" s="36" t="s">
        <v>281</v>
      </c>
      <c r="G4" s="190" t="s">
        <v>214</v>
      </c>
      <c r="H4" s="171" t="s">
        <v>283</v>
      </c>
      <c r="I4" s="36"/>
      <c r="J4" s="192"/>
      <c r="K4" s="41"/>
      <c r="M4" s="422"/>
    </row>
    <row r="5" spans="1:13" ht="22.5" customHeight="1" x14ac:dyDescent="0.25">
      <c r="A5" s="474" t="s">
        <v>339</v>
      </c>
      <c r="B5" s="475"/>
      <c r="C5" s="344">
        <v>10000</v>
      </c>
      <c r="D5" s="345"/>
      <c r="E5" s="51" t="s">
        <v>21</v>
      </c>
      <c r="F5" s="10" t="s">
        <v>280</v>
      </c>
      <c r="G5" s="147" t="s">
        <v>237</v>
      </c>
      <c r="H5" s="206" t="s">
        <v>237</v>
      </c>
      <c r="I5" s="9"/>
      <c r="J5" s="177"/>
      <c r="K5" s="40"/>
      <c r="M5" s="422"/>
    </row>
    <row r="6" spans="1:13" ht="22.5" customHeight="1" x14ac:dyDescent="0.25">
      <c r="A6" s="474" t="s">
        <v>339</v>
      </c>
      <c r="B6" s="475"/>
      <c r="C6" s="344">
        <v>25000</v>
      </c>
      <c r="D6" s="345"/>
      <c r="E6" s="51" t="s">
        <v>54</v>
      </c>
      <c r="F6" s="10" t="s">
        <v>282</v>
      </c>
      <c r="G6" s="147" t="s">
        <v>214</v>
      </c>
      <c r="H6" s="206" t="s">
        <v>284</v>
      </c>
      <c r="I6" s="9"/>
      <c r="J6" s="177"/>
      <c r="K6" s="40"/>
      <c r="M6" s="422"/>
    </row>
    <row r="7" spans="1:13" ht="22.5" customHeight="1" x14ac:dyDescent="0.25">
      <c r="A7" s="371"/>
      <c r="B7" s="372"/>
      <c r="C7" s="344"/>
      <c r="D7" s="345"/>
      <c r="E7" s="51"/>
      <c r="F7" s="10"/>
      <c r="G7" s="147"/>
      <c r="H7" s="206"/>
      <c r="I7" s="9"/>
      <c r="J7" s="177"/>
      <c r="K7" s="40"/>
      <c r="M7" s="422"/>
    </row>
    <row r="8" spans="1:13" ht="22.5" customHeight="1" x14ac:dyDescent="0.25">
      <c r="A8" s="371"/>
      <c r="B8" s="372"/>
      <c r="C8" s="344"/>
      <c r="D8" s="345"/>
      <c r="E8" s="51"/>
      <c r="F8" s="193"/>
      <c r="G8" s="147"/>
      <c r="H8" s="206"/>
      <c r="I8" s="9"/>
      <c r="J8" s="177"/>
      <c r="K8" s="40"/>
      <c r="M8" s="422"/>
    </row>
    <row r="9" spans="1:13" ht="22.5" customHeight="1" x14ac:dyDescent="0.25">
      <c r="A9" s="371"/>
      <c r="B9" s="372"/>
      <c r="C9" s="344"/>
      <c r="D9" s="345"/>
      <c r="E9" s="51"/>
      <c r="F9" s="193"/>
      <c r="G9" s="147"/>
      <c r="H9" s="206"/>
      <c r="I9" s="9"/>
      <c r="J9" s="177"/>
      <c r="K9" s="40"/>
      <c r="M9" s="422"/>
    </row>
    <row r="10" spans="1:13" ht="22.5" customHeight="1" x14ac:dyDescent="0.25">
      <c r="A10" s="371"/>
      <c r="B10" s="372"/>
      <c r="C10" s="344"/>
      <c r="D10" s="345"/>
      <c r="E10" s="51"/>
      <c r="F10" s="193"/>
      <c r="G10" s="147"/>
      <c r="H10" s="206"/>
      <c r="I10" s="9"/>
      <c r="J10" s="177"/>
      <c r="K10" s="40"/>
      <c r="M10" s="422"/>
    </row>
    <row r="11" spans="1:13" ht="22.5" customHeight="1" x14ac:dyDescent="0.25">
      <c r="A11" s="371"/>
      <c r="B11" s="372"/>
      <c r="C11" s="344"/>
      <c r="D11" s="345"/>
      <c r="E11" s="51"/>
      <c r="F11" s="193"/>
      <c r="G11" s="147"/>
      <c r="H11" s="206"/>
      <c r="I11" s="9"/>
      <c r="J11" s="177"/>
      <c r="K11" s="40"/>
      <c r="M11" s="422"/>
    </row>
    <row r="12" spans="1:13" ht="22.5" customHeight="1" x14ac:dyDescent="0.25">
      <c r="A12" s="371"/>
      <c r="B12" s="372"/>
      <c r="C12" s="344"/>
      <c r="D12" s="345"/>
      <c r="E12" s="51"/>
      <c r="F12" s="193"/>
      <c r="G12" s="147"/>
      <c r="H12" s="206"/>
      <c r="I12" s="9"/>
      <c r="J12" s="177"/>
      <c r="K12" s="40"/>
      <c r="M12" s="422"/>
    </row>
    <row r="13" spans="1:13" ht="22.5" customHeight="1" x14ac:dyDescent="0.25">
      <c r="A13" s="371"/>
      <c r="B13" s="372"/>
      <c r="C13" s="344"/>
      <c r="D13" s="345"/>
      <c r="E13" s="51"/>
      <c r="F13" s="9"/>
      <c r="G13" s="147"/>
      <c r="H13" s="206"/>
      <c r="I13" s="9"/>
      <c r="J13" s="177"/>
      <c r="K13" s="40"/>
      <c r="M13" s="422"/>
    </row>
    <row r="14" spans="1:13" ht="22.5" customHeight="1" x14ac:dyDescent="0.25">
      <c r="A14" s="371"/>
      <c r="B14" s="372"/>
      <c r="C14" s="344"/>
      <c r="D14" s="345"/>
      <c r="E14" s="51"/>
      <c r="F14" s="9"/>
      <c r="G14" s="147"/>
      <c r="H14" s="206"/>
      <c r="I14" s="9"/>
      <c r="J14" s="177"/>
      <c r="K14" s="40"/>
      <c r="M14" s="422"/>
    </row>
    <row r="15" spans="1:13" ht="22.5" customHeight="1" x14ac:dyDescent="0.25">
      <c r="A15" s="371"/>
      <c r="B15" s="372"/>
      <c r="C15" s="344"/>
      <c r="D15" s="345"/>
      <c r="E15" s="51"/>
      <c r="F15" s="9"/>
      <c r="G15" s="147"/>
      <c r="H15" s="206"/>
      <c r="I15" s="9"/>
      <c r="J15" s="177"/>
      <c r="K15" s="40"/>
      <c r="M15" s="422"/>
    </row>
    <row r="16" spans="1:13" ht="22.5" customHeight="1" x14ac:dyDescent="0.25">
      <c r="A16" s="371"/>
      <c r="B16" s="372"/>
      <c r="C16" s="344"/>
      <c r="D16" s="345"/>
      <c r="E16" s="51"/>
      <c r="F16" s="9"/>
      <c r="G16" s="147"/>
      <c r="H16" s="206"/>
      <c r="I16" s="9"/>
      <c r="J16" s="177"/>
      <c r="K16" s="40"/>
    </row>
    <row r="17" spans="1:14" ht="22.5" customHeight="1" x14ac:dyDescent="0.25">
      <c r="A17" s="371"/>
      <c r="B17" s="372"/>
      <c r="C17" s="344"/>
      <c r="D17" s="345"/>
      <c r="E17" s="51"/>
      <c r="F17" s="9"/>
      <c r="G17" s="147"/>
      <c r="H17" s="206"/>
      <c r="I17" s="9"/>
      <c r="J17" s="177"/>
      <c r="K17" s="40"/>
    </row>
    <row r="18" spans="1:14" ht="22.5" customHeight="1" x14ac:dyDescent="0.25">
      <c r="A18" s="371"/>
      <c r="B18" s="372"/>
      <c r="C18" s="344"/>
      <c r="D18" s="345"/>
      <c r="E18" s="51"/>
      <c r="F18" s="9"/>
      <c r="G18" s="147"/>
      <c r="H18" s="206"/>
      <c r="I18" s="9"/>
      <c r="J18" s="177"/>
      <c r="K18" s="40"/>
    </row>
    <row r="19" spans="1:14" ht="22.5" customHeight="1" x14ac:dyDescent="0.25">
      <c r="A19" s="371"/>
      <c r="B19" s="372"/>
      <c r="C19" s="344"/>
      <c r="D19" s="345"/>
      <c r="E19" s="51"/>
      <c r="F19" s="9"/>
      <c r="G19" s="147"/>
      <c r="H19" s="206"/>
      <c r="I19" s="9"/>
      <c r="J19" s="177"/>
      <c r="K19" s="40"/>
    </row>
    <row r="20" spans="1:14" ht="22.5" customHeight="1" x14ac:dyDescent="0.25">
      <c r="A20" s="371"/>
      <c r="B20" s="372"/>
      <c r="C20" s="344"/>
      <c r="D20" s="345"/>
      <c r="E20" s="51"/>
      <c r="F20" s="9"/>
      <c r="G20" s="147"/>
      <c r="H20" s="206"/>
      <c r="I20" s="9"/>
      <c r="J20" s="177"/>
      <c r="K20" s="40"/>
    </row>
    <row r="21" spans="1:14" ht="22.5" customHeight="1" x14ac:dyDescent="0.25">
      <c r="A21" s="371"/>
      <c r="B21" s="372"/>
      <c r="C21" s="344"/>
      <c r="D21" s="345"/>
      <c r="E21" s="51"/>
      <c r="F21" s="10"/>
      <c r="G21" s="147"/>
      <c r="H21" s="147"/>
      <c r="I21" s="10"/>
      <c r="J21" s="11"/>
      <c r="K21" s="40"/>
    </row>
    <row r="22" spans="1:14" ht="22.5" customHeight="1" x14ac:dyDescent="0.25">
      <c r="A22" s="371"/>
      <c r="B22" s="372"/>
      <c r="C22" s="344"/>
      <c r="D22" s="345"/>
      <c r="E22" s="51"/>
      <c r="F22" s="10"/>
      <c r="G22" s="147"/>
      <c r="H22" s="206"/>
      <c r="I22" s="9"/>
      <c r="J22" s="177"/>
      <c r="K22" s="40"/>
    </row>
    <row r="23" spans="1:14" ht="22.5" customHeight="1" x14ac:dyDescent="0.25">
      <c r="A23" s="371"/>
      <c r="B23" s="372"/>
      <c r="C23" s="344"/>
      <c r="D23" s="345"/>
      <c r="E23" s="51"/>
      <c r="F23" s="9"/>
      <c r="G23" s="147"/>
      <c r="H23" s="206"/>
      <c r="I23" s="9"/>
      <c r="J23" s="177"/>
      <c r="K23" s="40"/>
    </row>
    <row r="24" spans="1:14" ht="22.5" customHeight="1" x14ac:dyDescent="0.25">
      <c r="A24" s="371"/>
      <c r="B24" s="372"/>
      <c r="C24" s="344"/>
      <c r="D24" s="345"/>
      <c r="E24" s="51"/>
      <c r="F24" s="9"/>
      <c r="G24" s="147"/>
      <c r="H24" s="206"/>
      <c r="I24" s="9"/>
      <c r="J24" s="177"/>
      <c r="K24" s="40"/>
      <c r="M24" s="19">
        <f>SUMIF(E4:E26,"立候補準備",C4:C26)</f>
        <v>85000</v>
      </c>
      <c r="N24" s="65" t="s">
        <v>21</v>
      </c>
    </row>
    <row r="25" spans="1:14" ht="22.5" customHeight="1" x14ac:dyDescent="0.25">
      <c r="A25" s="371"/>
      <c r="B25" s="372"/>
      <c r="C25" s="344"/>
      <c r="D25" s="345"/>
      <c r="E25" s="51"/>
      <c r="F25" s="9"/>
      <c r="G25" s="147"/>
      <c r="H25" s="206"/>
      <c r="I25" s="9"/>
      <c r="J25" s="177"/>
      <c r="K25" s="40"/>
      <c r="M25" s="19">
        <f>SUMIF(E4:E26,"選 挙 運 動",C4:C26)</f>
        <v>25000</v>
      </c>
      <c r="N25" s="65" t="s">
        <v>54</v>
      </c>
    </row>
    <row r="26" spans="1:14" ht="22.5" customHeight="1" thickBot="1" x14ac:dyDescent="0.3">
      <c r="A26" s="371"/>
      <c r="B26" s="372"/>
      <c r="C26" s="483"/>
      <c r="D26" s="484"/>
      <c r="E26" s="51"/>
      <c r="F26" s="180"/>
      <c r="G26" s="191"/>
      <c r="H26" s="207"/>
      <c r="I26" s="180"/>
      <c r="J26" s="179"/>
      <c r="K26" s="184"/>
      <c r="M26" s="19">
        <f>SUM(M24:M25)</f>
        <v>110000</v>
      </c>
    </row>
    <row r="27" spans="1:14" ht="18.75" customHeight="1" thickTop="1" thickBot="1" x14ac:dyDescent="0.3">
      <c r="A27" s="489" t="s">
        <v>22</v>
      </c>
      <c r="B27" s="491"/>
      <c r="C27" s="468">
        <f>SUM(C4:C26)</f>
        <v>110000</v>
      </c>
      <c r="D27" s="469"/>
      <c r="E27" s="224"/>
      <c r="F27" s="194"/>
      <c r="G27" s="195"/>
      <c r="H27" s="196"/>
      <c r="I27" s="194"/>
      <c r="J27" s="128"/>
      <c r="K27" s="107"/>
      <c r="M27" s="59" t="str">
        <f>IF(M26=C27,"OK","NG")</f>
        <v>OK</v>
      </c>
    </row>
    <row r="28" spans="1:14" ht="18.75" customHeight="1" thickBot="1" x14ac:dyDescent="0.3">
      <c r="A28" s="125" t="s">
        <v>87</v>
      </c>
      <c r="B28" s="3" t="s">
        <v>161</v>
      </c>
      <c r="C28" s="4"/>
      <c r="D28" s="2"/>
      <c r="F28" s="46"/>
      <c r="G28" s="4" t="s">
        <v>149</v>
      </c>
      <c r="K28" s="126" t="s">
        <v>105</v>
      </c>
      <c r="M28" s="422" t="s">
        <v>49</v>
      </c>
    </row>
    <row r="29" spans="1:14" ht="15" customHeight="1" x14ac:dyDescent="0.25">
      <c r="A29" s="388" t="s">
        <v>0</v>
      </c>
      <c r="B29" s="389"/>
      <c r="C29" s="392" t="s">
        <v>95</v>
      </c>
      <c r="D29" s="389"/>
      <c r="E29" s="389" t="s">
        <v>10</v>
      </c>
      <c r="F29" s="472" t="s">
        <v>3</v>
      </c>
      <c r="G29" s="389" t="s">
        <v>11</v>
      </c>
      <c r="H29" s="389"/>
      <c r="I29" s="389"/>
      <c r="J29" s="470" t="s">
        <v>355</v>
      </c>
      <c r="K29" s="385" t="s">
        <v>9</v>
      </c>
      <c r="M29" s="422"/>
    </row>
    <row r="30" spans="1:14" ht="15" customHeight="1" x14ac:dyDescent="0.25">
      <c r="A30" s="390"/>
      <c r="B30" s="391"/>
      <c r="C30" s="391"/>
      <c r="D30" s="391"/>
      <c r="E30" s="391"/>
      <c r="F30" s="473"/>
      <c r="G30" s="33" t="s">
        <v>43</v>
      </c>
      <c r="H30" s="33" t="s">
        <v>1</v>
      </c>
      <c r="I30" s="32" t="s">
        <v>44</v>
      </c>
      <c r="J30" s="471"/>
      <c r="K30" s="386"/>
      <c r="M30" s="422"/>
    </row>
    <row r="31" spans="1:14" ht="22.5" customHeight="1" x14ac:dyDescent="0.25">
      <c r="A31" s="481"/>
      <c r="B31" s="482"/>
      <c r="C31" s="344"/>
      <c r="D31" s="345"/>
      <c r="E31" s="71"/>
      <c r="F31" s="36"/>
      <c r="G31" s="190"/>
      <c r="H31" s="171"/>
      <c r="I31" s="36"/>
      <c r="J31" s="192"/>
      <c r="K31" s="41"/>
      <c r="M31" s="422"/>
    </row>
    <row r="32" spans="1:14" ht="22.5" customHeight="1" x14ac:dyDescent="0.25">
      <c r="A32" s="371"/>
      <c r="B32" s="372"/>
      <c r="C32" s="344"/>
      <c r="D32" s="345"/>
      <c r="E32" s="51"/>
      <c r="F32" s="10"/>
      <c r="G32" s="147"/>
      <c r="H32" s="206"/>
      <c r="I32" s="9"/>
      <c r="J32" s="177"/>
      <c r="K32" s="40"/>
      <c r="M32" s="422"/>
    </row>
    <row r="33" spans="1:13" ht="22.5" customHeight="1" x14ac:dyDescent="0.25">
      <c r="A33" s="371"/>
      <c r="B33" s="372"/>
      <c r="C33" s="344"/>
      <c r="D33" s="345"/>
      <c r="E33" s="51"/>
      <c r="F33" s="9"/>
      <c r="G33" s="147"/>
      <c r="H33" s="206"/>
      <c r="I33" s="9"/>
      <c r="J33" s="177"/>
      <c r="K33" s="40"/>
      <c r="M33" s="422"/>
    </row>
    <row r="34" spans="1:13" ht="22.5" customHeight="1" x14ac:dyDescent="0.25">
      <c r="A34" s="371"/>
      <c r="B34" s="372"/>
      <c r="C34" s="344"/>
      <c r="D34" s="345"/>
      <c r="E34" s="51"/>
      <c r="F34" s="10"/>
      <c r="G34" s="147"/>
      <c r="H34" s="206"/>
      <c r="I34" s="9"/>
      <c r="J34" s="177"/>
      <c r="K34" s="40"/>
      <c r="M34" s="422"/>
    </row>
    <row r="35" spans="1:13" ht="22.5" customHeight="1" x14ac:dyDescent="0.25">
      <c r="A35" s="371"/>
      <c r="B35" s="372"/>
      <c r="C35" s="344"/>
      <c r="D35" s="345"/>
      <c r="E35" s="51"/>
      <c r="F35" s="193"/>
      <c r="G35" s="147"/>
      <c r="H35" s="206"/>
      <c r="I35" s="9"/>
      <c r="J35" s="177"/>
      <c r="K35" s="40"/>
      <c r="M35" s="422"/>
    </row>
    <row r="36" spans="1:13" ht="22.5" customHeight="1" x14ac:dyDescent="0.25">
      <c r="A36" s="371"/>
      <c r="B36" s="372"/>
      <c r="C36" s="344"/>
      <c r="D36" s="345"/>
      <c r="E36" s="51"/>
      <c r="F36" s="193"/>
      <c r="G36" s="147"/>
      <c r="H36" s="206"/>
      <c r="I36" s="9"/>
      <c r="J36" s="177"/>
      <c r="K36" s="40"/>
      <c r="M36" s="422"/>
    </row>
    <row r="37" spans="1:13" ht="22.5" customHeight="1" x14ac:dyDescent="0.25">
      <c r="A37" s="371"/>
      <c r="B37" s="372"/>
      <c r="C37" s="344"/>
      <c r="D37" s="345"/>
      <c r="E37" s="51"/>
      <c r="F37" s="193"/>
      <c r="G37" s="147"/>
      <c r="H37" s="206"/>
      <c r="I37" s="9"/>
      <c r="J37" s="177"/>
      <c r="K37" s="40"/>
      <c r="M37" s="422"/>
    </row>
    <row r="38" spans="1:13" ht="22.5" customHeight="1" x14ac:dyDescent="0.25">
      <c r="A38" s="371"/>
      <c r="B38" s="372"/>
      <c r="C38" s="344"/>
      <c r="D38" s="345"/>
      <c r="E38" s="51"/>
      <c r="F38" s="193"/>
      <c r="G38" s="147"/>
      <c r="H38" s="206"/>
      <c r="I38" s="9"/>
      <c r="J38" s="177"/>
      <c r="K38" s="40"/>
      <c r="M38" s="422"/>
    </row>
    <row r="39" spans="1:13" ht="22.5" customHeight="1" x14ac:dyDescent="0.25">
      <c r="A39" s="371"/>
      <c r="B39" s="372"/>
      <c r="C39" s="344"/>
      <c r="D39" s="345"/>
      <c r="E39" s="51"/>
      <c r="F39" s="193"/>
      <c r="G39" s="147"/>
      <c r="H39" s="206"/>
      <c r="I39" s="9"/>
      <c r="J39" s="177"/>
      <c r="K39" s="40"/>
      <c r="M39" s="422"/>
    </row>
    <row r="40" spans="1:13" ht="22.5" customHeight="1" x14ac:dyDescent="0.25">
      <c r="A40" s="371"/>
      <c r="B40" s="372"/>
      <c r="C40" s="344"/>
      <c r="D40" s="345"/>
      <c r="E40" s="51"/>
      <c r="F40" s="9"/>
      <c r="G40" s="147"/>
      <c r="H40" s="206"/>
      <c r="I40" s="9"/>
      <c r="J40" s="177"/>
      <c r="K40" s="40"/>
      <c r="M40" s="422"/>
    </row>
    <row r="41" spans="1:13" ht="22.5" customHeight="1" x14ac:dyDescent="0.25">
      <c r="A41" s="371"/>
      <c r="B41" s="372"/>
      <c r="C41" s="344"/>
      <c r="D41" s="345"/>
      <c r="E41" s="51"/>
      <c r="F41" s="9"/>
      <c r="G41" s="147"/>
      <c r="H41" s="206"/>
      <c r="I41" s="9"/>
      <c r="J41" s="177"/>
      <c r="K41" s="40"/>
      <c r="M41" s="422"/>
    </row>
    <row r="42" spans="1:13" ht="22.5" customHeight="1" x14ac:dyDescent="0.25">
      <c r="A42" s="371"/>
      <c r="B42" s="372"/>
      <c r="C42" s="344"/>
      <c r="D42" s="345"/>
      <c r="E42" s="51"/>
      <c r="F42" s="9"/>
      <c r="G42" s="147"/>
      <c r="H42" s="206"/>
      <c r="I42" s="9"/>
      <c r="J42" s="177"/>
      <c r="K42" s="40"/>
      <c r="M42" s="422"/>
    </row>
    <row r="43" spans="1:13" ht="22.5" customHeight="1" x14ac:dyDescent="0.25">
      <c r="A43" s="371"/>
      <c r="B43" s="372"/>
      <c r="C43" s="344"/>
      <c r="D43" s="345"/>
      <c r="E43" s="51"/>
      <c r="F43" s="9"/>
      <c r="G43" s="147"/>
      <c r="H43" s="206"/>
      <c r="I43" s="9"/>
      <c r="J43" s="177"/>
      <c r="K43" s="40"/>
    </row>
    <row r="44" spans="1:13" ht="22.5" customHeight="1" x14ac:dyDescent="0.25">
      <c r="A44" s="371"/>
      <c r="B44" s="372"/>
      <c r="C44" s="344"/>
      <c r="D44" s="345"/>
      <c r="E44" s="51"/>
      <c r="F44" s="9"/>
      <c r="G44" s="147"/>
      <c r="H44" s="206"/>
      <c r="I44" s="9"/>
      <c r="J44" s="177"/>
      <c r="K44" s="40"/>
    </row>
    <row r="45" spans="1:13" ht="22.5" customHeight="1" x14ac:dyDescent="0.25">
      <c r="A45" s="371"/>
      <c r="B45" s="372"/>
      <c r="C45" s="344"/>
      <c r="D45" s="345"/>
      <c r="E45" s="51"/>
      <c r="F45" s="9"/>
      <c r="G45" s="147"/>
      <c r="H45" s="206"/>
      <c r="I45" s="9"/>
      <c r="J45" s="177"/>
      <c r="K45" s="40"/>
    </row>
    <row r="46" spans="1:13" ht="22.5" customHeight="1" x14ac:dyDescent="0.25">
      <c r="A46" s="371"/>
      <c r="B46" s="372"/>
      <c r="C46" s="344"/>
      <c r="D46" s="345"/>
      <c r="E46" s="51"/>
      <c r="F46" s="9"/>
      <c r="G46" s="147"/>
      <c r="H46" s="206"/>
      <c r="I46" s="9"/>
      <c r="J46" s="177"/>
      <c r="K46" s="40"/>
    </row>
    <row r="47" spans="1:13" ht="22.5" customHeight="1" x14ac:dyDescent="0.25">
      <c r="A47" s="371"/>
      <c r="B47" s="372"/>
      <c r="C47" s="344"/>
      <c r="D47" s="345"/>
      <c r="E47" s="51"/>
      <c r="F47" s="9"/>
      <c r="G47" s="147"/>
      <c r="H47" s="206"/>
      <c r="I47" s="9"/>
      <c r="J47" s="177"/>
      <c r="K47" s="40"/>
    </row>
    <row r="48" spans="1:13" ht="22.5" customHeight="1" x14ac:dyDescent="0.25">
      <c r="A48" s="371"/>
      <c r="B48" s="372"/>
      <c r="C48" s="344"/>
      <c r="D48" s="345"/>
      <c r="E48" s="51"/>
      <c r="F48" s="10"/>
      <c r="G48" s="147"/>
      <c r="H48" s="147"/>
      <c r="I48" s="10"/>
      <c r="J48" s="11"/>
      <c r="K48" s="40"/>
    </row>
    <row r="49" spans="1:13" ht="22.5" customHeight="1" x14ac:dyDescent="0.25">
      <c r="A49" s="371"/>
      <c r="B49" s="372"/>
      <c r="C49" s="344"/>
      <c r="D49" s="345"/>
      <c r="E49" s="51"/>
      <c r="F49" s="10"/>
      <c r="G49" s="147"/>
      <c r="H49" s="206"/>
      <c r="I49" s="9"/>
      <c r="J49" s="177"/>
      <c r="K49" s="40"/>
    </row>
    <row r="50" spans="1:13" ht="22.5" customHeight="1" x14ac:dyDescent="0.25">
      <c r="A50" s="371"/>
      <c r="B50" s="372"/>
      <c r="C50" s="344"/>
      <c r="D50" s="345"/>
      <c r="E50" s="51"/>
      <c r="F50" s="9"/>
      <c r="G50" s="147"/>
      <c r="H50" s="206"/>
      <c r="I50" s="9"/>
      <c r="J50" s="177"/>
      <c r="K50" s="40"/>
    </row>
    <row r="51" spans="1:13" ht="22.5" customHeight="1" x14ac:dyDescent="0.25">
      <c r="A51" s="371"/>
      <c r="B51" s="372"/>
      <c r="C51" s="344"/>
      <c r="D51" s="345"/>
      <c r="E51" s="51"/>
      <c r="F51" s="9"/>
      <c r="G51" s="147"/>
      <c r="H51" s="206"/>
      <c r="I51" s="9"/>
      <c r="J51" s="177"/>
      <c r="K51" s="40"/>
      <c r="M51" s="19">
        <f>SUMIF(E31:E53,"立候補準備",C31:C53)</f>
        <v>0</v>
      </c>
    </row>
    <row r="52" spans="1:13" ht="22.5" customHeight="1" x14ac:dyDescent="0.25">
      <c r="A52" s="371"/>
      <c r="B52" s="372"/>
      <c r="C52" s="344"/>
      <c r="D52" s="345"/>
      <c r="E52" s="51"/>
      <c r="F52" s="9"/>
      <c r="G52" s="147"/>
      <c r="H52" s="206"/>
      <c r="I52" s="9"/>
      <c r="J52" s="177"/>
      <c r="K52" s="40"/>
      <c r="M52" s="19">
        <f>SUMIF(E31:E53,"選 挙 運 動",C31:C53)</f>
        <v>0</v>
      </c>
    </row>
    <row r="53" spans="1:13" ht="22.5" customHeight="1" thickBot="1" x14ac:dyDescent="0.3">
      <c r="A53" s="371"/>
      <c r="B53" s="372"/>
      <c r="C53" s="378"/>
      <c r="D53" s="379"/>
      <c r="E53" s="51"/>
      <c r="F53" s="180"/>
      <c r="G53" s="191"/>
      <c r="H53" s="207"/>
      <c r="I53" s="180"/>
      <c r="J53" s="179"/>
      <c r="K53" s="184"/>
      <c r="M53" s="19">
        <f>SUM(M51:M52)</f>
        <v>0</v>
      </c>
    </row>
    <row r="54" spans="1:13" ht="18.75" customHeight="1" thickTop="1" x14ac:dyDescent="0.25">
      <c r="A54" s="489" t="s">
        <v>22</v>
      </c>
      <c r="B54" s="490"/>
      <c r="C54" s="492">
        <f>SUM(C31:C53)</f>
        <v>0</v>
      </c>
      <c r="D54" s="493"/>
      <c r="E54" s="194"/>
      <c r="F54" s="194"/>
      <c r="G54" s="195"/>
      <c r="H54" s="196"/>
      <c r="I54" s="194"/>
      <c r="J54" s="128"/>
      <c r="K54" s="107"/>
      <c r="M54" s="59" t="str">
        <f>IF(M53=C54,"OK","NG")</f>
        <v>OK</v>
      </c>
    </row>
    <row r="55" spans="1:13" ht="19.5" customHeight="1" thickBot="1" x14ac:dyDescent="0.3">
      <c r="A55" s="125" t="s">
        <v>87</v>
      </c>
      <c r="B55" s="3" t="s">
        <v>161</v>
      </c>
      <c r="C55" s="4"/>
      <c r="D55" s="2"/>
      <c r="F55" s="46"/>
      <c r="G55" s="4" t="s">
        <v>150</v>
      </c>
      <c r="K55" s="126" t="s">
        <v>105</v>
      </c>
      <c r="M55" s="422" t="s">
        <v>50</v>
      </c>
    </row>
    <row r="56" spans="1:13" ht="15" customHeight="1" x14ac:dyDescent="0.25">
      <c r="A56" s="388" t="s">
        <v>0</v>
      </c>
      <c r="B56" s="389"/>
      <c r="C56" s="392" t="s">
        <v>94</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481"/>
      <c r="B58" s="482"/>
      <c r="C58" s="344"/>
      <c r="D58" s="345"/>
      <c r="E58" s="71"/>
      <c r="F58" s="36"/>
      <c r="G58" s="190"/>
      <c r="H58" s="171"/>
      <c r="I58" s="36"/>
      <c r="J58" s="192"/>
      <c r="K58" s="41"/>
      <c r="M58" s="422"/>
    </row>
    <row r="59" spans="1:13" ht="22.5" customHeight="1" x14ac:dyDescent="0.25">
      <c r="A59" s="371"/>
      <c r="B59" s="372"/>
      <c r="C59" s="344"/>
      <c r="D59" s="345"/>
      <c r="E59" s="51"/>
      <c r="F59" s="10"/>
      <c r="G59" s="147"/>
      <c r="H59" s="206"/>
      <c r="I59" s="9"/>
      <c r="J59" s="177"/>
      <c r="K59" s="40"/>
      <c r="M59" s="422"/>
    </row>
    <row r="60" spans="1:13" ht="22.5" customHeight="1" x14ac:dyDescent="0.25">
      <c r="A60" s="371"/>
      <c r="B60" s="372"/>
      <c r="C60" s="344"/>
      <c r="D60" s="345"/>
      <c r="E60" s="51"/>
      <c r="F60" s="9"/>
      <c r="G60" s="147"/>
      <c r="H60" s="206"/>
      <c r="I60" s="9"/>
      <c r="J60" s="177"/>
      <c r="K60" s="40"/>
      <c r="M60" s="422"/>
    </row>
    <row r="61" spans="1:13" ht="22.5" customHeight="1" x14ac:dyDescent="0.25">
      <c r="A61" s="371"/>
      <c r="B61" s="372"/>
      <c r="C61" s="344"/>
      <c r="D61" s="345"/>
      <c r="E61" s="51"/>
      <c r="F61" s="10"/>
      <c r="G61" s="147"/>
      <c r="H61" s="206"/>
      <c r="I61" s="9"/>
      <c r="J61" s="177"/>
      <c r="K61" s="40"/>
      <c r="M61" s="422"/>
    </row>
    <row r="62" spans="1:13" ht="22.5" customHeight="1" x14ac:dyDescent="0.25">
      <c r="A62" s="371"/>
      <c r="B62" s="372"/>
      <c r="C62" s="344"/>
      <c r="D62" s="345"/>
      <c r="E62" s="51"/>
      <c r="F62" s="193"/>
      <c r="G62" s="147"/>
      <c r="H62" s="206"/>
      <c r="I62" s="9"/>
      <c r="J62" s="177"/>
      <c r="K62" s="40"/>
      <c r="M62" s="422"/>
    </row>
    <row r="63" spans="1:13" ht="22.5" customHeight="1" x14ac:dyDescent="0.25">
      <c r="A63" s="371"/>
      <c r="B63" s="372"/>
      <c r="C63" s="344"/>
      <c r="D63" s="345"/>
      <c r="E63" s="51"/>
      <c r="F63" s="193"/>
      <c r="G63" s="147"/>
      <c r="H63" s="206"/>
      <c r="I63" s="9"/>
      <c r="J63" s="177"/>
      <c r="K63" s="40"/>
      <c r="M63" s="422"/>
    </row>
    <row r="64" spans="1:13" ht="22.5" customHeight="1" x14ac:dyDescent="0.25">
      <c r="A64" s="371"/>
      <c r="B64" s="372"/>
      <c r="C64" s="344"/>
      <c r="D64" s="345"/>
      <c r="E64" s="51"/>
      <c r="F64" s="193"/>
      <c r="G64" s="147"/>
      <c r="H64" s="206"/>
      <c r="I64" s="9"/>
      <c r="J64" s="177"/>
      <c r="K64" s="40"/>
      <c r="M64" s="422"/>
    </row>
    <row r="65" spans="1:13" ht="22.5" customHeight="1" x14ac:dyDescent="0.25">
      <c r="A65" s="371"/>
      <c r="B65" s="372"/>
      <c r="C65" s="344"/>
      <c r="D65" s="345"/>
      <c r="E65" s="51"/>
      <c r="F65" s="193"/>
      <c r="G65" s="147"/>
      <c r="H65" s="206"/>
      <c r="I65" s="9"/>
      <c r="J65" s="177"/>
      <c r="K65" s="40"/>
      <c r="M65" s="422"/>
    </row>
    <row r="66" spans="1:13" ht="22.5" customHeight="1" x14ac:dyDescent="0.25">
      <c r="A66" s="371"/>
      <c r="B66" s="372"/>
      <c r="C66" s="344"/>
      <c r="D66" s="345"/>
      <c r="E66" s="51"/>
      <c r="F66" s="193"/>
      <c r="G66" s="147"/>
      <c r="H66" s="206"/>
      <c r="I66" s="9"/>
      <c r="J66" s="177"/>
      <c r="K66" s="40"/>
      <c r="M66" s="422"/>
    </row>
    <row r="67" spans="1:13" ht="22.5" customHeight="1" x14ac:dyDescent="0.25">
      <c r="A67" s="371"/>
      <c r="B67" s="372"/>
      <c r="C67" s="344"/>
      <c r="D67" s="345"/>
      <c r="E67" s="51"/>
      <c r="F67" s="9"/>
      <c r="G67" s="147"/>
      <c r="H67" s="206"/>
      <c r="I67" s="9"/>
      <c r="J67" s="177"/>
      <c r="K67" s="40"/>
      <c r="M67" s="422"/>
    </row>
    <row r="68" spans="1:13" ht="22.5" customHeight="1" x14ac:dyDescent="0.25">
      <c r="A68" s="371"/>
      <c r="B68" s="372"/>
      <c r="C68" s="344"/>
      <c r="D68" s="345"/>
      <c r="E68" s="51"/>
      <c r="F68" s="9"/>
      <c r="G68" s="147"/>
      <c r="H68" s="206"/>
      <c r="I68" s="9"/>
      <c r="J68" s="177"/>
      <c r="K68" s="40"/>
      <c r="M68" s="422"/>
    </row>
    <row r="69" spans="1:13" ht="22.5" customHeight="1" x14ac:dyDescent="0.25">
      <c r="A69" s="371"/>
      <c r="B69" s="372"/>
      <c r="C69" s="344"/>
      <c r="D69" s="345"/>
      <c r="E69" s="51"/>
      <c r="F69" s="9"/>
      <c r="G69" s="147"/>
      <c r="H69" s="206"/>
      <c r="I69" s="9"/>
      <c r="J69" s="177"/>
      <c r="K69" s="40"/>
      <c r="M69" s="422"/>
    </row>
    <row r="70" spans="1:13" ht="22.5" customHeight="1" x14ac:dyDescent="0.25">
      <c r="A70" s="371"/>
      <c r="B70" s="372"/>
      <c r="C70" s="344"/>
      <c r="D70" s="345"/>
      <c r="E70" s="51"/>
      <c r="F70" s="9"/>
      <c r="G70" s="147"/>
      <c r="H70" s="206"/>
      <c r="I70" s="9"/>
      <c r="J70" s="177"/>
      <c r="K70" s="40"/>
    </row>
    <row r="71" spans="1:13" ht="22.5" customHeight="1" x14ac:dyDescent="0.25">
      <c r="A71" s="371"/>
      <c r="B71" s="372"/>
      <c r="C71" s="344"/>
      <c r="D71" s="345"/>
      <c r="E71" s="51"/>
      <c r="F71" s="9"/>
      <c r="G71" s="147"/>
      <c r="H71" s="206"/>
      <c r="I71" s="9"/>
      <c r="J71" s="177"/>
      <c r="K71" s="40"/>
    </row>
    <row r="72" spans="1:13" ht="22.5" customHeight="1" x14ac:dyDescent="0.25">
      <c r="A72" s="371"/>
      <c r="B72" s="372"/>
      <c r="C72" s="344"/>
      <c r="D72" s="345"/>
      <c r="E72" s="51"/>
      <c r="F72" s="9"/>
      <c r="G72" s="147"/>
      <c r="H72" s="206"/>
      <c r="I72" s="9"/>
      <c r="J72" s="177"/>
      <c r="K72" s="40"/>
    </row>
    <row r="73" spans="1:13" ht="22.5" customHeight="1" x14ac:dyDescent="0.25">
      <c r="A73" s="371"/>
      <c r="B73" s="372"/>
      <c r="C73" s="344"/>
      <c r="D73" s="345"/>
      <c r="E73" s="51"/>
      <c r="F73" s="9"/>
      <c r="G73" s="147"/>
      <c r="H73" s="206"/>
      <c r="I73" s="9"/>
      <c r="J73" s="177"/>
      <c r="K73" s="40"/>
    </row>
    <row r="74" spans="1:13" ht="22.5" customHeight="1" x14ac:dyDescent="0.25">
      <c r="A74" s="371"/>
      <c r="B74" s="372"/>
      <c r="C74" s="344"/>
      <c r="D74" s="345"/>
      <c r="E74" s="51"/>
      <c r="F74" s="9"/>
      <c r="G74" s="147"/>
      <c r="H74" s="206"/>
      <c r="I74" s="9"/>
      <c r="J74" s="177"/>
      <c r="K74" s="40"/>
    </row>
    <row r="75" spans="1:13" ht="22.5" customHeight="1" x14ac:dyDescent="0.25">
      <c r="A75" s="371"/>
      <c r="B75" s="372"/>
      <c r="C75" s="344"/>
      <c r="D75" s="345"/>
      <c r="E75" s="51"/>
      <c r="F75" s="10"/>
      <c r="G75" s="147"/>
      <c r="H75" s="147"/>
      <c r="I75" s="10"/>
      <c r="J75" s="11"/>
      <c r="K75" s="40"/>
    </row>
    <row r="76" spans="1:13" ht="22.5" customHeight="1" x14ac:dyDescent="0.25">
      <c r="A76" s="371"/>
      <c r="B76" s="372"/>
      <c r="C76" s="344"/>
      <c r="D76" s="345"/>
      <c r="E76" s="51"/>
      <c r="F76" s="10"/>
      <c r="G76" s="147"/>
      <c r="H76" s="206"/>
      <c r="I76" s="9"/>
      <c r="J76" s="177"/>
      <c r="K76" s="40"/>
    </row>
    <row r="77" spans="1:13" ht="22.5" customHeight="1" x14ac:dyDescent="0.25">
      <c r="A77" s="371"/>
      <c r="B77" s="372"/>
      <c r="C77" s="344"/>
      <c r="D77" s="345"/>
      <c r="E77" s="51"/>
      <c r="F77" s="9"/>
      <c r="G77" s="147"/>
      <c r="H77" s="206"/>
      <c r="I77" s="9"/>
      <c r="J77" s="177"/>
      <c r="K77" s="40"/>
    </row>
    <row r="78" spans="1:13" ht="22.5" customHeight="1" x14ac:dyDescent="0.25">
      <c r="A78" s="371"/>
      <c r="B78" s="372"/>
      <c r="C78" s="344"/>
      <c r="D78" s="345"/>
      <c r="E78" s="51"/>
      <c r="F78" s="9"/>
      <c r="G78" s="147"/>
      <c r="H78" s="206"/>
      <c r="I78" s="9"/>
      <c r="J78" s="177"/>
      <c r="K78" s="40"/>
      <c r="M78" s="19">
        <f>SUMIF(E58:E80,"立候補準備",C58:C80)</f>
        <v>0</v>
      </c>
    </row>
    <row r="79" spans="1:13" ht="22.5" customHeight="1" x14ac:dyDescent="0.25">
      <c r="A79" s="371"/>
      <c r="B79" s="372"/>
      <c r="C79" s="344"/>
      <c r="D79" s="345"/>
      <c r="E79" s="51"/>
      <c r="F79" s="9"/>
      <c r="G79" s="147"/>
      <c r="H79" s="206"/>
      <c r="I79" s="9"/>
      <c r="J79" s="177"/>
      <c r="K79" s="40"/>
      <c r="M79" s="19">
        <f>SUMIF(E58:E80,"選 挙 運 動",C58:C80)</f>
        <v>0</v>
      </c>
    </row>
    <row r="80" spans="1:13" ht="22.5" customHeight="1" thickBot="1" x14ac:dyDescent="0.3">
      <c r="A80" s="371"/>
      <c r="B80" s="372"/>
      <c r="C80" s="378"/>
      <c r="D80" s="379"/>
      <c r="E80" s="51"/>
      <c r="F80" s="180"/>
      <c r="G80" s="191"/>
      <c r="H80" s="207"/>
      <c r="I80" s="180"/>
      <c r="J80" s="179"/>
      <c r="K80" s="184"/>
      <c r="M80" s="19">
        <f>SUM(M78:M79)</f>
        <v>0</v>
      </c>
    </row>
    <row r="81" spans="1:13" ht="18.75" customHeight="1" thickTop="1" x14ac:dyDescent="0.25">
      <c r="A81" s="489" t="s">
        <v>22</v>
      </c>
      <c r="B81" s="490"/>
      <c r="C81" s="492">
        <f>SUM(C58:C80)</f>
        <v>0</v>
      </c>
      <c r="D81" s="493"/>
      <c r="E81" s="194"/>
      <c r="F81" s="194"/>
      <c r="G81" s="195"/>
      <c r="H81" s="196"/>
      <c r="I81" s="194"/>
      <c r="J81" s="128"/>
      <c r="K81" s="107"/>
      <c r="M81" s="59" t="str">
        <f>IF(M80=C81,"OK","NG")</f>
        <v>OK</v>
      </c>
    </row>
    <row r="82" spans="1:13" ht="18.75" customHeight="1" thickBot="1" x14ac:dyDescent="0.3">
      <c r="A82" s="125" t="s">
        <v>87</v>
      </c>
      <c r="B82" s="3" t="s">
        <v>161</v>
      </c>
      <c r="C82" s="4"/>
      <c r="D82" s="2"/>
      <c r="F82" s="46"/>
      <c r="G82" s="4" t="s">
        <v>151</v>
      </c>
      <c r="K82" s="126" t="s">
        <v>105</v>
      </c>
      <c r="M82" s="422" t="s">
        <v>51</v>
      </c>
    </row>
    <row r="83" spans="1:13" ht="15" customHeight="1" x14ac:dyDescent="0.25">
      <c r="A83" s="388" t="s">
        <v>0</v>
      </c>
      <c r="B83" s="389"/>
      <c r="C83" s="392" t="s">
        <v>94</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481"/>
      <c r="B85" s="482"/>
      <c r="C85" s="344"/>
      <c r="D85" s="345"/>
      <c r="E85" s="71"/>
      <c r="F85" s="36"/>
      <c r="G85" s="190"/>
      <c r="H85" s="171"/>
      <c r="I85" s="36"/>
      <c r="J85" s="192"/>
      <c r="K85" s="41"/>
      <c r="M85" s="422"/>
    </row>
    <row r="86" spans="1:13" ht="22.5" customHeight="1" x14ac:dyDescent="0.25">
      <c r="A86" s="371"/>
      <c r="B86" s="372"/>
      <c r="C86" s="344"/>
      <c r="D86" s="345"/>
      <c r="E86" s="51"/>
      <c r="F86" s="10"/>
      <c r="G86" s="147"/>
      <c r="H86" s="206"/>
      <c r="I86" s="9"/>
      <c r="J86" s="177"/>
      <c r="K86" s="40"/>
      <c r="M86" s="422"/>
    </row>
    <row r="87" spans="1:13" ht="22.5" customHeight="1" x14ac:dyDescent="0.25">
      <c r="A87" s="371"/>
      <c r="B87" s="372"/>
      <c r="C87" s="344"/>
      <c r="D87" s="345"/>
      <c r="E87" s="51"/>
      <c r="F87" s="9"/>
      <c r="G87" s="147"/>
      <c r="H87" s="206"/>
      <c r="I87" s="9"/>
      <c r="J87" s="177"/>
      <c r="K87" s="40"/>
      <c r="M87" s="422"/>
    </row>
    <row r="88" spans="1:13" ht="22.5" customHeight="1" x14ac:dyDescent="0.25">
      <c r="A88" s="371"/>
      <c r="B88" s="372"/>
      <c r="C88" s="344"/>
      <c r="D88" s="345"/>
      <c r="E88" s="51"/>
      <c r="F88" s="10"/>
      <c r="G88" s="147"/>
      <c r="H88" s="206"/>
      <c r="I88" s="9"/>
      <c r="J88" s="177"/>
      <c r="K88" s="40"/>
      <c r="M88" s="422"/>
    </row>
    <row r="89" spans="1:13" ht="22.5" customHeight="1" x14ac:dyDescent="0.25">
      <c r="A89" s="371"/>
      <c r="B89" s="372"/>
      <c r="C89" s="344"/>
      <c r="D89" s="345"/>
      <c r="E89" s="51"/>
      <c r="F89" s="193"/>
      <c r="G89" s="147"/>
      <c r="H89" s="206"/>
      <c r="I89" s="9"/>
      <c r="J89" s="177"/>
      <c r="K89" s="40"/>
      <c r="M89" s="422"/>
    </row>
    <row r="90" spans="1:13" ht="22.5" customHeight="1" x14ac:dyDescent="0.25">
      <c r="A90" s="371"/>
      <c r="B90" s="372"/>
      <c r="C90" s="344"/>
      <c r="D90" s="345"/>
      <c r="E90" s="51"/>
      <c r="F90" s="193"/>
      <c r="G90" s="147"/>
      <c r="H90" s="206"/>
      <c r="I90" s="9"/>
      <c r="J90" s="177"/>
      <c r="K90" s="40"/>
      <c r="M90" s="422"/>
    </row>
    <row r="91" spans="1:13" ht="22.5" customHeight="1" x14ac:dyDescent="0.25">
      <c r="A91" s="371"/>
      <c r="B91" s="372"/>
      <c r="C91" s="344"/>
      <c r="D91" s="345"/>
      <c r="E91" s="51"/>
      <c r="F91" s="193"/>
      <c r="G91" s="147"/>
      <c r="H91" s="206"/>
      <c r="I91" s="9"/>
      <c r="J91" s="177"/>
      <c r="K91" s="40"/>
      <c r="M91" s="422"/>
    </row>
    <row r="92" spans="1:13" ht="22.5" customHeight="1" x14ac:dyDescent="0.25">
      <c r="A92" s="371"/>
      <c r="B92" s="372"/>
      <c r="C92" s="344"/>
      <c r="D92" s="345"/>
      <c r="E92" s="51"/>
      <c r="F92" s="193"/>
      <c r="G92" s="147"/>
      <c r="H92" s="206"/>
      <c r="I92" s="9"/>
      <c r="J92" s="177"/>
      <c r="K92" s="40"/>
      <c r="M92" s="422"/>
    </row>
    <row r="93" spans="1:13" ht="22.5" customHeight="1" x14ac:dyDescent="0.25">
      <c r="A93" s="371"/>
      <c r="B93" s="372"/>
      <c r="C93" s="344"/>
      <c r="D93" s="345"/>
      <c r="E93" s="51"/>
      <c r="F93" s="193"/>
      <c r="G93" s="147"/>
      <c r="H93" s="206"/>
      <c r="I93" s="9"/>
      <c r="J93" s="177"/>
      <c r="K93" s="40"/>
      <c r="M93" s="422"/>
    </row>
    <row r="94" spans="1:13" ht="22.5" customHeight="1" x14ac:dyDescent="0.25">
      <c r="A94" s="371"/>
      <c r="B94" s="372"/>
      <c r="C94" s="344"/>
      <c r="D94" s="345"/>
      <c r="E94" s="51"/>
      <c r="F94" s="9"/>
      <c r="G94" s="147"/>
      <c r="H94" s="206"/>
      <c r="I94" s="9"/>
      <c r="J94" s="177"/>
      <c r="K94" s="40"/>
      <c r="M94" s="422"/>
    </row>
    <row r="95" spans="1:13" ht="22.5" customHeight="1" x14ac:dyDescent="0.25">
      <c r="A95" s="371"/>
      <c r="B95" s="372"/>
      <c r="C95" s="344"/>
      <c r="D95" s="345"/>
      <c r="E95" s="51"/>
      <c r="F95" s="9"/>
      <c r="G95" s="147"/>
      <c r="H95" s="206"/>
      <c r="I95" s="9"/>
      <c r="J95" s="177"/>
      <c r="K95" s="40"/>
      <c r="M95" s="422"/>
    </row>
    <row r="96" spans="1:13" ht="22.5" customHeight="1" x14ac:dyDescent="0.25">
      <c r="A96" s="371"/>
      <c r="B96" s="372"/>
      <c r="C96" s="344"/>
      <c r="D96" s="345"/>
      <c r="E96" s="51"/>
      <c r="F96" s="9"/>
      <c r="G96" s="147"/>
      <c r="H96" s="206"/>
      <c r="I96" s="9"/>
      <c r="J96" s="177"/>
      <c r="K96" s="40"/>
      <c r="M96" s="422"/>
    </row>
    <row r="97" spans="1:13" ht="22.5" customHeight="1" x14ac:dyDescent="0.25">
      <c r="A97" s="371"/>
      <c r="B97" s="372"/>
      <c r="C97" s="344"/>
      <c r="D97" s="345"/>
      <c r="E97" s="51"/>
      <c r="F97" s="9"/>
      <c r="G97" s="147"/>
      <c r="H97" s="206"/>
      <c r="I97" s="9"/>
      <c r="J97" s="177"/>
      <c r="K97" s="40"/>
    </row>
    <row r="98" spans="1:13" ht="22.5" customHeight="1" x14ac:dyDescent="0.25">
      <c r="A98" s="371"/>
      <c r="B98" s="372"/>
      <c r="C98" s="344"/>
      <c r="D98" s="345"/>
      <c r="E98" s="51"/>
      <c r="F98" s="9"/>
      <c r="G98" s="147"/>
      <c r="H98" s="206"/>
      <c r="I98" s="9"/>
      <c r="J98" s="177"/>
      <c r="K98" s="40"/>
    </row>
    <row r="99" spans="1:13" ht="22.5" customHeight="1" x14ac:dyDescent="0.25">
      <c r="A99" s="371"/>
      <c r="B99" s="372"/>
      <c r="C99" s="344"/>
      <c r="D99" s="345"/>
      <c r="E99" s="51"/>
      <c r="F99" s="9"/>
      <c r="G99" s="147"/>
      <c r="H99" s="206"/>
      <c r="I99" s="9"/>
      <c r="J99" s="177"/>
      <c r="K99" s="40"/>
    </row>
    <row r="100" spans="1:13" ht="22.5" customHeight="1" x14ac:dyDescent="0.25">
      <c r="A100" s="371"/>
      <c r="B100" s="372"/>
      <c r="C100" s="344"/>
      <c r="D100" s="345"/>
      <c r="E100" s="51"/>
      <c r="F100" s="9"/>
      <c r="G100" s="147"/>
      <c r="H100" s="206"/>
      <c r="I100" s="9"/>
      <c r="J100" s="177"/>
      <c r="K100" s="40"/>
    </row>
    <row r="101" spans="1:13" ht="22.5" customHeight="1" x14ac:dyDescent="0.25">
      <c r="A101" s="371"/>
      <c r="B101" s="372"/>
      <c r="C101" s="344"/>
      <c r="D101" s="345"/>
      <c r="E101" s="51"/>
      <c r="F101" s="9"/>
      <c r="G101" s="147"/>
      <c r="H101" s="206"/>
      <c r="I101" s="9"/>
      <c r="J101" s="177"/>
      <c r="K101" s="40"/>
    </row>
    <row r="102" spans="1:13" ht="22.5" customHeight="1" x14ac:dyDescent="0.25">
      <c r="A102" s="371"/>
      <c r="B102" s="372"/>
      <c r="C102" s="344"/>
      <c r="D102" s="345"/>
      <c r="E102" s="51"/>
      <c r="F102" s="10"/>
      <c r="G102" s="147"/>
      <c r="H102" s="147"/>
      <c r="I102" s="10"/>
      <c r="J102" s="11"/>
      <c r="K102" s="40"/>
    </row>
    <row r="103" spans="1:13" ht="22.5" customHeight="1" x14ac:dyDescent="0.25">
      <c r="A103" s="371"/>
      <c r="B103" s="372"/>
      <c r="C103" s="344"/>
      <c r="D103" s="345"/>
      <c r="E103" s="51"/>
      <c r="F103" s="10"/>
      <c r="G103" s="147"/>
      <c r="H103" s="206"/>
      <c r="I103" s="9"/>
      <c r="J103" s="177"/>
      <c r="K103" s="40"/>
    </row>
    <row r="104" spans="1:13" ht="22.5" customHeight="1" x14ac:dyDescent="0.25">
      <c r="A104" s="371"/>
      <c r="B104" s="372"/>
      <c r="C104" s="344"/>
      <c r="D104" s="345"/>
      <c r="E104" s="51"/>
      <c r="F104" s="9"/>
      <c r="G104" s="147"/>
      <c r="H104" s="206"/>
      <c r="I104" s="9"/>
      <c r="J104" s="177"/>
      <c r="K104" s="40"/>
    </row>
    <row r="105" spans="1:13" ht="22.5" customHeight="1" x14ac:dyDescent="0.25">
      <c r="A105" s="371"/>
      <c r="B105" s="372"/>
      <c r="C105" s="344"/>
      <c r="D105" s="345"/>
      <c r="E105" s="51"/>
      <c r="F105" s="9"/>
      <c r="G105" s="147"/>
      <c r="H105" s="206"/>
      <c r="I105" s="9"/>
      <c r="J105" s="177"/>
      <c r="K105" s="40"/>
      <c r="M105" s="19">
        <f>SUMIF(E85:E107,"立候補準備",C85:C107)</f>
        <v>0</v>
      </c>
    </row>
    <row r="106" spans="1:13" ht="22.5" customHeight="1" x14ac:dyDescent="0.25">
      <c r="A106" s="371"/>
      <c r="B106" s="372"/>
      <c r="C106" s="344"/>
      <c r="D106" s="345"/>
      <c r="E106" s="51"/>
      <c r="F106" s="9"/>
      <c r="G106" s="147"/>
      <c r="H106" s="206"/>
      <c r="I106" s="9"/>
      <c r="J106" s="177"/>
      <c r="K106" s="40"/>
      <c r="M106" s="19">
        <f>SUMIF(E85:E107,"選 挙 運 動",C85:C107)</f>
        <v>0</v>
      </c>
    </row>
    <row r="107" spans="1:13" ht="22.5" customHeight="1" thickBot="1" x14ac:dyDescent="0.3">
      <c r="A107" s="371"/>
      <c r="B107" s="372"/>
      <c r="C107" s="378"/>
      <c r="D107" s="379"/>
      <c r="E107" s="51"/>
      <c r="F107" s="180"/>
      <c r="G107" s="191"/>
      <c r="H107" s="207"/>
      <c r="I107" s="180"/>
      <c r="J107" s="179"/>
      <c r="K107" s="184"/>
      <c r="M107" s="19">
        <f>SUM(M105:M106)</f>
        <v>0</v>
      </c>
    </row>
    <row r="108" spans="1:13" ht="18.75" customHeight="1" thickTop="1" x14ac:dyDescent="0.25">
      <c r="A108" s="489" t="s">
        <v>22</v>
      </c>
      <c r="B108" s="490"/>
      <c r="C108" s="492">
        <f>SUM(C85:C107)</f>
        <v>0</v>
      </c>
      <c r="D108" s="493"/>
      <c r="E108" s="194"/>
      <c r="F108" s="194"/>
      <c r="G108" s="195"/>
      <c r="H108" s="196"/>
      <c r="I108" s="194"/>
      <c r="J108" s="128"/>
      <c r="K108" s="107"/>
      <c r="M108" s="59" t="str">
        <f>IF(M107=C108,"OK","NG")</f>
        <v>OK</v>
      </c>
    </row>
  </sheetData>
  <mergeCells count="224">
    <mergeCell ref="C108:D108"/>
    <mergeCell ref="M1:M15"/>
    <mergeCell ref="M28:M42"/>
    <mergeCell ref="M55:M69"/>
    <mergeCell ref="M82:M96"/>
    <mergeCell ref="C99:D99"/>
    <mergeCell ref="C100:D100"/>
    <mergeCell ref="C101:D101"/>
    <mergeCell ref="C102:D102"/>
    <mergeCell ref="C103:D103"/>
    <mergeCell ref="C104:D104"/>
    <mergeCell ref="C105:D105"/>
    <mergeCell ref="C106:D106"/>
    <mergeCell ref="C107:D107"/>
    <mergeCell ref="C90:D90"/>
    <mergeCell ref="C91:D91"/>
    <mergeCell ref="C92:D92"/>
    <mergeCell ref="C93:D93"/>
    <mergeCell ref="C94:D94"/>
    <mergeCell ref="C95:D95"/>
    <mergeCell ref="C96:D96"/>
    <mergeCell ref="C97:D97"/>
    <mergeCell ref="C98:D98"/>
    <mergeCell ref="C75:D75"/>
    <mergeCell ref="C76:D76"/>
    <mergeCell ref="C77:D77"/>
    <mergeCell ref="C78:D78"/>
    <mergeCell ref="C79:D79"/>
    <mergeCell ref="C80:D80"/>
    <mergeCell ref="C81:D81"/>
    <mergeCell ref="C85:D85"/>
    <mergeCell ref="C86:D86"/>
    <mergeCell ref="C66:D66"/>
    <mergeCell ref="C67:D67"/>
    <mergeCell ref="C68:D68"/>
    <mergeCell ref="C69:D69"/>
    <mergeCell ref="C70:D70"/>
    <mergeCell ref="C71:D71"/>
    <mergeCell ref="C72:D72"/>
    <mergeCell ref="C73:D73"/>
    <mergeCell ref="C74:D74"/>
    <mergeCell ref="C46:D46"/>
    <mergeCell ref="C47:D47"/>
    <mergeCell ref="C48:D48"/>
    <mergeCell ref="C49:D49"/>
    <mergeCell ref="C50:D50"/>
    <mergeCell ref="C51:D51"/>
    <mergeCell ref="C52:D52"/>
    <mergeCell ref="C53:D53"/>
    <mergeCell ref="C54:D54"/>
    <mergeCell ref="C37:D37"/>
    <mergeCell ref="C38:D38"/>
    <mergeCell ref="C39:D39"/>
    <mergeCell ref="C40:D40"/>
    <mergeCell ref="C41:D41"/>
    <mergeCell ref="C42:D42"/>
    <mergeCell ref="C43:D43"/>
    <mergeCell ref="C44:D44"/>
    <mergeCell ref="C45:D45"/>
    <mergeCell ref="C21:D21"/>
    <mergeCell ref="C22:D22"/>
    <mergeCell ref="C23:D23"/>
    <mergeCell ref="C24:D24"/>
    <mergeCell ref="C25:D25"/>
    <mergeCell ref="C26:D26"/>
    <mergeCell ref="C27:D27"/>
    <mergeCell ref="C31:D31"/>
    <mergeCell ref="C32:D32"/>
    <mergeCell ref="C12:D12"/>
    <mergeCell ref="C13:D13"/>
    <mergeCell ref="C14:D14"/>
    <mergeCell ref="C15:D15"/>
    <mergeCell ref="C16:D16"/>
    <mergeCell ref="C17:D17"/>
    <mergeCell ref="C18:D18"/>
    <mergeCell ref="C19:D19"/>
    <mergeCell ref="C20:D20"/>
    <mergeCell ref="A13:B13"/>
    <mergeCell ref="A8:B8"/>
    <mergeCell ref="A9:B9"/>
    <mergeCell ref="A10:B10"/>
    <mergeCell ref="A11:B11"/>
    <mergeCell ref="K2:K3"/>
    <mergeCell ref="A4:B4"/>
    <mergeCell ref="A5:B5"/>
    <mergeCell ref="A6:B6"/>
    <mergeCell ref="A7:B7"/>
    <mergeCell ref="A2:B3"/>
    <mergeCell ref="C2:D3"/>
    <mergeCell ref="E2:E3"/>
    <mergeCell ref="F2:F3"/>
    <mergeCell ref="G2:I2"/>
    <mergeCell ref="J2:J3"/>
    <mergeCell ref="C4:D4"/>
    <mergeCell ref="C5:D5"/>
    <mergeCell ref="C6:D6"/>
    <mergeCell ref="C7:D7"/>
    <mergeCell ref="C8:D8"/>
    <mergeCell ref="C9:D9"/>
    <mergeCell ref="C10:D10"/>
    <mergeCell ref="C11:D11"/>
    <mergeCell ref="A17:B17"/>
    <mergeCell ref="A23:B23"/>
    <mergeCell ref="A24:B24"/>
    <mergeCell ref="A25:B25"/>
    <mergeCell ref="A18:B18"/>
    <mergeCell ref="A19:B19"/>
    <mergeCell ref="A20:B20"/>
    <mergeCell ref="A21:B21"/>
    <mergeCell ref="A22:B22"/>
    <mergeCell ref="G29:I29"/>
    <mergeCell ref="J29:J30"/>
    <mergeCell ref="K29:K30"/>
    <mergeCell ref="A31:B31"/>
    <mergeCell ref="A32:B32"/>
    <mergeCell ref="A33:B33"/>
    <mergeCell ref="A34:B34"/>
    <mergeCell ref="A35:B35"/>
    <mergeCell ref="A36:B36"/>
    <mergeCell ref="A29:B30"/>
    <mergeCell ref="C29:D30"/>
    <mergeCell ref="E29:E30"/>
    <mergeCell ref="F29:F30"/>
    <mergeCell ref="C33:D33"/>
    <mergeCell ref="C34:D34"/>
    <mergeCell ref="C35:D35"/>
    <mergeCell ref="C36:D36"/>
    <mergeCell ref="A12:B12"/>
    <mergeCell ref="A26:B26"/>
    <mergeCell ref="A27:B27"/>
    <mergeCell ref="A53:B53"/>
    <mergeCell ref="A54:B54"/>
    <mergeCell ref="A48:B48"/>
    <mergeCell ref="A49:B49"/>
    <mergeCell ref="A50:B50"/>
    <mergeCell ref="A51:B51"/>
    <mergeCell ref="A52:B52"/>
    <mergeCell ref="A43:B43"/>
    <mergeCell ref="A44:B44"/>
    <mergeCell ref="A45:B45"/>
    <mergeCell ref="A46:B46"/>
    <mergeCell ref="A47:B47"/>
    <mergeCell ref="A38:B38"/>
    <mergeCell ref="A39:B39"/>
    <mergeCell ref="A40:B40"/>
    <mergeCell ref="A41:B41"/>
    <mergeCell ref="A42:B42"/>
    <mergeCell ref="A37:B37"/>
    <mergeCell ref="A14:B14"/>
    <mergeCell ref="A15:B15"/>
    <mergeCell ref="A16:B16"/>
    <mergeCell ref="A66:B66"/>
    <mergeCell ref="A67:B67"/>
    <mergeCell ref="A68:B68"/>
    <mergeCell ref="A69:B69"/>
    <mergeCell ref="A70:B70"/>
    <mergeCell ref="A56:B57"/>
    <mergeCell ref="C56:D57"/>
    <mergeCell ref="E56:E57"/>
    <mergeCell ref="F56:F57"/>
    <mergeCell ref="A64:B64"/>
    <mergeCell ref="A65:B65"/>
    <mergeCell ref="C64:D64"/>
    <mergeCell ref="C65:D65"/>
    <mergeCell ref="C58:D58"/>
    <mergeCell ref="C59:D59"/>
    <mergeCell ref="C60:D60"/>
    <mergeCell ref="C61:D61"/>
    <mergeCell ref="C62:D62"/>
    <mergeCell ref="G56:I56"/>
    <mergeCell ref="J56:J57"/>
    <mergeCell ref="K56:K57"/>
    <mergeCell ref="A58:B58"/>
    <mergeCell ref="A59:B59"/>
    <mergeCell ref="A60:B60"/>
    <mergeCell ref="A61:B61"/>
    <mergeCell ref="A62:B62"/>
    <mergeCell ref="A63:B63"/>
    <mergeCell ref="C63:D63"/>
    <mergeCell ref="A76:B76"/>
    <mergeCell ref="A77:B77"/>
    <mergeCell ref="A78:B78"/>
    <mergeCell ref="A79:B79"/>
    <mergeCell ref="A80:B80"/>
    <mergeCell ref="A71:B71"/>
    <mergeCell ref="A72:B72"/>
    <mergeCell ref="A73:B73"/>
    <mergeCell ref="A74:B74"/>
    <mergeCell ref="A75:B75"/>
    <mergeCell ref="A92:B92"/>
    <mergeCell ref="A93:B93"/>
    <mergeCell ref="A94:B94"/>
    <mergeCell ref="A95:B95"/>
    <mergeCell ref="A96:B96"/>
    <mergeCell ref="A81:B81"/>
    <mergeCell ref="A83:B84"/>
    <mergeCell ref="C83:D84"/>
    <mergeCell ref="E83:E84"/>
    <mergeCell ref="A90:B90"/>
    <mergeCell ref="A91:B91"/>
    <mergeCell ref="F83:F84"/>
    <mergeCell ref="G83:I83"/>
    <mergeCell ref="J83:J84"/>
    <mergeCell ref="K83:K84"/>
    <mergeCell ref="A85:B85"/>
    <mergeCell ref="A86:B86"/>
    <mergeCell ref="A87:B87"/>
    <mergeCell ref="A88:B88"/>
    <mergeCell ref="A89:B89"/>
    <mergeCell ref="C87:D87"/>
    <mergeCell ref="C88:D88"/>
    <mergeCell ref="C89:D89"/>
    <mergeCell ref="A107:B107"/>
    <mergeCell ref="A108:B108"/>
    <mergeCell ref="A102:B102"/>
    <mergeCell ref="A103:B103"/>
    <mergeCell ref="A104:B104"/>
    <mergeCell ref="A105:B105"/>
    <mergeCell ref="A106:B106"/>
    <mergeCell ref="A97:B97"/>
    <mergeCell ref="A98:B98"/>
    <mergeCell ref="A99:B99"/>
    <mergeCell ref="A100:B100"/>
    <mergeCell ref="A101:B101"/>
  </mergeCells>
  <phoneticPr fontId="3"/>
  <dataValidations count="1">
    <dataValidation type="list" allowBlank="1" showInputMessage="1" showErrorMessage="1" sqref="E4:E26 E85:E107 E58:E80 E31:E53" xr:uid="{00000000-0002-0000-0B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6383" man="1"/>
    <brk id="54" max="10" man="1"/>
    <brk id="81" max="10" man="1"/>
  </rowBreaks>
  <ignoredErrors>
    <ignoredError sqref="A1 A28 A82 A55" numberStoredAsText="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002060"/>
  </sheetPr>
  <dimension ref="A1:Q135"/>
  <sheetViews>
    <sheetView view="pageBreakPreview" zoomScale="85" zoomScaleNormal="100" zoomScaleSheetLayoutView="85" workbookViewId="0">
      <pane ySplit="3" topLeftCell="A4"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6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4" width="9" style="1"/>
    <col min="15" max="15" width="3.6640625" style="1" customWidth="1"/>
    <col min="16" max="16384" width="9" style="1"/>
  </cols>
  <sheetData>
    <row r="1" spans="1:13" ht="18.75" customHeight="1" thickBot="1" x14ac:dyDescent="0.3">
      <c r="A1" s="125" t="s">
        <v>87</v>
      </c>
      <c r="B1" s="3" t="s">
        <v>362</v>
      </c>
      <c r="C1" s="4"/>
      <c r="D1" s="2"/>
      <c r="F1" s="46"/>
      <c r="G1" s="4" t="s">
        <v>152</v>
      </c>
      <c r="K1" s="126" t="s">
        <v>108</v>
      </c>
      <c r="M1" s="422" t="s">
        <v>113</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508">
        <v>5000</v>
      </c>
      <c r="D4" s="509"/>
      <c r="E4" s="51" t="s">
        <v>21</v>
      </c>
      <c r="F4" s="33" t="s">
        <v>32</v>
      </c>
      <c r="G4" s="147" t="s">
        <v>214</v>
      </c>
      <c r="H4" s="147" t="s">
        <v>286</v>
      </c>
      <c r="I4" s="9"/>
      <c r="J4" s="177"/>
      <c r="K4" s="40"/>
      <c r="M4" s="422"/>
    </row>
    <row r="5" spans="1:13" ht="22.5" customHeight="1" x14ac:dyDescent="0.25">
      <c r="A5" s="474" t="s">
        <v>339</v>
      </c>
      <c r="B5" s="475"/>
      <c r="C5" s="508">
        <v>20000</v>
      </c>
      <c r="D5" s="509"/>
      <c r="E5" s="51" t="s">
        <v>54</v>
      </c>
      <c r="F5" s="33" t="s">
        <v>33</v>
      </c>
      <c r="G5" s="147" t="s">
        <v>214</v>
      </c>
      <c r="H5" s="206" t="s">
        <v>285</v>
      </c>
      <c r="I5" s="9"/>
      <c r="J5" s="11"/>
      <c r="K5" s="39"/>
      <c r="M5" s="422"/>
    </row>
    <row r="6" spans="1:13" ht="22.5" customHeight="1" x14ac:dyDescent="0.25">
      <c r="A6" s="474" t="s">
        <v>339</v>
      </c>
      <c r="B6" s="475"/>
      <c r="C6" s="508">
        <v>150000</v>
      </c>
      <c r="D6" s="509"/>
      <c r="E6" s="51" t="s">
        <v>54</v>
      </c>
      <c r="F6" s="33" t="s">
        <v>31</v>
      </c>
      <c r="G6" s="147" t="s">
        <v>214</v>
      </c>
      <c r="H6" s="206" t="s">
        <v>287</v>
      </c>
      <c r="I6" s="9"/>
      <c r="J6" s="177"/>
      <c r="K6" s="40" t="s">
        <v>348</v>
      </c>
      <c r="M6" s="422"/>
    </row>
    <row r="7" spans="1:13" ht="22.5" customHeight="1" x14ac:dyDescent="0.25">
      <c r="A7" s="474" t="s">
        <v>339</v>
      </c>
      <c r="B7" s="475"/>
      <c r="C7" s="508">
        <v>160000</v>
      </c>
      <c r="D7" s="509"/>
      <c r="E7" s="51" t="s">
        <v>54</v>
      </c>
      <c r="F7" s="33" t="s">
        <v>31</v>
      </c>
      <c r="G7" s="147" t="s">
        <v>237</v>
      </c>
      <c r="H7" s="206" t="s">
        <v>237</v>
      </c>
      <c r="I7" s="9"/>
      <c r="J7" s="177"/>
      <c r="K7" s="40" t="s">
        <v>349</v>
      </c>
      <c r="M7" s="422"/>
    </row>
    <row r="8" spans="1:13" ht="22.5" customHeight="1" x14ac:dyDescent="0.25">
      <c r="A8" s="494"/>
      <c r="B8" s="495"/>
      <c r="C8" s="508"/>
      <c r="D8" s="509"/>
      <c r="E8" s="51"/>
      <c r="F8" s="33"/>
      <c r="G8" s="147"/>
      <c r="H8" s="206"/>
      <c r="I8" s="9"/>
      <c r="J8" s="177"/>
      <c r="K8" s="40"/>
      <c r="M8" s="422"/>
    </row>
    <row r="9" spans="1:13" ht="22.5" customHeight="1" x14ac:dyDescent="0.25">
      <c r="A9" s="494"/>
      <c r="B9" s="495"/>
      <c r="C9" s="508"/>
      <c r="D9" s="509"/>
      <c r="E9" s="51"/>
      <c r="F9" s="33"/>
      <c r="G9" s="147"/>
      <c r="H9" s="206"/>
      <c r="I9" s="9"/>
      <c r="J9" s="177"/>
      <c r="K9" s="40"/>
      <c r="M9" s="422"/>
    </row>
    <row r="10" spans="1:13" ht="22.5" customHeight="1" x14ac:dyDescent="0.25">
      <c r="A10" s="494"/>
      <c r="B10" s="495"/>
      <c r="C10" s="508"/>
      <c r="D10" s="509"/>
      <c r="E10" s="51"/>
      <c r="F10" s="33"/>
      <c r="G10" s="147"/>
      <c r="H10" s="206"/>
      <c r="I10" s="9"/>
      <c r="J10" s="177"/>
      <c r="K10" s="40"/>
      <c r="M10" s="422"/>
    </row>
    <row r="11" spans="1:13" ht="22.5" customHeight="1" x14ac:dyDescent="0.25">
      <c r="A11" s="494"/>
      <c r="B11" s="495"/>
      <c r="C11" s="508"/>
      <c r="D11" s="509"/>
      <c r="E11" s="51"/>
      <c r="F11" s="33"/>
      <c r="G11" s="147"/>
      <c r="H11" s="206"/>
      <c r="I11" s="9"/>
      <c r="J11" s="177"/>
      <c r="K11" s="40"/>
      <c r="M11" s="422"/>
    </row>
    <row r="12" spans="1:13" ht="22.5" customHeight="1" x14ac:dyDescent="0.25">
      <c r="A12" s="494"/>
      <c r="B12" s="495"/>
      <c r="C12" s="508"/>
      <c r="D12" s="509"/>
      <c r="E12" s="51"/>
      <c r="F12" s="33"/>
      <c r="G12" s="147"/>
      <c r="H12" s="206"/>
      <c r="I12" s="9"/>
      <c r="J12" s="177"/>
      <c r="K12" s="40"/>
      <c r="M12" s="422"/>
    </row>
    <row r="13" spans="1:13" ht="22.5" customHeight="1" x14ac:dyDescent="0.25">
      <c r="A13" s="494"/>
      <c r="B13" s="495"/>
      <c r="C13" s="508"/>
      <c r="D13" s="509"/>
      <c r="E13" s="51"/>
      <c r="F13" s="33"/>
      <c r="G13" s="147"/>
      <c r="H13" s="206"/>
      <c r="I13" s="9"/>
      <c r="J13" s="177"/>
      <c r="K13" s="40"/>
      <c r="M13" s="422"/>
    </row>
    <row r="14" spans="1:13" ht="22.5" customHeight="1" x14ac:dyDescent="0.25">
      <c r="A14" s="496"/>
      <c r="B14" s="495"/>
      <c r="C14" s="508"/>
      <c r="D14" s="509"/>
      <c r="E14" s="51"/>
      <c r="F14" s="33"/>
      <c r="G14" s="147"/>
      <c r="H14" s="147"/>
      <c r="I14" s="10"/>
      <c r="J14" s="11"/>
      <c r="K14" s="40"/>
      <c r="M14" s="422"/>
    </row>
    <row r="15" spans="1:13" ht="22.5" customHeight="1" x14ac:dyDescent="0.25">
      <c r="A15" s="496"/>
      <c r="B15" s="501"/>
      <c r="C15" s="508"/>
      <c r="D15" s="509"/>
      <c r="E15" s="51"/>
      <c r="F15" s="33"/>
      <c r="G15" s="147"/>
      <c r="H15" s="206"/>
      <c r="I15" s="9"/>
      <c r="J15" s="177"/>
      <c r="K15" s="40"/>
      <c r="M15" s="422"/>
    </row>
    <row r="16" spans="1:13" ht="22.5" customHeight="1" x14ac:dyDescent="0.25">
      <c r="A16" s="496"/>
      <c r="B16" s="501"/>
      <c r="C16" s="508"/>
      <c r="D16" s="509"/>
      <c r="E16" s="51"/>
      <c r="F16" s="33"/>
      <c r="G16" s="147"/>
      <c r="H16" s="147"/>
      <c r="I16" s="9"/>
      <c r="J16" s="177"/>
      <c r="K16" s="40"/>
      <c r="M16" s="73"/>
    </row>
    <row r="17" spans="1:17" ht="22.5" customHeight="1" x14ac:dyDescent="0.25">
      <c r="A17" s="499"/>
      <c r="B17" s="500"/>
      <c r="C17" s="508"/>
      <c r="D17" s="509"/>
      <c r="E17" s="51"/>
      <c r="F17" s="33"/>
      <c r="G17" s="148"/>
      <c r="H17" s="148"/>
      <c r="I17" s="12"/>
      <c r="J17" s="197"/>
      <c r="K17" s="169"/>
    </row>
    <row r="18" spans="1:17" ht="22.5" customHeight="1" x14ac:dyDescent="0.25">
      <c r="A18" s="499"/>
      <c r="B18" s="500"/>
      <c r="C18" s="508"/>
      <c r="D18" s="509"/>
      <c r="E18" s="51"/>
      <c r="F18" s="33"/>
      <c r="G18" s="208"/>
      <c r="H18" s="208"/>
      <c r="I18" s="12"/>
      <c r="J18" s="197"/>
      <c r="K18" s="169"/>
    </row>
    <row r="19" spans="1:17" ht="22.5" customHeight="1" x14ac:dyDescent="0.25">
      <c r="A19" s="494"/>
      <c r="B19" s="495"/>
      <c r="C19" s="508"/>
      <c r="D19" s="509"/>
      <c r="E19" s="51"/>
      <c r="F19" s="33"/>
      <c r="G19" s="147"/>
      <c r="H19" s="206"/>
      <c r="I19" s="9"/>
      <c r="J19" s="177"/>
      <c r="K19" s="40"/>
      <c r="P19" s="64" t="s">
        <v>31</v>
      </c>
    </row>
    <row r="20" spans="1:17" ht="22.5" customHeight="1" x14ac:dyDescent="0.25">
      <c r="A20" s="494"/>
      <c r="B20" s="495"/>
      <c r="C20" s="508"/>
      <c r="D20" s="509"/>
      <c r="E20" s="51"/>
      <c r="F20" s="33"/>
      <c r="G20" s="147"/>
      <c r="H20" s="206"/>
      <c r="I20" s="9"/>
      <c r="J20" s="177"/>
      <c r="K20" s="40"/>
      <c r="P20" s="64" t="s">
        <v>106</v>
      </c>
    </row>
    <row r="21" spans="1:17" ht="22.5" customHeight="1" x14ac:dyDescent="0.25">
      <c r="A21" s="496"/>
      <c r="B21" s="495"/>
      <c r="C21" s="508"/>
      <c r="D21" s="509"/>
      <c r="E21" s="51"/>
      <c r="F21" s="33"/>
      <c r="G21" s="147"/>
      <c r="H21" s="206"/>
      <c r="I21" s="9"/>
      <c r="J21" s="177"/>
      <c r="K21" s="40"/>
      <c r="P21" s="64" t="s">
        <v>32</v>
      </c>
    </row>
    <row r="22" spans="1:17" ht="22.5" customHeight="1" x14ac:dyDescent="0.25">
      <c r="A22" s="494"/>
      <c r="B22" s="495"/>
      <c r="C22" s="508"/>
      <c r="D22" s="509"/>
      <c r="E22" s="51"/>
      <c r="F22" s="33"/>
      <c r="G22" s="147"/>
      <c r="H22" s="206"/>
      <c r="I22" s="9"/>
      <c r="J22" s="177"/>
      <c r="K22" s="40"/>
      <c r="N22" s="64"/>
      <c r="O22" s="64"/>
      <c r="P22" s="64" t="s">
        <v>33</v>
      </c>
      <c r="Q22" s="64"/>
    </row>
    <row r="23" spans="1:17" ht="22.5" customHeight="1" x14ac:dyDescent="0.25">
      <c r="A23" s="494"/>
      <c r="B23" s="495"/>
      <c r="C23" s="508"/>
      <c r="D23" s="509"/>
      <c r="E23" s="51"/>
      <c r="F23" s="33"/>
      <c r="G23" s="147"/>
      <c r="H23" s="206"/>
      <c r="I23" s="9"/>
      <c r="J23" s="177"/>
      <c r="K23" s="40"/>
      <c r="N23" s="64"/>
      <c r="O23" s="64"/>
      <c r="P23" s="64" t="s">
        <v>37</v>
      </c>
      <c r="Q23" s="64"/>
    </row>
    <row r="24" spans="1:17" ht="22.5" customHeight="1" x14ac:dyDescent="0.25">
      <c r="A24" s="496"/>
      <c r="B24" s="495"/>
      <c r="C24" s="508"/>
      <c r="D24" s="509"/>
      <c r="E24" s="51"/>
      <c r="F24" s="33"/>
      <c r="G24" s="147"/>
      <c r="H24" s="206"/>
      <c r="I24" s="9"/>
      <c r="J24" s="177"/>
      <c r="K24" s="40"/>
      <c r="M24" s="19">
        <f>SUMIF(E4:E26,"立候補準備",C4:C26)</f>
        <v>5000</v>
      </c>
      <c r="N24" s="65" t="s">
        <v>21</v>
      </c>
      <c r="O24" s="64"/>
      <c r="P24" s="64" t="s">
        <v>38</v>
      </c>
      <c r="Q24" s="64"/>
    </row>
    <row r="25" spans="1:17" ht="22.5" customHeight="1" x14ac:dyDescent="0.25">
      <c r="A25" s="494"/>
      <c r="B25" s="495"/>
      <c r="C25" s="508"/>
      <c r="D25" s="509"/>
      <c r="E25" s="51"/>
      <c r="F25" s="33"/>
      <c r="G25" s="147"/>
      <c r="H25" s="206"/>
      <c r="I25" s="9"/>
      <c r="J25" s="177"/>
      <c r="K25" s="40"/>
      <c r="M25" s="74">
        <f>SUMIF(E4:E26,"選 挙 運 動",C4:C26)</f>
        <v>330000</v>
      </c>
      <c r="N25" s="65" t="s">
        <v>54</v>
      </c>
      <c r="O25" s="64"/>
      <c r="P25" s="64" t="s">
        <v>40</v>
      </c>
      <c r="Q25" s="64"/>
    </row>
    <row r="26" spans="1:17" ht="22.5" customHeight="1" thickBot="1" x14ac:dyDescent="0.3">
      <c r="A26" s="497"/>
      <c r="B26" s="498"/>
      <c r="C26" s="483"/>
      <c r="D26" s="484"/>
      <c r="E26" s="51"/>
      <c r="F26" s="33"/>
      <c r="G26" s="191"/>
      <c r="H26" s="207"/>
      <c r="I26" s="180"/>
      <c r="J26" s="179"/>
      <c r="K26" s="184"/>
      <c r="M26" s="74">
        <f>SUM(M24:M25)</f>
        <v>335000</v>
      </c>
      <c r="O26" s="64"/>
      <c r="P26" s="64" t="s">
        <v>39</v>
      </c>
      <c r="Q26" s="64"/>
    </row>
    <row r="27" spans="1:17" ht="18.75" customHeight="1" thickTop="1" thickBot="1" x14ac:dyDescent="0.3">
      <c r="A27" s="489" t="s">
        <v>22</v>
      </c>
      <c r="B27" s="491"/>
      <c r="C27" s="468">
        <f>SUM(C4:C26)</f>
        <v>335000</v>
      </c>
      <c r="D27" s="469"/>
      <c r="E27" s="225" t="s">
        <v>109</v>
      </c>
      <c r="F27" s="194"/>
      <c r="G27" s="195"/>
      <c r="H27" s="196"/>
      <c r="I27" s="194"/>
      <c r="J27" s="128"/>
      <c r="K27" s="107"/>
      <c r="M27" s="59" t="str">
        <f>IF(M26=C27,"OK","NG")</f>
        <v>OK</v>
      </c>
      <c r="N27" s="64"/>
      <c r="O27" s="64"/>
      <c r="P27" s="64" t="s">
        <v>62</v>
      </c>
      <c r="Q27" s="64"/>
    </row>
    <row r="28" spans="1:17" ht="18.75" customHeight="1" thickBot="1" x14ac:dyDescent="0.3">
      <c r="A28" s="125" t="s">
        <v>87</v>
      </c>
      <c r="B28" s="3" t="s">
        <v>362</v>
      </c>
      <c r="C28" s="4"/>
      <c r="D28" s="2"/>
      <c r="F28" s="46"/>
      <c r="G28" s="4" t="s">
        <v>153</v>
      </c>
      <c r="K28" s="126" t="s">
        <v>108</v>
      </c>
      <c r="M28" s="422" t="s">
        <v>52</v>
      </c>
    </row>
    <row r="29" spans="1:17" ht="15" customHeight="1" x14ac:dyDescent="0.25">
      <c r="A29" s="388" t="s">
        <v>0</v>
      </c>
      <c r="B29" s="389"/>
      <c r="C29" s="392" t="s">
        <v>94</v>
      </c>
      <c r="D29" s="389"/>
      <c r="E29" s="389" t="s">
        <v>10</v>
      </c>
      <c r="F29" s="472" t="s">
        <v>3</v>
      </c>
      <c r="G29" s="389" t="s">
        <v>11</v>
      </c>
      <c r="H29" s="389"/>
      <c r="I29" s="389"/>
      <c r="J29" s="470" t="s">
        <v>355</v>
      </c>
      <c r="K29" s="385" t="s">
        <v>9</v>
      </c>
      <c r="M29" s="422"/>
    </row>
    <row r="30" spans="1:17" ht="15" customHeight="1" x14ac:dyDescent="0.25">
      <c r="A30" s="390"/>
      <c r="B30" s="391"/>
      <c r="C30" s="391"/>
      <c r="D30" s="391"/>
      <c r="E30" s="391"/>
      <c r="F30" s="473"/>
      <c r="G30" s="33" t="s">
        <v>43</v>
      </c>
      <c r="H30" s="33" t="s">
        <v>1</v>
      </c>
      <c r="I30" s="32" t="s">
        <v>44</v>
      </c>
      <c r="J30" s="471"/>
      <c r="K30" s="386"/>
      <c r="M30" s="422"/>
    </row>
    <row r="31" spans="1:17" ht="22.5" customHeight="1" x14ac:dyDescent="0.25">
      <c r="A31" s="502"/>
      <c r="B31" s="503"/>
      <c r="C31" s="504"/>
      <c r="D31" s="505"/>
      <c r="E31" s="51"/>
      <c r="F31" s="33"/>
      <c r="G31" s="147"/>
      <c r="H31" s="206"/>
      <c r="I31" s="9"/>
      <c r="J31" s="177"/>
      <c r="K31" s="40"/>
      <c r="M31" s="422"/>
    </row>
    <row r="32" spans="1:17" ht="22.5" customHeight="1" x14ac:dyDescent="0.25">
      <c r="A32" s="496"/>
      <c r="B32" s="495"/>
      <c r="C32" s="504"/>
      <c r="D32" s="505"/>
      <c r="E32" s="51"/>
      <c r="F32" s="33"/>
      <c r="G32" s="147"/>
      <c r="H32" s="206"/>
      <c r="I32" s="9"/>
      <c r="J32" s="11"/>
      <c r="K32" s="39"/>
      <c r="M32" s="422"/>
    </row>
    <row r="33" spans="1:13" ht="22.5" customHeight="1" x14ac:dyDescent="0.25">
      <c r="A33" s="496"/>
      <c r="B33" s="495"/>
      <c r="C33" s="504"/>
      <c r="D33" s="505"/>
      <c r="E33" s="51"/>
      <c r="F33" s="33"/>
      <c r="G33" s="147"/>
      <c r="H33" s="206"/>
      <c r="I33" s="9"/>
      <c r="J33" s="177"/>
      <c r="K33" s="40"/>
      <c r="M33" s="422"/>
    </row>
    <row r="34" spans="1:13" ht="22.5" customHeight="1" x14ac:dyDescent="0.25">
      <c r="A34" s="496"/>
      <c r="B34" s="495"/>
      <c r="C34" s="504"/>
      <c r="D34" s="505"/>
      <c r="E34" s="51"/>
      <c r="F34" s="33"/>
      <c r="G34" s="147"/>
      <c r="H34" s="206"/>
      <c r="I34" s="9"/>
      <c r="J34" s="177"/>
      <c r="K34" s="40"/>
      <c r="M34" s="422"/>
    </row>
    <row r="35" spans="1:13" ht="22.5" customHeight="1" x14ac:dyDescent="0.25">
      <c r="A35" s="494"/>
      <c r="B35" s="495"/>
      <c r="C35" s="504"/>
      <c r="D35" s="505"/>
      <c r="E35" s="51"/>
      <c r="F35" s="33"/>
      <c r="G35" s="147"/>
      <c r="H35" s="206"/>
      <c r="I35" s="9"/>
      <c r="J35" s="177"/>
      <c r="K35" s="40"/>
      <c r="M35" s="422"/>
    </row>
    <row r="36" spans="1:13" ht="22.5" customHeight="1" x14ac:dyDescent="0.25">
      <c r="A36" s="494"/>
      <c r="B36" s="495"/>
      <c r="C36" s="504"/>
      <c r="D36" s="505"/>
      <c r="E36" s="51"/>
      <c r="F36" s="33"/>
      <c r="G36" s="147"/>
      <c r="H36" s="206"/>
      <c r="I36" s="9"/>
      <c r="J36" s="177"/>
      <c r="K36" s="40"/>
      <c r="M36" s="422"/>
    </row>
    <row r="37" spans="1:13" ht="22.5" customHeight="1" x14ac:dyDescent="0.25">
      <c r="A37" s="494"/>
      <c r="B37" s="495"/>
      <c r="C37" s="504"/>
      <c r="D37" s="505"/>
      <c r="E37" s="51"/>
      <c r="F37" s="33"/>
      <c r="G37" s="147"/>
      <c r="H37" s="206"/>
      <c r="I37" s="9"/>
      <c r="J37" s="177"/>
      <c r="K37" s="40"/>
      <c r="M37" s="422"/>
    </row>
    <row r="38" spans="1:13" ht="22.5" customHeight="1" x14ac:dyDescent="0.25">
      <c r="A38" s="494"/>
      <c r="B38" s="495"/>
      <c r="C38" s="504"/>
      <c r="D38" s="505"/>
      <c r="E38" s="51"/>
      <c r="F38" s="33"/>
      <c r="G38" s="147"/>
      <c r="H38" s="206"/>
      <c r="I38" s="9"/>
      <c r="J38" s="177"/>
      <c r="K38" s="40"/>
      <c r="M38" s="422"/>
    </row>
    <row r="39" spans="1:13" ht="22.5" customHeight="1" x14ac:dyDescent="0.25">
      <c r="A39" s="494"/>
      <c r="B39" s="495"/>
      <c r="C39" s="504"/>
      <c r="D39" s="505"/>
      <c r="E39" s="51"/>
      <c r="F39" s="33"/>
      <c r="G39" s="147"/>
      <c r="H39" s="206"/>
      <c r="I39" s="9"/>
      <c r="J39" s="177"/>
      <c r="K39" s="40"/>
      <c r="M39" s="422"/>
    </row>
    <row r="40" spans="1:13" ht="22.5" customHeight="1" x14ac:dyDescent="0.25">
      <c r="A40" s="494"/>
      <c r="B40" s="495"/>
      <c r="C40" s="504"/>
      <c r="D40" s="505"/>
      <c r="E40" s="51"/>
      <c r="F40" s="33"/>
      <c r="G40" s="147"/>
      <c r="H40" s="206"/>
      <c r="I40" s="9"/>
      <c r="J40" s="177"/>
      <c r="K40" s="40"/>
      <c r="M40" s="422"/>
    </row>
    <row r="41" spans="1:13" ht="22.5" customHeight="1" x14ac:dyDescent="0.25">
      <c r="A41" s="496"/>
      <c r="B41" s="495"/>
      <c r="C41" s="504"/>
      <c r="D41" s="505"/>
      <c r="E41" s="51"/>
      <c r="F41" s="33"/>
      <c r="G41" s="147"/>
      <c r="H41" s="147"/>
      <c r="I41" s="10"/>
      <c r="J41" s="11"/>
      <c r="K41" s="40"/>
      <c r="M41" s="422"/>
    </row>
    <row r="42" spans="1:13" ht="22.5" customHeight="1" x14ac:dyDescent="0.25">
      <c r="A42" s="496"/>
      <c r="B42" s="501"/>
      <c r="C42" s="504"/>
      <c r="D42" s="505"/>
      <c r="E42" s="51"/>
      <c r="F42" s="33"/>
      <c r="G42" s="147"/>
      <c r="H42" s="206"/>
      <c r="I42" s="9"/>
      <c r="J42" s="177"/>
      <c r="K42" s="40"/>
      <c r="M42" s="422"/>
    </row>
    <row r="43" spans="1:13" ht="22.5" customHeight="1" x14ac:dyDescent="0.25">
      <c r="A43" s="496"/>
      <c r="B43" s="501"/>
      <c r="C43" s="504"/>
      <c r="D43" s="505"/>
      <c r="E43" s="51"/>
      <c r="F43" s="33"/>
      <c r="G43" s="147"/>
      <c r="H43" s="147"/>
      <c r="I43" s="9"/>
      <c r="J43" s="177"/>
      <c r="K43" s="40"/>
      <c r="M43" s="73"/>
    </row>
    <row r="44" spans="1:13" ht="22.5" customHeight="1" x14ac:dyDescent="0.25">
      <c r="A44" s="499"/>
      <c r="B44" s="500"/>
      <c r="C44" s="504"/>
      <c r="D44" s="505"/>
      <c r="E44" s="51"/>
      <c r="F44" s="33"/>
      <c r="G44" s="148"/>
      <c r="H44" s="148"/>
      <c r="I44" s="12"/>
      <c r="J44" s="197"/>
      <c r="K44" s="169"/>
    </row>
    <row r="45" spans="1:13" ht="22.5" customHeight="1" x14ac:dyDescent="0.25">
      <c r="A45" s="499"/>
      <c r="B45" s="500"/>
      <c r="C45" s="504"/>
      <c r="D45" s="505"/>
      <c r="E45" s="51"/>
      <c r="F45" s="33"/>
      <c r="G45" s="208"/>
      <c r="H45" s="208"/>
      <c r="I45" s="12"/>
      <c r="J45" s="197"/>
      <c r="K45" s="169"/>
    </row>
    <row r="46" spans="1:13" ht="22.5" customHeight="1" x14ac:dyDescent="0.25">
      <c r="A46" s="494"/>
      <c r="B46" s="495"/>
      <c r="C46" s="504"/>
      <c r="D46" s="505"/>
      <c r="E46" s="51"/>
      <c r="F46" s="33"/>
      <c r="G46" s="147"/>
      <c r="H46" s="206"/>
      <c r="I46" s="9"/>
      <c r="J46" s="177"/>
      <c r="K46" s="40"/>
    </row>
    <row r="47" spans="1:13" ht="22.5" customHeight="1" x14ac:dyDescent="0.25">
      <c r="A47" s="494"/>
      <c r="B47" s="495"/>
      <c r="C47" s="504"/>
      <c r="D47" s="505"/>
      <c r="E47" s="51"/>
      <c r="F47" s="33"/>
      <c r="G47" s="147"/>
      <c r="H47" s="206"/>
      <c r="I47" s="9"/>
      <c r="J47" s="177"/>
      <c r="K47" s="40"/>
    </row>
    <row r="48" spans="1:13" ht="22.5" customHeight="1" x14ac:dyDescent="0.25">
      <c r="A48" s="496"/>
      <c r="B48" s="495"/>
      <c r="C48" s="504"/>
      <c r="D48" s="505"/>
      <c r="E48" s="51"/>
      <c r="F48" s="33"/>
      <c r="G48" s="147"/>
      <c r="H48" s="206"/>
      <c r="I48" s="9"/>
      <c r="J48" s="177"/>
      <c r="K48" s="40"/>
    </row>
    <row r="49" spans="1:13" ht="22.5" customHeight="1" x14ac:dyDescent="0.25">
      <c r="A49" s="494"/>
      <c r="B49" s="495"/>
      <c r="C49" s="504"/>
      <c r="D49" s="505"/>
      <c r="E49" s="51"/>
      <c r="F49" s="33"/>
      <c r="G49" s="147"/>
      <c r="H49" s="206"/>
      <c r="I49" s="9"/>
      <c r="J49" s="177"/>
      <c r="K49" s="40"/>
    </row>
    <row r="50" spans="1:13" ht="22.5" customHeight="1" x14ac:dyDescent="0.25">
      <c r="A50" s="496"/>
      <c r="B50" s="495"/>
      <c r="C50" s="504"/>
      <c r="D50" s="505"/>
      <c r="E50" s="51"/>
      <c r="F50" s="33"/>
      <c r="G50" s="147"/>
      <c r="H50" s="206"/>
      <c r="I50" s="9"/>
      <c r="J50" s="177"/>
      <c r="K50" s="40"/>
      <c r="M50" s="19">
        <f>SUMIF(E4:E52,"立候補準備",C4:C52)</f>
        <v>5000</v>
      </c>
    </row>
    <row r="51" spans="1:13" ht="22.5" customHeight="1" x14ac:dyDescent="0.25">
      <c r="A51" s="494"/>
      <c r="B51" s="495"/>
      <c r="C51" s="504"/>
      <c r="D51" s="505"/>
      <c r="E51" s="51"/>
      <c r="F51" s="33"/>
      <c r="G51" s="147"/>
      <c r="H51" s="206"/>
      <c r="I51" s="9"/>
      <c r="J51" s="177"/>
      <c r="K51" s="40"/>
      <c r="M51" s="74">
        <f>SUMIF(E4:E52,"選 挙 運 動",C4:C52)</f>
        <v>330000</v>
      </c>
    </row>
    <row r="52" spans="1:13" ht="22.5" customHeight="1" thickBot="1" x14ac:dyDescent="0.3">
      <c r="A52" s="497"/>
      <c r="B52" s="498"/>
      <c r="C52" s="378"/>
      <c r="D52" s="379"/>
      <c r="E52" s="51"/>
      <c r="F52" s="33"/>
      <c r="G52" s="191"/>
      <c r="H52" s="207"/>
      <c r="I52" s="180"/>
      <c r="J52" s="179"/>
      <c r="K52" s="184"/>
      <c r="M52" s="74">
        <f>SUM(M50:M51)</f>
        <v>335000</v>
      </c>
    </row>
    <row r="53" spans="1:13" ht="18.75" customHeight="1" thickTop="1" thickBot="1" x14ac:dyDescent="0.3">
      <c r="A53" s="489" t="s">
        <v>22</v>
      </c>
      <c r="B53" s="490"/>
      <c r="C53" s="510">
        <f>SUM(C31:C52)</f>
        <v>0</v>
      </c>
      <c r="D53" s="511"/>
      <c r="E53" s="128" t="s">
        <v>110</v>
      </c>
      <c r="F53" s="194"/>
      <c r="G53" s="195"/>
      <c r="H53" s="196"/>
      <c r="I53" s="194"/>
      <c r="J53" s="128"/>
      <c r="K53" s="198"/>
      <c r="M53" s="59" t="str">
        <f>IF(M52=C54,"OK","NG")</f>
        <v>OK</v>
      </c>
    </row>
    <row r="54" spans="1:13" ht="18.75" customHeight="1" thickTop="1" x14ac:dyDescent="0.25">
      <c r="A54" s="489" t="s">
        <v>53</v>
      </c>
      <c r="B54" s="490"/>
      <c r="C54" s="492">
        <f>C27+C53</f>
        <v>335000</v>
      </c>
      <c r="D54" s="493"/>
      <c r="E54" s="194"/>
      <c r="F54" s="194"/>
      <c r="G54" s="195"/>
      <c r="H54" s="196"/>
      <c r="I54" s="194"/>
      <c r="J54" s="128"/>
      <c r="K54" s="107"/>
    </row>
    <row r="55" spans="1:13" ht="18.75" customHeight="1" thickBot="1" x14ac:dyDescent="0.3">
      <c r="A55" s="125" t="s">
        <v>87</v>
      </c>
      <c r="B55" s="3" t="s">
        <v>362</v>
      </c>
      <c r="C55" s="4"/>
      <c r="D55" s="2"/>
      <c r="F55" s="46"/>
      <c r="G55" s="4" t="s">
        <v>149</v>
      </c>
      <c r="K55" s="126" t="s">
        <v>108</v>
      </c>
      <c r="M55" s="422" t="s">
        <v>49</v>
      </c>
    </row>
    <row r="56" spans="1:13" ht="15" customHeight="1" x14ac:dyDescent="0.25">
      <c r="A56" s="388" t="s">
        <v>0</v>
      </c>
      <c r="B56" s="389"/>
      <c r="C56" s="392" t="s">
        <v>94</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502"/>
      <c r="B58" s="503"/>
      <c r="C58" s="504"/>
      <c r="D58" s="505"/>
      <c r="E58" s="51"/>
      <c r="F58" s="33"/>
      <c r="G58" s="147"/>
      <c r="H58" s="206"/>
      <c r="I58" s="9"/>
      <c r="J58" s="177"/>
      <c r="K58" s="40"/>
      <c r="M58" s="422"/>
    </row>
    <row r="59" spans="1:13" ht="22.5" customHeight="1" x14ac:dyDescent="0.25">
      <c r="A59" s="496"/>
      <c r="B59" s="495"/>
      <c r="C59" s="504"/>
      <c r="D59" s="505"/>
      <c r="E59" s="51"/>
      <c r="F59" s="33"/>
      <c r="G59" s="147"/>
      <c r="H59" s="206"/>
      <c r="I59" s="9"/>
      <c r="J59" s="11"/>
      <c r="K59" s="39"/>
      <c r="M59" s="422"/>
    </row>
    <row r="60" spans="1:13" ht="22.5" customHeight="1" x14ac:dyDescent="0.25">
      <c r="A60" s="496"/>
      <c r="B60" s="495"/>
      <c r="C60" s="504"/>
      <c r="D60" s="505"/>
      <c r="E60" s="51"/>
      <c r="F60" s="33"/>
      <c r="G60" s="147"/>
      <c r="H60" s="206"/>
      <c r="I60" s="9"/>
      <c r="J60" s="177"/>
      <c r="K60" s="40"/>
      <c r="M60" s="422"/>
    </row>
    <row r="61" spans="1:13" ht="22.5" customHeight="1" x14ac:dyDescent="0.25">
      <c r="A61" s="496"/>
      <c r="B61" s="495"/>
      <c r="C61" s="504"/>
      <c r="D61" s="505"/>
      <c r="E61" s="51"/>
      <c r="F61" s="33"/>
      <c r="G61" s="147"/>
      <c r="H61" s="206"/>
      <c r="I61" s="9"/>
      <c r="J61" s="177"/>
      <c r="K61" s="40"/>
      <c r="M61" s="422"/>
    </row>
    <row r="62" spans="1:13" ht="22.5" customHeight="1" x14ac:dyDescent="0.25">
      <c r="A62" s="494"/>
      <c r="B62" s="495"/>
      <c r="C62" s="504"/>
      <c r="D62" s="505"/>
      <c r="E62" s="51"/>
      <c r="F62" s="33"/>
      <c r="G62" s="147"/>
      <c r="H62" s="206"/>
      <c r="I62" s="9"/>
      <c r="J62" s="177"/>
      <c r="K62" s="40"/>
      <c r="M62" s="422"/>
    </row>
    <row r="63" spans="1:13" ht="22.5" customHeight="1" x14ac:dyDescent="0.25">
      <c r="A63" s="494"/>
      <c r="B63" s="495"/>
      <c r="C63" s="504"/>
      <c r="D63" s="505"/>
      <c r="E63" s="51"/>
      <c r="F63" s="33"/>
      <c r="G63" s="147"/>
      <c r="H63" s="206"/>
      <c r="I63" s="9"/>
      <c r="J63" s="177"/>
      <c r="K63" s="40"/>
      <c r="M63" s="422"/>
    </row>
    <row r="64" spans="1:13" ht="22.5" customHeight="1" x14ac:dyDescent="0.25">
      <c r="A64" s="494"/>
      <c r="B64" s="495"/>
      <c r="C64" s="504"/>
      <c r="D64" s="505"/>
      <c r="E64" s="51"/>
      <c r="F64" s="33"/>
      <c r="G64" s="147"/>
      <c r="H64" s="206"/>
      <c r="I64" s="9"/>
      <c r="J64" s="177"/>
      <c r="K64" s="40"/>
      <c r="M64" s="422"/>
    </row>
    <row r="65" spans="1:13" ht="22.5" customHeight="1" x14ac:dyDescent="0.25">
      <c r="A65" s="494"/>
      <c r="B65" s="495"/>
      <c r="C65" s="504"/>
      <c r="D65" s="505"/>
      <c r="E65" s="51"/>
      <c r="F65" s="33"/>
      <c r="G65" s="147"/>
      <c r="H65" s="206"/>
      <c r="I65" s="9"/>
      <c r="J65" s="177"/>
      <c r="K65" s="40"/>
      <c r="M65" s="422"/>
    </row>
    <row r="66" spans="1:13" ht="22.5" customHeight="1" x14ac:dyDescent="0.25">
      <c r="A66" s="494"/>
      <c r="B66" s="495"/>
      <c r="C66" s="504"/>
      <c r="D66" s="505"/>
      <c r="E66" s="51"/>
      <c r="F66" s="33"/>
      <c r="G66" s="147"/>
      <c r="H66" s="206"/>
      <c r="I66" s="9"/>
      <c r="J66" s="177"/>
      <c r="K66" s="40"/>
      <c r="M66" s="422"/>
    </row>
    <row r="67" spans="1:13" ht="22.5" customHeight="1" x14ac:dyDescent="0.25">
      <c r="A67" s="494"/>
      <c r="B67" s="495"/>
      <c r="C67" s="504"/>
      <c r="D67" s="505"/>
      <c r="E67" s="51"/>
      <c r="F67" s="33"/>
      <c r="G67" s="147"/>
      <c r="H67" s="206"/>
      <c r="I67" s="9"/>
      <c r="J67" s="177"/>
      <c r="K67" s="40"/>
      <c r="M67" s="422"/>
    </row>
    <row r="68" spans="1:13" ht="22.5" customHeight="1" x14ac:dyDescent="0.25">
      <c r="A68" s="496"/>
      <c r="B68" s="495"/>
      <c r="C68" s="504"/>
      <c r="D68" s="505"/>
      <c r="E68" s="51"/>
      <c r="F68" s="33"/>
      <c r="G68" s="147"/>
      <c r="H68" s="147"/>
      <c r="I68" s="10"/>
      <c r="J68" s="11"/>
      <c r="K68" s="40"/>
      <c r="M68" s="422"/>
    </row>
    <row r="69" spans="1:13" ht="22.5" customHeight="1" x14ac:dyDescent="0.25">
      <c r="A69" s="496"/>
      <c r="B69" s="501"/>
      <c r="C69" s="504"/>
      <c r="D69" s="505"/>
      <c r="E69" s="51"/>
      <c r="F69" s="33"/>
      <c r="G69" s="147"/>
      <c r="H69" s="206"/>
      <c r="I69" s="9"/>
      <c r="J69" s="177"/>
      <c r="K69" s="40"/>
      <c r="M69" s="422"/>
    </row>
    <row r="70" spans="1:13" ht="22.5" customHeight="1" x14ac:dyDescent="0.25">
      <c r="A70" s="496"/>
      <c r="B70" s="501"/>
      <c r="C70" s="504"/>
      <c r="D70" s="505"/>
      <c r="E70" s="51"/>
      <c r="F70" s="33"/>
      <c r="G70" s="147"/>
      <c r="H70" s="147"/>
      <c r="I70" s="9"/>
      <c r="J70" s="177"/>
      <c r="K70" s="40"/>
    </row>
    <row r="71" spans="1:13" ht="22.5" customHeight="1" x14ac:dyDescent="0.25">
      <c r="A71" s="499"/>
      <c r="B71" s="500"/>
      <c r="C71" s="504"/>
      <c r="D71" s="505"/>
      <c r="E71" s="51"/>
      <c r="F71" s="33"/>
      <c r="G71" s="148"/>
      <c r="H71" s="148"/>
      <c r="I71" s="12"/>
      <c r="J71" s="197"/>
      <c r="K71" s="169"/>
    </row>
    <row r="72" spans="1:13" ht="22.5" customHeight="1" x14ac:dyDescent="0.25">
      <c r="A72" s="499"/>
      <c r="B72" s="500"/>
      <c r="C72" s="504"/>
      <c r="D72" s="505"/>
      <c r="E72" s="51"/>
      <c r="F72" s="33"/>
      <c r="G72" s="208"/>
      <c r="H72" s="208"/>
      <c r="I72" s="12"/>
      <c r="J72" s="197"/>
      <c r="K72" s="169"/>
    </row>
    <row r="73" spans="1:13" ht="22.5" customHeight="1" x14ac:dyDescent="0.25">
      <c r="A73" s="494"/>
      <c r="B73" s="495"/>
      <c r="C73" s="504"/>
      <c r="D73" s="505"/>
      <c r="E73" s="51"/>
      <c r="F73" s="33"/>
      <c r="G73" s="147"/>
      <c r="H73" s="206"/>
      <c r="I73" s="9"/>
      <c r="J73" s="177"/>
      <c r="K73" s="40"/>
    </row>
    <row r="74" spans="1:13" ht="22.5" customHeight="1" x14ac:dyDescent="0.25">
      <c r="A74" s="494"/>
      <c r="B74" s="495"/>
      <c r="C74" s="504"/>
      <c r="D74" s="505"/>
      <c r="E74" s="51"/>
      <c r="F74" s="33"/>
      <c r="G74" s="147"/>
      <c r="H74" s="206"/>
      <c r="I74" s="9"/>
      <c r="J74" s="177"/>
      <c r="K74" s="40"/>
    </row>
    <row r="75" spans="1:13" ht="22.5" customHeight="1" x14ac:dyDescent="0.25">
      <c r="A75" s="496"/>
      <c r="B75" s="495"/>
      <c r="C75" s="504"/>
      <c r="D75" s="505"/>
      <c r="E75" s="51"/>
      <c r="F75" s="33"/>
      <c r="G75" s="147"/>
      <c r="H75" s="206"/>
      <c r="I75" s="9"/>
      <c r="J75" s="177"/>
      <c r="K75" s="40"/>
    </row>
    <row r="76" spans="1:13" ht="22.5" customHeight="1" x14ac:dyDescent="0.25">
      <c r="A76" s="494"/>
      <c r="B76" s="495"/>
      <c r="C76" s="504"/>
      <c r="D76" s="505"/>
      <c r="E76" s="51"/>
      <c r="F76" s="33"/>
      <c r="G76" s="147"/>
      <c r="H76" s="206"/>
      <c r="I76" s="9"/>
      <c r="J76" s="177"/>
      <c r="K76" s="40"/>
    </row>
    <row r="77" spans="1:13" ht="22.5" customHeight="1" x14ac:dyDescent="0.25">
      <c r="A77" s="494"/>
      <c r="B77" s="495"/>
      <c r="C77" s="504"/>
      <c r="D77" s="505"/>
      <c r="E77" s="51"/>
      <c r="F77" s="33"/>
      <c r="G77" s="147"/>
      <c r="H77" s="206"/>
      <c r="I77" s="9"/>
      <c r="J77" s="177"/>
      <c r="K77" s="40"/>
    </row>
    <row r="78" spans="1:13" ht="22.5" customHeight="1" x14ac:dyDescent="0.25">
      <c r="A78" s="496"/>
      <c r="B78" s="495"/>
      <c r="C78" s="504"/>
      <c r="D78" s="505"/>
      <c r="E78" s="51"/>
      <c r="F78" s="33"/>
      <c r="G78" s="147"/>
      <c r="H78" s="206"/>
      <c r="I78" s="9"/>
      <c r="J78" s="177"/>
      <c r="K78" s="40"/>
      <c r="M78" s="19">
        <f>SUMIF(E58:E80,"立候補準備",C58:C80)</f>
        <v>0</v>
      </c>
    </row>
    <row r="79" spans="1:13" ht="22.5" customHeight="1" x14ac:dyDescent="0.25">
      <c r="A79" s="494"/>
      <c r="B79" s="495"/>
      <c r="C79" s="504"/>
      <c r="D79" s="505"/>
      <c r="E79" s="51"/>
      <c r="F79" s="33"/>
      <c r="G79" s="147"/>
      <c r="H79" s="206"/>
      <c r="I79" s="9"/>
      <c r="J79" s="177"/>
      <c r="K79" s="40"/>
      <c r="M79" s="19">
        <f>SUMIF(E58:E80,"選 挙 運 動",C58:C80)</f>
        <v>0</v>
      </c>
    </row>
    <row r="80" spans="1:13" ht="22.5" customHeight="1" thickBot="1" x14ac:dyDescent="0.3">
      <c r="A80" s="497"/>
      <c r="B80" s="498"/>
      <c r="C80" s="378"/>
      <c r="D80" s="379"/>
      <c r="E80" s="51"/>
      <c r="F80" s="33"/>
      <c r="G80" s="191"/>
      <c r="H80" s="207"/>
      <c r="I80" s="180"/>
      <c r="J80" s="179"/>
      <c r="K80" s="184"/>
      <c r="M80" s="19">
        <f>SUM(M78:M79)</f>
        <v>0</v>
      </c>
    </row>
    <row r="81" spans="1:13" ht="18.75" customHeight="1" thickTop="1" x14ac:dyDescent="0.25">
      <c r="A81" s="489" t="s">
        <v>22</v>
      </c>
      <c r="B81" s="490"/>
      <c r="C81" s="492">
        <f>SUM(C58:C80)</f>
        <v>0</v>
      </c>
      <c r="D81" s="493"/>
      <c r="E81" s="194"/>
      <c r="F81" s="194"/>
      <c r="G81" s="195"/>
      <c r="H81" s="196"/>
      <c r="I81" s="194"/>
      <c r="J81" s="128"/>
      <c r="K81" s="107"/>
      <c r="M81" s="59" t="str">
        <f>IF(M80=C81,"OK","NG")</f>
        <v>OK</v>
      </c>
    </row>
    <row r="82" spans="1:13" ht="18.75" customHeight="1" thickBot="1" x14ac:dyDescent="0.3">
      <c r="A82" s="125" t="s">
        <v>87</v>
      </c>
      <c r="B82" s="3" t="s">
        <v>362</v>
      </c>
      <c r="C82" s="4"/>
      <c r="D82" s="2"/>
      <c r="F82" s="46"/>
      <c r="G82" s="4" t="s">
        <v>150</v>
      </c>
      <c r="K82" s="126" t="s">
        <v>108</v>
      </c>
      <c r="M82" s="422" t="s">
        <v>50</v>
      </c>
    </row>
    <row r="83" spans="1:13" ht="15" customHeight="1" x14ac:dyDescent="0.25">
      <c r="A83" s="388" t="s">
        <v>0</v>
      </c>
      <c r="B83" s="389"/>
      <c r="C83" s="392" t="s">
        <v>94</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502"/>
      <c r="B85" s="503"/>
      <c r="C85" s="506"/>
      <c r="D85" s="507"/>
      <c r="E85" s="51"/>
      <c r="F85" s="33"/>
      <c r="G85" s="147"/>
      <c r="H85" s="206"/>
      <c r="I85" s="9"/>
      <c r="J85" s="177"/>
      <c r="K85" s="40"/>
      <c r="M85" s="422"/>
    </row>
    <row r="86" spans="1:13" ht="22.5" customHeight="1" x14ac:dyDescent="0.25">
      <c r="A86" s="496"/>
      <c r="B86" s="495"/>
      <c r="C86" s="506"/>
      <c r="D86" s="507"/>
      <c r="E86" s="51"/>
      <c r="F86" s="33"/>
      <c r="G86" s="147"/>
      <c r="H86" s="206"/>
      <c r="I86" s="9"/>
      <c r="J86" s="11"/>
      <c r="K86" s="39"/>
      <c r="M86" s="422"/>
    </row>
    <row r="87" spans="1:13" ht="22.5" customHeight="1" x14ac:dyDescent="0.25">
      <c r="A87" s="496"/>
      <c r="B87" s="495"/>
      <c r="C87" s="506"/>
      <c r="D87" s="507"/>
      <c r="E87" s="51"/>
      <c r="F87" s="33"/>
      <c r="G87" s="147"/>
      <c r="H87" s="206"/>
      <c r="I87" s="9"/>
      <c r="J87" s="177"/>
      <c r="K87" s="40"/>
      <c r="M87" s="422"/>
    </row>
    <row r="88" spans="1:13" ht="22.5" customHeight="1" x14ac:dyDescent="0.25">
      <c r="A88" s="496"/>
      <c r="B88" s="495"/>
      <c r="C88" s="506"/>
      <c r="D88" s="507"/>
      <c r="E88" s="51"/>
      <c r="F88" s="33"/>
      <c r="G88" s="147"/>
      <c r="H88" s="206"/>
      <c r="I88" s="9"/>
      <c r="J88" s="177"/>
      <c r="K88" s="40"/>
      <c r="M88" s="422"/>
    </row>
    <row r="89" spans="1:13" ht="22.5" customHeight="1" x14ac:dyDescent="0.25">
      <c r="A89" s="494"/>
      <c r="B89" s="495"/>
      <c r="C89" s="506"/>
      <c r="D89" s="507"/>
      <c r="E89" s="51"/>
      <c r="F89" s="33"/>
      <c r="G89" s="147"/>
      <c r="H89" s="206"/>
      <c r="I89" s="9"/>
      <c r="J89" s="177"/>
      <c r="K89" s="40"/>
      <c r="M89" s="422"/>
    </row>
    <row r="90" spans="1:13" ht="22.5" customHeight="1" x14ac:dyDescent="0.25">
      <c r="A90" s="494"/>
      <c r="B90" s="495"/>
      <c r="C90" s="506"/>
      <c r="D90" s="507"/>
      <c r="E90" s="51"/>
      <c r="F90" s="33"/>
      <c r="G90" s="147"/>
      <c r="H90" s="206"/>
      <c r="I90" s="9"/>
      <c r="J90" s="177"/>
      <c r="K90" s="40"/>
      <c r="M90" s="422"/>
    </row>
    <row r="91" spans="1:13" ht="22.5" customHeight="1" x14ac:dyDescent="0.25">
      <c r="A91" s="494"/>
      <c r="B91" s="495"/>
      <c r="C91" s="506"/>
      <c r="D91" s="507"/>
      <c r="E91" s="51"/>
      <c r="F91" s="33"/>
      <c r="G91" s="147"/>
      <c r="H91" s="206"/>
      <c r="I91" s="9"/>
      <c r="J91" s="177"/>
      <c r="K91" s="40"/>
      <c r="M91" s="422"/>
    </row>
    <row r="92" spans="1:13" ht="22.5" customHeight="1" x14ac:dyDescent="0.25">
      <c r="A92" s="494"/>
      <c r="B92" s="495"/>
      <c r="C92" s="506"/>
      <c r="D92" s="507"/>
      <c r="E92" s="51"/>
      <c r="F92" s="33"/>
      <c r="G92" s="147"/>
      <c r="H92" s="206"/>
      <c r="I92" s="9"/>
      <c r="J92" s="177"/>
      <c r="K92" s="40"/>
      <c r="M92" s="422"/>
    </row>
    <row r="93" spans="1:13" ht="22.5" customHeight="1" x14ac:dyDescent="0.25">
      <c r="A93" s="494"/>
      <c r="B93" s="495"/>
      <c r="C93" s="506"/>
      <c r="D93" s="507"/>
      <c r="E93" s="51"/>
      <c r="F93" s="33"/>
      <c r="G93" s="147"/>
      <c r="H93" s="206"/>
      <c r="I93" s="9"/>
      <c r="J93" s="177"/>
      <c r="K93" s="40"/>
      <c r="M93" s="422"/>
    </row>
    <row r="94" spans="1:13" ht="22.5" customHeight="1" x14ac:dyDescent="0.25">
      <c r="A94" s="494"/>
      <c r="B94" s="495"/>
      <c r="C94" s="506"/>
      <c r="D94" s="507"/>
      <c r="E94" s="51"/>
      <c r="F94" s="33"/>
      <c r="G94" s="147"/>
      <c r="H94" s="206"/>
      <c r="I94" s="9"/>
      <c r="J94" s="177"/>
      <c r="K94" s="40"/>
      <c r="M94" s="422"/>
    </row>
    <row r="95" spans="1:13" ht="22.5" customHeight="1" x14ac:dyDescent="0.25">
      <c r="A95" s="496"/>
      <c r="B95" s="495"/>
      <c r="C95" s="506"/>
      <c r="D95" s="507"/>
      <c r="E95" s="51"/>
      <c r="F95" s="33"/>
      <c r="G95" s="147"/>
      <c r="H95" s="147"/>
      <c r="I95" s="10"/>
      <c r="J95" s="11"/>
      <c r="K95" s="40"/>
      <c r="M95" s="422"/>
    </row>
    <row r="96" spans="1:13" ht="22.5" customHeight="1" x14ac:dyDescent="0.25">
      <c r="A96" s="496"/>
      <c r="B96" s="501"/>
      <c r="C96" s="506"/>
      <c r="D96" s="507"/>
      <c r="E96" s="51"/>
      <c r="F96" s="33"/>
      <c r="G96" s="147"/>
      <c r="H96" s="206"/>
      <c r="I96" s="9"/>
      <c r="J96" s="177"/>
      <c r="K96" s="40"/>
      <c r="M96" s="422"/>
    </row>
    <row r="97" spans="1:13" ht="22.5" customHeight="1" x14ac:dyDescent="0.25">
      <c r="A97" s="496"/>
      <c r="B97" s="501"/>
      <c r="C97" s="506"/>
      <c r="D97" s="507"/>
      <c r="E97" s="51"/>
      <c r="F97" s="33"/>
      <c r="G97" s="147"/>
      <c r="H97" s="147"/>
      <c r="I97" s="9"/>
      <c r="J97" s="177"/>
      <c r="K97" s="40"/>
    </row>
    <row r="98" spans="1:13" ht="22.5" customHeight="1" x14ac:dyDescent="0.25">
      <c r="A98" s="499"/>
      <c r="B98" s="500"/>
      <c r="C98" s="506"/>
      <c r="D98" s="507"/>
      <c r="E98" s="51"/>
      <c r="F98" s="33"/>
      <c r="G98" s="148"/>
      <c r="H98" s="148"/>
      <c r="I98" s="12"/>
      <c r="J98" s="197"/>
      <c r="K98" s="169"/>
    </row>
    <row r="99" spans="1:13" ht="22.5" customHeight="1" x14ac:dyDescent="0.25">
      <c r="A99" s="499"/>
      <c r="B99" s="500"/>
      <c r="C99" s="506"/>
      <c r="D99" s="507"/>
      <c r="E99" s="51"/>
      <c r="F99" s="33"/>
      <c r="G99" s="208"/>
      <c r="H99" s="208"/>
      <c r="I99" s="12"/>
      <c r="J99" s="197"/>
      <c r="K99" s="169"/>
    </row>
    <row r="100" spans="1:13" ht="22.5" customHeight="1" x14ac:dyDescent="0.25">
      <c r="A100" s="494"/>
      <c r="B100" s="495"/>
      <c r="C100" s="506"/>
      <c r="D100" s="507"/>
      <c r="E100" s="51"/>
      <c r="F100" s="33"/>
      <c r="G100" s="147"/>
      <c r="H100" s="206"/>
      <c r="I100" s="9"/>
      <c r="J100" s="177"/>
      <c r="K100" s="40"/>
    </row>
    <row r="101" spans="1:13" ht="22.5" customHeight="1" x14ac:dyDescent="0.25">
      <c r="A101" s="494"/>
      <c r="B101" s="495"/>
      <c r="C101" s="506"/>
      <c r="D101" s="507"/>
      <c r="E101" s="51"/>
      <c r="F101" s="33"/>
      <c r="G101" s="147"/>
      <c r="H101" s="206"/>
      <c r="I101" s="9"/>
      <c r="J101" s="177"/>
      <c r="K101" s="40"/>
    </row>
    <row r="102" spans="1:13" ht="22.5" customHeight="1" x14ac:dyDescent="0.25">
      <c r="A102" s="496"/>
      <c r="B102" s="495"/>
      <c r="C102" s="506"/>
      <c r="D102" s="507"/>
      <c r="E102" s="51"/>
      <c r="F102" s="33"/>
      <c r="G102" s="147"/>
      <c r="H102" s="206"/>
      <c r="I102" s="9"/>
      <c r="J102" s="177"/>
      <c r="K102" s="40"/>
    </row>
    <row r="103" spans="1:13" ht="22.5" customHeight="1" x14ac:dyDescent="0.25">
      <c r="A103" s="494"/>
      <c r="B103" s="495"/>
      <c r="C103" s="506"/>
      <c r="D103" s="507"/>
      <c r="E103" s="51"/>
      <c r="F103" s="33"/>
      <c r="G103" s="147"/>
      <c r="H103" s="206"/>
      <c r="I103" s="9"/>
      <c r="J103" s="177"/>
      <c r="K103" s="40"/>
    </row>
    <row r="104" spans="1:13" ht="22.5" customHeight="1" x14ac:dyDescent="0.25">
      <c r="A104" s="494"/>
      <c r="B104" s="495"/>
      <c r="C104" s="506"/>
      <c r="D104" s="507"/>
      <c r="E104" s="51"/>
      <c r="F104" s="33"/>
      <c r="G104" s="147"/>
      <c r="H104" s="206"/>
      <c r="I104" s="9"/>
      <c r="J104" s="177"/>
      <c r="K104" s="40"/>
    </row>
    <row r="105" spans="1:13" ht="22.5" customHeight="1" x14ac:dyDescent="0.25">
      <c r="A105" s="496"/>
      <c r="B105" s="495"/>
      <c r="C105" s="506"/>
      <c r="D105" s="507"/>
      <c r="E105" s="51"/>
      <c r="F105" s="33"/>
      <c r="G105" s="147"/>
      <c r="H105" s="206"/>
      <c r="I105" s="9"/>
      <c r="J105" s="177"/>
      <c r="K105" s="40"/>
      <c r="M105" s="19">
        <f>SUMIF(E85:E107,"立候補準備",C85:C107)</f>
        <v>0</v>
      </c>
    </row>
    <row r="106" spans="1:13" ht="22.5" customHeight="1" x14ac:dyDescent="0.25">
      <c r="A106" s="494"/>
      <c r="B106" s="495"/>
      <c r="C106" s="506"/>
      <c r="D106" s="507"/>
      <c r="E106" s="51"/>
      <c r="F106" s="33"/>
      <c r="G106" s="147"/>
      <c r="H106" s="206"/>
      <c r="I106" s="9"/>
      <c r="J106" s="177"/>
      <c r="K106" s="40"/>
      <c r="M106" s="19">
        <f>SUMIF(E85:E107,"選 挙 運 動",C85:C107)</f>
        <v>0</v>
      </c>
    </row>
    <row r="107" spans="1:13" ht="22.5" customHeight="1" thickBot="1" x14ac:dyDescent="0.3">
      <c r="A107" s="497"/>
      <c r="B107" s="498"/>
      <c r="C107" s="378"/>
      <c r="D107" s="379"/>
      <c r="E107" s="51"/>
      <c r="F107" s="33"/>
      <c r="G107" s="191"/>
      <c r="H107" s="207"/>
      <c r="I107" s="180"/>
      <c r="J107" s="179"/>
      <c r="K107" s="184"/>
      <c r="M107" s="19">
        <f>SUM(M105:M106)</f>
        <v>0</v>
      </c>
    </row>
    <row r="108" spans="1:13" ht="18.75" customHeight="1" thickTop="1" x14ac:dyDescent="0.25">
      <c r="A108" s="489" t="s">
        <v>22</v>
      </c>
      <c r="B108" s="490"/>
      <c r="C108" s="492">
        <f>SUM(C85:C107)</f>
        <v>0</v>
      </c>
      <c r="D108" s="493"/>
      <c r="E108" s="194"/>
      <c r="F108" s="194"/>
      <c r="G108" s="195"/>
      <c r="H108" s="196"/>
      <c r="I108" s="194"/>
      <c r="J108" s="128"/>
      <c r="K108" s="107"/>
      <c r="M108" s="59" t="str">
        <f>IF(M107=C108,"OK","NG")</f>
        <v>OK</v>
      </c>
    </row>
    <row r="109" spans="1:13" ht="18.75" customHeight="1" thickBot="1" x14ac:dyDescent="0.3">
      <c r="A109" s="125" t="s">
        <v>87</v>
      </c>
      <c r="B109" s="3" t="s">
        <v>362</v>
      </c>
      <c r="C109" s="4"/>
      <c r="D109" s="2"/>
      <c r="F109" s="46"/>
      <c r="G109" s="4" t="s">
        <v>151</v>
      </c>
      <c r="K109" s="126" t="s">
        <v>108</v>
      </c>
      <c r="M109" s="422" t="s">
        <v>51</v>
      </c>
    </row>
    <row r="110" spans="1:13" ht="15" customHeight="1" x14ac:dyDescent="0.25">
      <c r="A110" s="388" t="s">
        <v>0</v>
      </c>
      <c r="B110" s="389"/>
      <c r="C110" s="392" t="s">
        <v>94</v>
      </c>
      <c r="D110" s="389"/>
      <c r="E110" s="389" t="s">
        <v>10</v>
      </c>
      <c r="F110" s="472" t="s">
        <v>3</v>
      </c>
      <c r="G110" s="389" t="s">
        <v>11</v>
      </c>
      <c r="H110" s="389"/>
      <c r="I110" s="389"/>
      <c r="J110" s="470" t="s">
        <v>355</v>
      </c>
      <c r="K110" s="385" t="s">
        <v>9</v>
      </c>
      <c r="M110" s="422"/>
    </row>
    <row r="111" spans="1:13" ht="15" customHeight="1" x14ac:dyDescent="0.25">
      <c r="A111" s="390"/>
      <c r="B111" s="391"/>
      <c r="C111" s="391"/>
      <c r="D111" s="391"/>
      <c r="E111" s="391"/>
      <c r="F111" s="473"/>
      <c r="G111" s="33" t="s">
        <v>43</v>
      </c>
      <c r="H111" s="33" t="s">
        <v>1</v>
      </c>
      <c r="I111" s="32" t="s">
        <v>44</v>
      </c>
      <c r="J111" s="471"/>
      <c r="K111" s="386"/>
      <c r="M111" s="422"/>
    </row>
    <row r="112" spans="1:13" ht="22.5" customHeight="1" x14ac:dyDescent="0.25">
      <c r="A112" s="502"/>
      <c r="B112" s="503"/>
      <c r="C112" s="506"/>
      <c r="D112" s="507"/>
      <c r="E112" s="51"/>
      <c r="F112" s="33"/>
      <c r="G112" s="147"/>
      <c r="H112" s="206"/>
      <c r="I112" s="9"/>
      <c r="J112" s="177"/>
      <c r="K112" s="40"/>
      <c r="M112" s="422"/>
    </row>
    <row r="113" spans="1:13" ht="22.5" customHeight="1" x14ac:dyDescent="0.25">
      <c r="A113" s="496"/>
      <c r="B113" s="495"/>
      <c r="C113" s="506"/>
      <c r="D113" s="507"/>
      <c r="E113" s="51"/>
      <c r="F113" s="33"/>
      <c r="G113" s="147"/>
      <c r="H113" s="206"/>
      <c r="I113" s="9"/>
      <c r="J113" s="11"/>
      <c r="K113" s="39"/>
      <c r="M113" s="422"/>
    </row>
    <row r="114" spans="1:13" ht="22.5" customHeight="1" x14ac:dyDescent="0.25">
      <c r="A114" s="496"/>
      <c r="B114" s="495"/>
      <c r="C114" s="506"/>
      <c r="D114" s="507"/>
      <c r="E114" s="51"/>
      <c r="F114" s="33"/>
      <c r="G114" s="147"/>
      <c r="H114" s="206"/>
      <c r="I114" s="9"/>
      <c r="J114" s="177"/>
      <c r="K114" s="40"/>
      <c r="M114" s="422"/>
    </row>
    <row r="115" spans="1:13" ht="22.5" customHeight="1" x14ac:dyDescent="0.25">
      <c r="A115" s="496"/>
      <c r="B115" s="495"/>
      <c r="C115" s="506"/>
      <c r="D115" s="507"/>
      <c r="E115" s="51"/>
      <c r="F115" s="33"/>
      <c r="G115" s="147"/>
      <c r="H115" s="206"/>
      <c r="I115" s="9"/>
      <c r="J115" s="177"/>
      <c r="K115" s="40"/>
      <c r="M115" s="422"/>
    </row>
    <row r="116" spans="1:13" ht="22.5" customHeight="1" x14ac:dyDescent="0.25">
      <c r="A116" s="494"/>
      <c r="B116" s="495"/>
      <c r="C116" s="506"/>
      <c r="D116" s="507"/>
      <c r="E116" s="51"/>
      <c r="F116" s="33"/>
      <c r="G116" s="147"/>
      <c r="H116" s="206"/>
      <c r="I116" s="9"/>
      <c r="J116" s="177"/>
      <c r="K116" s="40"/>
      <c r="M116" s="422"/>
    </row>
    <row r="117" spans="1:13" ht="22.5" customHeight="1" x14ac:dyDescent="0.25">
      <c r="A117" s="494"/>
      <c r="B117" s="495"/>
      <c r="C117" s="506"/>
      <c r="D117" s="507"/>
      <c r="E117" s="51"/>
      <c r="F117" s="33"/>
      <c r="G117" s="147"/>
      <c r="H117" s="206"/>
      <c r="I117" s="9"/>
      <c r="J117" s="177"/>
      <c r="K117" s="40"/>
      <c r="M117" s="422"/>
    </row>
    <row r="118" spans="1:13" ht="22.5" customHeight="1" x14ac:dyDescent="0.25">
      <c r="A118" s="494"/>
      <c r="B118" s="495"/>
      <c r="C118" s="506"/>
      <c r="D118" s="507"/>
      <c r="E118" s="51"/>
      <c r="F118" s="33"/>
      <c r="G118" s="147"/>
      <c r="H118" s="206"/>
      <c r="I118" s="9"/>
      <c r="J118" s="177"/>
      <c r="K118" s="40"/>
      <c r="M118" s="422"/>
    </row>
    <row r="119" spans="1:13" ht="22.5" customHeight="1" x14ac:dyDescent="0.25">
      <c r="A119" s="494"/>
      <c r="B119" s="495"/>
      <c r="C119" s="506"/>
      <c r="D119" s="507"/>
      <c r="E119" s="51"/>
      <c r="F119" s="33"/>
      <c r="G119" s="147"/>
      <c r="H119" s="206"/>
      <c r="I119" s="9"/>
      <c r="J119" s="177"/>
      <c r="K119" s="40"/>
      <c r="M119" s="422"/>
    </row>
    <row r="120" spans="1:13" ht="22.5" customHeight="1" x14ac:dyDescent="0.25">
      <c r="A120" s="494"/>
      <c r="B120" s="495"/>
      <c r="C120" s="506"/>
      <c r="D120" s="507"/>
      <c r="E120" s="51"/>
      <c r="F120" s="33"/>
      <c r="G120" s="147"/>
      <c r="H120" s="206"/>
      <c r="I120" s="9"/>
      <c r="J120" s="177"/>
      <c r="K120" s="40"/>
      <c r="M120" s="422"/>
    </row>
    <row r="121" spans="1:13" ht="22.5" customHeight="1" x14ac:dyDescent="0.25">
      <c r="A121" s="494"/>
      <c r="B121" s="495"/>
      <c r="C121" s="506"/>
      <c r="D121" s="507"/>
      <c r="E121" s="51"/>
      <c r="F121" s="33"/>
      <c r="G121" s="147"/>
      <c r="H121" s="206"/>
      <c r="I121" s="9"/>
      <c r="J121" s="177"/>
      <c r="K121" s="40"/>
      <c r="M121" s="422"/>
    </row>
    <row r="122" spans="1:13" ht="22.5" customHeight="1" x14ac:dyDescent="0.25">
      <c r="A122" s="496"/>
      <c r="B122" s="495"/>
      <c r="C122" s="506"/>
      <c r="D122" s="507"/>
      <c r="E122" s="51"/>
      <c r="F122" s="33"/>
      <c r="G122" s="147"/>
      <c r="H122" s="147"/>
      <c r="I122" s="10"/>
      <c r="J122" s="11"/>
      <c r="K122" s="40"/>
      <c r="M122" s="422"/>
    </row>
    <row r="123" spans="1:13" ht="22.5" customHeight="1" x14ac:dyDescent="0.25">
      <c r="A123" s="496"/>
      <c r="B123" s="501"/>
      <c r="C123" s="506"/>
      <c r="D123" s="507"/>
      <c r="E123" s="51"/>
      <c r="F123" s="33"/>
      <c r="G123" s="147"/>
      <c r="H123" s="206"/>
      <c r="I123" s="9"/>
      <c r="J123" s="177"/>
      <c r="K123" s="40"/>
      <c r="M123" s="422"/>
    </row>
    <row r="124" spans="1:13" ht="22.5" customHeight="1" x14ac:dyDescent="0.25">
      <c r="A124" s="496"/>
      <c r="B124" s="501"/>
      <c r="C124" s="506"/>
      <c r="D124" s="507"/>
      <c r="E124" s="51"/>
      <c r="F124" s="33"/>
      <c r="G124" s="147"/>
      <c r="H124" s="147"/>
      <c r="I124" s="9"/>
      <c r="J124" s="177"/>
      <c r="K124" s="40"/>
    </row>
    <row r="125" spans="1:13" ht="22.5" customHeight="1" x14ac:dyDescent="0.25">
      <c r="A125" s="499"/>
      <c r="B125" s="500"/>
      <c r="C125" s="506"/>
      <c r="D125" s="507"/>
      <c r="E125" s="51"/>
      <c r="F125" s="33"/>
      <c r="G125" s="148"/>
      <c r="H125" s="148"/>
      <c r="I125" s="12"/>
      <c r="J125" s="197"/>
      <c r="K125" s="169"/>
    </row>
    <row r="126" spans="1:13" ht="22.5" customHeight="1" x14ac:dyDescent="0.25">
      <c r="A126" s="499"/>
      <c r="B126" s="500"/>
      <c r="C126" s="506"/>
      <c r="D126" s="507"/>
      <c r="E126" s="51"/>
      <c r="F126" s="33"/>
      <c r="G126" s="208"/>
      <c r="H126" s="208"/>
      <c r="I126" s="12"/>
      <c r="J126" s="197"/>
      <c r="K126" s="169"/>
    </row>
    <row r="127" spans="1:13" ht="22.5" customHeight="1" x14ac:dyDescent="0.25">
      <c r="A127" s="494"/>
      <c r="B127" s="495"/>
      <c r="C127" s="506"/>
      <c r="D127" s="507"/>
      <c r="E127" s="51"/>
      <c r="F127" s="33"/>
      <c r="G127" s="147"/>
      <c r="H127" s="206"/>
      <c r="I127" s="9"/>
      <c r="J127" s="177"/>
      <c r="K127" s="40"/>
    </row>
    <row r="128" spans="1:13" ht="22.5" customHeight="1" x14ac:dyDescent="0.25">
      <c r="A128" s="494"/>
      <c r="B128" s="495"/>
      <c r="C128" s="506"/>
      <c r="D128" s="507"/>
      <c r="E128" s="51"/>
      <c r="F128" s="33"/>
      <c r="G128" s="147"/>
      <c r="H128" s="206"/>
      <c r="I128" s="9"/>
      <c r="J128" s="177"/>
      <c r="K128" s="40"/>
    </row>
    <row r="129" spans="1:13" ht="22.5" customHeight="1" x14ac:dyDescent="0.25">
      <c r="A129" s="496"/>
      <c r="B129" s="495"/>
      <c r="C129" s="506"/>
      <c r="D129" s="507"/>
      <c r="E129" s="51"/>
      <c r="F129" s="33"/>
      <c r="G129" s="147"/>
      <c r="H129" s="206"/>
      <c r="I129" s="9"/>
      <c r="J129" s="177"/>
      <c r="K129" s="40"/>
    </row>
    <row r="130" spans="1:13" ht="22.5" customHeight="1" x14ac:dyDescent="0.25">
      <c r="A130" s="494"/>
      <c r="B130" s="495"/>
      <c r="C130" s="506"/>
      <c r="D130" s="507"/>
      <c r="E130" s="51"/>
      <c r="F130" s="33"/>
      <c r="G130" s="147"/>
      <c r="H130" s="206"/>
      <c r="I130" s="9"/>
      <c r="J130" s="177"/>
      <c r="K130" s="40"/>
    </row>
    <row r="131" spans="1:13" ht="22.5" customHeight="1" x14ac:dyDescent="0.25">
      <c r="A131" s="494"/>
      <c r="B131" s="495"/>
      <c r="C131" s="506"/>
      <c r="D131" s="507"/>
      <c r="E131" s="51"/>
      <c r="F131" s="33"/>
      <c r="G131" s="147"/>
      <c r="H131" s="206"/>
      <c r="I131" s="9"/>
      <c r="J131" s="177"/>
      <c r="K131" s="40"/>
    </row>
    <row r="132" spans="1:13" ht="22.5" customHeight="1" x14ac:dyDescent="0.25">
      <c r="A132" s="496"/>
      <c r="B132" s="495"/>
      <c r="C132" s="506"/>
      <c r="D132" s="507"/>
      <c r="E132" s="51"/>
      <c r="F132" s="33"/>
      <c r="G132" s="147"/>
      <c r="H132" s="206"/>
      <c r="I132" s="9"/>
      <c r="J132" s="177"/>
      <c r="K132" s="40"/>
      <c r="M132" s="19">
        <f>SUMIF(E112:E134,"立候補準備",C112:C134)</f>
        <v>0</v>
      </c>
    </row>
    <row r="133" spans="1:13" ht="22.5" customHeight="1" x14ac:dyDescent="0.25">
      <c r="A133" s="494"/>
      <c r="B133" s="495"/>
      <c r="C133" s="506"/>
      <c r="D133" s="507"/>
      <c r="E133" s="51"/>
      <c r="F133" s="33"/>
      <c r="G133" s="147"/>
      <c r="H133" s="206"/>
      <c r="I133" s="9"/>
      <c r="J133" s="177"/>
      <c r="K133" s="40"/>
      <c r="M133" s="19">
        <f>SUMIF(E112:E134,"選 挙 運 動",C112:C134)</f>
        <v>0</v>
      </c>
    </row>
    <row r="134" spans="1:13" ht="22.5" customHeight="1" thickBot="1" x14ac:dyDescent="0.3">
      <c r="A134" s="497"/>
      <c r="B134" s="498"/>
      <c r="C134" s="378"/>
      <c r="D134" s="379"/>
      <c r="E134" s="51"/>
      <c r="F134" s="33"/>
      <c r="G134" s="191"/>
      <c r="H134" s="207"/>
      <c r="I134" s="180"/>
      <c r="J134" s="179"/>
      <c r="K134" s="184"/>
      <c r="M134" s="19">
        <f>SUM(M132:M133)</f>
        <v>0</v>
      </c>
    </row>
    <row r="135" spans="1:13" ht="18.75" customHeight="1" thickTop="1" x14ac:dyDescent="0.25">
      <c r="A135" s="489" t="s">
        <v>22</v>
      </c>
      <c r="B135" s="490"/>
      <c r="C135" s="492">
        <f>SUM(C112:C134)</f>
        <v>0</v>
      </c>
      <c r="D135" s="493"/>
      <c r="E135" s="194"/>
      <c r="F135" s="194"/>
      <c r="G135" s="195"/>
      <c r="H135" s="196"/>
      <c r="I135" s="194"/>
      <c r="J135" s="128"/>
      <c r="K135" s="107"/>
      <c r="M135" s="59" t="str">
        <f>IF(M134=C135,"OK","NG")</f>
        <v>OK</v>
      </c>
    </row>
  </sheetData>
  <mergeCells count="280">
    <mergeCell ref="M28:M42"/>
    <mergeCell ref="M55:M69"/>
    <mergeCell ref="M82:M96"/>
    <mergeCell ref="M109:M123"/>
    <mergeCell ref="C127:D127"/>
    <mergeCell ref="C128:D128"/>
    <mergeCell ref="C129:D129"/>
    <mergeCell ref="C130:D130"/>
    <mergeCell ref="C131:D131"/>
    <mergeCell ref="C106:D106"/>
    <mergeCell ref="C107:D107"/>
    <mergeCell ref="C108:D108"/>
    <mergeCell ref="C112:D112"/>
    <mergeCell ref="C113:D113"/>
    <mergeCell ref="C114:D114"/>
    <mergeCell ref="C115:D115"/>
    <mergeCell ref="C116:D116"/>
    <mergeCell ref="C117:D117"/>
    <mergeCell ref="C97:D97"/>
    <mergeCell ref="C98:D98"/>
    <mergeCell ref="C99:D99"/>
    <mergeCell ref="C100:D100"/>
    <mergeCell ref="C101:D101"/>
    <mergeCell ref="C102:D102"/>
    <mergeCell ref="C132:D132"/>
    <mergeCell ref="C133:D133"/>
    <mergeCell ref="C134:D134"/>
    <mergeCell ref="C135:D135"/>
    <mergeCell ref="C118:D118"/>
    <mergeCell ref="C119:D119"/>
    <mergeCell ref="C120:D120"/>
    <mergeCell ref="C121:D121"/>
    <mergeCell ref="C122:D122"/>
    <mergeCell ref="C123:D123"/>
    <mergeCell ref="C124:D124"/>
    <mergeCell ref="C125:D125"/>
    <mergeCell ref="C126:D126"/>
    <mergeCell ref="C103:D103"/>
    <mergeCell ref="C104:D104"/>
    <mergeCell ref="C105:D105"/>
    <mergeCell ref="C80:D80"/>
    <mergeCell ref="C81:D81"/>
    <mergeCell ref="C85:D85"/>
    <mergeCell ref="C86:D86"/>
    <mergeCell ref="C87:D87"/>
    <mergeCell ref="C88:D88"/>
    <mergeCell ref="C89:D89"/>
    <mergeCell ref="C90:D90"/>
    <mergeCell ref="C91:D91"/>
    <mergeCell ref="C71:D71"/>
    <mergeCell ref="C72:D72"/>
    <mergeCell ref="C73:D73"/>
    <mergeCell ref="C74:D74"/>
    <mergeCell ref="C75:D75"/>
    <mergeCell ref="C76:D76"/>
    <mergeCell ref="C77:D77"/>
    <mergeCell ref="C78:D78"/>
    <mergeCell ref="C79:D79"/>
    <mergeCell ref="C52:D52"/>
    <mergeCell ref="C53:D53"/>
    <mergeCell ref="C54:D54"/>
    <mergeCell ref="C58:D58"/>
    <mergeCell ref="C59:D59"/>
    <mergeCell ref="C60:D60"/>
    <mergeCell ref="C61:D61"/>
    <mergeCell ref="C62:D62"/>
    <mergeCell ref="C63:D63"/>
    <mergeCell ref="C43:D43"/>
    <mergeCell ref="C44:D44"/>
    <mergeCell ref="C45:D45"/>
    <mergeCell ref="C46:D46"/>
    <mergeCell ref="C47:D47"/>
    <mergeCell ref="C48:D48"/>
    <mergeCell ref="C49:D49"/>
    <mergeCell ref="C50:D50"/>
    <mergeCell ref="C51:D51"/>
    <mergeCell ref="C34:D34"/>
    <mergeCell ref="C35:D35"/>
    <mergeCell ref="C36:D36"/>
    <mergeCell ref="C37:D37"/>
    <mergeCell ref="C38:D38"/>
    <mergeCell ref="C39:D39"/>
    <mergeCell ref="C40:D40"/>
    <mergeCell ref="C41:D41"/>
    <mergeCell ref="C42:D42"/>
    <mergeCell ref="C22:D22"/>
    <mergeCell ref="C23:D23"/>
    <mergeCell ref="C24:D24"/>
    <mergeCell ref="C25:D25"/>
    <mergeCell ref="C26:D26"/>
    <mergeCell ref="C27:D27"/>
    <mergeCell ref="C31:D31"/>
    <mergeCell ref="C32:D32"/>
    <mergeCell ref="C33:D33"/>
    <mergeCell ref="C13:D13"/>
    <mergeCell ref="C14:D14"/>
    <mergeCell ref="C15:D15"/>
    <mergeCell ref="C16:D16"/>
    <mergeCell ref="C17:D17"/>
    <mergeCell ref="C18:D18"/>
    <mergeCell ref="C19:D19"/>
    <mergeCell ref="C20:D20"/>
    <mergeCell ref="C21:D21"/>
    <mergeCell ref="C4:D4"/>
    <mergeCell ref="C5:D5"/>
    <mergeCell ref="C6:D6"/>
    <mergeCell ref="C7:D7"/>
    <mergeCell ref="C8:D8"/>
    <mergeCell ref="C9:D9"/>
    <mergeCell ref="C10:D10"/>
    <mergeCell ref="C11:D11"/>
    <mergeCell ref="C12:D12"/>
    <mergeCell ref="A133:B133"/>
    <mergeCell ref="A134:B134"/>
    <mergeCell ref="A135:B135"/>
    <mergeCell ref="A128:B128"/>
    <mergeCell ref="A129:B129"/>
    <mergeCell ref="A130:B130"/>
    <mergeCell ref="A131:B131"/>
    <mergeCell ref="A132:B132"/>
    <mergeCell ref="A123:B123"/>
    <mergeCell ref="A124:B124"/>
    <mergeCell ref="A125:B125"/>
    <mergeCell ref="A126:B126"/>
    <mergeCell ref="A127:B127"/>
    <mergeCell ref="A118:B118"/>
    <mergeCell ref="A119:B119"/>
    <mergeCell ref="A120:B120"/>
    <mergeCell ref="A121:B121"/>
    <mergeCell ref="A122:B122"/>
    <mergeCell ref="A107:B107"/>
    <mergeCell ref="A108:B108"/>
    <mergeCell ref="A110:B111"/>
    <mergeCell ref="C110:D111"/>
    <mergeCell ref="A116:B116"/>
    <mergeCell ref="A117:B117"/>
    <mergeCell ref="E110:E111"/>
    <mergeCell ref="F110:F111"/>
    <mergeCell ref="G110:I110"/>
    <mergeCell ref="J110:J111"/>
    <mergeCell ref="K110:K111"/>
    <mergeCell ref="A112:B112"/>
    <mergeCell ref="A113:B113"/>
    <mergeCell ref="A114:B114"/>
    <mergeCell ref="A115:B115"/>
    <mergeCell ref="A102:B102"/>
    <mergeCell ref="A103:B103"/>
    <mergeCell ref="A104:B104"/>
    <mergeCell ref="A105:B105"/>
    <mergeCell ref="A106:B106"/>
    <mergeCell ref="A97:B97"/>
    <mergeCell ref="A98:B98"/>
    <mergeCell ref="A99:B99"/>
    <mergeCell ref="A100:B100"/>
    <mergeCell ref="A101:B101"/>
    <mergeCell ref="A92:B92"/>
    <mergeCell ref="A93:B93"/>
    <mergeCell ref="A94:B94"/>
    <mergeCell ref="A95:B95"/>
    <mergeCell ref="A96:B96"/>
    <mergeCell ref="A81:B81"/>
    <mergeCell ref="A83:B84"/>
    <mergeCell ref="C83:D84"/>
    <mergeCell ref="E83:E84"/>
    <mergeCell ref="A90:B90"/>
    <mergeCell ref="A91:B91"/>
    <mergeCell ref="C92:D92"/>
    <mergeCell ref="C93:D93"/>
    <mergeCell ref="C94:D94"/>
    <mergeCell ref="C95:D95"/>
    <mergeCell ref="C96:D96"/>
    <mergeCell ref="F83:F84"/>
    <mergeCell ref="G83:I83"/>
    <mergeCell ref="J83:J84"/>
    <mergeCell ref="K83:K84"/>
    <mergeCell ref="A85:B85"/>
    <mergeCell ref="A86:B86"/>
    <mergeCell ref="A87:B87"/>
    <mergeCell ref="A88:B88"/>
    <mergeCell ref="A89:B89"/>
    <mergeCell ref="A76:B76"/>
    <mergeCell ref="A77:B77"/>
    <mergeCell ref="A78:B78"/>
    <mergeCell ref="A79:B79"/>
    <mergeCell ref="A80:B80"/>
    <mergeCell ref="A71:B71"/>
    <mergeCell ref="A72:B72"/>
    <mergeCell ref="A73:B73"/>
    <mergeCell ref="A74:B74"/>
    <mergeCell ref="A75:B75"/>
    <mergeCell ref="A66:B66"/>
    <mergeCell ref="A67:B67"/>
    <mergeCell ref="A68:B68"/>
    <mergeCell ref="A69:B69"/>
    <mergeCell ref="A70:B70"/>
    <mergeCell ref="A56:B57"/>
    <mergeCell ref="C56:D57"/>
    <mergeCell ref="E56:E57"/>
    <mergeCell ref="F56:F57"/>
    <mergeCell ref="A64:B64"/>
    <mergeCell ref="A65:B65"/>
    <mergeCell ref="C64:D64"/>
    <mergeCell ref="C65:D65"/>
    <mergeCell ref="C66:D66"/>
    <mergeCell ref="C67:D67"/>
    <mergeCell ref="C68:D68"/>
    <mergeCell ref="C69:D69"/>
    <mergeCell ref="C70:D70"/>
    <mergeCell ref="G56:I56"/>
    <mergeCell ref="J56:J57"/>
    <mergeCell ref="K56:K57"/>
    <mergeCell ref="A58:B58"/>
    <mergeCell ref="A59:B59"/>
    <mergeCell ref="A60:B60"/>
    <mergeCell ref="A61:B61"/>
    <mergeCell ref="A62:B62"/>
    <mergeCell ref="A63:B63"/>
    <mergeCell ref="M1:M15"/>
    <mergeCell ref="A54:B54"/>
    <mergeCell ref="A9:B9"/>
    <mergeCell ref="A10:B10"/>
    <mergeCell ref="A11:B11"/>
    <mergeCell ref="A8:B8"/>
    <mergeCell ref="A2:B3"/>
    <mergeCell ref="A5:B5"/>
    <mergeCell ref="A6:B6"/>
    <mergeCell ref="A7:B7"/>
    <mergeCell ref="C2:D3"/>
    <mergeCell ref="E2:E3"/>
    <mergeCell ref="F2:F3"/>
    <mergeCell ref="K2:K3"/>
    <mergeCell ref="A4:B4"/>
    <mergeCell ref="G2:I2"/>
    <mergeCell ref="J2:J3"/>
    <mergeCell ref="A12:B12"/>
    <mergeCell ref="A13:B13"/>
    <mergeCell ref="A15:B15"/>
    <mergeCell ref="A16:B16"/>
    <mergeCell ref="A17:B17"/>
    <mergeCell ref="A14:B14"/>
    <mergeCell ref="A18:B18"/>
    <mergeCell ref="A19:B19"/>
    <mergeCell ref="A20:B20"/>
    <mergeCell ref="A21:B21"/>
    <mergeCell ref="A22:B22"/>
    <mergeCell ref="A23:B23"/>
    <mergeCell ref="A24:B24"/>
    <mergeCell ref="A25:B25"/>
    <mergeCell ref="A26:B26"/>
    <mergeCell ref="A27:B27"/>
    <mergeCell ref="J29:J30"/>
    <mergeCell ref="K29:K30"/>
    <mergeCell ref="E29:E30"/>
    <mergeCell ref="F29:F30"/>
    <mergeCell ref="G29:I29"/>
    <mergeCell ref="A31:B31"/>
    <mergeCell ref="A32:B32"/>
    <mergeCell ref="A33:B33"/>
    <mergeCell ref="A29:B30"/>
    <mergeCell ref="C29:D30"/>
    <mergeCell ref="A43:B43"/>
    <mergeCell ref="A34:B34"/>
    <mergeCell ref="A35:B35"/>
    <mergeCell ref="A36:B36"/>
    <mergeCell ref="A37:B37"/>
    <mergeCell ref="A38:B38"/>
    <mergeCell ref="A39:B39"/>
    <mergeCell ref="A40:B40"/>
    <mergeCell ref="A41:B41"/>
    <mergeCell ref="A42:B42"/>
    <mergeCell ref="A53:B53"/>
    <mergeCell ref="A49:B49"/>
    <mergeCell ref="A50:B50"/>
    <mergeCell ref="A51:B51"/>
    <mergeCell ref="A52:B52"/>
    <mergeCell ref="A44:B44"/>
    <mergeCell ref="A45:B45"/>
    <mergeCell ref="A46:B46"/>
    <mergeCell ref="A47:B47"/>
    <mergeCell ref="A48:B48"/>
  </mergeCells>
  <phoneticPr fontId="3"/>
  <dataValidations count="2">
    <dataValidation type="list" allowBlank="1" showInputMessage="1" showErrorMessage="1" sqref="E4:E26 E112:E134 E85:E107 E58:E80 E31:E52" xr:uid="{00000000-0002-0000-0C00-000000000000}">
      <formula1>$N$24:$N$25</formula1>
    </dataValidation>
    <dataValidation type="list" allowBlank="1" showInputMessage="1" showErrorMessage="1" sqref="F4:F26 F31:F52 F58:F80 F85:F107 F112:F134" xr:uid="{00000000-0002-0000-0C00-000001000000}">
      <formula1>$P$19:$P$27</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4" manualBreakCount="4">
    <brk id="27" max="10" man="1"/>
    <brk id="54" max="10" man="1"/>
    <brk id="81" max="10" man="1"/>
    <brk id="108" max="10" man="1"/>
  </rowBreaks>
  <ignoredErrors>
    <ignoredError sqref="A1 A28 A55 A82 A109" numberStoredAsText="1"/>
  </ignoredError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002060"/>
  </sheetPr>
  <dimension ref="A1:N108"/>
  <sheetViews>
    <sheetView view="pageBreakPreview" zoomScale="85" zoomScaleNormal="100" zoomScaleSheetLayoutView="85" workbookViewId="0">
      <pane ySplit="3" topLeftCell="A16"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6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25" t="s">
        <v>87</v>
      </c>
      <c r="B1" s="3" t="s">
        <v>162</v>
      </c>
      <c r="C1" s="4"/>
      <c r="D1" s="2"/>
      <c r="F1" s="46"/>
      <c r="G1" s="4" t="s">
        <v>148</v>
      </c>
      <c r="K1" s="126" t="s">
        <v>114</v>
      </c>
      <c r="M1" s="422" t="s">
        <v>48</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344">
        <v>10000</v>
      </c>
      <c r="D4" s="345"/>
      <c r="E4" s="71" t="s">
        <v>54</v>
      </c>
      <c r="F4" s="36" t="s">
        <v>288</v>
      </c>
      <c r="G4" s="190" t="s">
        <v>230</v>
      </c>
      <c r="H4" s="171" t="s">
        <v>290</v>
      </c>
      <c r="I4" s="36" t="s">
        <v>292</v>
      </c>
      <c r="J4" s="192"/>
      <c r="K4" s="41" t="s">
        <v>260</v>
      </c>
      <c r="M4" s="422"/>
    </row>
    <row r="5" spans="1:13" ht="22.5" customHeight="1" x14ac:dyDescent="0.25">
      <c r="A5" s="474" t="s">
        <v>339</v>
      </c>
      <c r="B5" s="475"/>
      <c r="C5" s="344">
        <v>12000</v>
      </c>
      <c r="D5" s="345"/>
      <c r="E5" s="51" t="s">
        <v>54</v>
      </c>
      <c r="F5" s="10" t="s">
        <v>289</v>
      </c>
      <c r="G5" s="147" t="s">
        <v>230</v>
      </c>
      <c r="H5" s="206" t="s">
        <v>291</v>
      </c>
      <c r="I5" s="9" t="s">
        <v>237</v>
      </c>
      <c r="J5" s="177"/>
      <c r="K5" s="40" t="s">
        <v>237</v>
      </c>
      <c r="M5" s="422"/>
    </row>
    <row r="6" spans="1:13" ht="22.5" customHeight="1" x14ac:dyDescent="0.25">
      <c r="A6" s="371"/>
      <c r="B6" s="372"/>
      <c r="C6" s="344"/>
      <c r="D6" s="345"/>
      <c r="E6" s="51"/>
      <c r="F6" s="9"/>
      <c r="G6" s="147"/>
      <c r="H6" s="206"/>
      <c r="I6" s="9"/>
      <c r="J6" s="177"/>
      <c r="K6" s="40"/>
      <c r="M6" s="422"/>
    </row>
    <row r="7" spans="1:13" ht="22.5" customHeight="1" x14ac:dyDescent="0.25">
      <c r="A7" s="371"/>
      <c r="B7" s="372"/>
      <c r="C7" s="344"/>
      <c r="D7" s="345"/>
      <c r="E7" s="51"/>
      <c r="F7" s="10"/>
      <c r="G7" s="147"/>
      <c r="H7" s="206"/>
      <c r="I7" s="9"/>
      <c r="J7" s="177"/>
      <c r="K7" s="40"/>
      <c r="M7" s="422"/>
    </row>
    <row r="8" spans="1:13" ht="22.5" customHeight="1" x14ac:dyDescent="0.25">
      <c r="A8" s="371"/>
      <c r="B8" s="372"/>
      <c r="C8" s="344"/>
      <c r="D8" s="345"/>
      <c r="E8" s="51"/>
      <c r="F8" s="193"/>
      <c r="G8" s="147"/>
      <c r="H8" s="206"/>
      <c r="I8" s="9"/>
      <c r="J8" s="177"/>
      <c r="K8" s="40"/>
      <c r="M8" s="422"/>
    </row>
    <row r="9" spans="1:13" ht="22.5" customHeight="1" x14ac:dyDescent="0.25">
      <c r="A9" s="371"/>
      <c r="B9" s="372"/>
      <c r="C9" s="344"/>
      <c r="D9" s="345"/>
      <c r="E9" s="51"/>
      <c r="F9" s="193"/>
      <c r="G9" s="147"/>
      <c r="H9" s="206"/>
      <c r="I9" s="9"/>
      <c r="J9" s="177"/>
      <c r="K9" s="40"/>
      <c r="M9" s="422"/>
    </row>
    <row r="10" spans="1:13" ht="22.5" customHeight="1" x14ac:dyDescent="0.25">
      <c r="A10" s="371"/>
      <c r="B10" s="372"/>
      <c r="C10" s="344"/>
      <c r="D10" s="345"/>
      <c r="E10" s="51"/>
      <c r="F10" s="193"/>
      <c r="G10" s="147"/>
      <c r="H10" s="206"/>
      <c r="I10" s="9"/>
      <c r="J10" s="177"/>
      <c r="K10" s="40"/>
      <c r="M10" s="422"/>
    </row>
    <row r="11" spans="1:13" ht="22.5" customHeight="1" x14ac:dyDescent="0.25">
      <c r="A11" s="371"/>
      <c r="B11" s="372"/>
      <c r="C11" s="344"/>
      <c r="D11" s="345"/>
      <c r="E11" s="51"/>
      <c r="F11" s="193"/>
      <c r="G11" s="147"/>
      <c r="H11" s="206"/>
      <c r="I11" s="9"/>
      <c r="J11" s="177"/>
      <c r="K11" s="40"/>
      <c r="M11" s="422"/>
    </row>
    <row r="12" spans="1:13" ht="22.5" customHeight="1" x14ac:dyDescent="0.25">
      <c r="A12" s="371"/>
      <c r="B12" s="372"/>
      <c r="C12" s="344"/>
      <c r="D12" s="345"/>
      <c r="E12" s="51"/>
      <c r="F12" s="193"/>
      <c r="G12" s="147"/>
      <c r="H12" s="206"/>
      <c r="I12" s="9"/>
      <c r="J12" s="177"/>
      <c r="K12" s="40"/>
      <c r="M12" s="422"/>
    </row>
    <row r="13" spans="1:13" ht="22.5" customHeight="1" x14ac:dyDescent="0.25">
      <c r="A13" s="371"/>
      <c r="B13" s="372"/>
      <c r="C13" s="344"/>
      <c r="D13" s="345"/>
      <c r="E13" s="51"/>
      <c r="F13" s="193"/>
      <c r="G13" s="147"/>
      <c r="H13" s="206"/>
      <c r="I13" s="9"/>
      <c r="J13" s="177"/>
      <c r="K13" s="40"/>
      <c r="M13" s="422"/>
    </row>
    <row r="14" spans="1:13" ht="22.5" customHeight="1" x14ac:dyDescent="0.25">
      <c r="A14" s="371"/>
      <c r="B14" s="372"/>
      <c r="C14" s="344"/>
      <c r="D14" s="345"/>
      <c r="E14" s="51"/>
      <c r="F14" s="193"/>
      <c r="G14" s="147"/>
      <c r="H14" s="206"/>
      <c r="I14" s="9"/>
      <c r="J14" s="177"/>
      <c r="K14" s="40"/>
      <c r="M14" s="422"/>
    </row>
    <row r="15" spans="1:13" ht="22.5" customHeight="1" x14ac:dyDescent="0.25">
      <c r="A15" s="371"/>
      <c r="B15" s="372"/>
      <c r="C15" s="344"/>
      <c r="D15" s="345"/>
      <c r="E15" s="51"/>
      <c r="F15" s="193"/>
      <c r="G15" s="147"/>
      <c r="H15" s="206"/>
      <c r="I15" s="9"/>
      <c r="J15" s="177"/>
      <c r="K15" s="40"/>
      <c r="M15" s="422"/>
    </row>
    <row r="16" spans="1:13" ht="22.5" customHeight="1" x14ac:dyDescent="0.25">
      <c r="A16" s="371"/>
      <c r="B16" s="372"/>
      <c r="C16" s="344"/>
      <c r="D16" s="345"/>
      <c r="E16" s="51"/>
      <c r="F16" s="193"/>
      <c r="G16" s="147"/>
      <c r="H16" s="206"/>
      <c r="I16" s="9"/>
      <c r="J16" s="177"/>
      <c r="K16" s="40"/>
    </row>
    <row r="17" spans="1:14" ht="22.5" customHeight="1" x14ac:dyDescent="0.25">
      <c r="A17" s="371"/>
      <c r="B17" s="372"/>
      <c r="C17" s="344"/>
      <c r="D17" s="345"/>
      <c r="E17" s="51"/>
      <c r="F17" s="9"/>
      <c r="G17" s="147"/>
      <c r="H17" s="206"/>
      <c r="I17" s="9"/>
      <c r="J17" s="177"/>
      <c r="K17" s="40"/>
    </row>
    <row r="18" spans="1:14" ht="22.5" customHeight="1" x14ac:dyDescent="0.25">
      <c r="A18" s="371"/>
      <c r="B18" s="372"/>
      <c r="C18" s="344"/>
      <c r="D18" s="345"/>
      <c r="E18" s="51"/>
      <c r="F18" s="9"/>
      <c r="G18" s="147"/>
      <c r="H18" s="206"/>
      <c r="I18" s="9"/>
      <c r="J18" s="177"/>
      <c r="K18" s="40"/>
    </row>
    <row r="19" spans="1:14" ht="22.5" customHeight="1" x14ac:dyDescent="0.25">
      <c r="A19" s="371"/>
      <c r="B19" s="372"/>
      <c r="C19" s="344"/>
      <c r="D19" s="345"/>
      <c r="E19" s="51"/>
      <c r="F19" s="9"/>
      <c r="G19" s="147"/>
      <c r="H19" s="206"/>
      <c r="I19" s="9"/>
      <c r="J19" s="177"/>
      <c r="K19" s="40"/>
    </row>
    <row r="20" spans="1:14" ht="22.5" customHeight="1" x14ac:dyDescent="0.25">
      <c r="A20" s="371"/>
      <c r="B20" s="372"/>
      <c r="C20" s="344"/>
      <c r="D20" s="345"/>
      <c r="E20" s="51"/>
      <c r="F20" s="9"/>
      <c r="G20" s="147"/>
      <c r="H20" s="206"/>
      <c r="I20" s="9"/>
      <c r="J20" s="177"/>
      <c r="K20" s="40"/>
    </row>
    <row r="21" spans="1:14" ht="22.5" customHeight="1" x14ac:dyDescent="0.25">
      <c r="A21" s="371"/>
      <c r="B21" s="372"/>
      <c r="C21" s="344"/>
      <c r="D21" s="345"/>
      <c r="E21" s="51"/>
      <c r="F21" s="10"/>
      <c r="G21" s="147"/>
      <c r="H21" s="147"/>
      <c r="I21" s="10"/>
      <c r="J21" s="11"/>
      <c r="K21" s="40"/>
    </row>
    <row r="22" spans="1:14" ht="22.5" customHeight="1" x14ac:dyDescent="0.25">
      <c r="A22" s="371"/>
      <c r="B22" s="372"/>
      <c r="C22" s="344"/>
      <c r="D22" s="345"/>
      <c r="E22" s="51"/>
      <c r="F22" s="10"/>
      <c r="G22" s="147"/>
      <c r="H22" s="206"/>
      <c r="I22" s="9"/>
      <c r="J22" s="177"/>
      <c r="K22" s="40"/>
    </row>
    <row r="23" spans="1:14" ht="22.5" customHeight="1" x14ac:dyDescent="0.25">
      <c r="A23" s="371"/>
      <c r="B23" s="372"/>
      <c r="C23" s="344"/>
      <c r="D23" s="345"/>
      <c r="E23" s="51"/>
      <c r="F23" s="9"/>
      <c r="G23" s="147"/>
      <c r="H23" s="206"/>
      <c r="I23" s="9"/>
      <c r="J23" s="177"/>
      <c r="K23" s="40"/>
    </row>
    <row r="24" spans="1:14" ht="22.5" customHeight="1" x14ac:dyDescent="0.25">
      <c r="A24" s="371"/>
      <c r="B24" s="372"/>
      <c r="C24" s="344"/>
      <c r="D24" s="345"/>
      <c r="E24" s="51"/>
      <c r="F24" s="9"/>
      <c r="G24" s="147"/>
      <c r="H24" s="206"/>
      <c r="I24" s="9"/>
      <c r="J24" s="177"/>
      <c r="K24" s="40"/>
      <c r="M24" s="19">
        <f>SUMIF(E4:E26,"立候補準備",C4:C26)</f>
        <v>0</v>
      </c>
      <c r="N24" s="65" t="s">
        <v>21</v>
      </c>
    </row>
    <row r="25" spans="1:14" ht="22.5" customHeight="1" x14ac:dyDescent="0.25">
      <c r="A25" s="371"/>
      <c r="B25" s="372"/>
      <c r="C25" s="344"/>
      <c r="D25" s="345"/>
      <c r="E25" s="51"/>
      <c r="F25" s="9"/>
      <c r="G25" s="147"/>
      <c r="H25" s="206"/>
      <c r="I25" s="9"/>
      <c r="J25" s="177"/>
      <c r="K25" s="40"/>
      <c r="M25" s="19">
        <f>SUMIF(E4:E26,"選 挙 運 動",C4:C26)</f>
        <v>22000</v>
      </c>
      <c r="N25" s="65" t="s">
        <v>54</v>
      </c>
    </row>
    <row r="26" spans="1:14" ht="22.5" customHeight="1" thickBot="1" x14ac:dyDescent="0.3">
      <c r="A26" s="371"/>
      <c r="B26" s="372"/>
      <c r="C26" s="483"/>
      <c r="D26" s="484"/>
      <c r="E26" s="51"/>
      <c r="F26" s="180"/>
      <c r="G26" s="191"/>
      <c r="H26" s="207"/>
      <c r="I26" s="180"/>
      <c r="J26" s="179"/>
      <c r="K26" s="184"/>
      <c r="M26" s="19">
        <f>SUM(M24:M25)</f>
        <v>22000</v>
      </c>
    </row>
    <row r="27" spans="1:14" ht="18.75" customHeight="1" thickTop="1" thickBot="1" x14ac:dyDescent="0.3">
      <c r="A27" s="489" t="s">
        <v>22</v>
      </c>
      <c r="B27" s="491"/>
      <c r="C27" s="468">
        <f>SUM(C4:C26)</f>
        <v>22000</v>
      </c>
      <c r="D27" s="469"/>
      <c r="E27" s="226"/>
      <c r="F27" s="200"/>
      <c r="G27" s="201"/>
      <c r="H27" s="202"/>
      <c r="I27" s="200"/>
      <c r="J27" s="199"/>
      <c r="K27" s="70"/>
      <c r="M27" s="59" t="str">
        <f>IF(M26=C27,"OK","NG")</f>
        <v>OK</v>
      </c>
    </row>
    <row r="28" spans="1:14" ht="18.75" customHeight="1" thickBot="1" x14ac:dyDescent="0.3">
      <c r="A28" s="125" t="s">
        <v>87</v>
      </c>
      <c r="B28" s="3" t="s">
        <v>162</v>
      </c>
      <c r="C28" s="4"/>
      <c r="D28" s="2"/>
      <c r="F28" s="46"/>
      <c r="G28" s="4" t="s">
        <v>149</v>
      </c>
      <c r="K28" s="126" t="s">
        <v>111</v>
      </c>
      <c r="M28" s="422" t="s">
        <v>49</v>
      </c>
    </row>
    <row r="29" spans="1:14" ht="15" customHeight="1" x14ac:dyDescent="0.25">
      <c r="A29" s="388" t="s">
        <v>0</v>
      </c>
      <c r="B29" s="389"/>
      <c r="C29" s="392" t="s">
        <v>94</v>
      </c>
      <c r="D29" s="389"/>
      <c r="E29" s="389" t="s">
        <v>10</v>
      </c>
      <c r="F29" s="472" t="s">
        <v>3</v>
      </c>
      <c r="G29" s="389" t="s">
        <v>11</v>
      </c>
      <c r="H29" s="389"/>
      <c r="I29" s="389"/>
      <c r="J29" s="470" t="s">
        <v>355</v>
      </c>
      <c r="K29" s="385" t="s">
        <v>9</v>
      </c>
      <c r="M29" s="422"/>
    </row>
    <row r="30" spans="1:14" ht="15" customHeight="1" x14ac:dyDescent="0.25">
      <c r="A30" s="390"/>
      <c r="B30" s="391"/>
      <c r="C30" s="391"/>
      <c r="D30" s="391"/>
      <c r="E30" s="391"/>
      <c r="F30" s="473"/>
      <c r="G30" s="33" t="s">
        <v>43</v>
      </c>
      <c r="H30" s="33" t="s">
        <v>1</v>
      </c>
      <c r="I30" s="32" t="s">
        <v>44</v>
      </c>
      <c r="J30" s="471"/>
      <c r="K30" s="386"/>
      <c r="M30" s="422"/>
    </row>
    <row r="31" spans="1:14" ht="22.5" customHeight="1" x14ac:dyDescent="0.25">
      <c r="A31" s="481"/>
      <c r="B31" s="482"/>
      <c r="C31" s="344"/>
      <c r="D31" s="345"/>
      <c r="E31" s="71"/>
      <c r="F31" s="36"/>
      <c r="G31" s="190"/>
      <c r="H31" s="171"/>
      <c r="I31" s="36"/>
      <c r="J31" s="192"/>
      <c r="K31" s="41"/>
      <c r="M31" s="422"/>
    </row>
    <row r="32" spans="1:14" ht="22.5" customHeight="1" x14ac:dyDescent="0.25">
      <c r="A32" s="371"/>
      <c r="B32" s="372"/>
      <c r="C32" s="344"/>
      <c r="D32" s="345"/>
      <c r="E32" s="51"/>
      <c r="F32" s="10"/>
      <c r="G32" s="147"/>
      <c r="H32" s="206"/>
      <c r="I32" s="9"/>
      <c r="J32" s="177"/>
      <c r="K32" s="40"/>
      <c r="M32" s="422"/>
    </row>
    <row r="33" spans="1:13" ht="22.5" customHeight="1" x14ac:dyDescent="0.25">
      <c r="A33" s="371"/>
      <c r="B33" s="372"/>
      <c r="C33" s="344"/>
      <c r="D33" s="345"/>
      <c r="E33" s="51"/>
      <c r="F33" s="9"/>
      <c r="G33" s="147"/>
      <c r="H33" s="206"/>
      <c r="I33" s="9"/>
      <c r="J33" s="177"/>
      <c r="K33" s="40"/>
      <c r="M33" s="422"/>
    </row>
    <row r="34" spans="1:13" ht="22.5" customHeight="1" x14ac:dyDescent="0.25">
      <c r="A34" s="371"/>
      <c r="B34" s="372"/>
      <c r="C34" s="344"/>
      <c r="D34" s="345"/>
      <c r="E34" s="51"/>
      <c r="F34" s="10"/>
      <c r="G34" s="147"/>
      <c r="H34" s="206"/>
      <c r="I34" s="9"/>
      <c r="J34" s="177"/>
      <c r="K34" s="40"/>
      <c r="M34" s="422"/>
    </row>
    <row r="35" spans="1:13" ht="22.5" customHeight="1" x14ac:dyDescent="0.25">
      <c r="A35" s="371"/>
      <c r="B35" s="372"/>
      <c r="C35" s="344"/>
      <c r="D35" s="345"/>
      <c r="E35" s="51"/>
      <c r="F35" s="193"/>
      <c r="G35" s="147"/>
      <c r="H35" s="206"/>
      <c r="I35" s="9"/>
      <c r="J35" s="177"/>
      <c r="K35" s="40"/>
      <c r="M35" s="422"/>
    </row>
    <row r="36" spans="1:13" ht="22.5" customHeight="1" x14ac:dyDescent="0.25">
      <c r="A36" s="371"/>
      <c r="B36" s="372"/>
      <c r="C36" s="344"/>
      <c r="D36" s="345"/>
      <c r="E36" s="51"/>
      <c r="F36" s="193"/>
      <c r="G36" s="147"/>
      <c r="H36" s="206"/>
      <c r="I36" s="9"/>
      <c r="J36" s="177"/>
      <c r="K36" s="40"/>
      <c r="M36" s="422"/>
    </row>
    <row r="37" spans="1:13" ht="22.5" customHeight="1" x14ac:dyDescent="0.25">
      <c r="A37" s="371"/>
      <c r="B37" s="372"/>
      <c r="C37" s="344"/>
      <c r="D37" s="345"/>
      <c r="E37" s="51"/>
      <c r="F37" s="193"/>
      <c r="G37" s="147"/>
      <c r="H37" s="206"/>
      <c r="I37" s="9"/>
      <c r="J37" s="177"/>
      <c r="K37" s="40"/>
      <c r="M37" s="422"/>
    </row>
    <row r="38" spans="1:13" ht="22.5" customHeight="1" x14ac:dyDescent="0.25">
      <c r="A38" s="371"/>
      <c r="B38" s="372"/>
      <c r="C38" s="344"/>
      <c r="D38" s="345"/>
      <c r="E38" s="51"/>
      <c r="F38" s="193"/>
      <c r="G38" s="147"/>
      <c r="H38" s="206"/>
      <c r="I38" s="9"/>
      <c r="J38" s="177"/>
      <c r="K38" s="40"/>
      <c r="M38" s="422"/>
    </row>
    <row r="39" spans="1:13" ht="22.5" customHeight="1" x14ac:dyDescent="0.25">
      <c r="A39" s="371"/>
      <c r="B39" s="372"/>
      <c r="C39" s="344"/>
      <c r="D39" s="345"/>
      <c r="E39" s="51"/>
      <c r="F39" s="193"/>
      <c r="G39" s="147"/>
      <c r="H39" s="206"/>
      <c r="I39" s="9"/>
      <c r="J39" s="177"/>
      <c r="K39" s="40"/>
      <c r="M39" s="422"/>
    </row>
    <row r="40" spans="1:13" ht="22.5" customHeight="1" x14ac:dyDescent="0.25">
      <c r="A40" s="371"/>
      <c r="B40" s="372"/>
      <c r="C40" s="344"/>
      <c r="D40" s="345"/>
      <c r="E40" s="51"/>
      <c r="F40" s="193"/>
      <c r="G40" s="147"/>
      <c r="H40" s="206"/>
      <c r="I40" s="9"/>
      <c r="J40" s="177"/>
      <c r="K40" s="40"/>
      <c r="M40" s="422"/>
    </row>
    <row r="41" spans="1:13" ht="22.5" customHeight="1" x14ac:dyDescent="0.25">
      <c r="A41" s="371"/>
      <c r="B41" s="372"/>
      <c r="C41" s="344"/>
      <c r="D41" s="345"/>
      <c r="E41" s="51"/>
      <c r="F41" s="193"/>
      <c r="G41" s="147"/>
      <c r="H41" s="206"/>
      <c r="I41" s="9"/>
      <c r="J41" s="177"/>
      <c r="K41" s="40"/>
      <c r="M41" s="422"/>
    </row>
    <row r="42" spans="1:13" ht="22.5" customHeight="1" x14ac:dyDescent="0.25">
      <c r="A42" s="371"/>
      <c r="B42" s="372"/>
      <c r="C42" s="344"/>
      <c r="D42" s="345"/>
      <c r="E42" s="51"/>
      <c r="F42" s="193"/>
      <c r="G42" s="147"/>
      <c r="H42" s="206"/>
      <c r="I42" s="9"/>
      <c r="J42" s="177"/>
      <c r="K42" s="40"/>
      <c r="M42" s="422"/>
    </row>
    <row r="43" spans="1:13" ht="22.5" customHeight="1" x14ac:dyDescent="0.25">
      <c r="A43" s="371"/>
      <c r="B43" s="372"/>
      <c r="C43" s="344"/>
      <c r="D43" s="345"/>
      <c r="E43" s="51"/>
      <c r="F43" s="193"/>
      <c r="G43" s="147"/>
      <c r="H43" s="206"/>
      <c r="I43" s="9"/>
      <c r="J43" s="177"/>
      <c r="K43" s="40"/>
    </row>
    <row r="44" spans="1:13" ht="22.5" customHeight="1" x14ac:dyDescent="0.25">
      <c r="A44" s="371"/>
      <c r="B44" s="372"/>
      <c r="C44" s="344"/>
      <c r="D44" s="345"/>
      <c r="E44" s="51"/>
      <c r="F44" s="9"/>
      <c r="G44" s="147"/>
      <c r="H44" s="206"/>
      <c r="I44" s="9"/>
      <c r="J44" s="177"/>
      <c r="K44" s="40"/>
    </row>
    <row r="45" spans="1:13" ht="22.5" customHeight="1" x14ac:dyDescent="0.25">
      <c r="A45" s="371"/>
      <c r="B45" s="372"/>
      <c r="C45" s="344"/>
      <c r="D45" s="345"/>
      <c r="E45" s="51"/>
      <c r="F45" s="9"/>
      <c r="G45" s="147"/>
      <c r="H45" s="206"/>
      <c r="I45" s="9"/>
      <c r="J45" s="177"/>
      <c r="K45" s="40"/>
    </row>
    <row r="46" spans="1:13" ht="22.5" customHeight="1" x14ac:dyDescent="0.25">
      <c r="A46" s="371"/>
      <c r="B46" s="372"/>
      <c r="C46" s="344"/>
      <c r="D46" s="345"/>
      <c r="E46" s="51"/>
      <c r="F46" s="9"/>
      <c r="G46" s="147"/>
      <c r="H46" s="206"/>
      <c r="I46" s="9"/>
      <c r="J46" s="177"/>
      <c r="K46" s="40"/>
    </row>
    <row r="47" spans="1:13" ht="22.5" customHeight="1" x14ac:dyDescent="0.25">
      <c r="A47" s="371"/>
      <c r="B47" s="372"/>
      <c r="C47" s="344"/>
      <c r="D47" s="345"/>
      <c r="E47" s="51"/>
      <c r="F47" s="9"/>
      <c r="G47" s="147"/>
      <c r="H47" s="206"/>
      <c r="I47" s="9"/>
      <c r="J47" s="177"/>
      <c r="K47" s="40"/>
    </row>
    <row r="48" spans="1:13" ht="22.5" customHeight="1" x14ac:dyDescent="0.25">
      <c r="A48" s="371"/>
      <c r="B48" s="372"/>
      <c r="C48" s="344"/>
      <c r="D48" s="345"/>
      <c r="E48" s="51"/>
      <c r="F48" s="10"/>
      <c r="G48" s="147"/>
      <c r="H48" s="147"/>
      <c r="I48" s="10"/>
      <c r="J48" s="11"/>
      <c r="K48" s="40"/>
    </row>
    <row r="49" spans="1:13" ht="22.5" customHeight="1" x14ac:dyDescent="0.25">
      <c r="A49" s="371"/>
      <c r="B49" s="372"/>
      <c r="C49" s="344"/>
      <c r="D49" s="345"/>
      <c r="E49" s="51"/>
      <c r="F49" s="10"/>
      <c r="G49" s="147"/>
      <c r="H49" s="206"/>
      <c r="I49" s="9"/>
      <c r="J49" s="177"/>
      <c r="K49" s="40"/>
    </row>
    <row r="50" spans="1:13" ht="22.5" customHeight="1" x14ac:dyDescent="0.25">
      <c r="A50" s="371"/>
      <c r="B50" s="372"/>
      <c r="C50" s="344"/>
      <c r="D50" s="345"/>
      <c r="E50" s="51"/>
      <c r="F50" s="9"/>
      <c r="G50" s="147"/>
      <c r="H50" s="206"/>
      <c r="I50" s="9"/>
      <c r="J50" s="177"/>
      <c r="K50" s="40"/>
    </row>
    <row r="51" spans="1:13" ht="22.5" customHeight="1" x14ac:dyDescent="0.25">
      <c r="A51" s="371"/>
      <c r="B51" s="372"/>
      <c r="C51" s="344"/>
      <c r="D51" s="345"/>
      <c r="E51" s="51"/>
      <c r="F51" s="9"/>
      <c r="G51" s="147"/>
      <c r="H51" s="206"/>
      <c r="I51" s="9"/>
      <c r="J51" s="177"/>
      <c r="K51" s="40"/>
      <c r="M51" s="19">
        <f>SUMIF(E31:E53,"立候補準備",C31:C53)</f>
        <v>0</v>
      </c>
    </row>
    <row r="52" spans="1:13" ht="22.5" customHeight="1" x14ac:dyDescent="0.25">
      <c r="A52" s="371"/>
      <c r="B52" s="372"/>
      <c r="C52" s="344"/>
      <c r="D52" s="345"/>
      <c r="E52" s="51"/>
      <c r="F52" s="9"/>
      <c r="G52" s="147"/>
      <c r="H52" s="206"/>
      <c r="I52" s="9"/>
      <c r="J52" s="177"/>
      <c r="K52" s="40"/>
      <c r="M52" s="19">
        <f>SUMIF(E31:E53,"選 挙 運 動",C31:C53)</f>
        <v>0</v>
      </c>
    </row>
    <row r="53" spans="1:13" ht="22.5" customHeight="1" thickBot="1" x14ac:dyDescent="0.3">
      <c r="A53" s="371"/>
      <c r="B53" s="372"/>
      <c r="C53" s="378"/>
      <c r="D53" s="379"/>
      <c r="E53" s="51"/>
      <c r="F53" s="180"/>
      <c r="G53" s="191"/>
      <c r="H53" s="207"/>
      <c r="I53" s="180"/>
      <c r="J53" s="179"/>
      <c r="K53" s="184"/>
      <c r="M53" s="19">
        <f>SUM(M51:M52)</f>
        <v>0</v>
      </c>
    </row>
    <row r="54" spans="1:13" ht="18.75" customHeight="1" thickTop="1" x14ac:dyDescent="0.25">
      <c r="A54" s="489" t="s">
        <v>22</v>
      </c>
      <c r="B54" s="490"/>
      <c r="C54" s="492">
        <f>SUM(C31:C53)</f>
        <v>0</v>
      </c>
      <c r="D54" s="493"/>
      <c r="E54" s="200"/>
      <c r="F54" s="200"/>
      <c r="G54" s="201"/>
      <c r="H54" s="202"/>
      <c r="I54" s="200"/>
      <c r="J54" s="199"/>
      <c r="K54" s="70"/>
      <c r="M54" s="59" t="str">
        <f>IF(M53=C54,"OK","NG")</f>
        <v>OK</v>
      </c>
    </row>
    <row r="55" spans="1:13" ht="18.75" customHeight="1" thickBot="1" x14ac:dyDescent="0.3">
      <c r="A55" s="125" t="s">
        <v>87</v>
      </c>
      <c r="B55" s="3" t="s">
        <v>162</v>
      </c>
      <c r="C55" s="4"/>
      <c r="D55" s="2"/>
      <c r="F55" s="46"/>
      <c r="G55" s="4" t="s">
        <v>150</v>
      </c>
      <c r="K55" s="126" t="s">
        <v>111</v>
      </c>
      <c r="M55" s="422" t="s">
        <v>50</v>
      </c>
    </row>
    <row r="56" spans="1:13" ht="15" customHeight="1" x14ac:dyDescent="0.25">
      <c r="A56" s="388" t="s">
        <v>0</v>
      </c>
      <c r="B56" s="389"/>
      <c r="C56" s="392" t="s">
        <v>94</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481"/>
      <c r="B58" s="482"/>
      <c r="C58" s="344"/>
      <c r="D58" s="345"/>
      <c r="E58" s="71"/>
      <c r="F58" s="36"/>
      <c r="G58" s="190"/>
      <c r="H58" s="171"/>
      <c r="I58" s="36"/>
      <c r="J58" s="192"/>
      <c r="K58" s="41"/>
      <c r="M58" s="422"/>
    </row>
    <row r="59" spans="1:13" ht="22.5" customHeight="1" x14ac:dyDescent="0.25">
      <c r="A59" s="371"/>
      <c r="B59" s="372"/>
      <c r="C59" s="344"/>
      <c r="D59" s="345"/>
      <c r="E59" s="51"/>
      <c r="F59" s="10"/>
      <c r="G59" s="147"/>
      <c r="H59" s="206"/>
      <c r="I59" s="9"/>
      <c r="J59" s="177"/>
      <c r="K59" s="40"/>
      <c r="M59" s="422"/>
    </row>
    <row r="60" spans="1:13" ht="22.5" customHeight="1" x14ac:dyDescent="0.25">
      <c r="A60" s="371"/>
      <c r="B60" s="372"/>
      <c r="C60" s="344"/>
      <c r="D60" s="345"/>
      <c r="E60" s="51"/>
      <c r="F60" s="9"/>
      <c r="G60" s="147"/>
      <c r="H60" s="206"/>
      <c r="I60" s="9"/>
      <c r="J60" s="177"/>
      <c r="K60" s="40"/>
      <c r="M60" s="422"/>
    </row>
    <row r="61" spans="1:13" ht="22.5" customHeight="1" x14ac:dyDescent="0.25">
      <c r="A61" s="371"/>
      <c r="B61" s="372"/>
      <c r="C61" s="344"/>
      <c r="D61" s="345"/>
      <c r="E61" s="51"/>
      <c r="F61" s="10"/>
      <c r="G61" s="147"/>
      <c r="H61" s="206"/>
      <c r="I61" s="9"/>
      <c r="J61" s="177"/>
      <c r="K61" s="40"/>
      <c r="M61" s="422"/>
    </row>
    <row r="62" spans="1:13" ht="22.5" customHeight="1" x14ac:dyDescent="0.25">
      <c r="A62" s="371"/>
      <c r="B62" s="372"/>
      <c r="C62" s="344"/>
      <c r="D62" s="345"/>
      <c r="E62" s="51"/>
      <c r="F62" s="193"/>
      <c r="G62" s="147"/>
      <c r="H62" s="206"/>
      <c r="I62" s="9"/>
      <c r="J62" s="177"/>
      <c r="K62" s="40"/>
      <c r="M62" s="422"/>
    </row>
    <row r="63" spans="1:13" ht="22.5" customHeight="1" x14ac:dyDescent="0.25">
      <c r="A63" s="371"/>
      <c r="B63" s="372"/>
      <c r="C63" s="344"/>
      <c r="D63" s="345"/>
      <c r="E63" s="51"/>
      <c r="F63" s="193"/>
      <c r="G63" s="147"/>
      <c r="H63" s="206"/>
      <c r="I63" s="9"/>
      <c r="J63" s="177"/>
      <c r="K63" s="40"/>
      <c r="M63" s="422"/>
    </row>
    <row r="64" spans="1:13" ht="22.5" customHeight="1" x14ac:dyDescent="0.25">
      <c r="A64" s="371"/>
      <c r="B64" s="372"/>
      <c r="C64" s="344"/>
      <c r="D64" s="345"/>
      <c r="E64" s="51"/>
      <c r="F64" s="193"/>
      <c r="G64" s="147"/>
      <c r="H64" s="206"/>
      <c r="I64" s="9"/>
      <c r="J64" s="177"/>
      <c r="K64" s="40"/>
      <c r="M64" s="422"/>
    </row>
    <row r="65" spans="1:13" ht="22.5" customHeight="1" x14ac:dyDescent="0.25">
      <c r="A65" s="371"/>
      <c r="B65" s="372"/>
      <c r="C65" s="344"/>
      <c r="D65" s="345"/>
      <c r="E65" s="51"/>
      <c r="F65" s="193"/>
      <c r="G65" s="147"/>
      <c r="H65" s="206"/>
      <c r="I65" s="9"/>
      <c r="J65" s="177"/>
      <c r="K65" s="40"/>
      <c r="M65" s="422"/>
    </row>
    <row r="66" spans="1:13" ht="22.5" customHeight="1" x14ac:dyDescent="0.25">
      <c r="A66" s="371"/>
      <c r="B66" s="372"/>
      <c r="C66" s="344"/>
      <c r="D66" s="345"/>
      <c r="E66" s="51"/>
      <c r="F66" s="193"/>
      <c r="G66" s="147"/>
      <c r="H66" s="206"/>
      <c r="I66" s="9"/>
      <c r="J66" s="177"/>
      <c r="K66" s="40"/>
      <c r="M66" s="422"/>
    </row>
    <row r="67" spans="1:13" ht="22.5" customHeight="1" x14ac:dyDescent="0.25">
      <c r="A67" s="371"/>
      <c r="B67" s="372"/>
      <c r="C67" s="344"/>
      <c r="D67" s="345"/>
      <c r="E67" s="51"/>
      <c r="F67" s="193"/>
      <c r="G67" s="147"/>
      <c r="H67" s="206"/>
      <c r="I67" s="9"/>
      <c r="J67" s="177"/>
      <c r="K67" s="40"/>
      <c r="M67" s="422"/>
    </row>
    <row r="68" spans="1:13" ht="22.5" customHeight="1" x14ac:dyDescent="0.25">
      <c r="A68" s="371"/>
      <c r="B68" s="372"/>
      <c r="C68" s="344"/>
      <c r="D68" s="345"/>
      <c r="E68" s="51"/>
      <c r="F68" s="193"/>
      <c r="G68" s="147"/>
      <c r="H68" s="206"/>
      <c r="I68" s="9"/>
      <c r="J68" s="177"/>
      <c r="K68" s="40"/>
      <c r="M68" s="422"/>
    </row>
    <row r="69" spans="1:13" ht="22.5" customHeight="1" x14ac:dyDescent="0.25">
      <c r="A69" s="371"/>
      <c r="B69" s="372"/>
      <c r="C69" s="344"/>
      <c r="D69" s="345"/>
      <c r="E69" s="51"/>
      <c r="F69" s="193"/>
      <c r="G69" s="147"/>
      <c r="H69" s="206"/>
      <c r="I69" s="9"/>
      <c r="J69" s="177"/>
      <c r="K69" s="40"/>
      <c r="M69" s="422"/>
    </row>
    <row r="70" spans="1:13" ht="22.5" customHeight="1" x14ac:dyDescent="0.25">
      <c r="A70" s="371"/>
      <c r="B70" s="372"/>
      <c r="C70" s="344"/>
      <c r="D70" s="345"/>
      <c r="E70" s="51"/>
      <c r="F70" s="193"/>
      <c r="G70" s="147"/>
      <c r="H70" s="206"/>
      <c r="I70" s="9"/>
      <c r="J70" s="177"/>
      <c r="K70" s="40"/>
    </row>
    <row r="71" spans="1:13" ht="22.5" customHeight="1" x14ac:dyDescent="0.25">
      <c r="A71" s="371"/>
      <c r="B71" s="372"/>
      <c r="C71" s="344"/>
      <c r="D71" s="345"/>
      <c r="E71" s="51"/>
      <c r="F71" s="9"/>
      <c r="G71" s="147"/>
      <c r="H71" s="206"/>
      <c r="I71" s="9"/>
      <c r="J71" s="177"/>
      <c r="K71" s="40"/>
    </row>
    <row r="72" spans="1:13" ht="22.5" customHeight="1" x14ac:dyDescent="0.25">
      <c r="A72" s="371"/>
      <c r="B72" s="372"/>
      <c r="C72" s="344"/>
      <c r="D72" s="345"/>
      <c r="E72" s="51"/>
      <c r="F72" s="9"/>
      <c r="G72" s="147"/>
      <c r="H72" s="206"/>
      <c r="I72" s="9"/>
      <c r="J72" s="177"/>
      <c r="K72" s="40"/>
    </row>
    <row r="73" spans="1:13" ht="22.5" customHeight="1" x14ac:dyDescent="0.25">
      <c r="A73" s="371"/>
      <c r="B73" s="372"/>
      <c r="C73" s="344"/>
      <c r="D73" s="345"/>
      <c r="E73" s="51"/>
      <c r="F73" s="9"/>
      <c r="G73" s="147"/>
      <c r="H73" s="206"/>
      <c r="I73" s="9"/>
      <c r="J73" s="177"/>
      <c r="K73" s="40"/>
    </row>
    <row r="74" spans="1:13" ht="22.5" customHeight="1" x14ac:dyDescent="0.25">
      <c r="A74" s="371"/>
      <c r="B74" s="372"/>
      <c r="C74" s="344"/>
      <c r="D74" s="345"/>
      <c r="E74" s="51"/>
      <c r="F74" s="9"/>
      <c r="G74" s="147"/>
      <c r="H74" s="206"/>
      <c r="I74" s="9"/>
      <c r="J74" s="177"/>
      <c r="K74" s="40"/>
    </row>
    <row r="75" spans="1:13" ht="22.5" customHeight="1" x14ac:dyDescent="0.25">
      <c r="A75" s="371"/>
      <c r="B75" s="372"/>
      <c r="C75" s="344"/>
      <c r="D75" s="345"/>
      <c r="E75" s="51"/>
      <c r="F75" s="10"/>
      <c r="G75" s="147"/>
      <c r="H75" s="147"/>
      <c r="I75" s="10"/>
      <c r="J75" s="11"/>
      <c r="K75" s="40"/>
    </row>
    <row r="76" spans="1:13" ht="22.5" customHeight="1" x14ac:dyDescent="0.25">
      <c r="A76" s="371"/>
      <c r="B76" s="372"/>
      <c r="C76" s="344"/>
      <c r="D76" s="345"/>
      <c r="E76" s="51"/>
      <c r="F76" s="10"/>
      <c r="G76" s="147"/>
      <c r="H76" s="206"/>
      <c r="I76" s="9"/>
      <c r="J76" s="177"/>
      <c r="K76" s="40"/>
    </row>
    <row r="77" spans="1:13" ht="22.5" customHeight="1" x14ac:dyDescent="0.25">
      <c r="A77" s="371"/>
      <c r="B77" s="372"/>
      <c r="C77" s="344"/>
      <c r="D77" s="345"/>
      <c r="E77" s="51"/>
      <c r="F77" s="9"/>
      <c r="G77" s="147"/>
      <c r="H77" s="206"/>
      <c r="I77" s="9"/>
      <c r="J77" s="177"/>
      <c r="K77" s="40"/>
    </row>
    <row r="78" spans="1:13" ht="22.5" customHeight="1" x14ac:dyDescent="0.25">
      <c r="A78" s="371"/>
      <c r="B78" s="372"/>
      <c r="C78" s="344"/>
      <c r="D78" s="345"/>
      <c r="E78" s="51"/>
      <c r="F78" s="9"/>
      <c r="G78" s="147"/>
      <c r="H78" s="206"/>
      <c r="I78" s="9"/>
      <c r="J78" s="177"/>
      <c r="K78" s="40"/>
      <c r="M78" s="19">
        <f>SUMIF(E58:E80,"立候補準備",C58:C80)</f>
        <v>0</v>
      </c>
    </row>
    <row r="79" spans="1:13" ht="22.5" customHeight="1" x14ac:dyDescent="0.25">
      <c r="A79" s="371"/>
      <c r="B79" s="372"/>
      <c r="C79" s="344"/>
      <c r="D79" s="345"/>
      <c r="E79" s="51"/>
      <c r="F79" s="9"/>
      <c r="G79" s="147"/>
      <c r="H79" s="206"/>
      <c r="I79" s="9"/>
      <c r="J79" s="177"/>
      <c r="K79" s="40"/>
      <c r="M79" s="19">
        <f>SUMIF(E58:E80,"選 挙 運 動",C58:C80)</f>
        <v>0</v>
      </c>
    </row>
    <row r="80" spans="1:13" ht="22.5" customHeight="1" thickBot="1" x14ac:dyDescent="0.3">
      <c r="A80" s="371"/>
      <c r="B80" s="372"/>
      <c r="C80" s="378"/>
      <c r="D80" s="379"/>
      <c r="E80" s="51"/>
      <c r="F80" s="180"/>
      <c r="G80" s="191"/>
      <c r="H80" s="207"/>
      <c r="I80" s="180"/>
      <c r="J80" s="179"/>
      <c r="K80" s="184"/>
      <c r="M80" s="19">
        <f>SUM(M78:M79)</f>
        <v>0</v>
      </c>
    </row>
    <row r="81" spans="1:13" ht="18.75" customHeight="1" thickTop="1" x14ac:dyDescent="0.25">
      <c r="A81" s="489" t="s">
        <v>22</v>
      </c>
      <c r="B81" s="490"/>
      <c r="C81" s="492">
        <f>SUM(C58:C80)</f>
        <v>0</v>
      </c>
      <c r="D81" s="493"/>
      <c r="E81" s="200"/>
      <c r="F81" s="200"/>
      <c r="G81" s="201"/>
      <c r="H81" s="202"/>
      <c r="I81" s="200"/>
      <c r="J81" s="199"/>
      <c r="K81" s="70"/>
      <c r="M81" s="59" t="str">
        <f>IF(M80=C81,"OK","NG")</f>
        <v>OK</v>
      </c>
    </row>
    <row r="82" spans="1:13" ht="18.75" customHeight="1" thickBot="1" x14ac:dyDescent="0.3">
      <c r="A82" s="125" t="s">
        <v>87</v>
      </c>
      <c r="B82" s="3" t="s">
        <v>162</v>
      </c>
      <c r="C82" s="4"/>
      <c r="D82" s="2"/>
      <c r="F82" s="46"/>
      <c r="G82" s="4" t="s">
        <v>151</v>
      </c>
      <c r="K82" s="126" t="s">
        <v>111</v>
      </c>
      <c r="M82" s="422" t="s">
        <v>51</v>
      </c>
    </row>
    <row r="83" spans="1:13" ht="15" customHeight="1" x14ac:dyDescent="0.25">
      <c r="A83" s="388" t="s">
        <v>0</v>
      </c>
      <c r="B83" s="389"/>
      <c r="C83" s="392" t="s">
        <v>94</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481"/>
      <c r="B85" s="482"/>
      <c r="C85" s="344"/>
      <c r="D85" s="345"/>
      <c r="E85" s="71"/>
      <c r="F85" s="36"/>
      <c r="G85" s="190"/>
      <c r="H85" s="171"/>
      <c r="I85" s="36"/>
      <c r="J85" s="192"/>
      <c r="K85" s="41"/>
      <c r="M85" s="422"/>
    </row>
    <row r="86" spans="1:13" ht="22.5" customHeight="1" x14ac:dyDescent="0.25">
      <c r="A86" s="371"/>
      <c r="B86" s="372"/>
      <c r="C86" s="344"/>
      <c r="D86" s="345"/>
      <c r="E86" s="51"/>
      <c r="F86" s="10"/>
      <c r="G86" s="147"/>
      <c r="H86" s="206"/>
      <c r="I86" s="9"/>
      <c r="J86" s="177"/>
      <c r="K86" s="40"/>
      <c r="M86" s="422"/>
    </row>
    <row r="87" spans="1:13" ht="22.5" customHeight="1" x14ac:dyDescent="0.25">
      <c r="A87" s="371"/>
      <c r="B87" s="372"/>
      <c r="C87" s="344"/>
      <c r="D87" s="345"/>
      <c r="E87" s="51"/>
      <c r="F87" s="9"/>
      <c r="G87" s="147"/>
      <c r="H87" s="206"/>
      <c r="I87" s="9"/>
      <c r="J87" s="177"/>
      <c r="K87" s="40"/>
      <c r="M87" s="422"/>
    </row>
    <row r="88" spans="1:13" ht="22.5" customHeight="1" x14ac:dyDescent="0.25">
      <c r="A88" s="371"/>
      <c r="B88" s="372"/>
      <c r="C88" s="344"/>
      <c r="D88" s="345"/>
      <c r="E88" s="51"/>
      <c r="F88" s="10"/>
      <c r="G88" s="147"/>
      <c r="H88" s="206"/>
      <c r="I88" s="9"/>
      <c r="J88" s="177"/>
      <c r="K88" s="40"/>
      <c r="M88" s="422"/>
    </row>
    <row r="89" spans="1:13" ht="22.5" customHeight="1" x14ac:dyDescent="0.25">
      <c r="A89" s="371"/>
      <c r="B89" s="372"/>
      <c r="C89" s="344"/>
      <c r="D89" s="345"/>
      <c r="E89" s="51"/>
      <c r="F89" s="193"/>
      <c r="G89" s="147"/>
      <c r="H89" s="206"/>
      <c r="I89" s="9"/>
      <c r="J89" s="177"/>
      <c r="K89" s="40"/>
      <c r="M89" s="422"/>
    </row>
    <row r="90" spans="1:13" ht="22.5" customHeight="1" x14ac:dyDescent="0.25">
      <c r="A90" s="371"/>
      <c r="B90" s="372"/>
      <c r="C90" s="344"/>
      <c r="D90" s="345"/>
      <c r="E90" s="51"/>
      <c r="F90" s="193"/>
      <c r="G90" s="147"/>
      <c r="H90" s="206"/>
      <c r="I90" s="9"/>
      <c r="J90" s="177"/>
      <c r="K90" s="40"/>
      <c r="M90" s="422"/>
    </row>
    <row r="91" spans="1:13" ht="22.5" customHeight="1" x14ac:dyDescent="0.25">
      <c r="A91" s="371"/>
      <c r="B91" s="372"/>
      <c r="C91" s="344"/>
      <c r="D91" s="345"/>
      <c r="E91" s="51"/>
      <c r="F91" s="193"/>
      <c r="G91" s="147"/>
      <c r="H91" s="206"/>
      <c r="I91" s="9"/>
      <c r="J91" s="177"/>
      <c r="K91" s="40"/>
      <c r="M91" s="422"/>
    </row>
    <row r="92" spans="1:13" ht="22.5" customHeight="1" x14ac:dyDescent="0.25">
      <c r="A92" s="371"/>
      <c r="B92" s="372"/>
      <c r="C92" s="344"/>
      <c r="D92" s="345"/>
      <c r="E92" s="51"/>
      <c r="F92" s="193"/>
      <c r="G92" s="147"/>
      <c r="H92" s="206"/>
      <c r="I92" s="9"/>
      <c r="J92" s="177"/>
      <c r="K92" s="40"/>
      <c r="M92" s="422"/>
    </row>
    <row r="93" spans="1:13" ht="22.5" customHeight="1" x14ac:dyDescent="0.25">
      <c r="A93" s="371"/>
      <c r="B93" s="372"/>
      <c r="C93" s="344"/>
      <c r="D93" s="345"/>
      <c r="E93" s="51"/>
      <c r="F93" s="193"/>
      <c r="G93" s="147"/>
      <c r="H93" s="206"/>
      <c r="I93" s="9"/>
      <c r="J93" s="177"/>
      <c r="K93" s="40"/>
      <c r="M93" s="422"/>
    </row>
    <row r="94" spans="1:13" ht="22.5" customHeight="1" x14ac:dyDescent="0.25">
      <c r="A94" s="371"/>
      <c r="B94" s="372"/>
      <c r="C94" s="344"/>
      <c r="D94" s="345"/>
      <c r="E94" s="51"/>
      <c r="F94" s="193"/>
      <c r="G94" s="147"/>
      <c r="H94" s="206"/>
      <c r="I94" s="9"/>
      <c r="J94" s="177"/>
      <c r="K94" s="40"/>
      <c r="M94" s="422"/>
    </row>
    <row r="95" spans="1:13" ht="22.5" customHeight="1" x14ac:dyDescent="0.25">
      <c r="A95" s="371"/>
      <c r="B95" s="372"/>
      <c r="C95" s="344"/>
      <c r="D95" s="345"/>
      <c r="E95" s="51"/>
      <c r="F95" s="193"/>
      <c r="G95" s="147"/>
      <c r="H95" s="206"/>
      <c r="I95" s="9"/>
      <c r="J95" s="177"/>
      <c r="K95" s="40"/>
      <c r="M95" s="422"/>
    </row>
    <row r="96" spans="1:13" ht="22.5" customHeight="1" x14ac:dyDescent="0.25">
      <c r="A96" s="371"/>
      <c r="B96" s="372"/>
      <c r="C96" s="344"/>
      <c r="D96" s="345"/>
      <c r="E96" s="51"/>
      <c r="F96" s="193"/>
      <c r="G96" s="147"/>
      <c r="H96" s="206"/>
      <c r="I96" s="9"/>
      <c r="J96" s="177"/>
      <c r="K96" s="40"/>
      <c r="M96" s="422"/>
    </row>
    <row r="97" spans="1:13" ht="22.5" customHeight="1" x14ac:dyDescent="0.25">
      <c r="A97" s="371"/>
      <c r="B97" s="372"/>
      <c r="C97" s="344"/>
      <c r="D97" s="345"/>
      <c r="E97" s="51"/>
      <c r="F97" s="193"/>
      <c r="G97" s="147"/>
      <c r="H97" s="206"/>
      <c r="I97" s="9"/>
      <c r="J97" s="177"/>
      <c r="K97" s="40"/>
    </row>
    <row r="98" spans="1:13" ht="22.5" customHeight="1" x14ac:dyDescent="0.25">
      <c r="A98" s="371"/>
      <c r="B98" s="372"/>
      <c r="C98" s="344"/>
      <c r="D98" s="345"/>
      <c r="E98" s="51"/>
      <c r="F98" s="9"/>
      <c r="G98" s="147"/>
      <c r="H98" s="206"/>
      <c r="I98" s="9"/>
      <c r="J98" s="177"/>
      <c r="K98" s="40"/>
    </row>
    <row r="99" spans="1:13" ht="22.5" customHeight="1" x14ac:dyDescent="0.25">
      <c r="A99" s="371"/>
      <c r="B99" s="372"/>
      <c r="C99" s="344"/>
      <c r="D99" s="345"/>
      <c r="E99" s="51"/>
      <c r="F99" s="9"/>
      <c r="G99" s="147"/>
      <c r="H99" s="206"/>
      <c r="I99" s="9"/>
      <c r="J99" s="177"/>
      <c r="K99" s="40"/>
    </row>
    <row r="100" spans="1:13" ht="22.5" customHeight="1" x14ac:dyDescent="0.25">
      <c r="A100" s="371"/>
      <c r="B100" s="372"/>
      <c r="C100" s="344"/>
      <c r="D100" s="345"/>
      <c r="E100" s="51"/>
      <c r="F100" s="9"/>
      <c r="G100" s="147"/>
      <c r="H100" s="206"/>
      <c r="I100" s="9"/>
      <c r="J100" s="177"/>
      <c r="K100" s="40"/>
    </row>
    <row r="101" spans="1:13" ht="22.5" customHeight="1" x14ac:dyDescent="0.25">
      <c r="A101" s="371"/>
      <c r="B101" s="372"/>
      <c r="C101" s="344"/>
      <c r="D101" s="345"/>
      <c r="E101" s="51"/>
      <c r="F101" s="9"/>
      <c r="G101" s="147"/>
      <c r="H101" s="206"/>
      <c r="I101" s="9"/>
      <c r="J101" s="177"/>
      <c r="K101" s="40"/>
    </row>
    <row r="102" spans="1:13" ht="22.5" customHeight="1" x14ac:dyDescent="0.25">
      <c r="A102" s="371"/>
      <c r="B102" s="372"/>
      <c r="C102" s="344"/>
      <c r="D102" s="345"/>
      <c r="E102" s="51"/>
      <c r="F102" s="10"/>
      <c r="G102" s="147"/>
      <c r="H102" s="147"/>
      <c r="I102" s="10"/>
      <c r="J102" s="11"/>
      <c r="K102" s="40"/>
    </row>
    <row r="103" spans="1:13" ht="22.5" customHeight="1" x14ac:dyDescent="0.25">
      <c r="A103" s="371"/>
      <c r="B103" s="372"/>
      <c r="C103" s="344"/>
      <c r="D103" s="345"/>
      <c r="E103" s="51"/>
      <c r="F103" s="10"/>
      <c r="G103" s="147"/>
      <c r="H103" s="206"/>
      <c r="I103" s="9"/>
      <c r="J103" s="177"/>
      <c r="K103" s="40"/>
    </row>
    <row r="104" spans="1:13" ht="22.5" customHeight="1" x14ac:dyDescent="0.25">
      <c r="A104" s="371"/>
      <c r="B104" s="372"/>
      <c r="C104" s="344"/>
      <c r="D104" s="345"/>
      <c r="E104" s="51"/>
      <c r="F104" s="9"/>
      <c r="G104" s="147"/>
      <c r="H104" s="206"/>
      <c r="I104" s="9"/>
      <c r="J104" s="177"/>
      <c r="K104" s="40"/>
    </row>
    <row r="105" spans="1:13" ht="22.5" customHeight="1" x14ac:dyDescent="0.25">
      <c r="A105" s="371"/>
      <c r="B105" s="372"/>
      <c r="C105" s="344"/>
      <c r="D105" s="345"/>
      <c r="E105" s="51"/>
      <c r="F105" s="9"/>
      <c r="G105" s="147"/>
      <c r="H105" s="206"/>
      <c r="I105" s="9"/>
      <c r="J105" s="177"/>
      <c r="K105" s="40"/>
      <c r="M105" s="19">
        <f>SUMIF(E85:E107,"立候補準備",C85:C107)</f>
        <v>0</v>
      </c>
    </row>
    <row r="106" spans="1:13" ht="22.5" customHeight="1" x14ac:dyDescent="0.25">
      <c r="A106" s="371"/>
      <c r="B106" s="372"/>
      <c r="C106" s="344"/>
      <c r="D106" s="345"/>
      <c r="E106" s="51"/>
      <c r="F106" s="9"/>
      <c r="G106" s="147"/>
      <c r="H106" s="206"/>
      <c r="I106" s="9"/>
      <c r="J106" s="177"/>
      <c r="K106" s="40"/>
      <c r="M106" s="19">
        <f>SUMIF(E85:E107,"選 挙 運 動",C85:C107)</f>
        <v>0</v>
      </c>
    </row>
    <row r="107" spans="1:13" ht="22.5" customHeight="1" thickBot="1" x14ac:dyDescent="0.3">
      <c r="A107" s="371"/>
      <c r="B107" s="372"/>
      <c r="C107" s="378"/>
      <c r="D107" s="379"/>
      <c r="E107" s="51"/>
      <c r="F107" s="180"/>
      <c r="G107" s="191"/>
      <c r="H107" s="207"/>
      <c r="I107" s="180"/>
      <c r="J107" s="179"/>
      <c r="K107" s="184"/>
      <c r="M107" s="19">
        <f>SUM(M105:M106)</f>
        <v>0</v>
      </c>
    </row>
    <row r="108" spans="1:13" ht="18.75" customHeight="1" thickTop="1" x14ac:dyDescent="0.25">
      <c r="A108" s="489" t="s">
        <v>22</v>
      </c>
      <c r="B108" s="490"/>
      <c r="C108" s="492">
        <f>SUM(C85:C107)</f>
        <v>0</v>
      </c>
      <c r="D108" s="493"/>
      <c r="E108" s="200"/>
      <c r="F108" s="200"/>
      <c r="G108" s="201"/>
      <c r="H108" s="202"/>
      <c r="I108" s="200"/>
      <c r="J108" s="199"/>
      <c r="K108" s="70"/>
      <c r="M108" s="59" t="str">
        <f>IF(M107=C108,"OK","NG")</f>
        <v>OK</v>
      </c>
    </row>
  </sheetData>
  <mergeCells count="224">
    <mergeCell ref="C103:D103"/>
    <mergeCell ref="C104:D104"/>
    <mergeCell ref="C105:D105"/>
    <mergeCell ref="C106:D106"/>
    <mergeCell ref="C107:D107"/>
    <mergeCell ref="C108:D108"/>
    <mergeCell ref="M1:M15"/>
    <mergeCell ref="M28:M42"/>
    <mergeCell ref="M55:M69"/>
    <mergeCell ref="M82:M96"/>
    <mergeCell ref="C93:D93"/>
    <mergeCell ref="C94:D94"/>
    <mergeCell ref="C95:D95"/>
    <mergeCell ref="C96:D96"/>
    <mergeCell ref="C97:D97"/>
    <mergeCell ref="C98:D98"/>
    <mergeCell ref="C99:D99"/>
    <mergeCell ref="C100:D100"/>
    <mergeCell ref="C101:D101"/>
    <mergeCell ref="C78:D78"/>
    <mergeCell ref="C79:D79"/>
    <mergeCell ref="C80:D80"/>
    <mergeCell ref="C81:D81"/>
    <mergeCell ref="C70:D70"/>
    <mergeCell ref="C71:D71"/>
    <mergeCell ref="C72:D72"/>
    <mergeCell ref="C73:D73"/>
    <mergeCell ref="C74:D74"/>
    <mergeCell ref="C75:D75"/>
    <mergeCell ref="C76:D76"/>
    <mergeCell ref="C77:D77"/>
    <mergeCell ref="C102:D102"/>
    <mergeCell ref="C53:D53"/>
    <mergeCell ref="C60:D60"/>
    <mergeCell ref="C61:D61"/>
    <mergeCell ref="C62:D62"/>
    <mergeCell ref="C63:D63"/>
    <mergeCell ref="C64:D64"/>
    <mergeCell ref="C65:D65"/>
    <mergeCell ref="C66:D66"/>
    <mergeCell ref="C67:D67"/>
    <mergeCell ref="C44:D44"/>
    <mergeCell ref="C45:D45"/>
    <mergeCell ref="C46:D46"/>
    <mergeCell ref="C47:D47"/>
    <mergeCell ref="C48:D48"/>
    <mergeCell ref="C49:D49"/>
    <mergeCell ref="C50:D50"/>
    <mergeCell ref="C51:D51"/>
    <mergeCell ref="C52:D52"/>
    <mergeCell ref="C26:D26"/>
    <mergeCell ref="C27:D27"/>
    <mergeCell ref="C31:D31"/>
    <mergeCell ref="C32:D32"/>
    <mergeCell ref="C36:D36"/>
    <mergeCell ref="C37:D37"/>
    <mergeCell ref="C38:D38"/>
    <mergeCell ref="C39:D39"/>
    <mergeCell ref="C40:D40"/>
    <mergeCell ref="C17:D17"/>
    <mergeCell ref="C18:D18"/>
    <mergeCell ref="C19:D19"/>
    <mergeCell ref="C20:D20"/>
    <mergeCell ref="C21:D21"/>
    <mergeCell ref="C22:D22"/>
    <mergeCell ref="C23:D23"/>
    <mergeCell ref="C24:D24"/>
    <mergeCell ref="C25:D25"/>
    <mergeCell ref="C8:D8"/>
    <mergeCell ref="C9:D9"/>
    <mergeCell ref="C10:D10"/>
    <mergeCell ref="C11:D11"/>
    <mergeCell ref="C12:D12"/>
    <mergeCell ref="C13:D13"/>
    <mergeCell ref="C14:D14"/>
    <mergeCell ref="C15:D15"/>
    <mergeCell ref="C16:D16"/>
    <mergeCell ref="K2:K3"/>
    <mergeCell ref="A4:B4"/>
    <mergeCell ref="A5:B5"/>
    <mergeCell ref="A6:B6"/>
    <mergeCell ref="G2:I2"/>
    <mergeCell ref="J2:J3"/>
    <mergeCell ref="A7:B7"/>
    <mergeCell ref="A2:B3"/>
    <mergeCell ref="C2:D3"/>
    <mergeCell ref="E2:E3"/>
    <mergeCell ref="F2:F3"/>
    <mergeCell ref="C4:D4"/>
    <mergeCell ref="C5:D5"/>
    <mergeCell ref="C6:D6"/>
    <mergeCell ref="C7:D7"/>
    <mergeCell ref="A16:B16"/>
    <mergeCell ref="A26:B26"/>
    <mergeCell ref="A27:B27"/>
    <mergeCell ref="A25:B25"/>
    <mergeCell ref="A8:B8"/>
    <mergeCell ref="A9:B9"/>
    <mergeCell ref="A10:B10"/>
    <mergeCell ref="A15:B15"/>
    <mergeCell ref="A24:B24"/>
    <mergeCell ref="A22:B22"/>
    <mergeCell ref="A23:B23"/>
    <mergeCell ref="A17:B17"/>
    <mergeCell ref="A18:B18"/>
    <mergeCell ref="A19:B19"/>
    <mergeCell ref="A20:B20"/>
    <mergeCell ref="A21:B21"/>
    <mergeCell ref="A11:B11"/>
    <mergeCell ref="A12:B12"/>
    <mergeCell ref="A13:B13"/>
    <mergeCell ref="A14:B14"/>
    <mergeCell ref="A39:B39"/>
    <mergeCell ref="A40:B40"/>
    <mergeCell ref="A41:B41"/>
    <mergeCell ref="A42:B42"/>
    <mergeCell ref="A43:B43"/>
    <mergeCell ref="A29:B30"/>
    <mergeCell ref="C29:D30"/>
    <mergeCell ref="E29:E30"/>
    <mergeCell ref="F29:F30"/>
    <mergeCell ref="A37:B37"/>
    <mergeCell ref="A38:B38"/>
    <mergeCell ref="C41:D41"/>
    <mergeCell ref="C42:D42"/>
    <mergeCell ref="C43:D43"/>
    <mergeCell ref="G29:I29"/>
    <mergeCell ref="J29:J30"/>
    <mergeCell ref="K29:K30"/>
    <mergeCell ref="A31:B31"/>
    <mergeCell ref="A32:B32"/>
    <mergeCell ref="A33:B33"/>
    <mergeCell ref="A34:B34"/>
    <mergeCell ref="A35:B35"/>
    <mergeCell ref="A36:B36"/>
    <mergeCell ref="C33:D33"/>
    <mergeCell ref="C34:D34"/>
    <mergeCell ref="C35:D35"/>
    <mergeCell ref="A49:B49"/>
    <mergeCell ref="A50:B50"/>
    <mergeCell ref="A51:B51"/>
    <mergeCell ref="A52:B52"/>
    <mergeCell ref="A53:B53"/>
    <mergeCell ref="A44:B44"/>
    <mergeCell ref="A45:B45"/>
    <mergeCell ref="A46:B46"/>
    <mergeCell ref="A47:B47"/>
    <mergeCell ref="A48:B48"/>
    <mergeCell ref="A65:B65"/>
    <mergeCell ref="A66:B66"/>
    <mergeCell ref="A67:B67"/>
    <mergeCell ref="A68:B68"/>
    <mergeCell ref="A69:B69"/>
    <mergeCell ref="A54:B54"/>
    <mergeCell ref="A56:B57"/>
    <mergeCell ref="C56:D57"/>
    <mergeCell ref="E56:E57"/>
    <mergeCell ref="A63:B63"/>
    <mergeCell ref="A64:B64"/>
    <mergeCell ref="C54:D54"/>
    <mergeCell ref="C68:D68"/>
    <mergeCell ref="C69:D69"/>
    <mergeCell ref="F56:F57"/>
    <mergeCell ref="G56:I56"/>
    <mergeCell ref="J56:J57"/>
    <mergeCell ref="K56:K57"/>
    <mergeCell ref="A58:B58"/>
    <mergeCell ref="A59:B59"/>
    <mergeCell ref="A60:B60"/>
    <mergeCell ref="A61:B61"/>
    <mergeCell ref="A62:B62"/>
    <mergeCell ref="C58:D58"/>
    <mergeCell ref="C59:D59"/>
    <mergeCell ref="A75:B75"/>
    <mergeCell ref="A76:B76"/>
    <mergeCell ref="A77:B77"/>
    <mergeCell ref="A78:B78"/>
    <mergeCell ref="A79:B79"/>
    <mergeCell ref="A70:B70"/>
    <mergeCell ref="A71:B71"/>
    <mergeCell ref="A72:B72"/>
    <mergeCell ref="A73:B73"/>
    <mergeCell ref="A74:B74"/>
    <mergeCell ref="A91:B91"/>
    <mergeCell ref="A92:B92"/>
    <mergeCell ref="A93:B93"/>
    <mergeCell ref="A94:B94"/>
    <mergeCell ref="A95:B95"/>
    <mergeCell ref="A80:B80"/>
    <mergeCell ref="A81:B81"/>
    <mergeCell ref="A83:B84"/>
    <mergeCell ref="C83:D84"/>
    <mergeCell ref="A89:B89"/>
    <mergeCell ref="A90:B90"/>
    <mergeCell ref="C90:D90"/>
    <mergeCell ref="C91:D91"/>
    <mergeCell ref="C92:D92"/>
    <mergeCell ref="C85:D85"/>
    <mergeCell ref="C86:D86"/>
    <mergeCell ref="C87:D87"/>
    <mergeCell ref="C88:D88"/>
    <mergeCell ref="C89:D89"/>
    <mergeCell ref="E83:E84"/>
    <mergeCell ref="F83:F84"/>
    <mergeCell ref="G83:I83"/>
    <mergeCell ref="J83:J84"/>
    <mergeCell ref="K83:K84"/>
    <mergeCell ref="A85:B85"/>
    <mergeCell ref="A86:B86"/>
    <mergeCell ref="A87:B87"/>
    <mergeCell ref="A88:B88"/>
    <mergeCell ref="A106:B106"/>
    <mergeCell ref="A107:B107"/>
    <mergeCell ref="A108:B108"/>
    <mergeCell ref="A101:B101"/>
    <mergeCell ref="A102:B102"/>
    <mergeCell ref="A103:B103"/>
    <mergeCell ref="A104:B104"/>
    <mergeCell ref="A105:B105"/>
    <mergeCell ref="A96:B96"/>
    <mergeCell ref="A97:B97"/>
    <mergeCell ref="A98:B98"/>
    <mergeCell ref="A99:B99"/>
    <mergeCell ref="A100:B100"/>
  </mergeCells>
  <phoneticPr fontId="3"/>
  <dataValidations disablePrompts="1" count="1">
    <dataValidation type="list" allowBlank="1" showInputMessage="1" showErrorMessage="1" sqref="E4:E26 E85:E107 E58:E80 E31:E53" xr:uid="{00000000-0002-0000-0D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A28 A55 A82" numberStoredAsText="1"/>
  </ignoredErrors>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rgb="FF002060"/>
  </sheetPr>
  <dimension ref="A1:N135"/>
  <sheetViews>
    <sheetView view="pageBreakPreview" zoomScale="85" zoomScaleNormal="100" zoomScaleSheetLayoutView="85" workbookViewId="0">
      <pane ySplit="3" topLeftCell="A10"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6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25" t="s">
        <v>87</v>
      </c>
      <c r="B1" s="3" t="s">
        <v>163</v>
      </c>
      <c r="C1" s="4"/>
      <c r="D1" s="2"/>
      <c r="F1" s="46"/>
      <c r="G1" s="4" t="s">
        <v>152</v>
      </c>
      <c r="K1" s="126" t="s">
        <v>115</v>
      </c>
      <c r="M1" s="422" t="s">
        <v>112</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506">
        <v>3000</v>
      </c>
      <c r="D4" s="507"/>
      <c r="E4" s="51" t="s">
        <v>21</v>
      </c>
      <c r="F4" s="9" t="s">
        <v>293</v>
      </c>
      <c r="G4" s="147" t="s">
        <v>214</v>
      </c>
      <c r="H4" s="206" t="s">
        <v>298</v>
      </c>
      <c r="I4" s="9"/>
      <c r="J4" s="177"/>
      <c r="K4" s="40"/>
      <c r="M4" s="422"/>
    </row>
    <row r="5" spans="1:13" ht="22.5" customHeight="1" x14ac:dyDescent="0.25">
      <c r="A5" s="474" t="s">
        <v>339</v>
      </c>
      <c r="B5" s="475"/>
      <c r="C5" s="506">
        <v>26000</v>
      </c>
      <c r="D5" s="507"/>
      <c r="E5" s="51" t="s">
        <v>21</v>
      </c>
      <c r="F5" s="9" t="s">
        <v>294</v>
      </c>
      <c r="G5" s="147" t="s">
        <v>214</v>
      </c>
      <c r="H5" s="206" t="s">
        <v>297</v>
      </c>
      <c r="I5" s="9"/>
      <c r="J5" s="11"/>
      <c r="K5" s="39" t="s">
        <v>345</v>
      </c>
      <c r="M5" s="422"/>
    </row>
    <row r="6" spans="1:13" ht="22.5" customHeight="1" x14ac:dyDescent="0.25">
      <c r="A6" s="474" t="s">
        <v>339</v>
      </c>
      <c r="B6" s="475"/>
      <c r="C6" s="506">
        <v>420</v>
      </c>
      <c r="D6" s="507"/>
      <c r="E6" s="51" t="s">
        <v>54</v>
      </c>
      <c r="F6" s="10" t="s">
        <v>295</v>
      </c>
      <c r="G6" s="147" t="s">
        <v>214</v>
      </c>
      <c r="H6" s="206" t="s">
        <v>296</v>
      </c>
      <c r="I6" s="9"/>
      <c r="J6" s="177"/>
      <c r="K6" s="40"/>
      <c r="M6" s="422"/>
    </row>
    <row r="7" spans="1:13" ht="22.5" customHeight="1" x14ac:dyDescent="0.25">
      <c r="A7" s="496"/>
      <c r="B7" s="495"/>
      <c r="C7" s="506"/>
      <c r="D7" s="507"/>
      <c r="E7" s="51"/>
      <c r="F7" s="9"/>
      <c r="G7" s="147"/>
      <c r="H7" s="206"/>
      <c r="I7" s="9"/>
      <c r="J7" s="177"/>
      <c r="K7" s="40"/>
      <c r="M7" s="422"/>
    </row>
    <row r="8" spans="1:13" ht="22.5" customHeight="1" x14ac:dyDescent="0.25">
      <c r="A8" s="494"/>
      <c r="B8" s="495"/>
      <c r="C8" s="506"/>
      <c r="D8" s="507"/>
      <c r="E8" s="51"/>
      <c r="F8" s="10"/>
      <c r="G8" s="147"/>
      <c r="H8" s="206"/>
      <c r="I8" s="9"/>
      <c r="J8" s="177"/>
      <c r="K8" s="40"/>
      <c r="M8" s="422"/>
    </row>
    <row r="9" spans="1:13" ht="22.5" customHeight="1" x14ac:dyDescent="0.25">
      <c r="A9" s="494"/>
      <c r="B9" s="495"/>
      <c r="C9" s="506"/>
      <c r="D9" s="507"/>
      <c r="E9" s="51"/>
      <c r="F9" s="170"/>
      <c r="G9" s="147"/>
      <c r="H9" s="206"/>
      <c r="I9" s="9"/>
      <c r="J9" s="177"/>
      <c r="K9" s="40"/>
      <c r="M9" s="422"/>
    </row>
    <row r="10" spans="1:13" ht="22.5" customHeight="1" x14ac:dyDescent="0.25">
      <c r="A10" s="494"/>
      <c r="B10" s="495"/>
      <c r="C10" s="506"/>
      <c r="D10" s="507"/>
      <c r="E10" s="51"/>
      <c r="F10" s="9"/>
      <c r="G10" s="147"/>
      <c r="H10" s="206"/>
      <c r="I10" s="9"/>
      <c r="J10" s="177"/>
      <c r="K10" s="40"/>
      <c r="M10" s="422"/>
    </row>
    <row r="11" spans="1:13" ht="22.5" customHeight="1" x14ac:dyDescent="0.25">
      <c r="A11" s="494"/>
      <c r="B11" s="495"/>
      <c r="C11" s="506"/>
      <c r="D11" s="507"/>
      <c r="E11" s="51"/>
      <c r="F11" s="9"/>
      <c r="G11" s="147"/>
      <c r="H11" s="206"/>
      <c r="I11" s="9"/>
      <c r="J11" s="177"/>
      <c r="K11" s="40"/>
      <c r="M11" s="422"/>
    </row>
    <row r="12" spans="1:13" ht="22.5" customHeight="1" x14ac:dyDescent="0.25">
      <c r="A12" s="494"/>
      <c r="B12" s="495"/>
      <c r="C12" s="506"/>
      <c r="D12" s="507"/>
      <c r="E12" s="51"/>
      <c r="F12" s="9"/>
      <c r="G12" s="147"/>
      <c r="H12" s="206"/>
      <c r="I12" s="9"/>
      <c r="J12" s="177"/>
      <c r="K12" s="40"/>
      <c r="M12" s="422"/>
    </row>
    <row r="13" spans="1:13" ht="22.5" customHeight="1" x14ac:dyDescent="0.25">
      <c r="A13" s="494"/>
      <c r="B13" s="495"/>
      <c r="C13" s="506"/>
      <c r="D13" s="507"/>
      <c r="E13" s="51"/>
      <c r="F13" s="9"/>
      <c r="G13" s="147"/>
      <c r="H13" s="206"/>
      <c r="I13" s="9"/>
      <c r="J13" s="177"/>
      <c r="K13" s="40"/>
      <c r="M13" s="422"/>
    </row>
    <row r="14" spans="1:13" ht="22.5" customHeight="1" x14ac:dyDescent="0.25">
      <c r="A14" s="496"/>
      <c r="B14" s="495"/>
      <c r="C14" s="506"/>
      <c r="D14" s="507"/>
      <c r="E14" s="51"/>
      <c r="F14" s="10"/>
      <c r="G14" s="147"/>
      <c r="H14" s="147"/>
      <c r="I14" s="10"/>
      <c r="J14" s="11"/>
      <c r="K14" s="40"/>
      <c r="M14" s="422"/>
    </row>
    <row r="15" spans="1:13" ht="22.5" customHeight="1" x14ac:dyDescent="0.25">
      <c r="A15" s="496"/>
      <c r="B15" s="501"/>
      <c r="C15" s="506"/>
      <c r="D15" s="507"/>
      <c r="E15" s="51"/>
      <c r="F15" s="10"/>
      <c r="G15" s="147"/>
      <c r="H15" s="206"/>
      <c r="I15" s="9"/>
      <c r="J15" s="177"/>
      <c r="K15" s="40"/>
      <c r="M15" s="422"/>
    </row>
    <row r="16" spans="1:13" ht="22.5" customHeight="1" x14ac:dyDescent="0.25">
      <c r="A16" s="496"/>
      <c r="B16" s="501"/>
      <c r="C16" s="506"/>
      <c r="D16" s="507"/>
      <c r="E16" s="51"/>
      <c r="F16" s="10"/>
      <c r="G16" s="147"/>
      <c r="H16" s="147"/>
      <c r="I16" s="9"/>
      <c r="J16" s="177"/>
      <c r="K16" s="40"/>
      <c r="M16" s="73"/>
    </row>
    <row r="17" spans="1:14" ht="22.5" customHeight="1" x14ac:dyDescent="0.25">
      <c r="A17" s="499"/>
      <c r="B17" s="500"/>
      <c r="C17" s="506"/>
      <c r="D17" s="507"/>
      <c r="E17" s="51"/>
      <c r="F17" s="12"/>
      <c r="G17" s="148"/>
      <c r="H17" s="148"/>
      <c r="I17" s="12"/>
      <c r="J17" s="197"/>
      <c r="K17" s="169"/>
    </row>
    <row r="18" spans="1:14" ht="22.5" customHeight="1" x14ac:dyDescent="0.25">
      <c r="A18" s="499"/>
      <c r="B18" s="500"/>
      <c r="C18" s="506"/>
      <c r="D18" s="507"/>
      <c r="E18" s="51"/>
      <c r="F18" s="12"/>
      <c r="G18" s="208"/>
      <c r="H18" s="208"/>
      <c r="I18" s="12"/>
      <c r="J18" s="197"/>
      <c r="K18" s="169"/>
    </row>
    <row r="19" spans="1:14" ht="22.5" customHeight="1" x14ac:dyDescent="0.25">
      <c r="A19" s="494"/>
      <c r="B19" s="495"/>
      <c r="C19" s="506"/>
      <c r="D19" s="507"/>
      <c r="E19" s="51"/>
      <c r="F19" s="9"/>
      <c r="G19" s="147"/>
      <c r="H19" s="206"/>
      <c r="I19" s="9"/>
      <c r="J19" s="177"/>
      <c r="K19" s="40"/>
    </row>
    <row r="20" spans="1:14" ht="22.5" customHeight="1" x14ac:dyDescent="0.25">
      <c r="A20" s="494"/>
      <c r="B20" s="495"/>
      <c r="C20" s="506"/>
      <c r="D20" s="507"/>
      <c r="E20" s="51"/>
      <c r="F20" s="9"/>
      <c r="G20" s="147"/>
      <c r="H20" s="206"/>
      <c r="I20" s="9"/>
      <c r="J20" s="177"/>
      <c r="K20" s="40"/>
    </row>
    <row r="21" spans="1:14" ht="22.5" customHeight="1" x14ac:dyDescent="0.25">
      <c r="A21" s="496"/>
      <c r="B21" s="495"/>
      <c r="C21" s="506"/>
      <c r="D21" s="507"/>
      <c r="E21" s="51"/>
      <c r="F21" s="9"/>
      <c r="G21" s="147"/>
      <c r="H21" s="147"/>
      <c r="I21" s="9"/>
      <c r="J21" s="177"/>
      <c r="K21" s="40"/>
    </row>
    <row r="22" spans="1:14" ht="22.5" customHeight="1" x14ac:dyDescent="0.25">
      <c r="A22" s="494"/>
      <c r="B22" s="495"/>
      <c r="C22" s="506"/>
      <c r="D22" s="507"/>
      <c r="E22" s="51"/>
      <c r="F22" s="9"/>
      <c r="G22" s="147"/>
      <c r="H22" s="206"/>
      <c r="I22" s="9"/>
      <c r="J22" s="177"/>
      <c r="K22" s="40"/>
    </row>
    <row r="23" spans="1:14" ht="22.5" customHeight="1" x14ac:dyDescent="0.25">
      <c r="A23" s="494"/>
      <c r="B23" s="495"/>
      <c r="C23" s="506"/>
      <c r="D23" s="507"/>
      <c r="E23" s="51"/>
      <c r="F23" s="9"/>
      <c r="G23" s="147"/>
      <c r="H23" s="206"/>
      <c r="I23" s="9"/>
      <c r="J23" s="177"/>
      <c r="K23" s="40"/>
    </row>
    <row r="24" spans="1:14" ht="22.5" customHeight="1" x14ac:dyDescent="0.25">
      <c r="A24" s="496"/>
      <c r="B24" s="495"/>
      <c r="C24" s="506"/>
      <c r="D24" s="507"/>
      <c r="E24" s="51"/>
      <c r="F24" s="9"/>
      <c r="G24" s="147"/>
      <c r="H24" s="206"/>
      <c r="I24" s="9"/>
      <c r="J24" s="177"/>
      <c r="K24" s="40"/>
      <c r="M24" s="19">
        <f>SUMIF(E4:E26,"立候補準備",C4:C26)</f>
        <v>29000</v>
      </c>
      <c r="N24" s="65" t="s">
        <v>21</v>
      </c>
    </row>
    <row r="25" spans="1:14" ht="22.5" customHeight="1" x14ac:dyDescent="0.25">
      <c r="A25" s="494"/>
      <c r="B25" s="495"/>
      <c r="C25" s="506"/>
      <c r="D25" s="507"/>
      <c r="E25" s="51"/>
      <c r="F25" s="9"/>
      <c r="G25" s="147"/>
      <c r="H25" s="206"/>
      <c r="I25" s="9"/>
      <c r="J25" s="177"/>
      <c r="K25" s="40"/>
      <c r="M25" s="19">
        <f>SUMIF(E4:E26,"選 挙 運 動",C4:C26)</f>
        <v>420</v>
      </c>
      <c r="N25" s="65" t="s">
        <v>54</v>
      </c>
    </row>
    <row r="26" spans="1:14" ht="22.5" customHeight="1" thickBot="1" x14ac:dyDescent="0.3">
      <c r="A26" s="497"/>
      <c r="B26" s="498"/>
      <c r="C26" s="483"/>
      <c r="D26" s="484"/>
      <c r="E26" s="51"/>
      <c r="F26" s="180"/>
      <c r="G26" s="191"/>
      <c r="H26" s="207"/>
      <c r="I26" s="180"/>
      <c r="J26" s="179"/>
      <c r="K26" s="184"/>
      <c r="M26" s="19">
        <f>SUM(M24:M25)</f>
        <v>29420</v>
      </c>
    </row>
    <row r="27" spans="1:14" ht="18.75" customHeight="1" thickTop="1" thickBot="1" x14ac:dyDescent="0.3">
      <c r="A27" s="489" t="s">
        <v>22</v>
      </c>
      <c r="B27" s="491"/>
      <c r="C27" s="468">
        <f>SUM(C4:C26)</f>
        <v>29420</v>
      </c>
      <c r="D27" s="469"/>
      <c r="E27" s="225" t="s">
        <v>116</v>
      </c>
      <c r="F27" s="194"/>
      <c r="G27" s="195"/>
      <c r="H27" s="196"/>
      <c r="I27" s="194"/>
      <c r="J27" s="128"/>
      <c r="K27" s="107"/>
      <c r="M27" s="59" t="str">
        <f>IF(M26=C27,"OK","NG")</f>
        <v>OK</v>
      </c>
    </row>
    <row r="28" spans="1:14" ht="18.75" customHeight="1" thickBot="1" x14ac:dyDescent="0.3">
      <c r="A28" s="125" t="s">
        <v>87</v>
      </c>
      <c r="B28" s="3" t="s">
        <v>163</v>
      </c>
      <c r="C28" s="4"/>
      <c r="D28" s="2"/>
      <c r="F28" s="46"/>
      <c r="G28" s="4" t="s">
        <v>153</v>
      </c>
      <c r="K28" s="126" t="s">
        <v>115</v>
      </c>
      <c r="M28" s="422" t="s">
        <v>52</v>
      </c>
    </row>
    <row r="29" spans="1:14" ht="15" customHeight="1" x14ac:dyDescent="0.25">
      <c r="A29" s="388" t="s">
        <v>0</v>
      </c>
      <c r="B29" s="389"/>
      <c r="C29" s="392" t="s">
        <v>94</v>
      </c>
      <c r="D29" s="389"/>
      <c r="E29" s="389" t="s">
        <v>10</v>
      </c>
      <c r="F29" s="472" t="s">
        <v>3</v>
      </c>
      <c r="G29" s="389" t="s">
        <v>11</v>
      </c>
      <c r="H29" s="389"/>
      <c r="I29" s="389"/>
      <c r="J29" s="470" t="s">
        <v>355</v>
      </c>
      <c r="K29" s="385" t="s">
        <v>9</v>
      </c>
      <c r="M29" s="422"/>
    </row>
    <row r="30" spans="1:14" ht="15" customHeight="1" x14ac:dyDescent="0.25">
      <c r="A30" s="390"/>
      <c r="B30" s="391"/>
      <c r="C30" s="391"/>
      <c r="D30" s="391"/>
      <c r="E30" s="391"/>
      <c r="F30" s="473"/>
      <c r="G30" s="33" t="s">
        <v>43</v>
      </c>
      <c r="H30" s="33" t="s">
        <v>1</v>
      </c>
      <c r="I30" s="32" t="s">
        <v>44</v>
      </c>
      <c r="J30" s="471"/>
      <c r="K30" s="386"/>
      <c r="M30" s="422"/>
    </row>
    <row r="31" spans="1:14" ht="21.75" customHeight="1" x14ac:dyDescent="0.25">
      <c r="A31" s="502"/>
      <c r="B31" s="503"/>
      <c r="C31" s="504"/>
      <c r="D31" s="505"/>
      <c r="E31" s="51"/>
      <c r="F31" s="9"/>
      <c r="G31" s="147"/>
      <c r="H31" s="206"/>
      <c r="I31" s="9"/>
      <c r="J31" s="177"/>
      <c r="K31" s="40"/>
      <c r="M31" s="422"/>
    </row>
    <row r="32" spans="1:14" ht="21.75" customHeight="1" x14ac:dyDescent="0.25">
      <c r="A32" s="496"/>
      <c r="B32" s="495"/>
      <c r="C32" s="504"/>
      <c r="D32" s="505"/>
      <c r="E32" s="51"/>
      <c r="F32" s="9"/>
      <c r="G32" s="147"/>
      <c r="H32" s="206"/>
      <c r="I32" s="9"/>
      <c r="J32" s="11"/>
      <c r="K32" s="39"/>
      <c r="M32" s="422"/>
    </row>
    <row r="33" spans="1:13" ht="21.75" customHeight="1" x14ac:dyDescent="0.25">
      <c r="A33" s="496"/>
      <c r="B33" s="495"/>
      <c r="C33" s="504"/>
      <c r="D33" s="505"/>
      <c r="E33" s="51"/>
      <c r="F33" s="10"/>
      <c r="G33" s="147"/>
      <c r="H33" s="206"/>
      <c r="I33" s="9"/>
      <c r="J33" s="177"/>
      <c r="K33" s="40"/>
      <c r="M33" s="422"/>
    </row>
    <row r="34" spans="1:13" ht="21.75" customHeight="1" x14ac:dyDescent="0.25">
      <c r="A34" s="496"/>
      <c r="B34" s="495"/>
      <c r="C34" s="504"/>
      <c r="D34" s="505"/>
      <c r="E34" s="51"/>
      <c r="F34" s="9"/>
      <c r="G34" s="147"/>
      <c r="H34" s="206"/>
      <c r="I34" s="9"/>
      <c r="J34" s="177"/>
      <c r="K34" s="40"/>
      <c r="M34" s="422"/>
    </row>
    <row r="35" spans="1:13" ht="21.75" customHeight="1" x14ac:dyDescent="0.25">
      <c r="A35" s="494"/>
      <c r="B35" s="495"/>
      <c r="C35" s="504"/>
      <c r="D35" s="505"/>
      <c r="E35" s="51"/>
      <c r="F35" s="10"/>
      <c r="G35" s="147"/>
      <c r="H35" s="206"/>
      <c r="I35" s="9"/>
      <c r="J35" s="177"/>
      <c r="K35" s="40"/>
      <c r="M35" s="422"/>
    </row>
    <row r="36" spans="1:13" ht="21.75" customHeight="1" x14ac:dyDescent="0.25">
      <c r="A36" s="494"/>
      <c r="B36" s="495"/>
      <c r="C36" s="504"/>
      <c r="D36" s="505"/>
      <c r="E36" s="51"/>
      <c r="F36" s="170"/>
      <c r="G36" s="147"/>
      <c r="H36" s="206"/>
      <c r="I36" s="9"/>
      <c r="J36" s="177"/>
      <c r="K36" s="40"/>
      <c r="M36" s="422"/>
    </row>
    <row r="37" spans="1:13" ht="21.75" customHeight="1" x14ac:dyDescent="0.25">
      <c r="A37" s="494"/>
      <c r="B37" s="495"/>
      <c r="C37" s="504"/>
      <c r="D37" s="505"/>
      <c r="E37" s="51"/>
      <c r="F37" s="9"/>
      <c r="G37" s="147"/>
      <c r="H37" s="206"/>
      <c r="I37" s="9"/>
      <c r="J37" s="177"/>
      <c r="K37" s="40"/>
      <c r="M37" s="422"/>
    </row>
    <row r="38" spans="1:13" ht="21.75" customHeight="1" x14ac:dyDescent="0.25">
      <c r="A38" s="494"/>
      <c r="B38" s="495"/>
      <c r="C38" s="504"/>
      <c r="D38" s="505"/>
      <c r="E38" s="51"/>
      <c r="F38" s="9"/>
      <c r="G38" s="147"/>
      <c r="H38" s="206"/>
      <c r="I38" s="9"/>
      <c r="J38" s="177"/>
      <c r="K38" s="40"/>
      <c r="M38" s="422"/>
    </row>
    <row r="39" spans="1:13" ht="21.75" customHeight="1" x14ac:dyDescent="0.25">
      <c r="A39" s="494"/>
      <c r="B39" s="495"/>
      <c r="C39" s="504"/>
      <c r="D39" s="505"/>
      <c r="E39" s="51"/>
      <c r="F39" s="9"/>
      <c r="G39" s="147"/>
      <c r="H39" s="206"/>
      <c r="I39" s="9"/>
      <c r="J39" s="177"/>
      <c r="K39" s="40"/>
      <c r="M39" s="422"/>
    </row>
    <row r="40" spans="1:13" ht="21.75" customHeight="1" x14ac:dyDescent="0.25">
      <c r="A40" s="494"/>
      <c r="B40" s="495"/>
      <c r="C40" s="504"/>
      <c r="D40" s="505"/>
      <c r="E40" s="51"/>
      <c r="F40" s="9"/>
      <c r="G40" s="147"/>
      <c r="H40" s="206"/>
      <c r="I40" s="9"/>
      <c r="J40" s="177"/>
      <c r="K40" s="40"/>
      <c r="M40" s="422"/>
    </row>
    <row r="41" spans="1:13" ht="21.75" customHeight="1" x14ac:dyDescent="0.25">
      <c r="A41" s="496"/>
      <c r="B41" s="495"/>
      <c r="C41" s="504"/>
      <c r="D41" s="505"/>
      <c r="E41" s="51"/>
      <c r="F41" s="10"/>
      <c r="G41" s="147"/>
      <c r="H41" s="147"/>
      <c r="I41" s="10"/>
      <c r="J41" s="11"/>
      <c r="K41" s="40"/>
      <c r="M41" s="422"/>
    </row>
    <row r="42" spans="1:13" ht="21.75" customHeight="1" x14ac:dyDescent="0.25">
      <c r="A42" s="496"/>
      <c r="B42" s="501"/>
      <c r="C42" s="504"/>
      <c r="D42" s="505"/>
      <c r="E42" s="51"/>
      <c r="F42" s="10"/>
      <c r="G42" s="147"/>
      <c r="H42" s="206"/>
      <c r="I42" s="9"/>
      <c r="J42" s="177"/>
      <c r="K42" s="40"/>
      <c r="M42" s="422"/>
    </row>
    <row r="43" spans="1:13" ht="21.75" customHeight="1" x14ac:dyDescent="0.25">
      <c r="A43" s="496"/>
      <c r="B43" s="501"/>
      <c r="C43" s="504"/>
      <c r="D43" s="505"/>
      <c r="E43" s="51"/>
      <c r="F43" s="10"/>
      <c r="G43" s="147"/>
      <c r="H43" s="147"/>
      <c r="I43" s="9"/>
      <c r="J43" s="177"/>
      <c r="K43" s="40"/>
      <c r="M43" s="73"/>
    </row>
    <row r="44" spans="1:13" ht="21.75" customHeight="1" x14ac:dyDescent="0.25">
      <c r="A44" s="499"/>
      <c r="B44" s="500"/>
      <c r="C44" s="504"/>
      <c r="D44" s="505"/>
      <c r="E44" s="51"/>
      <c r="F44" s="12"/>
      <c r="G44" s="148"/>
      <c r="H44" s="148"/>
      <c r="I44" s="12"/>
      <c r="J44" s="197"/>
      <c r="K44" s="169"/>
    </row>
    <row r="45" spans="1:13" ht="21.75" customHeight="1" x14ac:dyDescent="0.25">
      <c r="A45" s="499"/>
      <c r="B45" s="500"/>
      <c r="C45" s="504"/>
      <c r="D45" s="505"/>
      <c r="E45" s="51"/>
      <c r="F45" s="12"/>
      <c r="G45" s="148"/>
      <c r="H45" s="148"/>
      <c r="I45" s="12"/>
      <c r="J45" s="197"/>
      <c r="K45" s="169"/>
    </row>
    <row r="46" spans="1:13" ht="21.75" customHeight="1" x14ac:dyDescent="0.25">
      <c r="A46" s="499"/>
      <c r="B46" s="500"/>
      <c r="C46" s="504"/>
      <c r="D46" s="505"/>
      <c r="E46" s="51"/>
      <c r="F46" s="12"/>
      <c r="G46" s="208"/>
      <c r="H46" s="208"/>
      <c r="I46" s="12"/>
      <c r="J46" s="197"/>
      <c r="K46" s="169"/>
    </row>
    <row r="47" spans="1:13" ht="21.75" customHeight="1" x14ac:dyDescent="0.25">
      <c r="A47" s="494"/>
      <c r="B47" s="495"/>
      <c r="C47" s="504"/>
      <c r="D47" s="505"/>
      <c r="E47" s="51"/>
      <c r="F47" s="9"/>
      <c r="G47" s="147"/>
      <c r="H47" s="206"/>
      <c r="I47" s="9"/>
      <c r="J47" s="177"/>
      <c r="K47" s="40"/>
    </row>
    <row r="48" spans="1:13" ht="21.75" customHeight="1" x14ac:dyDescent="0.25">
      <c r="A48" s="496"/>
      <c r="B48" s="495"/>
      <c r="C48" s="504"/>
      <c r="D48" s="505"/>
      <c r="E48" s="51"/>
      <c r="F48" s="9"/>
      <c r="G48" s="147"/>
      <c r="H48" s="206"/>
      <c r="I48" s="9"/>
      <c r="J48" s="177"/>
      <c r="K48" s="40"/>
    </row>
    <row r="49" spans="1:13" ht="21.75" customHeight="1" x14ac:dyDescent="0.25">
      <c r="A49" s="494"/>
      <c r="B49" s="495"/>
      <c r="C49" s="504"/>
      <c r="D49" s="505"/>
      <c r="E49" s="51"/>
      <c r="F49" s="9"/>
      <c r="G49" s="147"/>
      <c r="H49" s="206"/>
      <c r="I49" s="9"/>
      <c r="J49" s="177"/>
      <c r="K49" s="40"/>
    </row>
    <row r="50" spans="1:13" ht="21.75" customHeight="1" x14ac:dyDescent="0.25">
      <c r="A50" s="496"/>
      <c r="B50" s="495"/>
      <c r="C50" s="504"/>
      <c r="D50" s="505"/>
      <c r="E50" s="51"/>
      <c r="F50" s="9"/>
      <c r="G50" s="147"/>
      <c r="H50" s="206"/>
      <c r="I50" s="9"/>
      <c r="J50" s="177"/>
      <c r="K50" s="40"/>
      <c r="M50" s="19">
        <f>SUMIF(E4:E52,"立候補準備",C4:C52)</f>
        <v>29000</v>
      </c>
    </row>
    <row r="51" spans="1:13" ht="21.75" customHeight="1" x14ac:dyDescent="0.25">
      <c r="A51" s="494"/>
      <c r="B51" s="495"/>
      <c r="C51" s="504"/>
      <c r="D51" s="505"/>
      <c r="E51" s="51"/>
      <c r="F51" s="9"/>
      <c r="G51" s="147"/>
      <c r="H51" s="206"/>
      <c r="I51" s="9"/>
      <c r="J51" s="177"/>
      <c r="K51" s="40"/>
      <c r="M51" s="74">
        <f>SUMIF(E4:E52,"選 挙 運 動",C4:C52)</f>
        <v>420</v>
      </c>
    </row>
    <row r="52" spans="1:13" ht="21.75" customHeight="1" thickBot="1" x14ac:dyDescent="0.3">
      <c r="A52" s="497"/>
      <c r="B52" s="498"/>
      <c r="C52" s="378"/>
      <c r="D52" s="379"/>
      <c r="E52" s="51"/>
      <c r="F52" s="9"/>
      <c r="G52" s="191"/>
      <c r="H52" s="207"/>
      <c r="I52" s="180"/>
      <c r="J52" s="179"/>
      <c r="K52" s="184"/>
      <c r="M52" s="74">
        <f>SUM(M50:M51)</f>
        <v>29420</v>
      </c>
    </row>
    <row r="53" spans="1:13" ht="18.75" customHeight="1" thickTop="1" thickBot="1" x14ac:dyDescent="0.3">
      <c r="A53" s="489" t="s">
        <v>22</v>
      </c>
      <c r="B53" s="490"/>
      <c r="C53" s="510">
        <f>SUM(C31:C52)</f>
        <v>0</v>
      </c>
      <c r="D53" s="511"/>
      <c r="E53" s="128" t="s">
        <v>117</v>
      </c>
      <c r="F53" s="194"/>
      <c r="G53" s="195"/>
      <c r="H53" s="196"/>
      <c r="I53" s="194"/>
      <c r="J53" s="128"/>
      <c r="K53" s="198"/>
      <c r="M53" s="59" t="str">
        <f>IF(M52=C54,"OK","NG")</f>
        <v>OK</v>
      </c>
    </row>
    <row r="54" spans="1:13" ht="18.75" customHeight="1" thickTop="1" x14ac:dyDescent="0.25">
      <c r="A54" s="489" t="s">
        <v>53</v>
      </c>
      <c r="B54" s="490"/>
      <c r="C54" s="492">
        <f>C27+C53</f>
        <v>29420</v>
      </c>
      <c r="D54" s="493"/>
      <c r="E54" s="194"/>
      <c r="F54" s="194"/>
      <c r="G54" s="195"/>
      <c r="H54" s="196"/>
      <c r="I54" s="194"/>
      <c r="J54" s="128"/>
      <c r="K54" s="107"/>
    </row>
    <row r="55" spans="1:13" ht="18.75" customHeight="1" thickBot="1" x14ac:dyDescent="0.3">
      <c r="A55" s="125" t="s">
        <v>87</v>
      </c>
      <c r="B55" s="3" t="s">
        <v>163</v>
      </c>
      <c r="C55" s="4"/>
      <c r="D55" s="2"/>
      <c r="F55" s="46"/>
      <c r="G55" s="4" t="s">
        <v>149</v>
      </c>
      <c r="K55" s="126" t="s">
        <v>115</v>
      </c>
      <c r="M55" s="422" t="s">
        <v>49</v>
      </c>
    </row>
    <row r="56" spans="1:13" ht="15" customHeight="1" x14ac:dyDescent="0.25">
      <c r="A56" s="388" t="s">
        <v>0</v>
      </c>
      <c r="B56" s="389"/>
      <c r="C56" s="392" t="s">
        <v>94</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502"/>
      <c r="B58" s="503"/>
      <c r="C58" s="506"/>
      <c r="D58" s="507"/>
      <c r="E58" s="51"/>
      <c r="F58" s="9"/>
      <c r="G58" s="147"/>
      <c r="H58" s="206"/>
      <c r="I58" s="9"/>
      <c r="J58" s="177"/>
      <c r="K58" s="40"/>
      <c r="M58" s="422"/>
    </row>
    <row r="59" spans="1:13" ht="22.5" customHeight="1" x14ac:dyDescent="0.25">
      <c r="A59" s="496"/>
      <c r="B59" s="495"/>
      <c r="C59" s="506"/>
      <c r="D59" s="507"/>
      <c r="E59" s="51"/>
      <c r="F59" s="9"/>
      <c r="G59" s="147"/>
      <c r="H59" s="206"/>
      <c r="I59" s="9"/>
      <c r="J59" s="11"/>
      <c r="K59" s="39"/>
      <c r="M59" s="422"/>
    </row>
    <row r="60" spans="1:13" ht="22.5" customHeight="1" x14ac:dyDescent="0.25">
      <c r="A60" s="496"/>
      <c r="B60" s="495"/>
      <c r="C60" s="506"/>
      <c r="D60" s="507"/>
      <c r="E60" s="51"/>
      <c r="F60" s="10"/>
      <c r="G60" s="147"/>
      <c r="H60" s="206"/>
      <c r="I60" s="9"/>
      <c r="J60" s="177"/>
      <c r="K60" s="40"/>
      <c r="M60" s="422"/>
    </row>
    <row r="61" spans="1:13" ht="22.5" customHeight="1" x14ac:dyDescent="0.25">
      <c r="A61" s="496"/>
      <c r="B61" s="495"/>
      <c r="C61" s="506"/>
      <c r="D61" s="507"/>
      <c r="E61" s="51"/>
      <c r="F61" s="9"/>
      <c r="G61" s="147"/>
      <c r="H61" s="206"/>
      <c r="I61" s="9"/>
      <c r="J61" s="177"/>
      <c r="K61" s="40"/>
      <c r="M61" s="422"/>
    </row>
    <row r="62" spans="1:13" ht="22.5" customHeight="1" x14ac:dyDescent="0.25">
      <c r="A62" s="494"/>
      <c r="B62" s="495"/>
      <c r="C62" s="506"/>
      <c r="D62" s="507"/>
      <c r="E62" s="51"/>
      <c r="F62" s="10"/>
      <c r="G62" s="147"/>
      <c r="H62" s="206"/>
      <c r="I62" s="9"/>
      <c r="J62" s="177"/>
      <c r="K62" s="40"/>
      <c r="M62" s="422"/>
    </row>
    <row r="63" spans="1:13" ht="22.5" customHeight="1" x14ac:dyDescent="0.25">
      <c r="A63" s="494"/>
      <c r="B63" s="495"/>
      <c r="C63" s="506"/>
      <c r="D63" s="507"/>
      <c r="E63" s="51"/>
      <c r="F63" s="170"/>
      <c r="G63" s="147"/>
      <c r="H63" s="206"/>
      <c r="I63" s="9"/>
      <c r="J63" s="177"/>
      <c r="K63" s="40"/>
      <c r="M63" s="422"/>
    </row>
    <row r="64" spans="1:13" ht="22.5" customHeight="1" x14ac:dyDescent="0.25">
      <c r="A64" s="494"/>
      <c r="B64" s="495"/>
      <c r="C64" s="506"/>
      <c r="D64" s="507"/>
      <c r="E64" s="51"/>
      <c r="F64" s="9"/>
      <c r="G64" s="147"/>
      <c r="H64" s="206"/>
      <c r="I64" s="9"/>
      <c r="J64" s="177"/>
      <c r="K64" s="40"/>
      <c r="M64" s="422"/>
    </row>
    <row r="65" spans="1:13" ht="22.5" customHeight="1" x14ac:dyDescent="0.25">
      <c r="A65" s="494"/>
      <c r="B65" s="495"/>
      <c r="C65" s="506"/>
      <c r="D65" s="507"/>
      <c r="E65" s="51"/>
      <c r="F65" s="9"/>
      <c r="G65" s="147"/>
      <c r="H65" s="206"/>
      <c r="I65" s="9"/>
      <c r="J65" s="177"/>
      <c r="K65" s="40"/>
      <c r="M65" s="422"/>
    </row>
    <row r="66" spans="1:13" ht="22.5" customHeight="1" x14ac:dyDescent="0.25">
      <c r="A66" s="494"/>
      <c r="B66" s="495"/>
      <c r="C66" s="506"/>
      <c r="D66" s="507"/>
      <c r="E66" s="51"/>
      <c r="F66" s="9"/>
      <c r="G66" s="147"/>
      <c r="H66" s="206"/>
      <c r="I66" s="9"/>
      <c r="J66" s="177"/>
      <c r="K66" s="40"/>
      <c r="M66" s="422"/>
    </row>
    <row r="67" spans="1:13" ht="22.5" customHeight="1" x14ac:dyDescent="0.25">
      <c r="A67" s="494"/>
      <c r="B67" s="495"/>
      <c r="C67" s="506"/>
      <c r="D67" s="507"/>
      <c r="E67" s="51"/>
      <c r="F67" s="9"/>
      <c r="G67" s="147"/>
      <c r="H67" s="206"/>
      <c r="I67" s="9"/>
      <c r="J67" s="177"/>
      <c r="K67" s="40"/>
      <c r="M67" s="422"/>
    </row>
    <row r="68" spans="1:13" ht="22.5" customHeight="1" x14ac:dyDescent="0.25">
      <c r="A68" s="496"/>
      <c r="B68" s="495"/>
      <c r="C68" s="506"/>
      <c r="D68" s="507"/>
      <c r="E68" s="51"/>
      <c r="F68" s="10"/>
      <c r="G68" s="147"/>
      <c r="H68" s="147"/>
      <c r="I68" s="10"/>
      <c r="J68" s="11"/>
      <c r="K68" s="40"/>
      <c r="M68" s="422"/>
    </row>
    <row r="69" spans="1:13" ht="22.5" customHeight="1" x14ac:dyDescent="0.25">
      <c r="A69" s="496"/>
      <c r="B69" s="501"/>
      <c r="C69" s="506"/>
      <c r="D69" s="507"/>
      <c r="E69" s="51"/>
      <c r="F69" s="10"/>
      <c r="G69" s="147"/>
      <c r="H69" s="206"/>
      <c r="I69" s="9"/>
      <c r="J69" s="177"/>
      <c r="K69" s="40"/>
      <c r="M69" s="422"/>
    </row>
    <row r="70" spans="1:13" ht="22.5" customHeight="1" x14ac:dyDescent="0.25">
      <c r="A70" s="496"/>
      <c r="B70" s="501"/>
      <c r="C70" s="506"/>
      <c r="D70" s="507"/>
      <c r="E70" s="51"/>
      <c r="F70" s="10"/>
      <c r="G70" s="147"/>
      <c r="H70" s="147"/>
      <c r="I70" s="9"/>
      <c r="J70" s="177"/>
      <c r="K70" s="40"/>
    </row>
    <row r="71" spans="1:13" ht="22.5" customHeight="1" x14ac:dyDescent="0.25">
      <c r="A71" s="499"/>
      <c r="B71" s="500"/>
      <c r="C71" s="506"/>
      <c r="D71" s="507"/>
      <c r="E71" s="51"/>
      <c r="F71" s="12"/>
      <c r="G71" s="148"/>
      <c r="H71" s="148"/>
      <c r="I71" s="12"/>
      <c r="J71" s="197"/>
      <c r="K71" s="169"/>
    </row>
    <row r="72" spans="1:13" ht="22.5" customHeight="1" x14ac:dyDescent="0.25">
      <c r="A72" s="499"/>
      <c r="B72" s="500"/>
      <c r="C72" s="506"/>
      <c r="D72" s="507"/>
      <c r="E72" s="51"/>
      <c r="F72" s="12"/>
      <c r="G72" s="208"/>
      <c r="H72" s="208"/>
      <c r="I72" s="12"/>
      <c r="J72" s="197"/>
      <c r="K72" s="169"/>
    </row>
    <row r="73" spans="1:13" ht="22.5" customHeight="1" x14ac:dyDescent="0.25">
      <c r="A73" s="494"/>
      <c r="B73" s="495"/>
      <c r="C73" s="506"/>
      <c r="D73" s="507"/>
      <c r="E73" s="51"/>
      <c r="F73" s="9"/>
      <c r="G73" s="147"/>
      <c r="H73" s="206"/>
      <c r="I73" s="9"/>
      <c r="J73" s="177"/>
      <c r="K73" s="40"/>
    </row>
    <row r="74" spans="1:13" ht="22.5" customHeight="1" x14ac:dyDescent="0.25">
      <c r="A74" s="494"/>
      <c r="B74" s="495"/>
      <c r="C74" s="506"/>
      <c r="D74" s="507"/>
      <c r="E74" s="51"/>
      <c r="F74" s="9"/>
      <c r="G74" s="147"/>
      <c r="H74" s="206"/>
      <c r="I74" s="9"/>
      <c r="J74" s="177"/>
      <c r="K74" s="40"/>
    </row>
    <row r="75" spans="1:13" ht="22.5" customHeight="1" x14ac:dyDescent="0.25">
      <c r="A75" s="496"/>
      <c r="B75" s="495"/>
      <c r="C75" s="506"/>
      <c r="D75" s="507"/>
      <c r="E75" s="51"/>
      <c r="F75" s="9"/>
      <c r="G75" s="147"/>
      <c r="H75" s="147"/>
      <c r="I75" s="9"/>
      <c r="J75" s="177"/>
      <c r="K75" s="40"/>
    </row>
    <row r="76" spans="1:13" ht="22.5" customHeight="1" x14ac:dyDescent="0.25">
      <c r="A76" s="494"/>
      <c r="B76" s="495"/>
      <c r="C76" s="506"/>
      <c r="D76" s="507"/>
      <c r="E76" s="51"/>
      <c r="F76" s="9"/>
      <c r="G76" s="147"/>
      <c r="H76" s="206"/>
      <c r="I76" s="9"/>
      <c r="J76" s="177"/>
      <c r="K76" s="40"/>
    </row>
    <row r="77" spans="1:13" ht="22.5" customHeight="1" x14ac:dyDescent="0.25">
      <c r="A77" s="494"/>
      <c r="B77" s="495"/>
      <c r="C77" s="506"/>
      <c r="D77" s="507"/>
      <c r="E77" s="51"/>
      <c r="F77" s="9"/>
      <c r="G77" s="147"/>
      <c r="H77" s="206"/>
      <c r="I77" s="9"/>
      <c r="J77" s="177"/>
      <c r="K77" s="40"/>
    </row>
    <row r="78" spans="1:13" ht="22.5" customHeight="1" x14ac:dyDescent="0.25">
      <c r="A78" s="496"/>
      <c r="B78" s="495"/>
      <c r="C78" s="506"/>
      <c r="D78" s="507"/>
      <c r="E78" s="51"/>
      <c r="F78" s="9"/>
      <c r="G78" s="147"/>
      <c r="H78" s="206"/>
      <c r="I78" s="9"/>
      <c r="J78" s="177"/>
      <c r="K78" s="40"/>
      <c r="M78" s="19">
        <f>SUMIF(E58:E80,"立候補準備",C58:C80)</f>
        <v>0</v>
      </c>
    </row>
    <row r="79" spans="1:13" ht="22.5" customHeight="1" x14ac:dyDescent="0.25">
      <c r="A79" s="494"/>
      <c r="B79" s="495"/>
      <c r="C79" s="506"/>
      <c r="D79" s="507"/>
      <c r="E79" s="51"/>
      <c r="F79" s="9"/>
      <c r="G79" s="147"/>
      <c r="H79" s="206"/>
      <c r="I79" s="9"/>
      <c r="J79" s="177"/>
      <c r="K79" s="40"/>
      <c r="M79" s="19">
        <f>SUMIF(E58:E80,"選 挙 運 動",C58:C80)</f>
        <v>0</v>
      </c>
    </row>
    <row r="80" spans="1:13" ht="22.5" customHeight="1" thickBot="1" x14ac:dyDescent="0.3">
      <c r="A80" s="497"/>
      <c r="B80" s="498"/>
      <c r="C80" s="378"/>
      <c r="D80" s="379"/>
      <c r="E80" s="51"/>
      <c r="F80" s="180"/>
      <c r="G80" s="191"/>
      <c r="H80" s="207"/>
      <c r="I80" s="180"/>
      <c r="J80" s="179"/>
      <c r="K80" s="184"/>
      <c r="M80" s="19">
        <f>SUM(M78:M79)</f>
        <v>0</v>
      </c>
    </row>
    <row r="81" spans="1:13" ht="18.75" customHeight="1" thickTop="1" x14ac:dyDescent="0.25">
      <c r="A81" s="489" t="s">
        <v>22</v>
      </c>
      <c r="B81" s="490"/>
      <c r="C81" s="492">
        <f>SUM(C58:C80)</f>
        <v>0</v>
      </c>
      <c r="D81" s="493"/>
      <c r="E81" s="194"/>
      <c r="F81" s="194"/>
      <c r="G81" s="195"/>
      <c r="H81" s="196"/>
      <c r="I81" s="194"/>
      <c r="J81" s="128"/>
      <c r="K81" s="107"/>
      <c r="M81" s="59" t="str">
        <f>IF(M80=C81,"OK","NG")</f>
        <v>OK</v>
      </c>
    </row>
    <row r="82" spans="1:13" ht="18.75" customHeight="1" thickBot="1" x14ac:dyDescent="0.3">
      <c r="A82" s="125" t="s">
        <v>87</v>
      </c>
      <c r="B82" s="3" t="s">
        <v>163</v>
      </c>
      <c r="C82" s="4"/>
      <c r="D82" s="2"/>
      <c r="F82" s="46"/>
      <c r="G82" s="4" t="s">
        <v>150</v>
      </c>
      <c r="K82" s="126" t="s">
        <v>115</v>
      </c>
      <c r="M82" s="422" t="s">
        <v>50</v>
      </c>
    </row>
    <row r="83" spans="1:13" ht="15" customHeight="1" x14ac:dyDescent="0.25">
      <c r="A83" s="388" t="s">
        <v>0</v>
      </c>
      <c r="B83" s="389"/>
      <c r="C83" s="392" t="s">
        <v>94</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502"/>
      <c r="B85" s="503"/>
      <c r="C85" s="506"/>
      <c r="D85" s="507"/>
      <c r="E85" s="51"/>
      <c r="F85" s="9"/>
      <c r="G85" s="147"/>
      <c r="H85" s="206"/>
      <c r="I85" s="9"/>
      <c r="J85" s="177"/>
      <c r="K85" s="40"/>
      <c r="M85" s="422"/>
    </row>
    <row r="86" spans="1:13" ht="22.5" customHeight="1" x14ac:dyDescent="0.25">
      <c r="A86" s="496"/>
      <c r="B86" s="495"/>
      <c r="C86" s="506"/>
      <c r="D86" s="507"/>
      <c r="E86" s="51"/>
      <c r="F86" s="9"/>
      <c r="G86" s="147"/>
      <c r="H86" s="206"/>
      <c r="I86" s="9"/>
      <c r="J86" s="11"/>
      <c r="K86" s="39"/>
      <c r="M86" s="422"/>
    </row>
    <row r="87" spans="1:13" ht="22.5" customHeight="1" x14ac:dyDescent="0.25">
      <c r="A87" s="496"/>
      <c r="B87" s="495"/>
      <c r="C87" s="506"/>
      <c r="D87" s="507"/>
      <c r="E87" s="51"/>
      <c r="F87" s="10"/>
      <c r="G87" s="147"/>
      <c r="H87" s="206"/>
      <c r="I87" s="9"/>
      <c r="J87" s="177"/>
      <c r="K87" s="40"/>
      <c r="M87" s="422"/>
    </row>
    <row r="88" spans="1:13" ht="22.5" customHeight="1" x14ac:dyDescent="0.25">
      <c r="A88" s="496"/>
      <c r="B88" s="495"/>
      <c r="C88" s="506"/>
      <c r="D88" s="507"/>
      <c r="E88" s="51"/>
      <c r="F88" s="9"/>
      <c r="G88" s="147"/>
      <c r="H88" s="206"/>
      <c r="I88" s="9"/>
      <c r="J88" s="177"/>
      <c r="K88" s="40"/>
      <c r="M88" s="422"/>
    </row>
    <row r="89" spans="1:13" ht="22.5" customHeight="1" x14ac:dyDescent="0.25">
      <c r="A89" s="494"/>
      <c r="B89" s="495"/>
      <c r="C89" s="506"/>
      <c r="D89" s="507"/>
      <c r="E89" s="51"/>
      <c r="F89" s="10"/>
      <c r="G89" s="147"/>
      <c r="H89" s="206"/>
      <c r="I89" s="9"/>
      <c r="J89" s="177"/>
      <c r="K89" s="40"/>
      <c r="M89" s="422"/>
    </row>
    <row r="90" spans="1:13" ht="22.5" customHeight="1" x14ac:dyDescent="0.25">
      <c r="A90" s="494"/>
      <c r="B90" s="495"/>
      <c r="C90" s="506"/>
      <c r="D90" s="507"/>
      <c r="E90" s="51"/>
      <c r="F90" s="170"/>
      <c r="G90" s="147"/>
      <c r="H90" s="206"/>
      <c r="I90" s="9"/>
      <c r="J90" s="177"/>
      <c r="K90" s="40"/>
      <c r="M90" s="422"/>
    </row>
    <row r="91" spans="1:13" ht="22.5" customHeight="1" x14ac:dyDescent="0.25">
      <c r="A91" s="494"/>
      <c r="B91" s="495"/>
      <c r="C91" s="506"/>
      <c r="D91" s="507"/>
      <c r="E91" s="51"/>
      <c r="F91" s="9"/>
      <c r="G91" s="147"/>
      <c r="H91" s="206"/>
      <c r="I91" s="9"/>
      <c r="J91" s="177"/>
      <c r="K91" s="40"/>
      <c r="M91" s="422"/>
    </row>
    <row r="92" spans="1:13" ht="22.5" customHeight="1" x14ac:dyDescent="0.25">
      <c r="A92" s="494"/>
      <c r="B92" s="495"/>
      <c r="C92" s="506"/>
      <c r="D92" s="507"/>
      <c r="E92" s="51"/>
      <c r="F92" s="9"/>
      <c r="G92" s="147"/>
      <c r="H92" s="206"/>
      <c r="I92" s="9"/>
      <c r="J92" s="177"/>
      <c r="K92" s="40"/>
      <c r="M92" s="422"/>
    </row>
    <row r="93" spans="1:13" ht="22.5" customHeight="1" x14ac:dyDescent="0.25">
      <c r="A93" s="494"/>
      <c r="B93" s="495"/>
      <c r="C93" s="506"/>
      <c r="D93" s="507"/>
      <c r="E93" s="51"/>
      <c r="F93" s="9"/>
      <c r="G93" s="147"/>
      <c r="H93" s="206"/>
      <c r="I93" s="9"/>
      <c r="J93" s="177"/>
      <c r="K93" s="40"/>
      <c r="M93" s="422"/>
    </row>
    <row r="94" spans="1:13" ht="22.5" customHeight="1" x14ac:dyDescent="0.25">
      <c r="A94" s="494"/>
      <c r="B94" s="495"/>
      <c r="C94" s="506"/>
      <c r="D94" s="507"/>
      <c r="E94" s="51"/>
      <c r="F94" s="9"/>
      <c r="G94" s="147"/>
      <c r="H94" s="206"/>
      <c r="I94" s="9"/>
      <c r="J94" s="177"/>
      <c r="K94" s="40"/>
      <c r="M94" s="422"/>
    </row>
    <row r="95" spans="1:13" ht="22.5" customHeight="1" x14ac:dyDescent="0.25">
      <c r="A95" s="496"/>
      <c r="B95" s="495"/>
      <c r="C95" s="506"/>
      <c r="D95" s="507"/>
      <c r="E95" s="51"/>
      <c r="F95" s="10"/>
      <c r="G95" s="147"/>
      <c r="H95" s="147"/>
      <c r="I95" s="10"/>
      <c r="J95" s="11"/>
      <c r="K95" s="40"/>
      <c r="M95" s="422"/>
    </row>
    <row r="96" spans="1:13" ht="22.5" customHeight="1" x14ac:dyDescent="0.25">
      <c r="A96" s="496"/>
      <c r="B96" s="501"/>
      <c r="C96" s="506"/>
      <c r="D96" s="507"/>
      <c r="E96" s="51"/>
      <c r="F96" s="10"/>
      <c r="G96" s="147"/>
      <c r="H96" s="206"/>
      <c r="I96" s="9"/>
      <c r="J96" s="177"/>
      <c r="K96" s="40"/>
      <c r="M96" s="422"/>
    </row>
    <row r="97" spans="1:13" ht="22.5" customHeight="1" x14ac:dyDescent="0.25">
      <c r="A97" s="496"/>
      <c r="B97" s="501"/>
      <c r="C97" s="506"/>
      <c r="D97" s="507"/>
      <c r="E97" s="51"/>
      <c r="F97" s="10"/>
      <c r="G97" s="147"/>
      <c r="H97" s="147"/>
      <c r="I97" s="9"/>
      <c r="J97" s="177"/>
      <c r="K97" s="40"/>
    </row>
    <row r="98" spans="1:13" ht="22.5" customHeight="1" x14ac:dyDescent="0.25">
      <c r="A98" s="499"/>
      <c r="B98" s="500"/>
      <c r="C98" s="506"/>
      <c r="D98" s="507"/>
      <c r="E98" s="51"/>
      <c r="F98" s="12"/>
      <c r="G98" s="148"/>
      <c r="H98" s="148"/>
      <c r="I98" s="12"/>
      <c r="J98" s="197"/>
      <c r="K98" s="169"/>
    </row>
    <row r="99" spans="1:13" ht="22.5" customHeight="1" x14ac:dyDescent="0.25">
      <c r="A99" s="499"/>
      <c r="B99" s="500"/>
      <c r="C99" s="506"/>
      <c r="D99" s="507"/>
      <c r="E99" s="51"/>
      <c r="F99" s="12"/>
      <c r="G99" s="208"/>
      <c r="H99" s="208"/>
      <c r="I99" s="12"/>
      <c r="J99" s="197"/>
      <c r="K99" s="169"/>
    </row>
    <row r="100" spans="1:13" ht="22.5" customHeight="1" x14ac:dyDescent="0.25">
      <c r="A100" s="494"/>
      <c r="B100" s="495"/>
      <c r="C100" s="506"/>
      <c r="D100" s="507"/>
      <c r="E100" s="51"/>
      <c r="F100" s="9"/>
      <c r="G100" s="147"/>
      <c r="H100" s="206"/>
      <c r="I100" s="9"/>
      <c r="J100" s="177"/>
      <c r="K100" s="40"/>
    </row>
    <row r="101" spans="1:13" ht="22.5" customHeight="1" x14ac:dyDescent="0.25">
      <c r="A101" s="494"/>
      <c r="B101" s="495"/>
      <c r="C101" s="506"/>
      <c r="D101" s="507"/>
      <c r="E101" s="51"/>
      <c r="F101" s="9"/>
      <c r="G101" s="147"/>
      <c r="H101" s="206"/>
      <c r="I101" s="9"/>
      <c r="J101" s="177"/>
      <c r="K101" s="40"/>
    </row>
    <row r="102" spans="1:13" ht="22.5" customHeight="1" x14ac:dyDescent="0.25">
      <c r="A102" s="496"/>
      <c r="B102" s="495"/>
      <c r="C102" s="506"/>
      <c r="D102" s="507"/>
      <c r="E102" s="51"/>
      <c r="F102" s="9"/>
      <c r="G102" s="147"/>
      <c r="H102" s="147"/>
      <c r="I102" s="9"/>
      <c r="J102" s="177"/>
      <c r="K102" s="40"/>
    </row>
    <row r="103" spans="1:13" ht="22.5" customHeight="1" x14ac:dyDescent="0.25">
      <c r="A103" s="494"/>
      <c r="B103" s="495"/>
      <c r="C103" s="506"/>
      <c r="D103" s="507"/>
      <c r="E103" s="51"/>
      <c r="F103" s="9"/>
      <c r="G103" s="147"/>
      <c r="H103" s="206"/>
      <c r="I103" s="9"/>
      <c r="J103" s="177"/>
      <c r="K103" s="40"/>
    </row>
    <row r="104" spans="1:13" ht="22.5" customHeight="1" x14ac:dyDescent="0.25">
      <c r="A104" s="494"/>
      <c r="B104" s="495"/>
      <c r="C104" s="506"/>
      <c r="D104" s="507"/>
      <c r="E104" s="51"/>
      <c r="F104" s="9"/>
      <c r="G104" s="147"/>
      <c r="H104" s="206"/>
      <c r="I104" s="9"/>
      <c r="J104" s="177"/>
      <c r="K104" s="40"/>
    </row>
    <row r="105" spans="1:13" ht="22.5" customHeight="1" x14ac:dyDescent="0.25">
      <c r="A105" s="496"/>
      <c r="B105" s="495"/>
      <c r="C105" s="506"/>
      <c r="D105" s="507"/>
      <c r="E105" s="51"/>
      <c r="F105" s="9"/>
      <c r="G105" s="147"/>
      <c r="H105" s="206"/>
      <c r="I105" s="9"/>
      <c r="J105" s="177"/>
      <c r="K105" s="40"/>
      <c r="M105" s="19">
        <f>SUMIF(E85:E107,"立候補準備",C85:C107)</f>
        <v>0</v>
      </c>
    </row>
    <row r="106" spans="1:13" ht="22.5" customHeight="1" x14ac:dyDescent="0.25">
      <c r="A106" s="494"/>
      <c r="B106" s="495"/>
      <c r="C106" s="506"/>
      <c r="D106" s="507"/>
      <c r="E106" s="51"/>
      <c r="F106" s="9"/>
      <c r="G106" s="147"/>
      <c r="H106" s="206"/>
      <c r="I106" s="9"/>
      <c r="J106" s="177"/>
      <c r="K106" s="40"/>
      <c r="M106" s="19">
        <f>SUMIF(E85:E107,"選 挙 運 動",C85:C107)</f>
        <v>0</v>
      </c>
    </row>
    <row r="107" spans="1:13" ht="22.5" customHeight="1" thickBot="1" x14ac:dyDescent="0.3">
      <c r="A107" s="497"/>
      <c r="B107" s="498"/>
      <c r="C107" s="378"/>
      <c r="D107" s="379"/>
      <c r="E107" s="51"/>
      <c r="F107" s="180"/>
      <c r="G107" s="191"/>
      <c r="H107" s="207"/>
      <c r="I107" s="180"/>
      <c r="J107" s="179"/>
      <c r="K107" s="184"/>
      <c r="M107" s="19">
        <f>SUM(M105:M106)</f>
        <v>0</v>
      </c>
    </row>
    <row r="108" spans="1:13" ht="18.75" customHeight="1" thickTop="1" x14ac:dyDescent="0.25">
      <c r="A108" s="489" t="s">
        <v>22</v>
      </c>
      <c r="B108" s="490"/>
      <c r="C108" s="492">
        <f>SUM(C85:C107)</f>
        <v>0</v>
      </c>
      <c r="D108" s="493"/>
      <c r="E108" s="194"/>
      <c r="F108" s="194"/>
      <c r="G108" s="195"/>
      <c r="H108" s="196"/>
      <c r="I108" s="106"/>
      <c r="J108" s="128"/>
      <c r="K108" s="107"/>
      <c r="M108" s="59" t="str">
        <f>IF(M107=C108,"OK","NG")</f>
        <v>OK</v>
      </c>
    </row>
    <row r="109" spans="1:13" ht="18.75" customHeight="1" thickBot="1" x14ac:dyDescent="0.3">
      <c r="A109" s="125" t="s">
        <v>87</v>
      </c>
      <c r="B109" s="3" t="s">
        <v>163</v>
      </c>
      <c r="C109" s="4"/>
      <c r="D109" s="2"/>
      <c r="F109" s="46"/>
      <c r="G109" s="4" t="s">
        <v>151</v>
      </c>
      <c r="K109" s="126" t="s">
        <v>115</v>
      </c>
      <c r="M109" s="422" t="s">
        <v>51</v>
      </c>
    </row>
    <row r="110" spans="1:13" ht="15.75" customHeight="1" x14ac:dyDescent="0.25">
      <c r="A110" s="388" t="s">
        <v>0</v>
      </c>
      <c r="B110" s="389"/>
      <c r="C110" s="392" t="s">
        <v>94</v>
      </c>
      <c r="D110" s="389"/>
      <c r="E110" s="389" t="s">
        <v>10</v>
      </c>
      <c r="F110" s="472" t="s">
        <v>3</v>
      </c>
      <c r="G110" s="389" t="s">
        <v>11</v>
      </c>
      <c r="H110" s="389"/>
      <c r="I110" s="389"/>
      <c r="J110" s="470" t="s">
        <v>355</v>
      </c>
      <c r="K110" s="385" t="s">
        <v>9</v>
      </c>
      <c r="M110" s="422"/>
    </row>
    <row r="111" spans="1:13" ht="15.75" customHeight="1" x14ac:dyDescent="0.25">
      <c r="A111" s="390"/>
      <c r="B111" s="391"/>
      <c r="C111" s="391"/>
      <c r="D111" s="391"/>
      <c r="E111" s="391"/>
      <c r="F111" s="473"/>
      <c r="G111" s="33" t="s">
        <v>43</v>
      </c>
      <c r="H111" s="33" t="s">
        <v>1</v>
      </c>
      <c r="I111" s="32" t="s">
        <v>44</v>
      </c>
      <c r="J111" s="471"/>
      <c r="K111" s="386"/>
      <c r="M111" s="422"/>
    </row>
    <row r="112" spans="1:13" ht="22.5" customHeight="1" x14ac:dyDescent="0.25">
      <c r="A112" s="502"/>
      <c r="B112" s="503"/>
      <c r="C112" s="506"/>
      <c r="D112" s="507"/>
      <c r="E112" s="51"/>
      <c r="F112" s="9"/>
      <c r="G112" s="147"/>
      <c r="H112" s="206"/>
      <c r="I112" s="9"/>
      <c r="J112" s="177"/>
      <c r="K112" s="40"/>
      <c r="M112" s="422"/>
    </row>
    <row r="113" spans="1:13" ht="22.5" customHeight="1" x14ac:dyDescent="0.25">
      <c r="A113" s="496"/>
      <c r="B113" s="495"/>
      <c r="C113" s="506"/>
      <c r="D113" s="507"/>
      <c r="E113" s="51"/>
      <c r="F113" s="9"/>
      <c r="G113" s="147"/>
      <c r="H113" s="206"/>
      <c r="I113" s="9"/>
      <c r="J113" s="11"/>
      <c r="K113" s="39"/>
      <c r="M113" s="422"/>
    </row>
    <row r="114" spans="1:13" ht="22.5" customHeight="1" x14ac:dyDescent="0.25">
      <c r="A114" s="496"/>
      <c r="B114" s="495"/>
      <c r="C114" s="506"/>
      <c r="D114" s="507"/>
      <c r="E114" s="51"/>
      <c r="F114" s="10"/>
      <c r="G114" s="147"/>
      <c r="H114" s="206"/>
      <c r="I114" s="9"/>
      <c r="J114" s="177"/>
      <c r="K114" s="40"/>
      <c r="M114" s="422"/>
    </row>
    <row r="115" spans="1:13" ht="22.5" customHeight="1" x14ac:dyDescent="0.25">
      <c r="A115" s="496"/>
      <c r="B115" s="495"/>
      <c r="C115" s="506"/>
      <c r="D115" s="507"/>
      <c r="E115" s="51"/>
      <c r="F115" s="9"/>
      <c r="G115" s="147"/>
      <c r="H115" s="206"/>
      <c r="I115" s="9"/>
      <c r="J115" s="177"/>
      <c r="K115" s="40"/>
      <c r="M115" s="422"/>
    </row>
    <row r="116" spans="1:13" ht="22.5" customHeight="1" x14ac:dyDescent="0.25">
      <c r="A116" s="494"/>
      <c r="B116" s="495"/>
      <c r="C116" s="506"/>
      <c r="D116" s="507"/>
      <c r="E116" s="51"/>
      <c r="F116" s="10"/>
      <c r="G116" s="147"/>
      <c r="H116" s="206"/>
      <c r="I116" s="9"/>
      <c r="J116" s="177"/>
      <c r="K116" s="40"/>
      <c r="M116" s="422"/>
    </row>
    <row r="117" spans="1:13" ht="22.5" customHeight="1" x14ac:dyDescent="0.25">
      <c r="A117" s="494"/>
      <c r="B117" s="495"/>
      <c r="C117" s="506"/>
      <c r="D117" s="507"/>
      <c r="E117" s="51"/>
      <c r="F117" s="170"/>
      <c r="G117" s="147"/>
      <c r="H117" s="206"/>
      <c r="I117" s="9"/>
      <c r="J117" s="177"/>
      <c r="K117" s="40"/>
      <c r="M117" s="422"/>
    </row>
    <row r="118" spans="1:13" ht="22.5" customHeight="1" x14ac:dyDescent="0.25">
      <c r="A118" s="494"/>
      <c r="B118" s="495"/>
      <c r="C118" s="506"/>
      <c r="D118" s="507"/>
      <c r="E118" s="51"/>
      <c r="F118" s="9"/>
      <c r="G118" s="147"/>
      <c r="H118" s="206"/>
      <c r="I118" s="9"/>
      <c r="J118" s="177"/>
      <c r="K118" s="40"/>
      <c r="M118" s="422"/>
    </row>
    <row r="119" spans="1:13" ht="22.5" customHeight="1" x14ac:dyDescent="0.25">
      <c r="A119" s="494"/>
      <c r="B119" s="495"/>
      <c r="C119" s="506"/>
      <c r="D119" s="507"/>
      <c r="E119" s="51"/>
      <c r="F119" s="9"/>
      <c r="G119" s="147"/>
      <c r="H119" s="206"/>
      <c r="I119" s="9"/>
      <c r="J119" s="177"/>
      <c r="K119" s="40"/>
      <c r="M119" s="422"/>
    </row>
    <row r="120" spans="1:13" ht="22.5" customHeight="1" x14ac:dyDescent="0.25">
      <c r="A120" s="494"/>
      <c r="B120" s="495"/>
      <c r="C120" s="506"/>
      <c r="D120" s="507"/>
      <c r="E120" s="51"/>
      <c r="F120" s="9"/>
      <c r="G120" s="147"/>
      <c r="H120" s="206"/>
      <c r="I120" s="9"/>
      <c r="J120" s="177"/>
      <c r="K120" s="40"/>
      <c r="M120" s="422"/>
    </row>
    <row r="121" spans="1:13" ht="22.5" customHeight="1" x14ac:dyDescent="0.25">
      <c r="A121" s="494"/>
      <c r="B121" s="495"/>
      <c r="C121" s="506"/>
      <c r="D121" s="507"/>
      <c r="E121" s="51"/>
      <c r="F121" s="9"/>
      <c r="G121" s="147"/>
      <c r="H121" s="206"/>
      <c r="I121" s="9"/>
      <c r="J121" s="177"/>
      <c r="K121" s="40"/>
      <c r="M121" s="422"/>
    </row>
    <row r="122" spans="1:13" ht="22.5" customHeight="1" x14ac:dyDescent="0.25">
      <c r="A122" s="496"/>
      <c r="B122" s="495"/>
      <c r="C122" s="506"/>
      <c r="D122" s="507"/>
      <c r="E122" s="51"/>
      <c r="F122" s="10"/>
      <c r="G122" s="147"/>
      <c r="H122" s="147"/>
      <c r="I122" s="10"/>
      <c r="J122" s="11"/>
      <c r="K122" s="40"/>
      <c r="M122" s="422"/>
    </row>
    <row r="123" spans="1:13" ht="22.5" customHeight="1" x14ac:dyDescent="0.25">
      <c r="A123" s="496"/>
      <c r="B123" s="501"/>
      <c r="C123" s="506"/>
      <c r="D123" s="507"/>
      <c r="E123" s="51"/>
      <c r="F123" s="10"/>
      <c r="G123" s="147"/>
      <c r="H123" s="206"/>
      <c r="I123" s="9"/>
      <c r="J123" s="177"/>
      <c r="K123" s="40"/>
      <c r="M123" s="422"/>
    </row>
    <row r="124" spans="1:13" ht="22.5" customHeight="1" x14ac:dyDescent="0.25">
      <c r="A124" s="496"/>
      <c r="B124" s="501"/>
      <c r="C124" s="506"/>
      <c r="D124" s="507"/>
      <c r="E124" s="51"/>
      <c r="F124" s="10"/>
      <c r="G124" s="147"/>
      <c r="H124" s="147"/>
      <c r="I124" s="9"/>
      <c r="J124" s="177"/>
      <c r="K124" s="40"/>
    </row>
    <row r="125" spans="1:13" ht="22.5" customHeight="1" x14ac:dyDescent="0.25">
      <c r="A125" s="499"/>
      <c r="B125" s="500"/>
      <c r="C125" s="506"/>
      <c r="D125" s="507"/>
      <c r="E125" s="51"/>
      <c r="F125" s="12"/>
      <c r="G125" s="148"/>
      <c r="H125" s="148"/>
      <c r="I125" s="12"/>
      <c r="J125" s="197"/>
      <c r="K125" s="169"/>
    </row>
    <row r="126" spans="1:13" ht="22.5" customHeight="1" x14ac:dyDescent="0.25">
      <c r="A126" s="499"/>
      <c r="B126" s="500"/>
      <c r="C126" s="506"/>
      <c r="D126" s="507"/>
      <c r="E126" s="51"/>
      <c r="F126" s="12"/>
      <c r="G126" s="208"/>
      <c r="H126" s="208"/>
      <c r="I126" s="12"/>
      <c r="J126" s="197"/>
      <c r="K126" s="169"/>
    </row>
    <row r="127" spans="1:13" ht="22.5" customHeight="1" x14ac:dyDescent="0.25">
      <c r="A127" s="494"/>
      <c r="B127" s="495"/>
      <c r="C127" s="506"/>
      <c r="D127" s="507"/>
      <c r="E127" s="51"/>
      <c r="F127" s="9"/>
      <c r="G127" s="147"/>
      <c r="H127" s="206"/>
      <c r="I127" s="9"/>
      <c r="J127" s="177"/>
      <c r="K127" s="40"/>
    </row>
    <row r="128" spans="1:13" ht="22.5" customHeight="1" x14ac:dyDescent="0.25">
      <c r="A128" s="494"/>
      <c r="B128" s="495"/>
      <c r="C128" s="506"/>
      <c r="D128" s="507"/>
      <c r="E128" s="51"/>
      <c r="F128" s="9"/>
      <c r="G128" s="147"/>
      <c r="H128" s="206"/>
      <c r="I128" s="9"/>
      <c r="J128" s="177"/>
      <c r="K128" s="40"/>
    </row>
    <row r="129" spans="1:13" ht="22.5" customHeight="1" x14ac:dyDescent="0.25">
      <c r="A129" s="496"/>
      <c r="B129" s="495"/>
      <c r="C129" s="506"/>
      <c r="D129" s="507"/>
      <c r="E129" s="51"/>
      <c r="F129" s="9"/>
      <c r="G129" s="147"/>
      <c r="H129" s="147"/>
      <c r="I129" s="9"/>
      <c r="J129" s="177"/>
      <c r="K129" s="40"/>
    </row>
    <row r="130" spans="1:13" ht="22.5" customHeight="1" x14ac:dyDescent="0.25">
      <c r="A130" s="494"/>
      <c r="B130" s="495"/>
      <c r="C130" s="506"/>
      <c r="D130" s="507"/>
      <c r="E130" s="51"/>
      <c r="F130" s="9"/>
      <c r="G130" s="147"/>
      <c r="H130" s="206"/>
      <c r="I130" s="9"/>
      <c r="J130" s="177"/>
      <c r="K130" s="40"/>
    </row>
    <row r="131" spans="1:13" ht="22.5" customHeight="1" x14ac:dyDescent="0.25">
      <c r="A131" s="494"/>
      <c r="B131" s="495"/>
      <c r="C131" s="506"/>
      <c r="D131" s="507"/>
      <c r="E131" s="51"/>
      <c r="F131" s="9"/>
      <c r="G131" s="147"/>
      <c r="H131" s="206"/>
      <c r="I131" s="9"/>
      <c r="J131" s="177"/>
      <c r="K131" s="40"/>
    </row>
    <row r="132" spans="1:13" ht="22.5" customHeight="1" x14ac:dyDescent="0.25">
      <c r="A132" s="496"/>
      <c r="B132" s="495"/>
      <c r="C132" s="506"/>
      <c r="D132" s="507"/>
      <c r="E132" s="51"/>
      <c r="F132" s="9"/>
      <c r="G132" s="147"/>
      <c r="H132" s="206"/>
      <c r="I132" s="9"/>
      <c r="J132" s="177"/>
      <c r="K132" s="40"/>
      <c r="M132" s="19">
        <f>SUMIF(E112:E134,"立候補準備",C112:C134)</f>
        <v>0</v>
      </c>
    </row>
    <row r="133" spans="1:13" ht="22.5" customHeight="1" x14ac:dyDescent="0.25">
      <c r="A133" s="494"/>
      <c r="B133" s="495"/>
      <c r="C133" s="506"/>
      <c r="D133" s="507"/>
      <c r="E133" s="51"/>
      <c r="F133" s="9"/>
      <c r="G133" s="147"/>
      <c r="H133" s="206"/>
      <c r="I133" s="9"/>
      <c r="J133" s="177"/>
      <c r="K133" s="40"/>
      <c r="M133" s="19">
        <f>SUMIF(E112:E134,"選 挙 運 動",C112:C134)</f>
        <v>0</v>
      </c>
    </row>
    <row r="134" spans="1:13" ht="22.5" customHeight="1" thickBot="1" x14ac:dyDescent="0.3">
      <c r="A134" s="497"/>
      <c r="B134" s="498"/>
      <c r="C134" s="378"/>
      <c r="D134" s="379"/>
      <c r="E134" s="51"/>
      <c r="F134" s="180"/>
      <c r="G134" s="191"/>
      <c r="H134" s="207"/>
      <c r="I134" s="180"/>
      <c r="J134" s="179"/>
      <c r="K134" s="184"/>
      <c r="M134" s="19">
        <f>SUM(M132:M133)</f>
        <v>0</v>
      </c>
    </row>
    <row r="135" spans="1:13" ht="18.75" customHeight="1" thickTop="1" x14ac:dyDescent="0.25">
      <c r="A135" s="489" t="s">
        <v>22</v>
      </c>
      <c r="B135" s="490"/>
      <c r="C135" s="492">
        <f>SUM(C112:C134)</f>
        <v>0</v>
      </c>
      <c r="D135" s="493"/>
      <c r="E135" s="194"/>
      <c r="F135" s="194"/>
      <c r="G135" s="195"/>
      <c r="H135" s="196"/>
      <c r="I135" s="194"/>
      <c r="J135" s="128"/>
      <c r="K135" s="107"/>
      <c r="M135" s="59" t="str">
        <f>IF(M134=C135,"OK","NG")</f>
        <v>OK</v>
      </c>
    </row>
  </sheetData>
  <mergeCells count="280">
    <mergeCell ref="C124:D124"/>
    <mergeCell ref="C125:D125"/>
    <mergeCell ref="C135:D135"/>
    <mergeCell ref="C126:D126"/>
    <mergeCell ref="C127:D127"/>
    <mergeCell ref="C128:D128"/>
    <mergeCell ref="C129:D129"/>
    <mergeCell ref="C130:D130"/>
    <mergeCell ref="C131:D131"/>
    <mergeCell ref="C132:D132"/>
    <mergeCell ref="C133:D133"/>
    <mergeCell ref="C134:D134"/>
    <mergeCell ref="C104:D104"/>
    <mergeCell ref="C105:D105"/>
    <mergeCell ref="C106:D106"/>
    <mergeCell ref="C107:D107"/>
    <mergeCell ref="C108:D108"/>
    <mergeCell ref="C112:D112"/>
    <mergeCell ref="C113:D113"/>
    <mergeCell ref="C117:D117"/>
    <mergeCell ref="C118:D118"/>
    <mergeCell ref="C95:D95"/>
    <mergeCell ref="C96:D96"/>
    <mergeCell ref="C97:D97"/>
    <mergeCell ref="C98:D98"/>
    <mergeCell ref="C99:D99"/>
    <mergeCell ref="C100:D100"/>
    <mergeCell ref="C101:D101"/>
    <mergeCell ref="C102:D102"/>
    <mergeCell ref="C103:D103"/>
    <mergeCell ref="C75:D75"/>
    <mergeCell ref="C76:D76"/>
    <mergeCell ref="C77:D77"/>
    <mergeCell ref="C78:D78"/>
    <mergeCell ref="C79:D79"/>
    <mergeCell ref="C80:D80"/>
    <mergeCell ref="C81:D81"/>
    <mergeCell ref="C85:D85"/>
    <mergeCell ref="C93:D93"/>
    <mergeCell ref="C66:D66"/>
    <mergeCell ref="C67:D67"/>
    <mergeCell ref="C68:D68"/>
    <mergeCell ref="C69:D69"/>
    <mergeCell ref="C70:D70"/>
    <mergeCell ref="C71:D71"/>
    <mergeCell ref="C72:D72"/>
    <mergeCell ref="C73:D73"/>
    <mergeCell ref="C74:D74"/>
    <mergeCell ref="C44:D44"/>
    <mergeCell ref="C45:D45"/>
    <mergeCell ref="C46:D46"/>
    <mergeCell ref="C47:D47"/>
    <mergeCell ref="C48:D48"/>
    <mergeCell ref="C49:D49"/>
    <mergeCell ref="C50:D50"/>
    <mergeCell ref="C51:D51"/>
    <mergeCell ref="C52:D52"/>
    <mergeCell ref="M28:M42"/>
    <mergeCell ref="M55:M69"/>
    <mergeCell ref="M82:M96"/>
    <mergeCell ref="M109:M123"/>
    <mergeCell ref="C4:D4"/>
    <mergeCell ref="C5:D5"/>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A70:B70"/>
    <mergeCell ref="A54:B54"/>
    <mergeCell ref="A49:B49"/>
    <mergeCell ref="A50:B50"/>
    <mergeCell ref="A51:B51"/>
    <mergeCell ref="A52:B52"/>
    <mergeCell ref="A53:B53"/>
    <mergeCell ref="A56:B57"/>
    <mergeCell ref="C56:D57"/>
    <mergeCell ref="A62:B62"/>
    <mergeCell ref="A63:B63"/>
    <mergeCell ref="A64:B64"/>
    <mergeCell ref="A65:B65"/>
    <mergeCell ref="A66:B66"/>
    <mergeCell ref="C53:D53"/>
    <mergeCell ref="C54:D54"/>
    <mergeCell ref="C58:D58"/>
    <mergeCell ref="C59:D59"/>
    <mergeCell ref="C60:D60"/>
    <mergeCell ref="C61:D61"/>
    <mergeCell ref="C62:D62"/>
    <mergeCell ref="C63:D63"/>
    <mergeCell ref="C64:D64"/>
    <mergeCell ref="C65:D65"/>
    <mergeCell ref="E56:E57"/>
    <mergeCell ref="F56:F57"/>
    <mergeCell ref="G56:I56"/>
    <mergeCell ref="J56:J57"/>
    <mergeCell ref="K56:K57"/>
    <mergeCell ref="A58:B58"/>
    <mergeCell ref="A59:B59"/>
    <mergeCell ref="A60:B60"/>
    <mergeCell ref="A61:B61"/>
    <mergeCell ref="K2:K3"/>
    <mergeCell ref="A4:B4"/>
    <mergeCell ref="G2:I2"/>
    <mergeCell ref="M1:M15"/>
    <mergeCell ref="A23:B23"/>
    <mergeCell ref="A24:B24"/>
    <mergeCell ref="A25:B25"/>
    <mergeCell ref="A9:B9"/>
    <mergeCell ref="A10:B10"/>
    <mergeCell ref="A11:B11"/>
    <mergeCell ref="A8:B8"/>
    <mergeCell ref="A2:B3"/>
    <mergeCell ref="A5:B5"/>
    <mergeCell ref="A6:B6"/>
    <mergeCell ref="A7:B7"/>
    <mergeCell ref="C2:D3"/>
    <mergeCell ref="A26:B26"/>
    <mergeCell ref="A27:B27"/>
    <mergeCell ref="J2:J3"/>
    <mergeCell ref="A12:B12"/>
    <mergeCell ref="A13:B13"/>
    <mergeCell ref="A22:B22"/>
    <mergeCell ref="A15:B15"/>
    <mergeCell ref="A16:B16"/>
    <mergeCell ref="A17:B17"/>
    <mergeCell ref="A18:B18"/>
    <mergeCell ref="A19:B19"/>
    <mergeCell ref="A20:B20"/>
    <mergeCell ref="A21:B21"/>
    <mergeCell ref="A14:B14"/>
    <mergeCell ref="C24:D24"/>
    <mergeCell ref="C25:D25"/>
    <mergeCell ref="C26:D26"/>
    <mergeCell ref="C27:D27"/>
    <mergeCell ref="E2:E3"/>
    <mergeCell ref="F2:F3"/>
    <mergeCell ref="K29:K30"/>
    <mergeCell ref="A31:B31"/>
    <mergeCell ref="A32:B32"/>
    <mergeCell ref="A33:B33"/>
    <mergeCell ref="A34:B34"/>
    <mergeCell ref="A35:B35"/>
    <mergeCell ref="A36:B36"/>
    <mergeCell ref="A37:B37"/>
    <mergeCell ref="A38:B38"/>
    <mergeCell ref="G29:I29"/>
    <mergeCell ref="C35:D35"/>
    <mergeCell ref="C36:D36"/>
    <mergeCell ref="C37:D37"/>
    <mergeCell ref="C38:D38"/>
    <mergeCell ref="A39:B39"/>
    <mergeCell ref="A40:B40"/>
    <mergeCell ref="A41:B41"/>
    <mergeCell ref="A42:B42"/>
    <mergeCell ref="A43:B43"/>
    <mergeCell ref="A29:B30"/>
    <mergeCell ref="C29:D30"/>
    <mergeCell ref="E29:E30"/>
    <mergeCell ref="F29:F30"/>
    <mergeCell ref="C31:D31"/>
    <mergeCell ref="C32:D32"/>
    <mergeCell ref="C33:D33"/>
    <mergeCell ref="C34:D34"/>
    <mergeCell ref="C39:D39"/>
    <mergeCell ref="C40:D40"/>
    <mergeCell ref="C41:D41"/>
    <mergeCell ref="C42:D42"/>
    <mergeCell ref="C43:D43"/>
    <mergeCell ref="A44:B44"/>
    <mergeCell ref="A46:B46"/>
    <mergeCell ref="A47:B47"/>
    <mergeCell ref="A48:B48"/>
    <mergeCell ref="A93:B93"/>
    <mergeCell ref="A94:B94"/>
    <mergeCell ref="A95:B95"/>
    <mergeCell ref="A96:B96"/>
    <mergeCell ref="J29:J30"/>
    <mergeCell ref="A81:B81"/>
    <mergeCell ref="A45:B45"/>
    <mergeCell ref="A76:B76"/>
    <mergeCell ref="A77:B77"/>
    <mergeCell ref="A78:B78"/>
    <mergeCell ref="A79:B79"/>
    <mergeCell ref="A80:B80"/>
    <mergeCell ref="A71:B71"/>
    <mergeCell ref="A72:B72"/>
    <mergeCell ref="A73:B73"/>
    <mergeCell ref="A74:B74"/>
    <mergeCell ref="A75:B75"/>
    <mergeCell ref="A67:B67"/>
    <mergeCell ref="A68:B68"/>
    <mergeCell ref="A69:B69"/>
    <mergeCell ref="A97:B97"/>
    <mergeCell ref="A83:B84"/>
    <mergeCell ref="C83:D84"/>
    <mergeCell ref="E83:E84"/>
    <mergeCell ref="F83:F84"/>
    <mergeCell ref="G83:I83"/>
    <mergeCell ref="J83:J84"/>
    <mergeCell ref="K83:K84"/>
    <mergeCell ref="A85:B85"/>
    <mergeCell ref="A86:B86"/>
    <mergeCell ref="A87:B87"/>
    <mergeCell ref="A88:B88"/>
    <mergeCell ref="A89:B89"/>
    <mergeCell ref="A90:B90"/>
    <mergeCell ref="A91:B91"/>
    <mergeCell ref="A92:B92"/>
    <mergeCell ref="C86:D86"/>
    <mergeCell ref="C87:D87"/>
    <mergeCell ref="C88:D88"/>
    <mergeCell ref="C89:D89"/>
    <mergeCell ref="C90:D90"/>
    <mergeCell ref="C91:D91"/>
    <mergeCell ref="C92:D92"/>
    <mergeCell ref="C94:D94"/>
    <mergeCell ref="A103:B103"/>
    <mergeCell ref="A104:B104"/>
    <mergeCell ref="A105:B105"/>
    <mergeCell ref="A106:B106"/>
    <mergeCell ref="A107:B107"/>
    <mergeCell ref="A98:B98"/>
    <mergeCell ref="A99:B99"/>
    <mergeCell ref="A100:B100"/>
    <mergeCell ref="A101:B101"/>
    <mergeCell ref="A102:B102"/>
    <mergeCell ref="A119:B119"/>
    <mergeCell ref="A120:B120"/>
    <mergeCell ref="A121:B121"/>
    <mergeCell ref="A122:B122"/>
    <mergeCell ref="A123:B123"/>
    <mergeCell ref="A108:B108"/>
    <mergeCell ref="A110:B111"/>
    <mergeCell ref="C110:D111"/>
    <mergeCell ref="E110:E111"/>
    <mergeCell ref="A117:B117"/>
    <mergeCell ref="A118:B118"/>
    <mergeCell ref="C119:D119"/>
    <mergeCell ref="C120:D120"/>
    <mergeCell ref="C121:D121"/>
    <mergeCell ref="C122:D122"/>
    <mergeCell ref="C123:D123"/>
    <mergeCell ref="F110:F111"/>
    <mergeCell ref="G110:I110"/>
    <mergeCell ref="J110:J111"/>
    <mergeCell ref="K110:K111"/>
    <mergeCell ref="A112:B112"/>
    <mergeCell ref="A113:B113"/>
    <mergeCell ref="A114:B114"/>
    <mergeCell ref="A115:B115"/>
    <mergeCell ref="A116:B116"/>
    <mergeCell ref="C114:D114"/>
    <mergeCell ref="C115:D115"/>
    <mergeCell ref="C116:D116"/>
    <mergeCell ref="A134:B134"/>
    <mergeCell ref="A135:B135"/>
    <mergeCell ref="A129:B129"/>
    <mergeCell ref="A130:B130"/>
    <mergeCell ref="A131:B131"/>
    <mergeCell ref="A132:B132"/>
    <mergeCell ref="A133:B133"/>
    <mergeCell ref="A124:B124"/>
    <mergeCell ref="A125:B125"/>
    <mergeCell ref="A126:B126"/>
    <mergeCell ref="A127:B127"/>
    <mergeCell ref="A128:B128"/>
  </mergeCells>
  <phoneticPr fontId="3"/>
  <dataValidations count="1">
    <dataValidation type="list" allowBlank="1" showInputMessage="1" showErrorMessage="1" sqref="E4:E26 E58:E80 E85:E107 E112:E134 E31:E52" xr:uid="{00000000-0002-0000-0E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4" manualBreakCount="4">
    <brk id="27" max="10" man="1"/>
    <brk id="54" max="10" man="1"/>
    <brk id="81" max="10" man="1"/>
    <brk id="108" max="10" man="1"/>
  </rowBreaks>
  <ignoredErrors>
    <ignoredError sqref="A1 A28 A55 A82 A109" numberStoredAsText="1"/>
  </ignoredError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FFFF00"/>
  </sheetPr>
  <dimension ref="A1:O124"/>
  <sheetViews>
    <sheetView view="pageBreakPreview" zoomScaleNormal="100" zoomScaleSheetLayoutView="100" workbookViewId="0">
      <selection activeCell="BF12" sqref="BF12"/>
    </sheetView>
  </sheetViews>
  <sheetFormatPr defaultColWidth="9" defaultRowHeight="12.75" x14ac:dyDescent="0.25"/>
  <cols>
    <col min="1" max="1" width="2.796875" style="1" customWidth="1"/>
    <col min="2" max="2" width="9.46484375" style="1" customWidth="1"/>
    <col min="3" max="5" width="11.6640625" style="1" customWidth="1"/>
    <col min="6" max="6" width="18.796875" style="1" customWidth="1"/>
    <col min="7" max="7" width="3.796875" style="1" customWidth="1"/>
    <col min="8" max="8" width="17.46484375" style="1" customWidth="1"/>
    <col min="9" max="9" width="12.46484375" style="1" customWidth="1"/>
    <col min="10" max="10" width="20" style="1" customWidth="1"/>
    <col min="11" max="11" width="6.19921875" style="1" customWidth="1"/>
    <col min="12" max="12" width="11.86328125" style="1" customWidth="1"/>
    <col min="13" max="13" width="2" style="1" customWidth="1"/>
    <col min="14" max="16384" width="9" style="1"/>
  </cols>
  <sheetData>
    <row r="1" spans="1:15" ht="18.75" customHeight="1" thickBot="1" x14ac:dyDescent="0.3">
      <c r="A1" s="125" t="s">
        <v>87</v>
      </c>
      <c r="B1" s="3" t="s">
        <v>121</v>
      </c>
      <c r="C1" s="4"/>
      <c r="D1" s="2"/>
      <c r="E1" s="46"/>
      <c r="F1" s="139" t="s">
        <v>148</v>
      </c>
      <c r="G1" s="2"/>
      <c r="K1" s="564" t="s">
        <v>126</v>
      </c>
      <c r="L1" s="564"/>
      <c r="N1" s="548" t="s">
        <v>48</v>
      </c>
    </row>
    <row r="2" spans="1:15" ht="15" customHeight="1" x14ac:dyDescent="0.25">
      <c r="A2" s="549"/>
      <c r="B2" s="550"/>
      <c r="C2" s="527" t="s">
        <v>125</v>
      </c>
      <c r="D2" s="528"/>
      <c r="E2" s="553"/>
      <c r="F2" s="555"/>
      <c r="G2" s="555"/>
      <c r="H2" s="555"/>
      <c r="I2" s="555"/>
      <c r="J2" s="556"/>
      <c r="K2" s="558"/>
      <c r="L2" s="559"/>
      <c r="N2" s="548"/>
    </row>
    <row r="3" spans="1:15" ht="15" customHeight="1" thickBot="1" x14ac:dyDescent="0.3">
      <c r="A3" s="551"/>
      <c r="B3" s="552"/>
      <c r="C3" s="529"/>
      <c r="D3" s="530"/>
      <c r="E3" s="554"/>
      <c r="F3" s="562"/>
      <c r="G3" s="563"/>
      <c r="H3" s="134"/>
      <c r="I3" s="135"/>
      <c r="J3" s="557"/>
      <c r="K3" s="560"/>
      <c r="L3" s="561"/>
      <c r="N3" s="548"/>
    </row>
    <row r="4" spans="1:15" ht="22.5" customHeight="1" x14ac:dyDescent="0.25">
      <c r="A4" s="347" t="s">
        <v>128</v>
      </c>
      <c r="B4" s="227" t="s">
        <v>4</v>
      </c>
      <c r="C4" s="393">
        <f>SUM('【様式5-1】人件費'!M24,'【様式5-2の1】家屋費（選挙事務所費）'!M24,'【様式5-2の2】家屋費（集合会場費）'!M24,'【様式5-3】通信費'!M24,'【様式5-4】交通費'!M24,'【様式5-5】印刷費'!M24,'【様式5-6】広告費'!M24,'【様式5-7】文具費'!M24,'【様式5-8】食料費'!M50,'【様式5-9】休泊費'!M24,'【様式5-10】雑費'!M50)</f>
        <v>920400</v>
      </c>
      <c r="D4" s="394"/>
      <c r="E4" s="80"/>
      <c r="F4" s="79"/>
      <c r="G4" s="80"/>
      <c r="H4" s="27"/>
      <c r="I4" s="27"/>
      <c r="J4" s="27"/>
      <c r="K4" s="79"/>
      <c r="L4" s="81"/>
      <c r="N4" s="548"/>
      <c r="O4" s="20" t="s">
        <v>196</v>
      </c>
    </row>
    <row r="5" spans="1:15" ht="22.5" customHeight="1" x14ac:dyDescent="0.25">
      <c r="A5" s="347"/>
      <c r="B5" s="228" t="s">
        <v>5</v>
      </c>
      <c r="C5" s="395">
        <f>SUM('【様式5-1】人件費'!M25,'【様式5-2の1】家屋費（選挙事務所費）'!M25,'【様式5-2の2】家屋費（集合会場費）'!M25,'【様式5-3】通信費'!M25,'【様式5-4】交通費'!M25,'【様式5-5】印刷費'!M25,'【様式5-6】広告費'!M25,'【様式5-7】文具費'!M25,'【様式5-8】食料費'!M51,'【様式5-9】休泊費'!M25,'【様式5-10】雑費'!M51)</f>
        <v>1007120</v>
      </c>
      <c r="D5" s="396"/>
      <c r="E5" s="80"/>
      <c r="F5" s="79"/>
      <c r="G5" s="80"/>
      <c r="H5" s="27"/>
      <c r="I5" s="27"/>
      <c r="J5" s="27"/>
      <c r="K5" s="79"/>
      <c r="L5" s="81"/>
      <c r="N5" s="548"/>
      <c r="O5" s="20" t="s">
        <v>196</v>
      </c>
    </row>
    <row r="6" spans="1:15" ht="22.5" customHeight="1" thickBot="1" x14ac:dyDescent="0.3">
      <c r="A6" s="348"/>
      <c r="B6" s="211" t="s">
        <v>2</v>
      </c>
      <c r="C6" s="411">
        <f>SUM(C4:C5)</f>
        <v>1927520</v>
      </c>
      <c r="D6" s="412"/>
      <c r="E6" s="83"/>
      <c r="F6" s="82"/>
      <c r="G6" s="83"/>
      <c r="H6" s="28"/>
      <c r="I6" s="28"/>
      <c r="J6" s="28"/>
      <c r="K6" s="82"/>
      <c r="L6" s="84"/>
      <c r="N6" s="548"/>
      <c r="O6" s="20" t="s">
        <v>196</v>
      </c>
    </row>
    <row r="7" spans="1:15" ht="22.5" customHeight="1" thickTop="1" x14ac:dyDescent="0.25">
      <c r="A7" s="374" t="s">
        <v>19</v>
      </c>
      <c r="B7" s="229" t="s">
        <v>4</v>
      </c>
      <c r="C7" s="531"/>
      <c r="D7" s="532"/>
      <c r="E7" s="86"/>
      <c r="F7" s="85"/>
      <c r="G7" s="86"/>
      <c r="H7" s="29"/>
      <c r="I7" s="29"/>
      <c r="J7" s="29"/>
      <c r="K7" s="85"/>
      <c r="L7" s="87"/>
      <c r="N7" s="548"/>
    </row>
    <row r="8" spans="1:15" ht="22.5" customHeight="1" x14ac:dyDescent="0.25">
      <c r="A8" s="347"/>
      <c r="B8" s="228" t="s">
        <v>5</v>
      </c>
      <c r="C8" s="533"/>
      <c r="D8" s="534"/>
      <c r="E8" s="80"/>
      <c r="F8" s="79"/>
      <c r="G8" s="80"/>
      <c r="H8" s="27"/>
      <c r="I8" s="27"/>
      <c r="J8" s="27"/>
      <c r="K8" s="79"/>
      <c r="L8" s="81"/>
      <c r="N8" s="548"/>
    </row>
    <row r="9" spans="1:15" ht="22.5" customHeight="1" thickBot="1" x14ac:dyDescent="0.3">
      <c r="A9" s="375"/>
      <c r="B9" s="218" t="s">
        <v>2</v>
      </c>
      <c r="C9" s="535"/>
      <c r="D9" s="536"/>
      <c r="E9" s="89"/>
      <c r="F9" s="88"/>
      <c r="G9" s="89"/>
      <c r="H9" s="30"/>
      <c r="I9" s="30"/>
      <c r="J9" s="30"/>
      <c r="K9" s="88"/>
      <c r="L9" s="90"/>
      <c r="N9" s="548"/>
    </row>
    <row r="10" spans="1:15" ht="22.5" customHeight="1" thickTop="1" x14ac:dyDescent="0.25">
      <c r="A10" s="346" t="s">
        <v>129</v>
      </c>
      <c r="B10" s="230" t="s">
        <v>4</v>
      </c>
      <c r="C10" s="393">
        <f>C4+C7</f>
        <v>920400</v>
      </c>
      <c r="D10" s="394"/>
      <c r="E10" s="92"/>
      <c r="F10" s="91"/>
      <c r="G10" s="92"/>
      <c r="H10" s="31"/>
      <c r="I10" s="31"/>
      <c r="J10" s="31"/>
      <c r="K10" s="91"/>
      <c r="L10" s="93"/>
      <c r="N10" s="548"/>
      <c r="O10" s="20" t="s">
        <v>196</v>
      </c>
    </row>
    <row r="11" spans="1:15" ht="22.5" customHeight="1" x14ac:dyDescent="0.25">
      <c r="A11" s="347"/>
      <c r="B11" s="228" t="s">
        <v>5</v>
      </c>
      <c r="C11" s="395">
        <f>C5+C8</f>
        <v>1007120</v>
      </c>
      <c r="D11" s="396"/>
      <c r="E11" s="80"/>
      <c r="F11" s="79"/>
      <c r="G11" s="80"/>
      <c r="H11" s="27"/>
      <c r="I11" s="27"/>
      <c r="J11" s="27"/>
      <c r="K11" s="79"/>
      <c r="L11" s="81"/>
      <c r="N11" s="548"/>
      <c r="O11" s="20" t="s">
        <v>196</v>
      </c>
    </row>
    <row r="12" spans="1:15" ht="22.5" customHeight="1" thickBot="1" x14ac:dyDescent="0.3">
      <c r="A12" s="348"/>
      <c r="B12" s="211" t="s">
        <v>12</v>
      </c>
      <c r="C12" s="411">
        <f>SUM(C10:C11)</f>
        <v>1927520</v>
      </c>
      <c r="D12" s="412"/>
      <c r="E12" s="83"/>
      <c r="F12" s="82"/>
      <c r="G12" s="83"/>
      <c r="H12" s="28"/>
      <c r="I12" s="28"/>
      <c r="J12" s="28"/>
      <c r="K12" s="94"/>
      <c r="L12" s="95"/>
      <c r="N12" s="548"/>
      <c r="O12" s="20" t="s">
        <v>196</v>
      </c>
    </row>
    <row r="13" spans="1:15" ht="18.75" customHeight="1" thickBot="1" x14ac:dyDescent="0.3">
      <c r="A13" s="541" t="s">
        <v>198</v>
      </c>
      <c r="B13" s="542"/>
      <c r="C13" s="574" t="s">
        <v>14</v>
      </c>
      <c r="D13" s="574"/>
      <c r="E13" s="353"/>
      <c r="F13" s="441" t="s">
        <v>15</v>
      </c>
      <c r="G13" s="437"/>
      <c r="H13" s="353" t="s">
        <v>16</v>
      </c>
      <c r="I13" s="353"/>
      <c r="J13" s="575" t="s">
        <v>17</v>
      </c>
      <c r="K13" s="442"/>
      <c r="L13" s="547"/>
    </row>
    <row r="14" spans="1:15" ht="18.75" customHeight="1" x14ac:dyDescent="0.25">
      <c r="A14" s="543"/>
      <c r="B14" s="544"/>
      <c r="C14" s="512" t="s">
        <v>313</v>
      </c>
      <c r="D14" s="512"/>
      <c r="E14" s="512"/>
      <c r="F14" s="110"/>
      <c r="G14" s="56" t="s">
        <v>45</v>
      </c>
      <c r="H14" s="52"/>
      <c r="I14" s="53" t="s">
        <v>46</v>
      </c>
      <c r="J14" s="568">
        <f>F14*H14</f>
        <v>0</v>
      </c>
      <c r="K14" s="569"/>
      <c r="L14" s="54" t="s">
        <v>47</v>
      </c>
    </row>
    <row r="15" spans="1:15" ht="18.75" customHeight="1" x14ac:dyDescent="0.25">
      <c r="A15" s="543"/>
      <c r="B15" s="544"/>
      <c r="C15" s="512" t="s">
        <v>314</v>
      </c>
      <c r="D15" s="512"/>
      <c r="E15" s="512"/>
      <c r="F15" s="110">
        <v>525</v>
      </c>
      <c r="G15" s="56" t="s">
        <v>45</v>
      </c>
      <c r="H15" s="52">
        <v>486</v>
      </c>
      <c r="I15" s="53" t="s">
        <v>46</v>
      </c>
      <c r="J15" s="570">
        <f>F15*H15</f>
        <v>255150</v>
      </c>
      <c r="K15" s="571"/>
      <c r="L15" s="54" t="s">
        <v>47</v>
      </c>
    </row>
    <row r="16" spans="1:15" ht="18.75" customHeight="1" thickBot="1" x14ac:dyDescent="0.3">
      <c r="A16" s="545"/>
      <c r="B16" s="546"/>
      <c r="C16" s="355" t="s">
        <v>2</v>
      </c>
      <c r="D16" s="355"/>
      <c r="E16" s="355"/>
      <c r="F16" s="516"/>
      <c r="G16" s="517"/>
      <c r="H16" s="518"/>
      <c r="I16" s="576"/>
      <c r="J16" s="572">
        <f>SUM(J14:K15)</f>
        <v>255150</v>
      </c>
      <c r="K16" s="573"/>
      <c r="L16" s="55" t="s">
        <v>47</v>
      </c>
    </row>
    <row r="17" spans="1:14" ht="14.25" customHeight="1" x14ac:dyDescent="0.25">
      <c r="A17" s="45"/>
      <c r="B17" s="6"/>
      <c r="C17" s="6"/>
      <c r="D17" s="6"/>
      <c r="E17" s="6"/>
      <c r="F17" s="6"/>
      <c r="G17" s="6"/>
      <c r="H17" s="522" t="s">
        <v>363</v>
      </c>
      <c r="I17" s="522"/>
      <c r="J17" s="522"/>
      <c r="K17" s="522"/>
      <c r="L17" s="522"/>
    </row>
    <row r="18" spans="1:14" ht="14.25" customHeight="1" x14ac:dyDescent="0.25">
      <c r="A18" s="45"/>
      <c r="B18" s="515"/>
      <c r="C18" s="515"/>
      <c r="D18" s="515"/>
      <c r="E18" s="515"/>
      <c r="F18" s="515"/>
      <c r="G18" s="515"/>
      <c r="H18" s="515"/>
      <c r="I18" s="515"/>
      <c r="J18" s="515"/>
      <c r="K18" s="515"/>
      <c r="L18" s="515"/>
    </row>
    <row r="19" spans="1:14" ht="14.25" customHeight="1" x14ac:dyDescent="0.25">
      <c r="A19" s="45"/>
      <c r="B19" s="515"/>
      <c r="C19" s="515"/>
      <c r="D19" s="515"/>
      <c r="E19" s="515"/>
      <c r="F19" s="515"/>
      <c r="G19" s="515"/>
      <c r="H19" s="515"/>
      <c r="I19" s="515"/>
      <c r="J19" s="515"/>
      <c r="K19" s="515"/>
      <c r="L19" s="515"/>
    </row>
    <row r="20" spans="1:14" ht="22.5" customHeight="1" x14ac:dyDescent="0.3">
      <c r="B20" s="539" t="s">
        <v>6</v>
      </c>
      <c r="C20" s="539"/>
      <c r="D20" s="539"/>
      <c r="E20" s="539"/>
      <c r="F20" s="539"/>
      <c r="G20" s="539"/>
      <c r="H20" s="539"/>
      <c r="I20" s="539"/>
      <c r="J20" s="539"/>
      <c r="K20" s="49"/>
    </row>
    <row r="21" spans="1:14" ht="27.75" customHeight="1" x14ac:dyDescent="0.3">
      <c r="B21" s="58" t="s">
        <v>335</v>
      </c>
      <c r="C21" s="58" t="s">
        <v>350</v>
      </c>
      <c r="D21" s="58" t="s">
        <v>351</v>
      </c>
      <c r="E21" s="58" t="s">
        <v>352</v>
      </c>
      <c r="F21" s="129"/>
      <c r="G21" s="129"/>
    </row>
    <row r="22" spans="1:14" ht="27.75" customHeight="1" x14ac:dyDescent="0.3">
      <c r="B22" s="58"/>
      <c r="C22" s="4" t="s">
        <v>122</v>
      </c>
      <c r="D22" s="130" t="s">
        <v>123</v>
      </c>
      <c r="E22" s="567" t="s">
        <v>230</v>
      </c>
      <c r="F22" s="567"/>
      <c r="G22" s="567"/>
      <c r="H22" s="567"/>
    </row>
    <row r="23" spans="1:14" ht="27.95" customHeight="1" x14ac:dyDescent="0.25">
      <c r="C23" s="4"/>
      <c r="D23" s="131" t="s">
        <v>124</v>
      </c>
      <c r="E23" s="537" t="s">
        <v>299</v>
      </c>
      <c r="F23" s="537"/>
      <c r="G23" s="537"/>
      <c r="H23" s="132"/>
      <c r="J23" s="21"/>
      <c r="K23" s="21"/>
      <c r="L23" s="21"/>
    </row>
    <row r="24" spans="1:14" ht="18.75" customHeight="1" x14ac:dyDescent="0.25">
      <c r="A24" s="540"/>
      <c r="B24" s="540"/>
    </row>
    <row r="25" spans="1:14" ht="14.25" customHeight="1" x14ac:dyDescent="0.25">
      <c r="A25" s="45"/>
      <c r="B25" s="515"/>
      <c r="C25" s="515"/>
      <c r="D25" s="515"/>
      <c r="E25" s="515"/>
      <c r="F25" s="515"/>
      <c r="G25" s="515"/>
      <c r="H25" s="515"/>
      <c r="I25" s="515"/>
      <c r="J25" s="515"/>
      <c r="K25" s="515"/>
      <c r="L25" s="515"/>
    </row>
    <row r="26" spans="1:14" ht="14.25" customHeight="1" x14ac:dyDescent="0.25">
      <c r="A26" s="45"/>
      <c r="B26" s="515"/>
      <c r="C26" s="515"/>
      <c r="D26" s="515"/>
      <c r="E26" s="515"/>
      <c r="F26" s="515"/>
      <c r="G26" s="515"/>
      <c r="H26" s="515"/>
      <c r="I26" s="515"/>
      <c r="J26" s="515"/>
      <c r="K26" s="515"/>
      <c r="L26" s="515"/>
    </row>
    <row r="27" spans="1:14" ht="14.25" customHeight="1" x14ac:dyDescent="0.25">
      <c r="A27" s="45"/>
      <c r="B27" s="515"/>
      <c r="C27" s="515"/>
      <c r="D27" s="515"/>
      <c r="E27" s="515"/>
      <c r="F27" s="515"/>
      <c r="G27" s="515"/>
      <c r="H27" s="515"/>
      <c r="I27" s="515"/>
      <c r="J27" s="515"/>
      <c r="K27" s="515"/>
      <c r="L27" s="515"/>
    </row>
    <row r="28" spans="1:14" ht="14.25" customHeight="1" x14ac:dyDescent="0.25">
      <c r="A28" s="45"/>
      <c r="B28" s="515"/>
      <c r="C28" s="515"/>
      <c r="D28" s="515"/>
      <c r="E28" s="515"/>
      <c r="F28" s="515"/>
      <c r="G28" s="515"/>
      <c r="H28" s="515"/>
      <c r="I28" s="515"/>
      <c r="J28" s="515"/>
      <c r="K28" s="515"/>
      <c r="L28" s="515"/>
    </row>
    <row r="29" spans="1:14" ht="14.25" customHeight="1" x14ac:dyDescent="0.25">
      <c r="A29" s="45"/>
      <c r="B29" s="515"/>
      <c r="C29" s="515"/>
      <c r="D29" s="515"/>
      <c r="E29" s="515"/>
      <c r="F29" s="515"/>
      <c r="G29" s="515"/>
      <c r="H29" s="515"/>
      <c r="I29" s="515"/>
      <c r="J29" s="515"/>
      <c r="K29" s="515"/>
      <c r="L29" s="515"/>
    </row>
    <row r="30" spans="1:14" ht="14.25" customHeight="1" x14ac:dyDescent="0.25">
      <c r="A30" s="45"/>
      <c r="B30" s="515"/>
      <c r="C30" s="515"/>
      <c r="D30" s="515"/>
      <c r="E30" s="515"/>
      <c r="F30" s="515"/>
      <c r="G30" s="515"/>
      <c r="H30" s="515"/>
      <c r="I30" s="515"/>
      <c r="J30" s="515"/>
      <c r="K30" s="515"/>
      <c r="L30" s="515"/>
    </row>
    <row r="31" spans="1:14" ht="14.25" customHeight="1" x14ac:dyDescent="0.25">
      <c r="A31" s="5"/>
      <c r="B31" s="6"/>
    </row>
    <row r="32" spans="1:14" ht="18.75" customHeight="1" thickBot="1" x14ac:dyDescent="0.3">
      <c r="A32" s="125" t="s">
        <v>87</v>
      </c>
      <c r="B32" s="3" t="s">
        <v>121</v>
      </c>
      <c r="C32" s="4"/>
      <c r="D32" s="2"/>
      <c r="E32" s="46"/>
      <c r="F32" s="139" t="s">
        <v>149</v>
      </c>
      <c r="G32" s="2"/>
      <c r="K32" s="564" t="s">
        <v>126</v>
      </c>
      <c r="L32" s="564"/>
      <c r="N32" s="548" t="s">
        <v>49</v>
      </c>
    </row>
    <row r="33" spans="1:15" ht="15" customHeight="1" x14ac:dyDescent="0.25">
      <c r="A33" s="549"/>
      <c r="B33" s="550"/>
      <c r="C33" s="527" t="s">
        <v>125</v>
      </c>
      <c r="D33" s="528"/>
      <c r="E33" s="553"/>
      <c r="F33" s="555"/>
      <c r="G33" s="555"/>
      <c r="H33" s="555"/>
      <c r="I33" s="555"/>
      <c r="J33" s="556"/>
      <c r="K33" s="558"/>
      <c r="L33" s="559"/>
      <c r="N33" s="548"/>
    </row>
    <row r="34" spans="1:15" ht="15" customHeight="1" x14ac:dyDescent="0.25">
      <c r="A34" s="551"/>
      <c r="B34" s="552"/>
      <c r="C34" s="565"/>
      <c r="D34" s="566"/>
      <c r="E34" s="554"/>
      <c r="F34" s="562"/>
      <c r="G34" s="563"/>
      <c r="H34" s="134"/>
      <c r="I34" s="135"/>
      <c r="J34" s="557"/>
      <c r="K34" s="560"/>
      <c r="L34" s="561"/>
      <c r="N34" s="548"/>
    </row>
    <row r="35" spans="1:15" ht="22.5" customHeight="1" x14ac:dyDescent="0.25">
      <c r="A35" s="347" t="s">
        <v>128</v>
      </c>
      <c r="B35" s="14" t="s">
        <v>4</v>
      </c>
      <c r="C35" s="367">
        <f>SUM('【様式5-1】人件費'!M51,'【様式5-2の1】家屋費（選挙事務所費）'!M51,'【様式5-2の2】家屋費（集合会場費）'!M51,'【様式5-3】通信費'!M51,'【様式5-4】交通費'!M51,'【様式5-5】印刷費'!M51,'【様式5-6】広告費'!M51,'【様式5-7】文具費'!M51,'【様式5-8】食料費'!M78,'【様式5-9】休泊費'!M51,'【様式5-10】雑費'!M78)</f>
        <v>0</v>
      </c>
      <c r="D35" s="368"/>
      <c r="E35" s="27"/>
      <c r="F35" s="79"/>
      <c r="G35" s="80"/>
      <c r="H35" s="27"/>
      <c r="I35" s="27"/>
      <c r="J35" s="27"/>
      <c r="K35" s="79"/>
      <c r="L35" s="81"/>
      <c r="N35" s="548"/>
      <c r="O35" s="20" t="s">
        <v>196</v>
      </c>
    </row>
    <row r="36" spans="1:15" ht="22.5" customHeight="1" x14ac:dyDescent="0.25">
      <c r="A36" s="347"/>
      <c r="B36" s="15" t="s">
        <v>5</v>
      </c>
      <c r="C36" s="367">
        <f>SUM('【様式5-1】人件費'!M52,'【様式5-2の1】家屋費（選挙事務所費）'!M52,'【様式5-2の2】家屋費（集合会場費）'!M52,'【様式5-3】通信費'!M52,'【様式5-4】交通費'!M52,'【様式5-5】印刷費'!M52,'【様式5-6】広告費'!M52,'【様式5-7】文具費'!M52,'【様式5-8】食料費'!M79,'【様式5-9】休泊費'!M52,'【様式5-10】雑費'!M79)</f>
        <v>0</v>
      </c>
      <c r="D36" s="368"/>
      <c r="E36" s="27"/>
      <c r="F36" s="79"/>
      <c r="G36" s="80"/>
      <c r="H36" s="27"/>
      <c r="I36" s="27"/>
      <c r="J36" s="27"/>
      <c r="K36" s="79"/>
      <c r="L36" s="81"/>
      <c r="N36" s="548"/>
      <c r="O36" s="20" t="s">
        <v>196</v>
      </c>
    </row>
    <row r="37" spans="1:15" ht="22.5" customHeight="1" thickBot="1" x14ac:dyDescent="0.3">
      <c r="A37" s="348"/>
      <c r="B37" s="7" t="s">
        <v>2</v>
      </c>
      <c r="C37" s="523">
        <f>SUM(C35:C36)</f>
        <v>0</v>
      </c>
      <c r="D37" s="524"/>
      <c r="E37" s="28"/>
      <c r="F37" s="82"/>
      <c r="G37" s="83"/>
      <c r="H37" s="28"/>
      <c r="I37" s="28"/>
      <c r="J37" s="28"/>
      <c r="K37" s="82"/>
      <c r="L37" s="84"/>
      <c r="N37" s="548"/>
      <c r="O37" s="20" t="s">
        <v>196</v>
      </c>
    </row>
    <row r="38" spans="1:15" ht="22.5" customHeight="1" thickTop="1" x14ac:dyDescent="0.25">
      <c r="A38" s="374" t="s">
        <v>19</v>
      </c>
      <c r="B38" s="16" t="s">
        <v>4</v>
      </c>
      <c r="C38" s="525">
        <f>C10</f>
        <v>920400</v>
      </c>
      <c r="D38" s="526"/>
      <c r="E38" s="29"/>
      <c r="F38" s="85"/>
      <c r="G38" s="86"/>
      <c r="H38" s="29"/>
      <c r="I38" s="29"/>
      <c r="J38" s="29"/>
      <c r="K38" s="85"/>
      <c r="L38" s="87"/>
      <c r="N38" s="548"/>
      <c r="O38" s="20" t="s">
        <v>196</v>
      </c>
    </row>
    <row r="39" spans="1:15" ht="22.5" customHeight="1" x14ac:dyDescent="0.25">
      <c r="A39" s="347"/>
      <c r="B39" s="15" t="s">
        <v>5</v>
      </c>
      <c r="C39" s="419">
        <f>C11</f>
        <v>1007120</v>
      </c>
      <c r="D39" s="420"/>
      <c r="E39" s="27"/>
      <c r="F39" s="79"/>
      <c r="G39" s="80"/>
      <c r="H39" s="27"/>
      <c r="I39" s="27"/>
      <c r="J39" s="27"/>
      <c r="K39" s="79"/>
      <c r="L39" s="81"/>
      <c r="N39" s="548"/>
      <c r="O39" s="20" t="s">
        <v>196</v>
      </c>
    </row>
    <row r="40" spans="1:15" ht="22.5" customHeight="1" thickBot="1" x14ac:dyDescent="0.3">
      <c r="A40" s="375"/>
      <c r="B40" s="8" t="s">
        <v>2</v>
      </c>
      <c r="C40" s="378">
        <f>SUM(C38:C39)</f>
        <v>1927520</v>
      </c>
      <c r="D40" s="379"/>
      <c r="E40" s="30"/>
      <c r="F40" s="88"/>
      <c r="G40" s="89"/>
      <c r="H40" s="30"/>
      <c r="I40" s="30"/>
      <c r="J40" s="30"/>
      <c r="K40" s="88"/>
      <c r="L40" s="90"/>
      <c r="N40" s="548"/>
      <c r="O40" s="20" t="s">
        <v>196</v>
      </c>
    </row>
    <row r="41" spans="1:15" ht="22.5" customHeight="1" thickTop="1" x14ac:dyDescent="0.25">
      <c r="A41" s="346" t="s">
        <v>129</v>
      </c>
      <c r="B41" s="17" t="s">
        <v>4</v>
      </c>
      <c r="C41" s="365">
        <f>C35+C38</f>
        <v>920400</v>
      </c>
      <c r="D41" s="366"/>
      <c r="E41" s="31"/>
      <c r="F41" s="91"/>
      <c r="G41" s="92"/>
      <c r="H41" s="31"/>
      <c r="I41" s="31"/>
      <c r="J41" s="31"/>
      <c r="K41" s="91"/>
      <c r="L41" s="93"/>
      <c r="N41" s="548"/>
      <c r="O41" s="20" t="s">
        <v>196</v>
      </c>
    </row>
    <row r="42" spans="1:15" ht="22.5" customHeight="1" x14ac:dyDescent="0.25">
      <c r="A42" s="347"/>
      <c r="B42" s="15" t="s">
        <v>5</v>
      </c>
      <c r="C42" s="367">
        <f>C36+C39</f>
        <v>1007120</v>
      </c>
      <c r="D42" s="368"/>
      <c r="E42" s="27"/>
      <c r="F42" s="79"/>
      <c r="G42" s="80"/>
      <c r="H42" s="27"/>
      <c r="I42" s="27"/>
      <c r="J42" s="27"/>
      <c r="K42" s="79"/>
      <c r="L42" s="81"/>
      <c r="N42" s="548"/>
      <c r="O42" s="20" t="s">
        <v>196</v>
      </c>
    </row>
    <row r="43" spans="1:15" ht="22.5" customHeight="1" thickBot="1" x14ac:dyDescent="0.3">
      <c r="A43" s="348"/>
      <c r="B43" s="7" t="s">
        <v>12</v>
      </c>
      <c r="C43" s="369">
        <f>SUM(C41:C42)</f>
        <v>1927520</v>
      </c>
      <c r="D43" s="370"/>
      <c r="E43" s="28"/>
      <c r="F43" s="82"/>
      <c r="G43" s="83"/>
      <c r="H43" s="28"/>
      <c r="I43" s="28"/>
      <c r="J43" s="28"/>
      <c r="K43" s="94"/>
      <c r="L43" s="95"/>
      <c r="N43" s="548"/>
      <c r="O43" s="20" t="s">
        <v>196</v>
      </c>
    </row>
    <row r="44" spans="1:15" ht="18.75" customHeight="1" x14ac:dyDescent="0.25">
      <c r="A44" s="541" t="s">
        <v>198</v>
      </c>
      <c r="B44" s="542"/>
      <c r="C44" s="353" t="s">
        <v>14</v>
      </c>
      <c r="D44" s="353"/>
      <c r="E44" s="353"/>
      <c r="F44" s="441" t="s">
        <v>15</v>
      </c>
      <c r="G44" s="437"/>
      <c r="H44" s="353" t="s">
        <v>16</v>
      </c>
      <c r="I44" s="353"/>
      <c r="J44" s="353" t="s">
        <v>17</v>
      </c>
      <c r="K44" s="441"/>
      <c r="L44" s="547"/>
    </row>
    <row r="45" spans="1:15" ht="18.75" customHeight="1" x14ac:dyDescent="0.25">
      <c r="A45" s="543"/>
      <c r="B45" s="544"/>
      <c r="C45" s="512" t="s">
        <v>315</v>
      </c>
      <c r="D45" s="512"/>
      <c r="E45" s="512"/>
      <c r="F45" s="75"/>
      <c r="G45" s="76" t="s">
        <v>13</v>
      </c>
      <c r="H45" s="75"/>
      <c r="I45" s="77" t="s">
        <v>46</v>
      </c>
      <c r="J45" s="513">
        <f>F45*H45</f>
        <v>0</v>
      </c>
      <c r="K45" s="514"/>
      <c r="L45" s="78" t="s">
        <v>47</v>
      </c>
    </row>
    <row r="46" spans="1:15" ht="18.75" customHeight="1" x14ac:dyDescent="0.25">
      <c r="A46" s="543"/>
      <c r="B46" s="544"/>
      <c r="C46" s="512" t="s">
        <v>314</v>
      </c>
      <c r="D46" s="512"/>
      <c r="E46" s="512"/>
      <c r="F46" s="75"/>
      <c r="G46" s="76" t="s">
        <v>13</v>
      </c>
      <c r="H46" s="75"/>
      <c r="I46" s="77" t="s">
        <v>46</v>
      </c>
      <c r="J46" s="513">
        <f>F46*H46</f>
        <v>0</v>
      </c>
      <c r="K46" s="514"/>
      <c r="L46" s="78" t="s">
        <v>47</v>
      </c>
    </row>
    <row r="47" spans="1:15" ht="18.75" customHeight="1" thickBot="1" x14ac:dyDescent="0.3">
      <c r="A47" s="545"/>
      <c r="B47" s="546"/>
      <c r="C47" s="355" t="s">
        <v>2</v>
      </c>
      <c r="D47" s="355"/>
      <c r="E47" s="355"/>
      <c r="F47" s="516"/>
      <c r="G47" s="517"/>
      <c r="H47" s="518"/>
      <c r="I47" s="518"/>
      <c r="J47" s="519">
        <f>SUM(J45:K46)</f>
        <v>0</v>
      </c>
      <c r="K47" s="520"/>
      <c r="L47" s="95" t="s">
        <v>47</v>
      </c>
    </row>
    <row r="48" spans="1:15" ht="14.25" customHeight="1" x14ac:dyDescent="0.25">
      <c r="A48" s="45"/>
      <c r="B48" s="6"/>
      <c r="C48" s="6"/>
      <c r="D48" s="6"/>
      <c r="E48" s="6"/>
      <c r="F48" s="6"/>
      <c r="G48" s="6"/>
      <c r="H48" s="522" t="s">
        <v>357</v>
      </c>
      <c r="I48" s="522"/>
      <c r="J48" s="522"/>
      <c r="K48" s="522"/>
      <c r="L48" s="522"/>
    </row>
    <row r="49" spans="1:14" ht="14.25" customHeight="1" x14ac:dyDescent="0.25">
      <c r="A49" s="45"/>
      <c r="B49" s="515"/>
      <c r="C49" s="515"/>
      <c r="D49" s="515"/>
      <c r="E49" s="515"/>
      <c r="F49" s="515"/>
      <c r="G49" s="515"/>
      <c r="H49" s="515"/>
      <c r="I49" s="515"/>
      <c r="J49" s="515"/>
      <c r="K49" s="515"/>
      <c r="L49" s="515"/>
    </row>
    <row r="50" spans="1:14" ht="14.25" customHeight="1" x14ac:dyDescent="0.25">
      <c r="A50" s="45"/>
      <c r="B50" s="515"/>
      <c r="C50" s="515"/>
      <c r="D50" s="515"/>
      <c r="E50" s="515"/>
      <c r="F50" s="515"/>
      <c r="G50" s="515"/>
      <c r="H50" s="515"/>
      <c r="I50" s="515"/>
      <c r="J50" s="515"/>
      <c r="K50" s="515"/>
      <c r="L50" s="515"/>
    </row>
    <row r="51" spans="1:14" ht="22.5" customHeight="1" x14ac:dyDescent="0.3">
      <c r="B51" s="539" t="s">
        <v>6</v>
      </c>
      <c r="C51" s="539"/>
      <c r="D51" s="539"/>
      <c r="E51" s="539"/>
      <c r="F51" s="539"/>
      <c r="G51" s="539"/>
      <c r="H51" s="539"/>
      <c r="I51" s="539"/>
      <c r="J51" s="539"/>
      <c r="K51" s="49"/>
    </row>
    <row r="52" spans="1:14" ht="27" customHeight="1" x14ac:dyDescent="0.3">
      <c r="B52" s="58"/>
      <c r="C52" s="58" t="s">
        <v>199</v>
      </c>
      <c r="D52" s="58" t="s">
        <v>119</v>
      </c>
      <c r="E52" s="58" t="s">
        <v>120</v>
      </c>
      <c r="F52" s="4"/>
      <c r="G52" s="4"/>
      <c r="H52" s="109"/>
    </row>
    <row r="53" spans="1:14" ht="27" customHeight="1" x14ac:dyDescent="0.3">
      <c r="B53" s="58"/>
      <c r="C53" s="4" t="s">
        <v>122</v>
      </c>
      <c r="D53" s="130" t="s">
        <v>123</v>
      </c>
      <c r="E53" s="521" t="str">
        <f>E22</f>
        <v>○○市○○町○丁目○番○号</v>
      </c>
      <c r="F53" s="521"/>
      <c r="G53" s="521"/>
      <c r="H53" s="521"/>
    </row>
    <row r="54" spans="1:14" ht="27" customHeight="1" x14ac:dyDescent="0.25">
      <c r="C54" s="4"/>
      <c r="D54" s="130" t="s">
        <v>124</v>
      </c>
      <c r="E54" s="538" t="str">
        <f>E23</f>
        <v>大阪　太郎</v>
      </c>
      <c r="F54" s="538"/>
      <c r="G54" s="538"/>
      <c r="H54" s="133"/>
      <c r="I54" s="57"/>
      <c r="J54" s="21"/>
      <c r="K54" s="21"/>
      <c r="L54" s="21"/>
    </row>
    <row r="55" spans="1:14" ht="18.75" customHeight="1" x14ac:dyDescent="0.25">
      <c r="A55" s="540"/>
      <c r="B55" s="540"/>
    </row>
    <row r="56" spans="1:14" ht="14.25" customHeight="1" x14ac:dyDescent="0.25">
      <c r="A56" s="45"/>
      <c r="B56" s="515"/>
      <c r="C56" s="515"/>
      <c r="D56" s="515"/>
      <c r="E56" s="515"/>
      <c r="F56" s="515"/>
      <c r="G56" s="515"/>
      <c r="H56" s="515"/>
      <c r="I56" s="515"/>
      <c r="J56" s="515"/>
      <c r="K56" s="515"/>
      <c r="L56" s="515"/>
    </row>
    <row r="57" spans="1:14" ht="14.25" customHeight="1" x14ac:dyDescent="0.25">
      <c r="A57" s="46"/>
      <c r="B57" s="515"/>
      <c r="C57" s="515"/>
      <c r="D57" s="515"/>
      <c r="E57" s="515"/>
      <c r="F57" s="515"/>
      <c r="G57" s="515"/>
      <c r="H57" s="515"/>
      <c r="I57" s="515"/>
      <c r="J57" s="515"/>
      <c r="K57" s="515"/>
      <c r="L57" s="515"/>
    </row>
    <row r="58" spans="1:14" ht="14.25" customHeight="1" x14ac:dyDescent="0.25">
      <c r="A58" s="45"/>
      <c r="B58" s="515"/>
      <c r="C58" s="515"/>
      <c r="D58" s="515"/>
      <c r="E58" s="515"/>
      <c r="F58" s="515"/>
      <c r="G58" s="515"/>
      <c r="H58" s="515"/>
      <c r="I58" s="515"/>
      <c r="J58" s="515"/>
      <c r="K58" s="515"/>
      <c r="L58" s="515"/>
    </row>
    <row r="59" spans="1:14" ht="14.25" customHeight="1" x14ac:dyDescent="0.25">
      <c r="A59" s="45"/>
      <c r="B59" s="515"/>
      <c r="C59" s="515"/>
      <c r="D59" s="515"/>
      <c r="E59" s="515"/>
      <c r="F59" s="515"/>
      <c r="G59" s="515"/>
      <c r="H59" s="515"/>
      <c r="I59" s="515"/>
      <c r="J59" s="515"/>
      <c r="K59" s="515"/>
      <c r="L59" s="515"/>
    </row>
    <row r="60" spans="1:14" ht="14.25" customHeight="1" x14ac:dyDescent="0.25">
      <c r="A60" s="45"/>
      <c r="B60" s="515"/>
      <c r="C60" s="515"/>
      <c r="D60" s="515"/>
      <c r="E60" s="515"/>
      <c r="F60" s="515"/>
      <c r="G60" s="515"/>
      <c r="H60" s="515"/>
      <c r="I60" s="515"/>
      <c r="J60" s="515"/>
      <c r="K60" s="515"/>
      <c r="L60" s="515"/>
    </row>
    <row r="61" spans="1:14" ht="14.25" customHeight="1" x14ac:dyDescent="0.25">
      <c r="A61" s="45"/>
      <c r="B61" s="515"/>
      <c r="C61" s="515"/>
      <c r="D61" s="515"/>
      <c r="E61" s="515"/>
      <c r="F61" s="515"/>
      <c r="G61" s="515"/>
      <c r="H61" s="515"/>
      <c r="I61" s="515"/>
      <c r="J61" s="515"/>
      <c r="K61" s="515"/>
      <c r="L61" s="515"/>
    </row>
    <row r="62" spans="1:14" ht="14.25" customHeight="1" x14ac:dyDescent="0.25">
      <c r="A62" s="5"/>
      <c r="B62" s="6"/>
    </row>
    <row r="63" spans="1:14" ht="18.75" customHeight="1" thickBot="1" x14ac:dyDescent="0.3">
      <c r="A63" s="125" t="s">
        <v>87</v>
      </c>
      <c r="B63" s="3" t="s">
        <v>121</v>
      </c>
      <c r="C63" s="4"/>
      <c r="D63" s="2"/>
      <c r="E63" s="46"/>
      <c r="F63" s="139" t="s">
        <v>150</v>
      </c>
      <c r="G63" s="2"/>
      <c r="K63" s="564" t="s">
        <v>126</v>
      </c>
      <c r="L63" s="564"/>
      <c r="N63" s="548" t="s">
        <v>50</v>
      </c>
    </row>
    <row r="64" spans="1:14" ht="15" customHeight="1" x14ac:dyDescent="0.25">
      <c r="A64" s="549"/>
      <c r="B64" s="550"/>
      <c r="C64" s="527" t="s">
        <v>125</v>
      </c>
      <c r="D64" s="528"/>
      <c r="E64" s="553"/>
      <c r="F64" s="555"/>
      <c r="G64" s="555"/>
      <c r="H64" s="555"/>
      <c r="I64" s="555"/>
      <c r="J64" s="556"/>
      <c r="K64" s="558"/>
      <c r="L64" s="559"/>
      <c r="N64" s="548"/>
    </row>
    <row r="65" spans="1:15" ht="15" customHeight="1" x14ac:dyDescent="0.25">
      <c r="A65" s="551"/>
      <c r="B65" s="552"/>
      <c r="C65" s="565"/>
      <c r="D65" s="566"/>
      <c r="E65" s="554"/>
      <c r="F65" s="562"/>
      <c r="G65" s="563"/>
      <c r="H65" s="134"/>
      <c r="I65" s="135"/>
      <c r="J65" s="557"/>
      <c r="K65" s="560"/>
      <c r="L65" s="561"/>
      <c r="N65" s="548"/>
    </row>
    <row r="66" spans="1:15" ht="22.5" customHeight="1" x14ac:dyDescent="0.25">
      <c r="A66" s="347" t="s">
        <v>128</v>
      </c>
      <c r="B66" s="14" t="s">
        <v>4</v>
      </c>
      <c r="C66" s="367">
        <f>SUM('【様式5-1】人件費'!M78,'【様式5-2の1】家屋費（選挙事務所費）'!M78,'【様式5-2の2】家屋費（集合会場費）'!M78,'【様式5-3】通信費'!M78,'【様式5-4】交通費'!M78,'【様式5-5】印刷費'!M78,'【様式5-6】広告費'!M78,'【様式5-7】文具費'!M78,'【様式5-8】食料費'!M105,'【様式5-9】休泊費'!M78,'【様式5-10】雑費'!M105)</f>
        <v>0</v>
      </c>
      <c r="D66" s="368"/>
      <c r="E66" s="27"/>
      <c r="F66" s="79"/>
      <c r="G66" s="80"/>
      <c r="H66" s="27"/>
      <c r="I66" s="27"/>
      <c r="J66" s="27"/>
      <c r="K66" s="79"/>
      <c r="L66" s="81"/>
      <c r="N66" s="548"/>
      <c r="O66" s="20" t="s">
        <v>196</v>
      </c>
    </row>
    <row r="67" spans="1:15" ht="22.5" customHeight="1" x14ac:dyDescent="0.25">
      <c r="A67" s="347"/>
      <c r="B67" s="15" t="s">
        <v>5</v>
      </c>
      <c r="C67" s="367">
        <f>SUM('【様式5-1】人件費'!M79,'【様式5-2の1】家屋費（選挙事務所費）'!M79,'【様式5-2の2】家屋費（集合会場費）'!M79,'【様式5-3】通信費'!M79,'【様式5-4】交通費'!M79,'【様式5-5】印刷費'!M79,'【様式5-6】広告費'!M79,'【様式5-7】文具費'!M79,'【様式5-8】食料費'!M106,'【様式5-9】休泊費'!M79,'【様式5-10】雑費'!M106)</f>
        <v>0</v>
      </c>
      <c r="D67" s="368"/>
      <c r="E67" s="27"/>
      <c r="F67" s="79"/>
      <c r="G67" s="80"/>
      <c r="H67" s="27"/>
      <c r="I67" s="27"/>
      <c r="J67" s="27"/>
      <c r="K67" s="79"/>
      <c r="L67" s="81"/>
      <c r="N67" s="548"/>
      <c r="O67" s="20" t="s">
        <v>196</v>
      </c>
    </row>
    <row r="68" spans="1:15" ht="22.5" customHeight="1" thickBot="1" x14ac:dyDescent="0.3">
      <c r="A68" s="348"/>
      <c r="B68" s="7" t="s">
        <v>2</v>
      </c>
      <c r="C68" s="523">
        <f>SUM(C66:C67)</f>
        <v>0</v>
      </c>
      <c r="D68" s="524"/>
      <c r="E68" s="28"/>
      <c r="F68" s="82"/>
      <c r="G68" s="83"/>
      <c r="H68" s="28"/>
      <c r="I68" s="28"/>
      <c r="J68" s="28"/>
      <c r="K68" s="82"/>
      <c r="L68" s="84"/>
      <c r="N68" s="548"/>
      <c r="O68" s="20" t="s">
        <v>196</v>
      </c>
    </row>
    <row r="69" spans="1:15" ht="22.5" customHeight="1" thickTop="1" x14ac:dyDescent="0.25">
      <c r="A69" s="374" t="s">
        <v>19</v>
      </c>
      <c r="B69" s="16" t="s">
        <v>4</v>
      </c>
      <c r="C69" s="525">
        <f>C41</f>
        <v>920400</v>
      </c>
      <c r="D69" s="526"/>
      <c r="E69" s="29"/>
      <c r="F69" s="85"/>
      <c r="G69" s="86"/>
      <c r="H69" s="29"/>
      <c r="I69" s="29"/>
      <c r="J69" s="29"/>
      <c r="K69" s="85"/>
      <c r="L69" s="87"/>
      <c r="N69" s="548"/>
      <c r="O69" s="20" t="s">
        <v>196</v>
      </c>
    </row>
    <row r="70" spans="1:15" ht="22.5" customHeight="1" x14ac:dyDescent="0.25">
      <c r="A70" s="347"/>
      <c r="B70" s="15" t="s">
        <v>5</v>
      </c>
      <c r="C70" s="419">
        <f>C42</f>
        <v>1007120</v>
      </c>
      <c r="D70" s="420"/>
      <c r="E70" s="27"/>
      <c r="F70" s="79"/>
      <c r="G70" s="80"/>
      <c r="H70" s="27"/>
      <c r="I70" s="27"/>
      <c r="J70" s="27"/>
      <c r="K70" s="79"/>
      <c r="L70" s="81"/>
      <c r="N70" s="548"/>
      <c r="O70" s="20" t="s">
        <v>196</v>
      </c>
    </row>
    <row r="71" spans="1:15" ht="22.5" customHeight="1" thickBot="1" x14ac:dyDescent="0.3">
      <c r="A71" s="375"/>
      <c r="B71" s="8" t="s">
        <v>2</v>
      </c>
      <c r="C71" s="378">
        <f>SUM(C69:C70)</f>
        <v>1927520</v>
      </c>
      <c r="D71" s="379"/>
      <c r="E71" s="30"/>
      <c r="F71" s="88"/>
      <c r="G71" s="89"/>
      <c r="H71" s="30"/>
      <c r="I71" s="30"/>
      <c r="J71" s="30"/>
      <c r="K71" s="88"/>
      <c r="L71" s="90"/>
      <c r="N71" s="548"/>
      <c r="O71" s="20" t="s">
        <v>196</v>
      </c>
    </row>
    <row r="72" spans="1:15" ht="22.5" customHeight="1" thickTop="1" x14ac:dyDescent="0.25">
      <c r="A72" s="346" t="s">
        <v>129</v>
      </c>
      <c r="B72" s="17" t="s">
        <v>4</v>
      </c>
      <c r="C72" s="365">
        <f>C66+C69</f>
        <v>920400</v>
      </c>
      <c r="D72" s="366"/>
      <c r="E72" s="31"/>
      <c r="F72" s="91"/>
      <c r="G72" s="92"/>
      <c r="H72" s="31"/>
      <c r="I72" s="31"/>
      <c r="J72" s="31"/>
      <c r="K72" s="91"/>
      <c r="L72" s="93"/>
      <c r="N72" s="548"/>
      <c r="O72" s="20" t="s">
        <v>196</v>
      </c>
    </row>
    <row r="73" spans="1:15" ht="22.5" customHeight="1" x14ac:dyDescent="0.25">
      <c r="A73" s="347"/>
      <c r="B73" s="15" t="s">
        <v>5</v>
      </c>
      <c r="C73" s="367">
        <f>C67+C70</f>
        <v>1007120</v>
      </c>
      <c r="D73" s="368"/>
      <c r="E73" s="27"/>
      <c r="F73" s="79"/>
      <c r="G73" s="80"/>
      <c r="H73" s="27"/>
      <c r="I73" s="27"/>
      <c r="J73" s="27"/>
      <c r="K73" s="79"/>
      <c r="L73" s="81"/>
      <c r="N73" s="548"/>
      <c r="O73" s="20" t="s">
        <v>196</v>
      </c>
    </row>
    <row r="74" spans="1:15" ht="22.5" customHeight="1" thickBot="1" x14ac:dyDescent="0.3">
      <c r="A74" s="348"/>
      <c r="B74" s="7" t="s">
        <v>12</v>
      </c>
      <c r="C74" s="369">
        <f>SUM(C72:C73)</f>
        <v>1927520</v>
      </c>
      <c r="D74" s="370"/>
      <c r="E74" s="28"/>
      <c r="F74" s="82"/>
      <c r="G74" s="83"/>
      <c r="H74" s="28"/>
      <c r="I74" s="28"/>
      <c r="J74" s="28"/>
      <c r="K74" s="94"/>
      <c r="L74" s="95"/>
      <c r="N74" s="548"/>
      <c r="O74" s="20" t="s">
        <v>196</v>
      </c>
    </row>
    <row r="75" spans="1:15" ht="18.75" customHeight="1" x14ac:dyDescent="0.25">
      <c r="A75" s="541" t="s">
        <v>198</v>
      </c>
      <c r="B75" s="542"/>
      <c r="C75" s="353" t="s">
        <v>14</v>
      </c>
      <c r="D75" s="353"/>
      <c r="E75" s="353"/>
      <c r="F75" s="441" t="s">
        <v>15</v>
      </c>
      <c r="G75" s="437"/>
      <c r="H75" s="353" t="s">
        <v>16</v>
      </c>
      <c r="I75" s="353"/>
      <c r="J75" s="353" t="s">
        <v>17</v>
      </c>
      <c r="K75" s="441"/>
      <c r="L75" s="547"/>
    </row>
    <row r="76" spans="1:15" ht="18.75" customHeight="1" x14ac:dyDescent="0.25">
      <c r="A76" s="543"/>
      <c r="B76" s="544"/>
      <c r="C76" s="512" t="s">
        <v>315</v>
      </c>
      <c r="D76" s="512"/>
      <c r="E76" s="512"/>
      <c r="F76" s="75"/>
      <c r="G76" s="76" t="s">
        <v>13</v>
      </c>
      <c r="H76" s="75"/>
      <c r="I76" s="77" t="s">
        <v>46</v>
      </c>
      <c r="J76" s="513">
        <f>F76*H76</f>
        <v>0</v>
      </c>
      <c r="K76" s="514"/>
      <c r="L76" s="78" t="s">
        <v>47</v>
      </c>
    </row>
    <row r="77" spans="1:15" ht="18.75" customHeight="1" x14ac:dyDescent="0.25">
      <c r="A77" s="543"/>
      <c r="B77" s="544"/>
      <c r="C77" s="512" t="s">
        <v>314</v>
      </c>
      <c r="D77" s="512"/>
      <c r="E77" s="512"/>
      <c r="F77" s="75"/>
      <c r="G77" s="76" t="s">
        <v>13</v>
      </c>
      <c r="H77" s="75"/>
      <c r="I77" s="77" t="s">
        <v>46</v>
      </c>
      <c r="J77" s="513">
        <f>F77*H77</f>
        <v>0</v>
      </c>
      <c r="K77" s="514"/>
      <c r="L77" s="78" t="s">
        <v>47</v>
      </c>
    </row>
    <row r="78" spans="1:15" ht="18.75" customHeight="1" thickBot="1" x14ac:dyDescent="0.3">
      <c r="A78" s="545"/>
      <c r="B78" s="546"/>
      <c r="C78" s="355" t="s">
        <v>2</v>
      </c>
      <c r="D78" s="355"/>
      <c r="E78" s="355"/>
      <c r="F78" s="516"/>
      <c r="G78" s="517"/>
      <c r="H78" s="518"/>
      <c r="I78" s="518"/>
      <c r="J78" s="519">
        <f>SUM(J76:K77)</f>
        <v>0</v>
      </c>
      <c r="K78" s="520"/>
      <c r="L78" s="95" t="s">
        <v>47</v>
      </c>
    </row>
    <row r="79" spans="1:15" ht="14.25" customHeight="1" x14ac:dyDescent="0.25">
      <c r="A79" s="45"/>
      <c r="B79" s="6"/>
      <c r="C79" s="6"/>
      <c r="D79" s="6"/>
      <c r="E79" s="6"/>
      <c r="F79" s="6"/>
      <c r="G79" s="6"/>
      <c r="H79" s="522" t="s">
        <v>357</v>
      </c>
      <c r="I79" s="522"/>
      <c r="J79" s="522"/>
      <c r="K79" s="522"/>
      <c r="L79" s="522"/>
    </row>
    <row r="80" spans="1:15" ht="14.25" customHeight="1" x14ac:dyDescent="0.25">
      <c r="A80" s="45"/>
      <c r="B80" s="515"/>
      <c r="C80" s="515"/>
      <c r="D80" s="515"/>
      <c r="E80" s="515"/>
      <c r="F80" s="515"/>
      <c r="G80" s="515"/>
      <c r="H80" s="515"/>
      <c r="I80" s="515"/>
      <c r="J80" s="515"/>
      <c r="K80" s="515"/>
      <c r="L80" s="515"/>
    </row>
    <row r="81" spans="1:14" ht="14.25" customHeight="1" x14ac:dyDescent="0.25">
      <c r="A81" s="45"/>
      <c r="B81" s="515"/>
      <c r="C81" s="515"/>
      <c r="D81" s="515"/>
      <c r="E81" s="515"/>
      <c r="F81" s="515"/>
      <c r="G81" s="515"/>
      <c r="H81" s="515"/>
      <c r="I81" s="515"/>
      <c r="J81" s="515"/>
      <c r="K81" s="515"/>
      <c r="L81" s="515"/>
    </row>
    <row r="82" spans="1:14" ht="22.5" customHeight="1" x14ac:dyDescent="0.3">
      <c r="B82" s="539" t="s">
        <v>6</v>
      </c>
      <c r="C82" s="539"/>
      <c r="D82" s="539"/>
      <c r="E82" s="539"/>
      <c r="F82" s="539"/>
      <c r="G82" s="539"/>
      <c r="H82" s="539"/>
      <c r="I82" s="539"/>
      <c r="J82" s="539"/>
      <c r="K82" s="49"/>
    </row>
    <row r="83" spans="1:14" ht="27" customHeight="1" x14ac:dyDescent="0.3">
      <c r="B83" s="58"/>
      <c r="C83" s="58" t="s">
        <v>118</v>
      </c>
      <c r="D83" s="58" t="s">
        <v>119</v>
      </c>
      <c r="E83" s="58" t="s">
        <v>120</v>
      </c>
      <c r="F83" s="4"/>
      <c r="G83" s="4"/>
    </row>
    <row r="84" spans="1:14" ht="27" customHeight="1" x14ac:dyDescent="0.3">
      <c r="B84" s="58"/>
      <c r="C84" s="4" t="s">
        <v>122</v>
      </c>
      <c r="D84" s="130" t="s">
        <v>123</v>
      </c>
      <c r="E84" s="521" t="str">
        <f>E22</f>
        <v>○○市○○町○丁目○番○号</v>
      </c>
      <c r="F84" s="521"/>
      <c r="G84" s="521"/>
      <c r="H84" s="521"/>
    </row>
    <row r="85" spans="1:14" ht="27" customHeight="1" x14ac:dyDescent="0.25">
      <c r="C85" s="4"/>
      <c r="D85" s="130" t="s">
        <v>124</v>
      </c>
      <c r="E85" s="538" t="str">
        <f>E23</f>
        <v>大阪　太郎</v>
      </c>
      <c r="F85" s="538"/>
      <c r="G85" s="538"/>
      <c r="H85" s="133"/>
      <c r="I85" s="57"/>
      <c r="J85" s="21"/>
      <c r="K85" s="21"/>
      <c r="L85" s="21"/>
    </row>
    <row r="86" spans="1:14" ht="18.75" customHeight="1" x14ac:dyDescent="0.25">
      <c r="A86" s="540"/>
      <c r="B86" s="540"/>
    </row>
    <row r="87" spans="1:14" ht="14.25" customHeight="1" x14ac:dyDescent="0.25">
      <c r="A87" s="45"/>
      <c r="B87" s="515"/>
      <c r="C87" s="515"/>
      <c r="D87" s="515"/>
      <c r="E87" s="515"/>
      <c r="F87" s="515"/>
      <c r="G87" s="515"/>
      <c r="H87" s="515"/>
      <c r="I87" s="515"/>
      <c r="J87" s="515"/>
      <c r="K87" s="515"/>
      <c r="L87" s="515"/>
    </row>
    <row r="88" spans="1:14" ht="14.25" customHeight="1" x14ac:dyDescent="0.25">
      <c r="A88" s="46"/>
      <c r="B88" s="515"/>
      <c r="C88" s="515"/>
      <c r="D88" s="515"/>
      <c r="E88" s="515"/>
      <c r="F88" s="515"/>
      <c r="G88" s="515"/>
      <c r="H88" s="515"/>
      <c r="I88" s="515"/>
      <c r="J88" s="515"/>
      <c r="K88" s="515"/>
      <c r="L88" s="515"/>
    </row>
    <row r="89" spans="1:14" ht="14.25" customHeight="1" x14ac:dyDescent="0.25">
      <c r="A89" s="45"/>
      <c r="B89" s="515"/>
      <c r="C89" s="515"/>
      <c r="D89" s="515"/>
      <c r="E89" s="515"/>
      <c r="F89" s="515"/>
      <c r="G89" s="515"/>
      <c r="H89" s="515"/>
      <c r="I89" s="515"/>
      <c r="J89" s="515"/>
      <c r="K89" s="515"/>
      <c r="L89" s="515"/>
    </row>
    <row r="90" spans="1:14" ht="14.25" customHeight="1" x14ac:dyDescent="0.25">
      <c r="A90" s="45"/>
      <c r="B90" s="515"/>
      <c r="C90" s="515"/>
      <c r="D90" s="515"/>
      <c r="E90" s="515"/>
      <c r="F90" s="515"/>
      <c r="G90" s="515"/>
      <c r="H90" s="515"/>
      <c r="I90" s="515"/>
      <c r="J90" s="515"/>
      <c r="K90" s="515"/>
      <c r="L90" s="515"/>
    </row>
    <row r="91" spans="1:14" ht="14.25" customHeight="1" x14ac:dyDescent="0.25">
      <c r="A91" s="45"/>
      <c r="B91" s="515"/>
      <c r="C91" s="515"/>
      <c r="D91" s="515"/>
      <c r="E91" s="515"/>
      <c r="F91" s="515"/>
      <c r="G91" s="515"/>
      <c r="H91" s="515"/>
      <c r="I91" s="515"/>
      <c r="J91" s="515"/>
      <c r="K91" s="515"/>
      <c r="L91" s="515"/>
    </row>
    <row r="92" spans="1:14" ht="14.25" customHeight="1" x14ac:dyDescent="0.25">
      <c r="A92" s="45"/>
      <c r="B92" s="515"/>
      <c r="C92" s="515"/>
      <c r="D92" s="515"/>
      <c r="E92" s="515"/>
      <c r="F92" s="515"/>
      <c r="G92" s="515"/>
      <c r="H92" s="515"/>
      <c r="I92" s="515"/>
      <c r="J92" s="515"/>
      <c r="K92" s="515"/>
      <c r="L92" s="515"/>
    </row>
    <row r="93" spans="1:14" ht="14.25" customHeight="1" x14ac:dyDescent="0.25">
      <c r="A93" s="5"/>
      <c r="B93" s="6"/>
    </row>
    <row r="94" spans="1:14" ht="18.75" customHeight="1" thickBot="1" x14ac:dyDescent="0.3">
      <c r="A94" s="125" t="s">
        <v>87</v>
      </c>
      <c r="B94" s="3" t="s">
        <v>121</v>
      </c>
      <c r="C94" s="4"/>
      <c r="D94" s="2"/>
      <c r="E94" s="46"/>
      <c r="F94" s="139" t="s">
        <v>151</v>
      </c>
      <c r="G94" s="2"/>
      <c r="K94" s="564" t="s">
        <v>126</v>
      </c>
      <c r="L94" s="564"/>
      <c r="N94" s="548" t="s">
        <v>51</v>
      </c>
    </row>
    <row r="95" spans="1:14" ht="15" customHeight="1" x14ac:dyDescent="0.25">
      <c r="A95" s="549"/>
      <c r="B95" s="550"/>
      <c r="C95" s="527" t="s">
        <v>125</v>
      </c>
      <c r="D95" s="528"/>
      <c r="E95" s="553"/>
      <c r="F95" s="555"/>
      <c r="G95" s="555"/>
      <c r="H95" s="555"/>
      <c r="I95" s="555"/>
      <c r="J95" s="556"/>
      <c r="K95" s="558"/>
      <c r="L95" s="559"/>
      <c r="N95" s="548"/>
    </row>
    <row r="96" spans="1:14" ht="15" customHeight="1" x14ac:dyDescent="0.25">
      <c r="A96" s="551"/>
      <c r="B96" s="552"/>
      <c r="C96" s="565"/>
      <c r="D96" s="566"/>
      <c r="E96" s="554"/>
      <c r="F96" s="562"/>
      <c r="G96" s="563"/>
      <c r="H96" s="134"/>
      <c r="I96" s="135"/>
      <c r="J96" s="557"/>
      <c r="K96" s="560"/>
      <c r="L96" s="561"/>
      <c r="N96" s="548"/>
    </row>
    <row r="97" spans="1:15" ht="22.5" customHeight="1" x14ac:dyDescent="0.25">
      <c r="A97" s="347" t="s">
        <v>128</v>
      </c>
      <c r="B97" s="14" t="s">
        <v>4</v>
      </c>
      <c r="C97" s="367">
        <f>SUM('【様式5-1】人件費'!M105,'【様式5-2の1】家屋費（選挙事務所費）'!M105,'【様式5-2の2】家屋費（集合会場費）'!M105,'【様式5-3】通信費'!M105,'【様式5-4】交通費'!M105,'【様式5-5】印刷費'!M105,'【様式5-6】広告費'!M105,'【様式5-7】文具費'!M105,'【様式5-8】食料費'!M132,'【様式5-9】休泊費'!M105,'【様式5-10】雑費'!M132)</f>
        <v>0</v>
      </c>
      <c r="D97" s="368"/>
      <c r="E97" s="27"/>
      <c r="F97" s="79"/>
      <c r="G97" s="80"/>
      <c r="H97" s="27"/>
      <c r="I97" s="27"/>
      <c r="J97" s="27"/>
      <c r="K97" s="79"/>
      <c r="L97" s="81"/>
      <c r="N97" s="548"/>
      <c r="O97" s="20" t="s">
        <v>196</v>
      </c>
    </row>
    <row r="98" spans="1:15" ht="22.5" customHeight="1" x14ac:dyDescent="0.25">
      <c r="A98" s="347"/>
      <c r="B98" s="15" t="s">
        <v>5</v>
      </c>
      <c r="C98" s="367">
        <f>SUM('【様式5-1】人件費'!M106,'【様式5-2の1】家屋費（選挙事務所費）'!M106,'【様式5-2の2】家屋費（集合会場費）'!M106,'【様式5-3】通信費'!M106,'【様式5-4】交通費'!M106,'【様式5-5】印刷費'!M106,'【様式5-6】広告費'!M106,'【様式5-7】文具費'!M106,'【様式5-8】食料費'!M133,'【様式5-9】休泊費'!M106,'【様式5-10】雑費'!M133)</f>
        <v>0</v>
      </c>
      <c r="D98" s="368"/>
      <c r="E98" s="27"/>
      <c r="F98" s="79"/>
      <c r="G98" s="80"/>
      <c r="H98" s="27"/>
      <c r="I98" s="27"/>
      <c r="J98" s="27"/>
      <c r="K98" s="79"/>
      <c r="L98" s="81"/>
      <c r="N98" s="548"/>
      <c r="O98" s="20" t="s">
        <v>196</v>
      </c>
    </row>
    <row r="99" spans="1:15" ht="22.5" customHeight="1" thickBot="1" x14ac:dyDescent="0.3">
      <c r="A99" s="348"/>
      <c r="B99" s="7" t="s">
        <v>2</v>
      </c>
      <c r="C99" s="523">
        <f>SUM(C97:C98)</f>
        <v>0</v>
      </c>
      <c r="D99" s="524"/>
      <c r="E99" s="28"/>
      <c r="F99" s="82"/>
      <c r="G99" s="83"/>
      <c r="H99" s="28"/>
      <c r="I99" s="28"/>
      <c r="J99" s="28"/>
      <c r="K99" s="82"/>
      <c r="L99" s="84"/>
      <c r="N99" s="548"/>
      <c r="O99" s="20" t="s">
        <v>196</v>
      </c>
    </row>
    <row r="100" spans="1:15" ht="22.5" customHeight="1" thickTop="1" x14ac:dyDescent="0.25">
      <c r="A100" s="374" t="s">
        <v>19</v>
      </c>
      <c r="B100" s="16" t="s">
        <v>4</v>
      </c>
      <c r="C100" s="525">
        <f>C72</f>
        <v>920400</v>
      </c>
      <c r="D100" s="526"/>
      <c r="E100" s="29"/>
      <c r="F100" s="85"/>
      <c r="G100" s="86"/>
      <c r="H100" s="29"/>
      <c r="I100" s="29"/>
      <c r="J100" s="29"/>
      <c r="K100" s="85"/>
      <c r="L100" s="87"/>
      <c r="N100" s="548"/>
      <c r="O100" s="20" t="s">
        <v>196</v>
      </c>
    </row>
    <row r="101" spans="1:15" ht="22.5" customHeight="1" x14ac:dyDescent="0.25">
      <c r="A101" s="347"/>
      <c r="B101" s="15" t="s">
        <v>5</v>
      </c>
      <c r="C101" s="419">
        <f>C73</f>
        <v>1007120</v>
      </c>
      <c r="D101" s="420"/>
      <c r="E101" s="27"/>
      <c r="F101" s="79"/>
      <c r="G101" s="80"/>
      <c r="H101" s="27"/>
      <c r="I101" s="27"/>
      <c r="J101" s="27"/>
      <c r="K101" s="79"/>
      <c r="L101" s="81"/>
      <c r="N101" s="548"/>
      <c r="O101" s="20" t="s">
        <v>196</v>
      </c>
    </row>
    <row r="102" spans="1:15" ht="22.5" customHeight="1" thickBot="1" x14ac:dyDescent="0.3">
      <c r="A102" s="375"/>
      <c r="B102" s="8" t="s">
        <v>2</v>
      </c>
      <c r="C102" s="378">
        <f>SUM(C100:C101)</f>
        <v>1927520</v>
      </c>
      <c r="D102" s="379"/>
      <c r="E102" s="30"/>
      <c r="F102" s="88"/>
      <c r="G102" s="89"/>
      <c r="H102" s="30"/>
      <c r="I102" s="30"/>
      <c r="J102" s="30"/>
      <c r="K102" s="88"/>
      <c r="L102" s="90"/>
      <c r="N102" s="548"/>
      <c r="O102" s="20" t="s">
        <v>196</v>
      </c>
    </row>
    <row r="103" spans="1:15" ht="22.5" customHeight="1" thickTop="1" x14ac:dyDescent="0.25">
      <c r="A103" s="346" t="s">
        <v>129</v>
      </c>
      <c r="B103" s="17" t="s">
        <v>4</v>
      </c>
      <c r="C103" s="365">
        <f>C97+C100</f>
        <v>920400</v>
      </c>
      <c r="D103" s="366"/>
      <c r="E103" s="31"/>
      <c r="F103" s="91"/>
      <c r="G103" s="92"/>
      <c r="H103" s="31"/>
      <c r="I103" s="31"/>
      <c r="J103" s="31"/>
      <c r="K103" s="91"/>
      <c r="L103" s="93"/>
      <c r="N103" s="548"/>
      <c r="O103" s="20" t="s">
        <v>196</v>
      </c>
    </row>
    <row r="104" spans="1:15" ht="22.5" customHeight="1" x14ac:dyDescent="0.25">
      <c r="A104" s="347"/>
      <c r="B104" s="15" t="s">
        <v>5</v>
      </c>
      <c r="C104" s="367">
        <f>C98+C101</f>
        <v>1007120</v>
      </c>
      <c r="D104" s="368"/>
      <c r="E104" s="27"/>
      <c r="F104" s="79"/>
      <c r="G104" s="80"/>
      <c r="H104" s="27"/>
      <c r="I104" s="27"/>
      <c r="J104" s="27"/>
      <c r="K104" s="79"/>
      <c r="L104" s="81"/>
      <c r="N104" s="548"/>
      <c r="O104" s="20" t="s">
        <v>196</v>
      </c>
    </row>
    <row r="105" spans="1:15" ht="22.5" customHeight="1" thickBot="1" x14ac:dyDescent="0.3">
      <c r="A105" s="348"/>
      <c r="B105" s="7" t="s">
        <v>12</v>
      </c>
      <c r="C105" s="369">
        <f>SUM(C103:C104)</f>
        <v>1927520</v>
      </c>
      <c r="D105" s="370"/>
      <c r="E105" s="28"/>
      <c r="F105" s="82"/>
      <c r="G105" s="83"/>
      <c r="H105" s="28"/>
      <c r="I105" s="28"/>
      <c r="J105" s="28"/>
      <c r="K105" s="94"/>
      <c r="L105" s="95"/>
      <c r="N105" s="548"/>
      <c r="O105" s="20" t="s">
        <v>196</v>
      </c>
    </row>
    <row r="106" spans="1:15" ht="18.75" customHeight="1" x14ac:dyDescent="0.25">
      <c r="A106" s="541" t="s">
        <v>198</v>
      </c>
      <c r="B106" s="542"/>
      <c r="C106" s="353" t="s">
        <v>14</v>
      </c>
      <c r="D106" s="353"/>
      <c r="E106" s="353"/>
      <c r="F106" s="441" t="s">
        <v>15</v>
      </c>
      <c r="G106" s="437"/>
      <c r="H106" s="353" t="s">
        <v>16</v>
      </c>
      <c r="I106" s="353"/>
      <c r="J106" s="353" t="s">
        <v>17</v>
      </c>
      <c r="K106" s="441"/>
      <c r="L106" s="547"/>
    </row>
    <row r="107" spans="1:15" ht="18.75" customHeight="1" x14ac:dyDescent="0.25">
      <c r="A107" s="543"/>
      <c r="B107" s="544"/>
      <c r="C107" s="512" t="s">
        <v>315</v>
      </c>
      <c r="D107" s="512"/>
      <c r="E107" s="512"/>
      <c r="F107" s="75"/>
      <c r="G107" s="76" t="s">
        <v>13</v>
      </c>
      <c r="H107" s="75"/>
      <c r="I107" s="77" t="s">
        <v>46</v>
      </c>
      <c r="J107" s="513">
        <f>F107*H107</f>
        <v>0</v>
      </c>
      <c r="K107" s="514"/>
      <c r="L107" s="78" t="s">
        <v>47</v>
      </c>
    </row>
    <row r="108" spans="1:15" ht="18.75" customHeight="1" x14ac:dyDescent="0.25">
      <c r="A108" s="543"/>
      <c r="B108" s="544"/>
      <c r="C108" s="512" t="s">
        <v>314</v>
      </c>
      <c r="D108" s="512"/>
      <c r="E108" s="512"/>
      <c r="F108" s="75"/>
      <c r="G108" s="76" t="s">
        <v>13</v>
      </c>
      <c r="H108" s="75"/>
      <c r="I108" s="77" t="s">
        <v>46</v>
      </c>
      <c r="J108" s="513">
        <f>F108*H108</f>
        <v>0</v>
      </c>
      <c r="K108" s="514"/>
      <c r="L108" s="78" t="s">
        <v>47</v>
      </c>
    </row>
    <row r="109" spans="1:15" ht="18.75" customHeight="1" thickBot="1" x14ac:dyDescent="0.3">
      <c r="A109" s="545"/>
      <c r="B109" s="546"/>
      <c r="C109" s="355" t="s">
        <v>2</v>
      </c>
      <c r="D109" s="355"/>
      <c r="E109" s="355"/>
      <c r="F109" s="516"/>
      <c r="G109" s="517"/>
      <c r="H109" s="518"/>
      <c r="I109" s="518"/>
      <c r="J109" s="519">
        <f>SUM(J107:K108)</f>
        <v>0</v>
      </c>
      <c r="K109" s="520"/>
      <c r="L109" s="95" t="s">
        <v>47</v>
      </c>
    </row>
    <row r="110" spans="1:15" ht="14.25" customHeight="1" x14ac:dyDescent="0.25">
      <c r="A110" s="45"/>
      <c r="B110" s="6"/>
      <c r="C110" s="6"/>
      <c r="D110" s="6"/>
      <c r="E110" s="6"/>
      <c r="F110" s="6"/>
      <c r="G110" s="6"/>
      <c r="H110" s="522" t="s">
        <v>357</v>
      </c>
      <c r="I110" s="522"/>
      <c r="J110" s="522"/>
      <c r="K110" s="522"/>
      <c r="L110" s="522"/>
    </row>
    <row r="111" spans="1:15" ht="14.25" customHeight="1" x14ac:dyDescent="0.25">
      <c r="A111" s="45"/>
      <c r="B111" s="515"/>
      <c r="C111" s="515"/>
      <c r="D111" s="515"/>
      <c r="E111" s="515"/>
      <c r="F111" s="515"/>
      <c r="G111" s="515"/>
      <c r="H111" s="515"/>
      <c r="I111" s="515"/>
      <c r="J111" s="515"/>
      <c r="K111" s="515"/>
      <c r="L111" s="515"/>
    </row>
    <row r="112" spans="1:15" ht="14.25" customHeight="1" x14ac:dyDescent="0.25">
      <c r="A112" s="45"/>
      <c r="B112" s="515"/>
      <c r="C112" s="515"/>
      <c r="D112" s="515"/>
      <c r="E112" s="515"/>
      <c r="F112" s="515"/>
      <c r="G112" s="515"/>
      <c r="H112" s="515"/>
      <c r="I112" s="515"/>
      <c r="J112" s="515"/>
      <c r="K112" s="515"/>
      <c r="L112" s="515"/>
    </row>
    <row r="113" spans="1:12" ht="22.5" customHeight="1" x14ac:dyDescent="0.3">
      <c r="B113" s="539" t="s">
        <v>6</v>
      </c>
      <c r="C113" s="539"/>
      <c r="D113" s="539"/>
      <c r="E113" s="539"/>
      <c r="F113" s="539"/>
      <c r="G113" s="539"/>
      <c r="H113" s="539"/>
      <c r="I113" s="539"/>
      <c r="J113" s="539"/>
      <c r="K113" s="49"/>
    </row>
    <row r="114" spans="1:12" ht="27" customHeight="1" x14ac:dyDescent="0.3">
      <c r="B114" s="58"/>
      <c r="C114" s="58" t="s">
        <v>7</v>
      </c>
      <c r="D114" s="58" t="s">
        <v>18</v>
      </c>
      <c r="E114" s="58" t="s">
        <v>77</v>
      </c>
      <c r="F114" s="4"/>
      <c r="G114" s="4"/>
    </row>
    <row r="115" spans="1:12" ht="27" customHeight="1" x14ac:dyDescent="0.3">
      <c r="B115" s="58"/>
      <c r="C115" s="4" t="s">
        <v>8</v>
      </c>
      <c r="D115" s="130" t="s">
        <v>58</v>
      </c>
      <c r="E115" s="521" t="str">
        <f>E53</f>
        <v>○○市○○町○丁目○番○号</v>
      </c>
      <c r="F115" s="521"/>
      <c r="G115" s="521"/>
      <c r="H115" s="521"/>
    </row>
    <row r="116" spans="1:12" ht="27" customHeight="1" x14ac:dyDescent="0.25">
      <c r="C116" s="4"/>
      <c r="D116" s="130" t="s">
        <v>59</v>
      </c>
      <c r="E116" s="538" t="str">
        <f>E54</f>
        <v>大阪　太郎</v>
      </c>
      <c r="F116" s="538"/>
      <c r="G116" s="538"/>
      <c r="H116" s="133"/>
      <c r="I116" s="57"/>
      <c r="J116" s="21"/>
      <c r="K116" s="21"/>
      <c r="L116" s="21"/>
    </row>
    <row r="117" spans="1:12" ht="18.75" customHeight="1" x14ac:dyDescent="0.25">
      <c r="A117" s="540"/>
      <c r="B117" s="540"/>
    </row>
    <row r="118" spans="1:12" ht="14.25" customHeight="1" x14ac:dyDescent="0.25">
      <c r="A118" s="45"/>
      <c r="B118" s="515"/>
      <c r="C118" s="515"/>
      <c r="D118" s="515"/>
      <c r="E118" s="515"/>
      <c r="F118" s="515"/>
      <c r="G118" s="515"/>
      <c r="H118" s="515"/>
      <c r="I118" s="515"/>
      <c r="J118" s="515"/>
      <c r="K118" s="515"/>
      <c r="L118" s="515"/>
    </row>
    <row r="119" spans="1:12" ht="14.25" customHeight="1" x14ac:dyDescent="0.25">
      <c r="A119" s="46"/>
      <c r="B119" s="515"/>
      <c r="C119" s="515"/>
      <c r="D119" s="515"/>
      <c r="E119" s="515"/>
      <c r="F119" s="515"/>
      <c r="G119" s="515"/>
      <c r="H119" s="515"/>
      <c r="I119" s="515"/>
      <c r="J119" s="515"/>
      <c r="K119" s="515"/>
      <c r="L119" s="515"/>
    </row>
    <row r="120" spans="1:12" ht="14.25" customHeight="1" x14ac:dyDescent="0.25">
      <c r="A120" s="45"/>
      <c r="B120" s="515"/>
      <c r="C120" s="515"/>
      <c r="D120" s="515"/>
      <c r="E120" s="515"/>
      <c r="F120" s="515"/>
      <c r="G120" s="515"/>
      <c r="H120" s="515"/>
      <c r="I120" s="515"/>
      <c r="J120" s="515"/>
      <c r="K120" s="515"/>
      <c r="L120" s="515"/>
    </row>
    <row r="121" spans="1:12" ht="14.25" customHeight="1" x14ac:dyDescent="0.25">
      <c r="A121" s="45"/>
      <c r="B121" s="515"/>
      <c r="C121" s="515"/>
      <c r="D121" s="515"/>
      <c r="E121" s="515"/>
      <c r="F121" s="515"/>
      <c r="G121" s="515"/>
      <c r="H121" s="515"/>
      <c r="I121" s="515"/>
      <c r="J121" s="515"/>
      <c r="K121" s="515"/>
      <c r="L121" s="515"/>
    </row>
    <row r="122" spans="1:12" ht="14.25" customHeight="1" x14ac:dyDescent="0.25">
      <c r="A122" s="45"/>
      <c r="B122" s="515"/>
      <c r="C122" s="515"/>
      <c r="D122" s="515"/>
      <c r="E122" s="515"/>
      <c r="F122" s="515"/>
      <c r="G122" s="515"/>
      <c r="H122" s="515"/>
      <c r="I122" s="515"/>
      <c r="J122" s="515"/>
      <c r="K122" s="515"/>
      <c r="L122" s="515"/>
    </row>
    <row r="123" spans="1:12" ht="14.25" customHeight="1" x14ac:dyDescent="0.25">
      <c r="A123" s="45"/>
      <c r="B123" s="515"/>
      <c r="C123" s="515"/>
      <c r="D123" s="515"/>
      <c r="E123" s="515"/>
      <c r="F123" s="515"/>
      <c r="G123" s="515"/>
      <c r="H123" s="515"/>
      <c r="I123" s="515"/>
      <c r="J123" s="515"/>
      <c r="K123" s="515"/>
      <c r="L123" s="515"/>
    </row>
    <row r="124" spans="1:12" ht="14.25" customHeight="1" x14ac:dyDescent="0.25">
      <c r="A124" s="5"/>
      <c r="B124" s="6"/>
    </row>
  </sheetData>
  <sheetProtection formatCells="0"/>
  <mergeCells count="188">
    <mergeCell ref="H110:L110"/>
    <mergeCell ref="A55:B55"/>
    <mergeCell ref="B56:L56"/>
    <mergeCell ref="B51:J51"/>
    <mergeCell ref="E53:H53"/>
    <mergeCell ref="E115:H115"/>
    <mergeCell ref="B49:L49"/>
    <mergeCell ref="B50:L50"/>
    <mergeCell ref="B61:L61"/>
    <mergeCell ref="B57:L57"/>
    <mergeCell ref="B58:L58"/>
    <mergeCell ref="B59:L59"/>
    <mergeCell ref="B60:L60"/>
    <mergeCell ref="K63:L63"/>
    <mergeCell ref="B82:J82"/>
    <mergeCell ref="A86:B86"/>
    <mergeCell ref="B87:L87"/>
    <mergeCell ref="A75:B78"/>
    <mergeCell ref="C75:E75"/>
    <mergeCell ref="F75:G75"/>
    <mergeCell ref="H75:I75"/>
    <mergeCell ref="J75:L75"/>
    <mergeCell ref="C76:E76"/>
    <mergeCell ref="J76:K76"/>
    <mergeCell ref="A44:B47"/>
    <mergeCell ref="C44:E44"/>
    <mergeCell ref="C46:E46"/>
    <mergeCell ref="F44:G44"/>
    <mergeCell ref="C47:E47"/>
    <mergeCell ref="F47:G47"/>
    <mergeCell ref="H44:I44"/>
    <mergeCell ref="J44:L44"/>
    <mergeCell ref="C45:E45"/>
    <mergeCell ref="J45:K45"/>
    <mergeCell ref="J46:K46"/>
    <mergeCell ref="H47:I47"/>
    <mergeCell ref="J47:K47"/>
    <mergeCell ref="H48:L48"/>
    <mergeCell ref="N32:N43"/>
    <mergeCell ref="A35:A37"/>
    <mergeCell ref="K2:L3"/>
    <mergeCell ref="A38:A40"/>
    <mergeCell ref="A41:A43"/>
    <mergeCell ref="J2:J3"/>
    <mergeCell ref="A13:B16"/>
    <mergeCell ref="C13:E13"/>
    <mergeCell ref="H13:I13"/>
    <mergeCell ref="J13:L13"/>
    <mergeCell ref="C16:E16"/>
    <mergeCell ref="H16:I16"/>
    <mergeCell ref="F3:G3"/>
    <mergeCell ref="N1:N12"/>
    <mergeCell ref="K1:L1"/>
    <mergeCell ref="A2:B3"/>
    <mergeCell ref="E2:E3"/>
    <mergeCell ref="F2:I2"/>
    <mergeCell ref="A10:A12"/>
    <mergeCell ref="C14:E14"/>
    <mergeCell ref="C15:E15"/>
    <mergeCell ref="B30:L30"/>
    <mergeCell ref="H17:L17"/>
    <mergeCell ref="F16:G16"/>
    <mergeCell ref="F13:G13"/>
    <mergeCell ref="A4:A6"/>
    <mergeCell ref="A7:A9"/>
    <mergeCell ref="B29:L29"/>
    <mergeCell ref="J14:K14"/>
    <mergeCell ref="J15:K15"/>
    <mergeCell ref="J16:K16"/>
    <mergeCell ref="B20:J20"/>
    <mergeCell ref="B18:L18"/>
    <mergeCell ref="B19:L19"/>
    <mergeCell ref="B25:L25"/>
    <mergeCell ref="B27:L27"/>
    <mergeCell ref="B28:L28"/>
    <mergeCell ref="B26:L26"/>
    <mergeCell ref="C12:D12"/>
    <mergeCell ref="A33:B34"/>
    <mergeCell ref="E33:E34"/>
    <mergeCell ref="F33:I33"/>
    <mergeCell ref="J33:J34"/>
    <mergeCell ref="K33:L34"/>
    <mergeCell ref="F34:G34"/>
    <mergeCell ref="E22:H22"/>
    <mergeCell ref="K32:L32"/>
    <mergeCell ref="A24:B24"/>
    <mergeCell ref="C33:D34"/>
    <mergeCell ref="N63:N74"/>
    <mergeCell ref="A64:B65"/>
    <mergeCell ref="E64:E65"/>
    <mergeCell ref="F64:I64"/>
    <mergeCell ref="J64:J65"/>
    <mergeCell ref="K64:L65"/>
    <mergeCell ref="F65:G65"/>
    <mergeCell ref="A66:A68"/>
    <mergeCell ref="A69:A71"/>
    <mergeCell ref="A72:A74"/>
    <mergeCell ref="C64:D65"/>
    <mergeCell ref="C66:D66"/>
    <mergeCell ref="C67:D67"/>
    <mergeCell ref="C69:D69"/>
    <mergeCell ref="C70:D70"/>
    <mergeCell ref="C71:D71"/>
    <mergeCell ref="C72:D72"/>
    <mergeCell ref="C73:D73"/>
    <mergeCell ref="C74:D74"/>
    <mergeCell ref="J109:K109"/>
    <mergeCell ref="N94:N105"/>
    <mergeCell ref="A95:B96"/>
    <mergeCell ref="E95:E96"/>
    <mergeCell ref="F95:I95"/>
    <mergeCell ref="J95:J96"/>
    <mergeCell ref="K95:L96"/>
    <mergeCell ref="F96:G96"/>
    <mergeCell ref="A97:A99"/>
    <mergeCell ref="A100:A102"/>
    <mergeCell ref="A103:A105"/>
    <mergeCell ref="C98:D98"/>
    <mergeCell ref="C99:D99"/>
    <mergeCell ref="C100:D100"/>
    <mergeCell ref="C101:D101"/>
    <mergeCell ref="C102:D102"/>
    <mergeCell ref="C103:D103"/>
    <mergeCell ref="C104:D104"/>
    <mergeCell ref="C105:D105"/>
    <mergeCell ref="K94:L94"/>
    <mergeCell ref="J107:K107"/>
    <mergeCell ref="C108:E108"/>
    <mergeCell ref="J108:K108"/>
    <mergeCell ref="C95:D96"/>
    <mergeCell ref="B121:L121"/>
    <mergeCell ref="B122:L122"/>
    <mergeCell ref="B123:L123"/>
    <mergeCell ref="E23:G23"/>
    <mergeCell ref="E54:G54"/>
    <mergeCell ref="E85:G85"/>
    <mergeCell ref="E116:G116"/>
    <mergeCell ref="B111:L111"/>
    <mergeCell ref="B112:L112"/>
    <mergeCell ref="B119:L119"/>
    <mergeCell ref="B120:L120"/>
    <mergeCell ref="B113:J113"/>
    <mergeCell ref="A117:B117"/>
    <mergeCell ref="B118:L118"/>
    <mergeCell ref="A106:B109"/>
    <mergeCell ref="C106:E106"/>
    <mergeCell ref="F106:G106"/>
    <mergeCell ref="H106:I106"/>
    <mergeCell ref="J106:L106"/>
    <mergeCell ref="C107:E107"/>
    <mergeCell ref="C109:E109"/>
    <mergeCell ref="F109:G109"/>
    <mergeCell ref="H109:I109"/>
    <mergeCell ref="C35:D35"/>
    <mergeCell ref="C2:D3"/>
    <mergeCell ref="C4:D4"/>
    <mergeCell ref="C5:D5"/>
    <mergeCell ref="C6:D6"/>
    <mergeCell ref="C7:D7"/>
    <mergeCell ref="C8:D8"/>
    <mergeCell ref="C9:D9"/>
    <mergeCell ref="C10:D10"/>
    <mergeCell ref="C11:D11"/>
    <mergeCell ref="C36:D36"/>
    <mergeCell ref="C37:D37"/>
    <mergeCell ref="C38:D38"/>
    <mergeCell ref="C39:D39"/>
    <mergeCell ref="C40:D40"/>
    <mergeCell ref="C41:D41"/>
    <mergeCell ref="C42:D42"/>
    <mergeCell ref="C43:D43"/>
    <mergeCell ref="C68:D68"/>
    <mergeCell ref="C77:E77"/>
    <mergeCell ref="J77:K77"/>
    <mergeCell ref="C97:D97"/>
    <mergeCell ref="B92:L92"/>
    <mergeCell ref="B80:L80"/>
    <mergeCell ref="B81:L81"/>
    <mergeCell ref="B88:L88"/>
    <mergeCell ref="B89:L89"/>
    <mergeCell ref="C78:E78"/>
    <mergeCell ref="F78:G78"/>
    <mergeCell ref="H78:I78"/>
    <mergeCell ref="J78:K78"/>
    <mergeCell ref="E84:H84"/>
    <mergeCell ref="B90:L90"/>
    <mergeCell ref="B91:L91"/>
    <mergeCell ref="H79:L79"/>
  </mergeCells>
  <phoneticPr fontId="3"/>
  <pageMargins left="0.51181102362204722" right="0.39370078740157483" top="0.47244094488188981" bottom="0.31496062992125984" header="0.35433070866141736" footer="0.19685039370078741"/>
  <pageSetup paperSize="9" scale="94" fitToHeight="0" orientation="landscape" verticalDpi="0" r:id="rId1"/>
  <headerFooter alignWithMargins="0"/>
  <rowBreaks count="3" manualBreakCount="3">
    <brk id="31" max="11" man="1"/>
    <brk id="62" max="11" man="1"/>
    <brk id="93" max="11" man="1"/>
  </rowBreaks>
  <ignoredErrors>
    <ignoredError sqref="A1 C1 A32 A63 A94 D1 L1 G1:J1" numberStoredAsText="1"/>
  </ignoredError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7030A0"/>
  </sheetPr>
  <dimension ref="A1:R25"/>
  <sheetViews>
    <sheetView view="pageBreakPreview" zoomScale="85" zoomScaleNormal="100" zoomScaleSheetLayoutView="85" workbookViewId="0">
      <selection activeCell="BF12" sqref="BF12"/>
    </sheetView>
  </sheetViews>
  <sheetFormatPr defaultColWidth="9" defaultRowHeight="12.75" x14ac:dyDescent="0.25"/>
  <cols>
    <col min="1" max="1" width="7.796875" style="1" customWidth="1"/>
    <col min="2" max="2" width="2.6640625" style="1" customWidth="1"/>
    <col min="3" max="10" width="4.6640625" style="1" customWidth="1"/>
    <col min="11" max="11" width="12.46484375" style="1" bestFit="1" customWidth="1"/>
    <col min="12" max="12" width="30.6640625" style="1" customWidth="1"/>
    <col min="13" max="13" width="6.46484375" style="1" bestFit="1" customWidth="1"/>
    <col min="14" max="14" width="40.6640625" style="1" customWidth="1"/>
    <col min="15" max="15" width="11" style="1" bestFit="1" customWidth="1"/>
    <col min="16" max="16384" width="9" style="1"/>
  </cols>
  <sheetData>
    <row r="1" spans="1:18" ht="18.75" customHeight="1" thickBot="1" x14ac:dyDescent="0.3">
      <c r="A1" s="125"/>
      <c r="B1" s="125"/>
      <c r="C1" s="125"/>
      <c r="D1" s="3"/>
      <c r="E1" s="4"/>
      <c r="F1" s="4"/>
      <c r="G1" s="4"/>
      <c r="H1" s="4"/>
      <c r="I1" s="4"/>
      <c r="J1" s="2"/>
      <c r="K1" s="46"/>
      <c r="L1" s="2"/>
      <c r="M1" s="4"/>
      <c r="N1" s="126" t="s">
        <v>130</v>
      </c>
      <c r="Q1" s="564"/>
      <c r="R1" s="564"/>
    </row>
    <row r="2" spans="1:18" ht="27.75" x14ac:dyDescent="0.25">
      <c r="A2" s="596" t="s">
        <v>55</v>
      </c>
      <c r="B2" s="596"/>
      <c r="C2" s="596"/>
      <c r="D2" s="596"/>
      <c r="E2" s="596"/>
      <c r="F2" s="596"/>
      <c r="G2" s="596"/>
      <c r="H2" s="596"/>
      <c r="I2" s="596"/>
      <c r="J2" s="596"/>
      <c r="K2" s="596"/>
      <c r="L2" s="596"/>
      <c r="M2" s="596"/>
      <c r="N2" s="596"/>
    </row>
    <row r="3" spans="1:18" ht="13.15" thickBot="1" x14ac:dyDescent="0.3"/>
    <row r="4" spans="1:18" ht="18.75" customHeight="1" x14ac:dyDescent="0.25">
      <c r="A4" s="606" t="s">
        <v>56</v>
      </c>
      <c r="B4" s="607"/>
      <c r="C4" s="607"/>
      <c r="D4" s="608"/>
      <c r="E4" s="612" t="s">
        <v>131</v>
      </c>
      <c r="F4" s="612"/>
      <c r="G4" s="612"/>
      <c r="H4" s="612"/>
      <c r="I4" s="612"/>
      <c r="J4" s="608"/>
      <c r="K4" s="608" t="s">
        <v>10</v>
      </c>
      <c r="L4" s="613" t="s">
        <v>3</v>
      </c>
      <c r="M4" s="590" t="s">
        <v>60</v>
      </c>
      <c r="N4" s="591"/>
    </row>
    <row r="5" spans="1:18" ht="18.75" customHeight="1" x14ac:dyDescent="0.25">
      <c r="A5" s="609"/>
      <c r="B5" s="610"/>
      <c r="C5" s="610"/>
      <c r="D5" s="611"/>
      <c r="E5" s="611"/>
      <c r="F5" s="611"/>
      <c r="G5" s="611"/>
      <c r="H5" s="611"/>
      <c r="I5" s="611"/>
      <c r="J5" s="611"/>
      <c r="K5" s="611"/>
      <c r="L5" s="614"/>
      <c r="M5" s="592"/>
      <c r="N5" s="593"/>
    </row>
    <row r="6" spans="1:18" ht="30" customHeight="1" x14ac:dyDescent="0.25">
      <c r="A6" s="603" t="s">
        <v>353</v>
      </c>
      <c r="B6" s="604"/>
      <c r="C6" s="604"/>
      <c r="D6" s="605"/>
      <c r="E6" s="587">
        <v>150000</v>
      </c>
      <c r="F6" s="588"/>
      <c r="G6" s="588"/>
      <c r="H6" s="588"/>
      <c r="I6" s="588"/>
      <c r="J6" s="589"/>
      <c r="K6" s="104" t="s">
        <v>21</v>
      </c>
      <c r="L6" s="203" t="s">
        <v>269</v>
      </c>
      <c r="M6" s="594" t="s">
        <v>301</v>
      </c>
      <c r="N6" s="595"/>
      <c r="O6" s="4"/>
    </row>
    <row r="7" spans="1:18" ht="30" customHeight="1" x14ac:dyDescent="0.25">
      <c r="A7" s="603" t="s">
        <v>353</v>
      </c>
      <c r="B7" s="604"/>
      <c r="C7" s="604"/>
      <c r="D7" s="605"/>
      <c r="E7" s="587">
        <v>252000</v>
      </c>
      <c r="F7" s="588"/>
      <c r="G7" s="588"/>
      <c r="H7" s="588"/>
      <c r="I7" s="588"/>
      <c r="J7" s="589"/>
      <c r="K7" s="104" t="s">
        <v>21</v>
      </c>
      <c r="L7" s="203" t="s">
        <v>262</v>
      </c>
      <c r="M7" s="594" t="s">
        <v>302</v>
      </c>
      <c r="N7" s="595"/>
      <c r="O7" s="4"/>
    </row>
    <row r="8" spans="1:18" ht="30" customHeight="1" x14ac:dyDescent="0.25">
      <c r="A8" s="603" t="s">
        <v>353</v>
      </c>
      <c r="B8" s="604"/>
      <c r="C8" s="604"/>
      <c r="D8" s="605"/>
      <c r="E8" s="587">
        <v>21000</v>
      </c>
      <c r="F8" s="588"/>
      <c r="G8" s="588"/>
      <c r="H8" s="588"/>
      <c r="I8" s="588"/>
      <c r="J8" s="589"/>
      <c r="K8" s="104" t="s">
        <v>21</v>
      </c>
      <c r="L8" s="203" t="s">
        <v>241</v>
      </c>
      <c r="M8" s="594" t="s">
        <v>303</v>
      </c>
      <c r="N8" s="595"/>
      <c r="O8" s="4"/>
    </row>
    <row r="9" spans="1:18" ht="30" customHeight="1" x14ac:dyDescent="0.25">
      <c r="A9" s="603" t="s">
        <v>353</v>
      </c>
      <c r="B9" s="604"/>
      <c r="C9" s="604"/>
      <c r="D9" s="605"/>
      <c r="E9" s="587">
        <v>400</v>
      </c>
      <c r="F9" s="588"/>
      <c r="G9" s="588"/>
      <c r="H9" s="588"/>
      <c r="I9" s="588"/>
      <c r="J9" s="589"/>
      <c r="K9" s="104" t="s">
        <v>21</v>
      </c>
      <c r="L9" s="204" t="s">
        <v>253</v>
      </c>
      <c r="M9" s="594" t="s">
        <v>304</v>
      </c>
      <c r="N9" s="595"/>
      <c r="O9" s="4"/>
    </row>
    <row r="10" spans="1:18" ht="30" customHeight="1" x14ac:dyDescent="0.25">
      <c r="A10" s="603" t="s">
        <v>353</v>
      </c>
      <c r="B10" s="604"/>
      <c r="C10" s="604"/>
      <c r="D10" s="605"/>
      <c r="E10" s="587">
        <v>10000</v>
      </c>
      <c r="F10" s="588"/>
      <c r="G10" s="588"/>
      <c r="H10" s="588"/>
      <c r="I10" s="588"/>
      <c r="J10" s="589"/>
      <c r="K10" s="104" t="s">
        <v>54</v>
      </c>
      <c r="L10" s="204" t="s">
        <v>300</v>
      </c>
      <c r="M10" s="594" t="s">
        <v>305</v>
      </c>
      <c r="N10" s="595"/>
      <c r="O10" s="4"/>
    </row>
    <row r="11" spans="1:18" ht="30" customHeight="1" x14ac:dyDescent="0.25">
      <c r="A11" s="603"/>
      <c r="B11" s="604"/>
      <c r="C11" s="604"/>
      <c r="D11" s="605"/>
      <c r="E11" s="615"/>
      <c r="F11" s="616"/>
      <c r="G11" s="616"/>
      <c r="H11" s="616"/>
      <c r="I11" s="616"/>
      <c r="J11" s="617"/>
      <c r="K11" s="104"/>
      <c r="L11" s="204"/>
      <c r="M11" s="594"/>
      <c r="N11" s="595"/>
      <c r="O11" s="65" t="s">
        <v>21</v>
      </c>
    </row>
    <row r="12" spans="1:18" ht="30" customHeight="1" thickBot="1" x14ac:dyDescent="0.3">
      <c r="A12" s="597"/>
      <c r="B12" s="598"/>
      <c r="C12" s="598"/>
      <c r="D12" s="599"/>
      <c r="E12" s="600"/>
      <c r="F12" s="601"/>
      <c r="G12" s="601"/>
      <c r="H12" s="601"/>
      <c r="I12" s="601"/>
      <c r="J12" s="602"/>
      <c r="K12" s="105"/>
      <c r="L12" s="205"/>
      <c r="M12" s="577"/>
      <c r="N12" s="578"/>
      <c r="O12" s="65" t="s">
        <v>54</v>
      </c>
    </row>
    <row r="15" spans="1:18" ht="23.25" customHeight="1" thickBot="1" x14ac:dyDescent="0.3">
      <c r="A15" s="34" t="s">
        <v>144</v>
      </c>
      <c r="B15" s="103"/>
      <c r="C15" s="2" t="s">
        <v>136</v>
      </c>
    </row>
    <row r="16" spans="1:18" ht="23.25" customHeight="1" thickBot="1" x14ac:dyDescent="0.3">
      <c r="B16" s="125"/>
      <c r="C16" s="586" t="s">
        <v>337</v>
      </c>
      <c r="D16" s="586"/>
      <c r="E16" s="232" t="str">
        <f>'【様式１】選挙運動費用収支報告書（表紙）'!D4</f>
        <v>●</v>
      </c>
      <c r="F16" s="137" t="s">
        <v>132</v>
      </c>
      <c r="G16" s="232" t="str">
        <f>'【様式１】選挙運動費用収支報告書（表紙）'!F4</f>
        <v>●</v>
      </c>
      <c r="H16" s="137" t="s">
        <v>133</v>
      </c>
      <c r="I16" s="232" t="str">
        <f>'【様式１】選挙運動費用収支報告書（表紙）'!H4</f>
        <v>●</v>
      </c>
      <c r="J16" s="137" t="s">
        <v>134</v>
      </c>
      <c r="K16" s="136" t="s">
        <v>135</v>
      </c>
      <c r="L16" s="231" t="str">
        <f>'【様式１】選挙運動費用収支報告書（表紙）'!C6</f>
        <v>豊中市長</v>
      </c>
      <c r="M16" s="136" t="s">
        <v>141</v>
      </c>
    </row>
    <row r="17" spans="1:14" ht="16.5" thickBot="1" x14ac:dyDescent="0.3">
      <c r="A17" s="34"/>
      <c r="B17" s="34"/>
      <c r="C17" s="34"/>
      <c r="D17" s="2"/>
      <c r="E17" s="4"/>
      <c r="F17" s="4"/>
      <c r="G17" s="4"/>
      <c r="H17" s="4"/>
      <c r="I17" s="4"/>
      <c r="J17" s="4"/>
      <c r="K17" s="4"/>
      <c r="L17" s="4"/>
    </row>
    <row r="18" spans="1:14" ht="23.25" customHeight="1" thickBot="1" x14ac:dyDescent="0.3">
      <c r="A18" s="34" t="s">
        <v>145</v>
      </c>
      <c r="B18" s="108"/>
      <c r="C18" s="2" t="s">
        <v>57</v>
      </c>
      <c r="E18" s="4"/>
      <c r="F18" s="4"/>
      <c r="G18" s="4"/>
      <c r="H18" s="585" t="s">
        <v>58</v>
      </c>
      <c r="I18" s="585"/>
      <c r="J18" s="585"/>
      <c r="K18" s="579" t="str">
        <f>'【様式１】選挙運動費用収支報告書（表紙）'!T5</f>
        <v>豊中市中桜塚３丁目１番１号</v>
      </c>
      <c r="L18" s="580"/>
      <c r="M18" s="581"/>
      <c r="N18" s="102"/>
    </row>
    <row r="19" spans="1:14" ht="16.5" thickBot="1" x14ac:dyDescent="0.3">
      <c r="A19" s="2"/>
      <c r="B19" s="2"/>
      <c r="C19" s="2"/>
      <c r="D19" s="2"/>
      <c r="E19" s="4"/>
      <c r="F19" s="4"/>
      <c r="G19" s="4"/>
      <c r="H19" s="2"/>
      <c r="J19" s="127"/>
      <c r="K19" s="127"/>
    </row>
    <row r="20" spans="1:14" ht="23.25" customHeight="1" thickBot="1" x14ac:dyDescent="0.3">
      <c r="A20" s="34"/>
      <c r="B20" s="34"/>
      <c r="C20" s="34"/>
      <c r="D20" s="2"/>
      <c r="E20" s="4"/>
      <c r="F20" s="4"/>
      <c r="G20" s="4"/>
      <c r="H20" s="585" t="s">
        <v>59</v>
      </c>
      <c r="I20" s="585"/>
      <c r="J20" s="585"/>
      <c r="K20" s="582" t="str">
        <f>'【様式１】選挙運動費用収支報告書（表紙）'!T8</f>
        <v>豊中　未来</v>
      </c>
      <c r="L20" s="583"/>
      <c r="M20" s="584"/>
    </row>
    <row r="21" spans="1:14" ht="18" customHeight="1" thickBot="1" x14ac:dyDescent="0.3">
      <c r="A21" s="34"/>
      <c r="B21" s="34"/>
      <c r="C21" s="34"/>
      <c r="D21" s="2"/>
      <c r="E21" s="4"/>
      <c r="F21" s="4"/>
      <c r="G21" s="4"/>
      <c r="H21" s="2"/>
      <c r="J21" s="127"/>
      <c r="K21" s="127"/>
    </row>
    <row r="22" spans="1:14" ht="23.25" customHeight="1" thickBot="1" x14ac:dyDescent="0.3">
      <c r="A22" s="34" t="s">
        <v>146</v>
      </c>
      <c r="B22" s="108"/>
      <c r="C22" s="2" t="s">
        <v>8</v>
      </c>
      <c r="D22" s="2"/>
      <c r="E22" s="4"/>
      <c r="F22" s="4"/>
      <c r="G22" s="4"/>
      <c r="H22" s="585" t="s">
        <v>58</v>
      </c>
      <c r="I22" s="585"/>
      <c r="J22" s="585"/>
      <c r="K22" s="579" t="str">
        <f>'【様式6】支出の部（計）'!E22</f>
        <v>○○市○○町○丁目○番○号</v>
      </c>
      <c r="L22" s="580"/>
      <c r="M22" s="581"/>
    </row>
    <row r="23" spans="1:14" ht="16.5" thickBot="1" x14ac:dyDescent="0.3">
      <c r="A23" s="4"/>
      <c r="B23" s="4"/>
      <c r="C23" s="4"/>
      <c r="D23" s="4"/>
      <c r="E23" s="4"/>
      <c r="F23" s="4"/>
      <c r="G23" s="4"/>
      <c r="H23" s="2"/>
      <c r="J23" s="127"/>
      <c r="K23" s="127"/>
    </row>
    <row r="24" spans="1:14" ht="23.25" customHeight="1" thickBot="1" x14ac:dyDescent="0.3">
      <c r="A24" s="4"/>
      <c r="B24" s="4"/>
      <c r="C24" s="4"/>
      <c r="D24" s="4"/>
      <c r="E24" s="4"/>
      <c r="F24" s="4"/>
      <c r="G24" s="4"/>
      <c r="H24" s="585" t="s">
        <v>59</v>
      </c>
      <c r="I24" s="585"/>
      <c r="J24" s="585"/>
      <c r="K24" s="582" t="str">
        <f>'【様式6】支出の部（計）'!E23</f>
        <v>大阪　太郎</v>
      </c>
      <c r="L24" s="583"/>
      <c r="M24" s="584"/>
    </row>
    <row r="25" spans="1:14" ht="15" customHeight="1" x14ac:dyDescent="0.25">
      <c r="A25" s="60"/>
      <c r="B25" s="103"/>
      <c r="C25" s="4"/>
    </row>
  </sheetData>
  <mergeCells count="37">
    <mergeCell ref="M11:N11"/>
    <mergeCell ref="A12:D12"/>
    <mergeCell ref="E12:J12"/>
    <mergeCell ref="A11:D11"/>
    <mergeCell ref="A4:D5"/>
    <mergeCell ref="E4:J5"/>
    <mergeCell ref="K4:K5"/>
    <mergeCell ref="L4:L5"/>
    <mergeCell ref="A6:D6"/>
    <mergeCell ref="A7:D7"/>
    <mergeCell ref="A8:D8"/>
    <mergeCell ref="A9:D9"/>
    <mergeCell ref="A10:D10"/>
    <mergeCell ref="E10:J10"/>
    <mergeCell ref="E11:J11"/>
    <mergeCell ref="M10:N10"/>
    <mergeCell ref="Q1:R1"/>
    <mergeCell ref="E6:J6"/>
    <mergeCell ref="E7:J7"/>
    <mergeCell ref="E8:J8"/>
    <mergeCell ref="E9:J9"/>
    <mergeCell ref="M4:N5"/>
    <mergeCell ref="M6:N6"/>
    <mergeCell ref="M7:N7"/>
    <mergeCell ref="M8:N8"/>
    <mergeCell ref="M9:N9"/>
    <mergeCell ref="A2:N2"/>
    <mergeCell ref="H24:J24"/>
    <mergeCell ref="C16:D16"/>
    <mergeCell ref="H18:J18"/>
    <mergeCell ref="H20:J20"/>
    <mergeCell ref="H22:J22"/>
    <mergeCell ref="M12:N12"/>
    <mergeCell ref="K18:M18"/>
    <mergeCell ref="K20:M20"/>
    <mergeCell ref="K22:M22"/>
    <mergeCell ref="K24:M24"/>
  </mergeCells>
  <phoneticPr fontId="3"/>
  <dataValidations count="2">
    <dataValidation type="list" allowBlank="1" showInputMessage="1" showErrorMessage="1" sqref="K6" xr:uid="{00000000-0002-0000-1000-000000000000}">
      <formula1>O11:O12</formula1>
    </dataValidation>
    <dataValidation type="list" allowBlank="1" showInputMessage="1" showErrorMessage="1" sqref="K7:K12" xr:uid="{00000000-0002-0000-1000-000001000000}">
      <formula1>$O$11:$O$12</formula1>
    </dataValidation>
  </dataValidations>
  <pageMargins left="0.98425196850393704" right="0.98425196850393704" top="0.59055118110236227" bottom="0.19685039370078741" header="0.51181102362204722" footer="0.51181102362204722"/>
  <pageSetup paperSize="9" scale="91" fitToHeight="0" orientation="landscape" verticalDpi="0" r:id="rId1"/>
  <rowBreaks count="2" manualBreakCount="2">
    <brk id="26" max="13" man="1"/>
    <brk id="28" max="13" man="1"/>
  </rowBreaks>
  <ignoredErrors>
    <ignoredError sqref="A17:A22 A15" numberStoredAsText="1"/>
  </ignoredErrors>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S26"/>
  <sheetViews>
    <sheetView view="pageBreakPreview" zoomScale="85" zoomScaleNormal="100" zoomScaleSheetLayoutView="85" workbookViewId="0">
      <selection activeCell="BF12" sqref="BF12"/>
    </sheetView>
  </sheetViews>
  <sheetFormatPr defaultColWidth="9" defaultRowHeight="12.75" x14ac:dyDescent="0.25"/>
  <cols>
    <col min="1" max="1" width="5.6640625" style="116" customWidth="1"/>
    <col min="2" max="2" width="3.1328125" style="116" customWidth="1"/>
    <col min="3" max="12" width="4.6640625" style="116" customWidth="1"/>
    <col min="13" max="13" width="3.1328125" style="116" customWidth="1"/>
    <col min="14" max="19" width="9" style="116"/>
    <col min="20" max="16384" width="9" style="234"/>
  </cols>
  <sheetData>
    <row r="1" spans="1:19" ht="14.25" customHeight="1" x14ac:dyDescent="0.3">
      <c r="S1" s="138" t="s">
        <v>143</v>
      </c>
    </row>
    <row r="2" spans="1:19" ht="13.5" customHeight="1" x14ac:dyDescent="0.25"/>
    <row r="3" spans="1:19" ht="27.75" x14ac:dyDescent="0.5">
      <c r="B3" s="624" t="s">
        <v>71</v>
      </c>
      <c r="C3" s="624"/>
      <c r="D3" s="624"/>
      <c r="E3" s="624"/>
      <c r="F3" s="624"/>
      <c r="G3" s="624"/>
      <c r="H3" s="624"/>
      <c r="I3" s="624"/>
      <c r="J3" s="624"/>
      <c r="K3" s="624"/>
      <c r="L3" s="624"/>
      <c r="M3" s="624"/>
      <c r="N3" s="624"/>
      <c r="O3" s="624"/>
      <c r="P3" s="624"/>
      <c r="Q3" s="624"/>
      <c r="R3" s="624"/>
    </row>
    <row r="4" spans="1:19" ht="7.5" customHeight="1" x14ac:dyDescent="0.25">
      <c r="C4" s="117"/>
      <c r="D4" s="117"/>
      <c r="E4" s="117"/>
      <c r="F4" s="117"/>
      <c r="G4" s="117"/>
      <c r="H4" s="117"/>
      <c r="I4" s="117"/>
      <c r="J4" s="117"/>
    </row>
    <row r="5" spans="1:19" ht="15" customHeight="1" thickBot="1" x14ac:dyDescent="0.3">
      <c r="C5" s="117"/>
      <c r="D5" s="117"/>
      <c r="E5" s="117"/>
      <c r="F5" s="117"/>
      <c r="G5" s="117"/>
      <c r="H5" s="117"/>
      <c r="I5" s="117"/>
      <c r="J5" s="117"/>
    </row>
    <row r="6" spans="1:19" ht="72" customHeight="1" x14ac:dyDescent="0.25">
      <c r="B6" s="625" t="s">
        <v>72</v>
      </c>
      <c r="C6" s="626"/>
      <c r="D6" s="626"/>
      <c r="E6" s="626"/>
      <c r="F6" s="626"/>
      <c r="G6" s="626"/>
      <c r="H6" s="626"/>
      <c r="I6" s="626"/>
      <c r="J6" s="626"/>
      <c r="K6" s="626"/>
      <c r="L6" s="626"/>
      <c r="M6" s="626" t="s">
        <v>73</v>
      </c>
      <c r="N6" s="626"/>
      <c r="O6" s="626"/>
      <c r="P6" s="626"/>
      <c r="Q6" s="626"/>
      <c r="R6" s="627"/>
    </row>
    <row r="7" spans="1:19" ht="72" customHeight="1" thickBot="1" x14ac:dyDescent="0.3">
      <c r="B7" s="628" t="s">
        <v>306</v>
      </c>
      <c r="C7" s="629"/>
      <c r="D7" s="629"/>
      <c r="E7" s="629"/>
      <c r="F7" s="629"/>
      <c r="G7" s="629"/>
      <c r="H7" s="629"/>
      <c r="I7" s="629"/>
      <c r="J7" s="629"/>
      <c r="K7" s="629"/>
      <c r="L7" s="630"/>
      <c r="M7" s="631" t="s">
        <v>307</v>
      </c>
      <c r="N7" s="631"/>
      <c r="O7" s="631"/>
      <c r="P7" s="631"/>
      <c r="Q7" s="631"/>
      <c r="R7" s="632"/>
    </row>
    <row r="8" spans="1:19" ht="14.25" customHeight="1" x14ac:dyDescent="0.25">
      <c r="C8" s="117"/>
      <c r="D8" s="117"/>
      <c r="E8" s="117"/>
      <c r="F8" s="117"/>
      <c r="G8" s="117"/>
      <c r="H8" s="117"/>
      <c r="I8" s="117"/>
      <c r="J8" s="117"/>
    </row>
    <row r="9" spans="1:19" ht="16.5" customHeight="1" x14ac:dyDescent="0.25">
      <c r="B9" s="235" t="s">
        <v>319</v>
      </c>
      <c r="C9" s="236" t="s">
        <v>136</v>
      </c>
      <c r="D9" s="236"/>
      <c r="E9" s="236"/>
      <c r="F9" s="236"/>
      <c r="G9" s="236"/>
      <c r="H9" s="236"/>
      <c r="I9" s="236"/>
      <c r="J9" s="236"/>
      <c r="K9" s="236"/>
      <c r="L9" s="236"/>
      <c r="M9" s="237" t="s">
        <v>320</v>
      </c>
      <c r="N9" s="117" t="s">
        <v>147</v>
      </c>
    </row>
    <row r="10" spans="1:19" ht="12.75" customHeight="1" thickBot="1" x14ac:dyDescent="0.3">
      <c r="A10" s="118"/>
      <c r="B10" s="118"/>
      <c r="C10" s="236"/>
      <c r="D10" s="236"/>
      <c r="E10" s="236"/>
      <c r="F10" s="236"/>
      <c r="G10" s="236"/>
      <c r="H10" s="236"/>
      <c r="I10" s="236"/>
      <c r="J10" s="236"/>
      <c r="K10" s="236"/>
      <c r="L10" s="236"/>
      <c r="N10" s="238"/>
    </row>
    <row r="11" spans="1:19" ht="17.25" customHeight="1" thickBot="1" x14ac:dyDescent="0.3">
      <c r="A11" s="118"/>
      <c r="B11" s="118"/>
      <c r="C11" s="258" t="s">
        <v>335</v>
      </c>
      <c r="D11" s="239" t="str">
        <f>'【様式１】選挙運動費用収支報告書（表紙）'!D4</f>
        <v>●</v>
      </c>
      <c r="E11" s="240" t="s">
        <v>7</v>
      </c>
      <c r="F11" s="239" t="str">
        <f>'【様式１】選挙運動費用収支報告書（表紙）'!F4</f>
        <v>●</v>
      </c>
      <c r="G11" s="240" t="s">
        <v>18</v>
      </c>
      <c r="H11" s="239" t="str">
        <f>'【様式１】選挙運動費用収支報告書（表紙）'!H4</f>
        <v>●</v>
      </c>
      <c r="I11" s="240" t="s">
        <v>77</v>
      </c>
      <c r="J11" s="236" t="s">
        <v>135</v>
      </c>
      <c r="L11" s="236"/>
      <c r="M11" s="236"/>
      <c r="N11" s="241" t="s">
        <v>59</v>
      </c>
      <c r="O11" s="621" t="str">
        <f>'【様式１】選挙運動費用収支報告書（表紙）'!T8</f>
        <v>豊中　未来</v>
      </c>
      <c r="P11" s="622"/>
      <c r="Q11" s="622"/>
      <c r="R11" s="623"/>
    </row>
    <row r="12" spans="1:19" ht="9" customHeight="1" thickBot="1" x14ac:dyDescent="0.3">
      <c r="A12" s="118"/>
      <c r="B12" s="118"/>
      <c r="C12" s="236"/>
      <c r="D12" s="236"/>
      <c r="E12" s="236"/>
      <c r="F12" s="236"/>
      <c r="G12" s="236"/>
      <c r="H12" s="236"/>
      <c r="I12" s="236"/>
      <c r="J12" s="236"/>
      <c r="K12" s="236"/>
      <c r="L12" s="236"/>
      <c r="N12" s="238"/>
    </row>
    <row r="13" spans="1:19" ht="17.25" customHeight="1" thickBot="1" x14ac:dyDescent="0.3">
      <c r="A13" s="118"/>
      <c r="B13" s="118"/>
      <c r="C13" s="618" t="str">
        <f>'【様式１】選挙運動費用収支報告書（表紙）'!C6</f>
        <v>豊中市長</v>
      </c>
      <c r="D13" s="619"/>
      <c r="E13" s="619"/>
      <c r="F13" s="619"/>
      <c r="G13" s="619"/>
      <c r="H13" s="619"/>
      <c r="I13" s="620"/>
      <c r="J13" s="241" t="s">
        <v>141</v>
      </c>
      <c r="K13" s="236"/>
      <c r="L13" s="236"/>
      <c r="N13" s="238"/>
    </row>
    <row r="14" spans="1:19" ht="9" customHeight="1" x14ac:dyDescent="0.25">
      <c r="A14" s="118"/>
      <c r="B14" s="118"/>
      <c r="C14" s="236"/>
      <c r="D14" s="236"/>
      <c r="E14" s="236"/>
      <c r="F14" s="236"/>
      <c r="G14" s="236"/>
      <c r="H14" s="236"/>
      <c r="I14" s="236"/>
      <c r="J14" s="236"/>
      <c r="K14" s="236"/>
      <c r="L14" s="236"/>
      <c r="N14" s="238"/>
    </row>
    <row r="15" spans="1:19" ht="16.5" customHeight="1" x14ac:dyDescent="0.25">
      <c r="A15" s="118"/>
      <c r="B15" s="118"/>
      <c r="C15" s="236"/>
      <c r="D15" s="236"/>
      <c r="E15" s="236"/>
      <c r="F15" s="236"/>
      <c r="G15" s="236"/>
      <c r="H15" s="236"/>
      <c r="I15" s="236"/>
      <c r="J15" s="236"/>
      <c r="K15" s="236"/>
      <c r="L15" s="236"/>
      <c r="M15" s="237" t="s">
        <v>321</v>
      </c>
      <c r="N15" s="117" t="s">
        <v>8</v>
      </c>
    </row>
    <row r="16" spans="1:19" ht="12" customHeight="1" thickBot="1" x14ac:dyDescent="0.3">
      <c r="A16" s="118"/>
      <c r="B16" s="118"/>
      <c r="C16" s="236"/>
      <c r="D16" s="236"/>
      <c r="E16" s="236"/>
      <c r="F16" s="236"/>
      <c r="G16" s="236"/>
      <c r="H16" s="236"/>
      <c r="I16" s="236"/>
      <c r="J16" s="236"/>
      <c r="K16" s="236"/>
      <c r="L16" s="236"/>
      <c r="N16" s="242"/>
    </row>
    <row r="17" spans="1:19" ht="17.25" customHeight="1" thickBot="1" x14ac:dyDescent="0.3">
      <c r="A17" s="118"/>
      <c r="B17" s="118"/>
      <c r="C17" s="236"/>
      <c r="D17" s="236"/>
      <c r="E17" s="236"/>
      <c r="F17" s="236"/>
      <c r="G17" s="236"/>
      <c r="H17" s="236"/>
      <c r="I17" s="236"/>
      <c r="J17" s="236"/>
      <c r="K17" s="236"/>
      <c r="L17" s="236"/>
      <c r="M17" s="236"/>
      <c r="N17" s="241" t="s">
        <v>59</v>
      </c>
      <c r="O17" s="621" t="str">
        <f>'【様式6】支出の部（計）'!E23</f>
        <v>大阪　太郎</v>
      </c>
      <c r="P17" s="622"/>
      <c r="Q17" s="622"/>
      <c r="R17" s="623"/>
      <c r="S17" s="238"/>
    </row>
    <row r="18" spans="1:19" ht="15" customHeight="1" x14ac:dyDescent="0.25">
      <c r="A18" s="118"/>
      <c r="B18" s="118"/>
      <c r="C18" s="236"/>
      <c r="D18" s="236"/>
      <c r="E18" s="236"/>
      <c r="F18" s="236"/>
      <c r="G18" s="236"/>
      <c r="H18" s="236"/>
      <c r="I18" s="236"/>
      <c r="J18" s="236"/>
      <c r="K18" s="236"/>
      <c r="L18" s="236"/>
      <c r="N18" s="242"/>
    </row>
    <row r="19" spans="1:19" ht="21" customHeight="1" x14ac:dyDescent="0.25">
      <c r="A19" s="119" t="s">
        <v>74</v>
      </c>
      <c r="B19" s="119"/>
      <c r="J19" s="117"/>
    </row>
    <row r="20" spans="1:19" ht="21" customHeight="1" x14ac:dyDescent="0.25">
      <c r="A20" s="144" t="s">
        <v>78</v>
      </c>
      <c r="B20" s="120" t="s">
        <v>203</v>
      </c>
      <c r="J20" s="117"/>
    </row>
    <row r="21" spans="1:19" ht="18" customHeight="1" x14ac:dyDescent="0.25">
      <c r="A21" s="120"/>
      <c r="B21" s="120" t="s">
        <v>204</v>
      </c>
      <c r="J21" s="117"/>
    </row>
    <row r="22" spans="1:19" ht="21" customHeight="1" x14ac:dyDescent="0.25">
      <c r="A22" s="144" t="s">
        <v>79</v>
      </c>
      <c r="B22" s="120" t="s">
        <v>205</v>
      </c>
      <c r="J22" s="117"/>
    </row>
    <row r="23" spans="1:19" ht="21" customHeight="1" x14ac:dyDescent="0.25">
      <c r="A23" s="120"/>
      <c r="B23" s="120" t="s">
        <v>206</v>
      </c>
      <c r="J23" s="117"/>
    </row>
    <row r="24" spans="1:19" ht="21" customHeight="1" x14ac:dyDescent="0.25">
      <c r="A24" s="144" t="s">
        <v>80</v>
      </c>
      <c r="B24" s="120" t="s">
        <v>207</v>
      </c>
      <c r="J24" s="117"/>
    </row>
    <row r="25" spans="1:19" ht="21" customHeight="1" x14ac:dyDescent="0.25">
      <c r="A25" s="144" t="s">
        <v>81</v>
      </c>
      <c r="B25" s="121" t="s">
        <v>208</v>
      </c>
      <c r="J25" s="117"/>
    </row>
    <row r="26" spans="1:19" ht="14.25" x14ac:dyDescent="0.3">
      <c r="A26" s="122"/>
      <c r="B26" s="122"/>
      <c r="J26" s="123"/>
      <c r="S26" s="124"/>
    </row>
  </sheetData>
  <mergeCells count="8">
    <mergeCell ref="C13:I13"/>
    <mergeCell ref="O17:R17"/>
    <mergeCell ref="B3:R3"/>
    <mergeCell ref="B6:L6"/>
    <mergeCell ref="M6:R6"/>
    <mergeCell ref="B7:L7"/>
    <mergeCell ref="M7:R7"/>
    <mergeCell ref="O11:R11"/>
  </mergeCells>
  <phoneticPr fontId="3"/>
  <dataValidations disablePrompts="1" count="3">
    <dataValidation allowBlank="1" showInputMessage="1" showErrorMessage="1" sqref="M7:R7 M65543:R65543 M131079:R131079 M196615:R196615 M262151:R262151 M327687:R327687 M393223:R393223 M458759:R458759 M524295:R524295 M589831:R589831 M655367:R655367 M720903:R720903 M786439:R786439 M851975:R851975 M917511:R917511 M983047:R983047" xr:uid="{00000000-0002-0000-1100-000000000000}"/>
    <dataValidation type="list" allowBlank="1" showInputMessage="1" showErrorMessage="1" error="この項目はリストから選択してください。" sqref="B65543:L65543 B131079:L131079 B196615:L196615 B262151:L262151 B327687:L327687 B393223:L393223 B458759:L458759 B524295:L524295 B589831:L589831 B655367:L655367 B720903:L720903 B786439:L786439 B851975:L851975 B917511:L917511 B983047:L983047" xr:uid="{00000000-0002-0000-1100-000001000000}">
      <formula1>"人件費,家屋費（選挙事務所費）,家屋費（集合会場費）,通信費,交通費,印刷費,広告費,文具費,食料費,休泊費,雑費"</formula1>
    </dataValidation>
    <dataValidation type="list" allowBlank="1" showInputMessage="1" showErrorMessage="1" error="この項目はリストから選択してください。" sqref="B7:L7" xr:uid="{00000000-0002-0000-1100-000002000000}">
      <formula1>"人　件　費,家　屋　費（選挙事務所費）,家　屋　費（集合会場費）,通　信　費,交　通　費,印　刷　費,広　告　費,文　具　費,食　糧　費,休　泊　費,雑　費"</formula1>
    </dataValidation>
  </dataValidations>
  <printOptions horizontalCentered="1" verticalCentered="1"/>
  <pageMargins left="0.78740157480314965" right="0.78740157480314965" top="0.78740157480314965" bottom="0.78740157480314965" header="0" footer="0"/>
  <pageSetup paperSize="9" scale="95" fitToHeight="0" orientation="landscape" verticalDpi="0" r:id="rId1"/>
  <ignoredErrors>
    <ignoredError sqref="O17 G11 E11 O11" unlockedFormula="1"/>
    <ignoredError sqref="B9 M9 M1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30"/>
  <sheetViews>
    <sheetView view="pageBreakPreview" zoomScale="85" zoomScaleNormal="100" zoomScaleSheetLayoutView="85" workbookViewId="0">
      <selection activeCell="BF12" sqref="BF12"/>
    </sheetView>
  </sheetViews>
  <sheetFormatPr defaultColWidth="9" defaultRowHeight="12.75" x14ac:dyDescent="0.25"/>
  <cols>
    <col min="1" max="1" width="2.6640625" style="234" customWidth="1"/>
    <col min="2" max="2" width="1.6640625" style="234" customWidth="1"/>
    <col min="3" max="3" width="5.6640625" style="234" customWidth="1"/>
    <col min="4" max="13" width="4.6640625" style="234" customWidth="1"/>
    <col min="14" max="14" width="7.86328125" style="234" customWidth="1"/>
    <col min="15" max="15" width="2.6640625" style="234" customWidth="1"/>
    <col min="16" max="16" width="1.6640625" style="234" customWidth="1"/>
    <col min="17" max="17" width="2.46484375" style="234" customWidth="1"/>
    <col min="18" max="29" width="4.6640625" style="234" customWidth="1"/>
    <col min="30" max="30" width="4.33203125" customWidth="1"/>
    <col min="35" max="16384" width="9" style="234"/>
  </cols>
  <sheetData>
    <row r="1" spans="1:34" ht="33.75" customHeight="1" x14ac:dyDescent="0.25">
      <c r="A1" s="287" t="s">
        <v>63</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9" t="s">
        <v>75</v>
      </c>
      <c r="AC1" s="289"/>
      <c r="AD1" s="114"/>
    </row>
    <row r="2" spans="1:34" ht="24.75" customHeight="1" x14ac:dyDescent="0.25"/>
    <row r="3" spans="1:34" ht="17.25" customHeight="1" x14ac:dyDescent="0.25">
      <c r="A3" s="290" t="s">
        <v>319</v>
      </c>
      <c r="B3" s="290"/>
      <c r="C3" s="242" t="s">
        <v>136</v>
      </c>
      <c r="L3" s="243"/>
      <c r="M3" s="238"/>
      <c r="O3" s="290" t="s">
        <v>320</v>
      </c>
      <c r="P3" s="290"/>
      <c r="Q3" s="242" t="s">
        <v>322</v>
      </c>
      <c r="R3" s="238"/>
      <c r="S3" s="238"/>
      <c r="T3" s="238"/>
      <c r="U3" s="238"/>
      <c r="V3" s="238"/>
      <c r="W3" s="238"/>
      <c r="X3" s="238"/>
      <c r="Y3" s="238"/>
      <c r="Z3" s="238"/>
      <c r="AA3" s="238"/>
      <c r="AB3" s="238"/>
    </row>
    <row r="4" spans="1:34" ht="18" customHeight="1" x14ac:dyDescent="0.25">
      <c r="C4" s="242" t="s">
        <v>335</v>
      </c>
      <c r="D4" s="244" t="s">
        <v>360</v>
      </c>
      <c r="E4" s="244" t="s">
        <v>7</v>
      </c>
      <c r="F4" s="244" t="s">
        <v>360</v>
      </c>
      <c r="G4" s="244" t="s">
        <v>18</v>
      </c>
      <c r="H4" s="244" t="s">
        <v>360</v>
      </c>
      <c r="I4" s="244" t="s">
        <v>76</v>
      </c>
      <c r="J4" s="242" t="s">
        <v>137</v>
      </c>
      <c r="K4" s="242"/>
      <c r="O4" s="238"/>
      <c r="P4" s="238"/>
      <c r="Q4" s="238"/>
      <c r="R4" s="238"/>
      <c r="S4" s="238"/>
      <c r="T4" s="238"/>
      <c r="U4" s="238"/>
      <c r="V4" s="238"/>
      <c r="W4" s="238"/>
      <c r="X4" s="238"/>
      <c r="Y4" s="238"/>
      <c r="Z4" s="238"/>
      <c r="AA4" s="238"/>
      <c r="AB4" s="238"/>
    </row>
    <row r="5" spans="1:34" ht="17.25" customHeight="1" thickBot="1" x14ac:dyDescent="0.3">
      <c r="O5" s="238"/>
      <c r="P5" s="238"/>
      <c r="Q5" s="291" t="s">
        <v>64</v>
      </c>
      <c r="R5" s="291"/>
      <c r="S5" s="291"/>
      <c r="T5" s="292" t="s">
        <v>210</v>
      </c>
      <c r="U5" s="292"/>
      <c r="V5" s="292"/>
      <c r="W5" s="292"/>
      <c r="X5" s="292"/>
      <c r="Y5" s="292"/>
      <c r="Z5" s="292"/>
      <c r="AA5" s="292"/>
      <c r="AB5" s="292"/>
      <c r="AC5" s="245"/>
      <c r="AD5" s="115"/>
    </row>
    <row r="6" spans="1:34" ht="17.25" customHeight="1" thickBot="1" x14ac:dyDescent="0.3">
      <c r="C6" s="294" t="s">
        <v>139</v>
      </c>
      <c r="D6" s="295"/>
      <c r="E6" s="295"/>
      <c r="F6" s="295"/>
      <c r="G6" s="295"/>
      <c r="H6" s="296"/>
      <c r="I6" s="297" t="s">
        <v>142</v>
      </c>
      <c r="J6" s="297"/>
      <c r="K6" s="242"/>
      <c r="O6" s="238"/>
      <c r="P6" s="238"/>
      <c r="Q6" s="291"/>
      <c r="R6" s="291"/>
      <c r="S6" s="291"/>
      <c r="T6" s="293"/>
      <c r="U6" s="293"/>
      <c r="V6" s="293"/>
      <c r="W6" s="293"/>
      <c r="X6" s="293"/>
      <c r="Y6" s="293"/>
      <c r="Z6" s="293"/>
      <c r="AA6" s="293"/>
      <c r="AB6" s="293"/>
    </row>
    <row r="7" spans="1:34" ht="17.25" customHeight="1" x14ac:dyDescent="0.25">
      <c r="C7" s="246" t="s">
        <v>209</v>
      </c>
      <c r="O7" s="238"/>
      <c r="P7" s="238"/>
      <c r="Q7" s="238"/>
      <c r="R7" s="238"/>
      <c r="S7" s="238"/>
      <c r="T7" s="238"/>
      <c r="U7" s="238"/>
      <c r="V7" s="238"/>
      <c r="W7" s="238"/>
      <c r="X7" s="238"/>
      <c r="Y7" s="238"/>
      <c r="Z7" s="238"/>
      <c r="AA7" s="238"/>
      <c r="AB7" s="238"/>
    </row>
    <row r="8" spans="1:34" ht="17.25" customHeight="1" x14ac:dyDescent="0.25">
      <c r="O8" s="238"/>
      <c r="P8" s="238"/>
      <c r="Q8" s="291" t="s">
        <v>65</v>
      </c>
      <c r="R8" s="291"/>
      <c r="S8" s="291"/>
      <c r="T8" s="298" t="s">
        <v>211</v>
      </c>
      <c r="U8" s="298"/>
      <c r="V8" s="298"/>
      <c r="W8" s="298"/>
      <c r="X8" s="298"/>
      <c r="Y8" s="298"/>
      <c r="Z8" s="298"/>
      <c r="AA8" s="298"/>
      <c r="AB8" s="298"/>
    </row>
    <row r="9" spans="1:34" ht="17.25" customHeight="1" x14ac:dyDescent="0.25">
      <c r="O9" s="238"/>
      <c r="P9" s="238"/>
      <c r="Q9" s="291"/>
      <c r="R9" s="291"/>
      <c r="S9" s="291"/>
      <c r="T9" s="299"/>
      <c r="U9" s="299"/>
      <c r="V9" s="299"/>
      <c r="W9" s="299"/>
      <c r="X9" s="299"/>
      <c r="Y9" s="299"/>
      <c r="Z9" s="299"/>
      <c r="AA9" s="299"/>
      <c r="AB9" s="299"/>
    </row>
    <row r="10" spans="1:34" ht="17.25" customHeight="1" x14ac:dyDescent="0.25">
      <c r="O10" s="238"/>
      <c r="P10" s="238"/>
      <c r="Q10" s="303" t="s">
        <v>318</v>
      </c>
      <c r="R10" s="303"/>
      <c r="S10" s="303"/>
      <c r="T10" s="303"/>
      <c r="U10" s="303"/>
      <c r="V10" s="303"/>
      <c r="W10" s="303"/>
      <c r="X10" s="303"/>
      <c r="Y10" s="303"/>
      <c r="Z10" s="303"/>
      <c r="AA10" s="303"/>
      <c r="AB10" s="303"/>
      <c r="AC10" s="303"/>
    </row>
    <row r="11" spans="1:34" ht="17.25" customHeight="1" x14ac:dyDescent="0.25">
      <c r="E11" s="247"/>
      <c r="F11" s="247"/>
      <c r="G11" s="248"/>
      <c r="H11" s="248"/>
      <c r="I11" s="248"/>
      <c r="J11" s="248"/>
      <c r="K11" s="248"/>
      <c r="L11" s="248"/>
      <c r="M11" s="248"/>
      <c r="O11" s="238"/>
      <c r="P11" s="238"/>
      <c r="Q11" s="238"/>
      <c r="R11" s="238"/>
      <c r="S11" s="238"/>
      <c r="T11" s="238"/>
      <c r="U11" s="238"/>
      <c r="V11" s="238"/>
      <c r="W11" s="238"/>
      <c r="X11" s="238"/>
      <c r="Y11" s="238"/>
      <c r="Z11" s="238"/>
      <c r="AA11" s="238"/>
      <c r="AB11" s="238"/>
    </row>
    <row r="12" spans="1:34" ht="17.25" customHeight="1" x14ac:dyDescent="0.25">
      <c r="E12" s="247"/>
      <c r="F12" s="247"/>
      <c r="G12" s="248"/>
      <c r="H12" s="248"/>
      <c r="I12" s="248"/>
      <c r="J12" s="248"/>
      <c r="K12" s="248"/>
      <c r="L12" s="248"/>
      <c r="M12" s="248"/>
      <c r="O12" s="238"/>
      <c r="P12" s="238"/>
      <c r="Q12" s="238"/>
      <c r="R12" s="238"/>
      <c r="S12" s="238"/>
      <c r="T12" s="238"/>
      <c r="U12" s="238"/>
      <c r="V12" s="238"/>
      <c r="W12" s="238"/>
      <c r="X12" s="238"/>
      <c r="Y12" s="238"/>
      <c r="Z12" s="238"/>
      <c r="AA12" s="238"/>
      <c r="AB12" s="238"/>
    </row>
    <row r="13" spans="1:34" ht="17.25" customHeight="1" x14ac:dyDescent="0.25">
      <c r="B13" s="242"/>
      <c r="L13" s="249"/>
      <c r="M13" s="248"/>
      <c r="O13" s="290" t="s">
        <v>323</v>
      </c>
      <c r="P13" s="290"/>
      <c r="Q13" s="242" t="s">
        <v>324</v>
      </c>
      <c r="R13" s="238"/>
      <c r="S13" s="238"/>
      <c r="T13" s="238"/>
      <c r="U13" s="238"/>
      <c r="V13" s="238"/>
      <c r="W13" s="238"/>
      <c r="X13" s="238"/>
      <c r="Y13" s="238"/>
      <c r="Z13" s="238"/>
      <c r="AA13" s="238"/>
      <c r="AB13" s="238"/>
    </row>
    <row r="14" spans="1:34" ht="17.25" customHeight="1" thickBot="1" x14ac:dyDescent="0.3">
      <c r="B14" s="247"/>
      <c r="C14" s="247"/>
      <c r="D14" s="247"/>
      <c r="E14" s="250"/>
      <c r="F14" s="250"/>
      <c r="G14" s="251"/>
      <c r="H14" s="251"/>
      <c r="K14" s="248"/>
      <c r="L14" s="248"/>
      <c r="M14" s="248"/>
      <c r="R14" s="238"/>
      <c r="S14" s="238"/>
      <c r="T14" s="238"/>
      <c r="U14" s="238"/>
      <c r="V14" s="238"/>
      <c r="W14" s="238"/>
      <c r="X14" s="238"/>
      <c r="Y14" s="238"/>
      <c r="Z14" s="238"/>
      <c r="AA14" s="238"/>
      <c r="AB14" s="238"/>
      <c r="AC14" s="238"/>
    </row>
    <row r="15" spans="1:34" ht="20.100000000000001" customHeight="1" x14ac:dyDescent="0.25">
      <c r="E15" s="248"/>
      <c r="F15" s="248"/>
      <c r="G15" s="248"/>
      <c r="H15" s="248"/>
      <c r="I15" s="248"/>
      <c r="J15" s="248"/>
      <c r="K15" s="248"/>
      <c r="L15" s="248"/>
      <c r="M15" s="248"/>
      <c r="R15" s="300" t="s">
        <v>335</v>
      </c>
      <c r="S15" s="301"/>
      <c r="T15" s="252" t="s">
        <v>336</v>
      </c>
      <c r="U15" s="252" t="s">
        <v>7</v>
      </c>
      <c r="V15" s="252" t="s">
        <v>336</v>
      </c>
      <c r="W15" s="252" t="s">
        <v>18</v>
      </c>
      <c r="X15" s="252" t="s">
        <v>336</v>
      </c>
      <c r="Y15" s="252" t="s">
        <v>77</v>
      </c>
      <c r="Z15" s="301" t="s">
        <v>325</v>
      </c>
      <c r="AA15" s="302"/>
      <c r="AB15" s="238"/>
      <c r="AC15" s="238"/>
      <c r="AE15" s="339" t="s">
        <v>200</v>
      </c>
      <c r="AF15" s="339"/>
      <c r="AG15" s="339"/>
      <c r="AH15" s="339"/>
    </row>
    <row r="16" spans="1:34" ht="20.100000000000001" customHeight="1" thickBot="1" x14ac:dyDescent="0.3">
      <c r="R16" s="334" t="s">
        <v>337</v>
      </c>
      <c r="S16" s="335"/>
      <c r="T16" s="253" t="s">
        <v>338</v>
      </c>
      <c r="U16" s="253" t="s">
        <v>7</v>
      </c>
      <c r="V16" s="253" t="s">
        <v>336</v>
      </c>
      <c r="W16" s="253" t="s">
        <v>18</v>
      </c>
      <c r="X16" s="253" t="s">
        <v>336</v>
      </c>
      <c r="Y16" s="253" t="s">
        <v>77</v>
      </c>
      <c r="Z16" s="335" t="s">
        <v>326</v>
      </c>
      <c r="AA16" s="336"/>
      <c r="AB16" s="238"/>
      <c r="AC16" s="238"/>
      <c r="AE16" s="339"/>
      <c r="AF16" s="339"/>
      <c r="AG16" s="339"/>
      <c r="AH16" s="339"/>
    </row>
    <row r="17" spans="2:33" ht="17.25" customHeight="1" x14ac:dyDescent="0.25">
      <c r="R17" s="238"/>
      <c r="S17" s="254"/>
      <c r="T17" s="254"/>
      <c r="U17" s="254"/>
      <c r="V17" s="254"/>
      <c r="W17" s="254"/>
      <c r="X17" s="254"/>
      <c r="Y17" s="254"/>
      <c r="Z17" s="254"/>
      <c r="AA17" s="254"/>
      <c r="AB17" s="238"/>
      <c r="AC17" s="238"/>
      <c r="AE17" s="233"/>
      <c r="AF17" s="233"/>
      <c r="AG17" s="233"/>
    </row>
    <row r="18" spans="2:33" ht="34.5" customHeight="1" x14ac:dyDescent="0.25">
      <c r="B18" s="247"/>
      <c r="R18" s="255"/>
      <c r="S18" s="256" t="s">
        <v>127</v>
      </c>
      <c r="T18" s="256">
        <v>1</v>
      </c>
      <c r="U18" s="337" t="s">
        <v>66</v>
      </c>
      <c r="V18" s="338"/>
      <c r="Z18" s="249"/>
    </row>
    <row r="19" spans="2:33" ht="17.25" customHeight="1" x14ac:dyDescent="0.25">
      <c r="R19" s="238"/>
    </row>
    <row r="20" spans="2:33" ht="15.75" customHeight="1" x14ac:dyDescent="0.25">
      <c r="S20" s="238"/>
      <c r="U20" s="250"/>
      <c r="V20" s="250"/>
      <c r="W20" s="250"/>
      <c r="X20" s="250"/>
      <c r="Y20" s="250"/>
      <c r="Z20" s="250"/>
      <c r="AA20" s="250"/>
      <c r="AB20" s="250"/>
    </row>
    <row r="21" spans="2:33" ht="17.25" customHeight="1" thickBot="1" x14ac:dyDescent="0.3">
      <c r="E21" s="304" t="s">
        <v>67</v>
      </c>
      <c r="F21" s="305"/>
      <c r="G21" s="310"/>
      <c r="H21" s="310"/>
      <c r="I21" s="311"/>
      <c r="J21" s="311"/>
      <c r="K21" s="311"/>
      <c r="O21" s="237" t="s">
        <v>327</v>
      </c>
      <c r="P21" s="242"/>
    </row>
    <row r="22" spans="2:33" ht="17.25" customHeight="1" x14ac:dyDescent="0.25">
      <c r="E22" s="306"/>
      <c r="F22" s="307"/>
      <c r="G22" s="310"/>
      <c r="H22" s="310"/>
      <c r="I22" s="311"/>
      <c r="J22" s="311"/>
      <c r="K22" s="311"/>
      <c r="Q22" s="312" t="s">
        <v>65</v>
      </c>
      <c r="R22" s="313"/>
      <c r="S22" s="313"/>
      <c r="T22" s="316" t="s">
        <v>212</v>
      </c>
      <c r="U22" s="316"/>
      <c r="V22" s="316"/>
      <c r="W22" s="316"/>
      <c r="X22" s="316"/>
      <c r="Y22" s="316"/>
      <c r="Z22" s="316"/>
      <c r="AA22" s="316"/>
      <c r="AB22" s="317"/>
    </row>
    <row r="23" spans="2:33" ht="17.25" customHeight="1" x14ac:dyDescent="0.25">
      <c r="E23" s="306"/>
      <c r="F23" s="307"/>
      <c r="G23" s="310"/>
      <c r="H23" s="310"/>
      <c r="I23" s="311"/>
      <c r="J23" s="311"/>
      <c r="K23" s="311"/>
      <c r="O23" s="242"/>
      <c r="P23" s="242"/>
      <c r="Q23" s="314"/>
      <c r="R23" s="315"/>
      <c r="S23" s="315"/>
      <c r="T23" s="318"/>
      <c r="U23" s="318"/>
      <c r="V23" s="318"/>
      <c r="W23" s="318"/>
      <c r="X23" s="318"/>
      <c r="Y23" s="318"/>
      <c r="Z23" s="318"/>
      <c r="AA23" s="318"/>
      <c r="AB23" s="319"/>
    </row>
    <row r="24" spans="2:33" ht="17.25" customHeight="1" x14ac:dyDescent="0.25">
      <c r="E24" s="306"/>
      <c r="F24" s="307"/>
      <c r="G24" s="310"/>
      <c r="H24" s="310"/>
      <c r="I24" s="311"/>
      <c r="J24" s="311"/>
      <c r="K24" s="311"/>
      <c r="O24" s="238"/>
      <c r="P24" s="238"/>
      <c r="Q24" s="314" t="s">
        <v>68</v>
      </c>
      <c r="R24" s="315"/>
      <c r="S24" s="315"/>
      <c r="T24" s="322" t="s">
        <v>328</v>
      </c>
      <c r="U24" s="322"/>
      <c r="V24" s="324" t="s">
        <v>329</v>
      </c>
      <c r="W24" s="324"/>
      <c r="X24" s="324"/>
      <c r="Y24" s="340" t="s">
        <v>330</v>
      </c>
      <c r="Z24" s="340"/>
      <c r="AA24" s="340"/>
      <c r="AB24" s="341"/>
    </row>
    <row r="25" spans="2:33" ht="17.25" customHeight="1" thickBot="1" x14ac:dyDescent="0.3">
      <c r="E25" s="306"/>
      <c r="F25" s="307"/>
      <c r="G25" s="310"/>
      <c r="H25" s="310"/>
      <c r="I25" s="311"/>
      <c r="J25" s="311"/>
      <c r="K25" s="311"/>
      <c r="O25" s="238"/>
      <c r="P25" s="238"/>
      <c r="Q25" s="320"/>
      <c r="R25" s="321"/>
      <c r="S25" s="321"/>
      <c r="T25" s="323"/>
      <c r="U25" s="323"/>
      <c r="V25" s="325"/>
      <c r="W25" s="325"/>
      <c r="X25" s="325"/>
      <c r="Y25" s="342"/>
      <c r="Z25" s="342"/>
      <c r="AA25" s="342"/>
      <c r="AB25" s="343"/>
    </row>
    <row r="26" spans="2:33" ht="17.25" customHeight="1" x14ac:dyDescent="0.25">
      <c r="E26" s="306"/>
      <c r="F26" s="307"/>
      <c r="G26" s="310"/>
      <c r="H26" s="310"/>
      <c r="I26" s="311"/>
      <c r="J26" s="311"/>
      <c r="K26" s="311"/>
      <c r="Q26" s="315" t="s">
        <v>69</v>
      </c>
      <c r="R26" s="315"/>
      <c r="S26" s="315"/>
      <c r="T26" s="328" t="s">
        <v>331</v>
      </c>
      <c r="U26" s="328"/>
      <c r="V26" s="330" t="s">
        <v>332</v>
      </c>
      <c r="W26" s="330"/>
      <c r="X26" s="330"/>
      <c r="Y26" s="332" t="s">
        <v>333</v>
      </c>
      <c r="Z26" s="332"/>
      <c r="AA26" s="332"/>
      <c r="AB26" s="332"/>
    </row>
    <row r="27" spans="2:33" ht="17.25" customHeight="1" x14ac:dyDescent="0.25">
      <c r="E27" s="306"/>
      <c r="F27" s="307"/>
      <c r="G27" s="310"/>
      <c r="H27" s="310"/>
      <c r="I27" s="311"/>
      <c r="J27" s="311"/>
      <c r="K27" s="311"/>
      <c r="Q27" s="315"/>
      <c r="R27" s="315"/>
      <c r="S27" s="315"/>
      <c r="T27" s="329"/>
      <c r="U27" s="329"/>
      <c r="V27" s="331"/>
      <c r="W27" s="331"/>
      <c r="X27" s="331"/>
      <c r="Y27" s="333"/>
      <c r="Z27" s="333"/>
      <c r="AA27" s="333"/>
      <c r="AB27" s="333"/>
    </row>
    <row r="28" spans="2:33" ht="17.25" customHeight="1" x14ac:dyDescent="0.25">
      <c r="E28" s="306"/>
      <c r="F28" s="307"/>
      <c r="G28" s="310"/>
      <c r="H28" s="310"/>
      <c r="I28" s="311"/>
      <c r="J28" s="311"/>
      <c r="K28" s="311"/>
      <c r="Q28" s="315" t="s">
        <v>70</v>
      </c>
      <c r="R28" s="315"/>
      <c r="S28" s="315"/>
      <c r="T28" s="326" t="s">
        <v>334</v>
      </c>
      <c r="U28" s="326"/>
      <c r="V28" s="326"/>
      <c r="W28" s="326"/>
      <c r="X28" s="326"/>
      <c r="Y28" s="326"/>
      <c r="Z28" s="326"/>
      <c r="AA28" s="326"/>
      <c r="AB28" s="326"/>
      <c r="AF28" t="s">
        <v>138</v>
      </c>
    </row>
    <row r="29" spans="2:33" ht="17.25" customHeight="1" x14ac:dyDescent="0.25">
      <c r="E29" s="308"/>
      <c r="F29" s="309"/>
      <c r="G29" s="311"/>
      <c r="H29" s="311"/>
      <c r="I29" s="311"/>
      <c r="J29" s="311"/>
      <c r="K29" s="311"/>
      <c r="Q29" s="315"/>
      <c r="R29" s="315"/>
      <c r="S29" s="315"/>
      <c r="T29" s="327"/>
      <c r="U29" s="327"/>
      <c r="V29" s="327"/>
      <c r="W29" s="327"/>
      <c r="X29" s="327"/>
      <c r="Y29" s="327"/>
      <c r="Z29" s="327"/>
      <c r="AA29" s="327"/>
      <c r="AB29" s="327"/>
      <c r="AF29" t="s">
        <v>139</v>
      </c>
    </row>
    <row r="30" spans="2:33" ht="13.5" customHeight="1" x14ac:dyDescent="0.25">
      <c r="AF30" t="s">
        <v>140</v>
      </c>
    </row>
  </sheetData>
  <mergeCells count="32">
    <mergeCell ref="R16:S16"/>
    <mergeCell ref="Z16:AA16"/>
    <mergeCell ref="U18:V18"/>
    <mergeCell ref="AE15:AH16"/>
    <mergeCell ref="Y24:AB25"/>
    <mergeCell ref="E21:F29"/>
    <mergeCell ref="G21:K29"/>
    <mergeCell ref="Q22:S23"/>
    <mergeCell ref="T22:AB23"/>
    <mergeCell ref="Q24:S25"/>
    <mergeCell ref="T24:U25"/>
    <mergeCell ref="V24:X25"/>
    <mergeCell ref="Q28:S29"/>
    <mergeCell ref="T28:AB29"/>
    <mergeCell ref="Q26:S27"/>
    <mergeCell ref="T26:U27"/>
    <mergeCell ref="V26:X27"/>
    <mergeCell ref="Y26:AB27"/>
    <mergeCell ref="Q8:S9"/>
    <mergeCell ref="T8:AB9"/>
    <mergeCell ref="O13:P13"/>
    <mergeCell ref="R15:S15"/>
    <mergeCell ref="Z15:AA15"/>
    <mergeCell ref="Q10:AC10"/>
    <mergeCell ref="A1:AA1"/>
    <mergeCell ref="AB1:AC1"/>
    <mergeCell ref="A3:B3"/>
    <mergeCell ref="O3:P3"/>
    <mergeCell ref="Q5:S6"/>
    <mergeCell ref="T5:AB6"/>
    <mergeCell ref="C6:H6"/>
    <mergeCell ref="I6:J6"/>
  </mergeCells>
  <phoneticPr fontId="3"/>
  <dataValidations count="1">
    <dataValidation type="list" allowBlank="1" showInputMessage="1" showErrorMessage="1" sqref="C6:H6" xr:uid="{00000000-0002-0000-0100-000000000000}">
      <formula1>$AF$28:$AF$30</formula1>
    </dataValidation>
  </dataValidations>
  <printOptions horizontalCentered="1" verticalCentered="1"/>
  <pageMargins left="0.78740157480314965" right="0.78740157480314965" top="0.78740157480314965" bottom="0.78740157480314965" header="0" footer="0"/>
  <pageSetup paperSize="9" scale="89" fitToHeight="0" orientation="landscape" verticalDpi="0" r:id="rId1"/>
  <ignoredErrors>
    <ignoredError sqref="A3 O3 O13"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N116"/>
  <sheetViews>
    <sheetView view="pageBreakPreview" zoomScale="85" zoomScaleNormal="100" zoomScaleSheetLayoutView="85" workbookViewId="0">
      <pane ySplit="3" topLeftCell="A10"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8.796875" style="1" customWidth="1"/>
    <col min="3" max="3" width="11.19921875" style="1" customWidth="1"/>
    <col min="4" max="4" width="3" style="1" customWidth="1"/>
    <col min="5" max="5" width="10.796875" style="1" customWidth="1"/>
    <col min="6" max="6" width="15.86328125" style="1" customWidth="1"/>
    <col min="7" max="7" width="4.19921875" style="1" customWidth="1"/>
    <col min="8" max="8" width="5.6640625" style="1" customWidth="1"/>
    <col min="9" max="9" width="17.46484375" style="1" customWidth="1"/>
    <col min="10" max="10" width="13.86328125" style="1" customWidth="1"/>
    <col min="11" max="11" width="25.796875" style="1" customWidth="1"/>
    <col min="12" max="12" width="19.46484375" style="1" customWidth="1"/>
    <col min="13" max="13" width="2" style="1" customWidth="1"/>
    <col min="14" max="16384" width="9" style="1"/>
  </cols>
  <sheetData>
    <row r="1" spans="1:14" ht="18" customHeight="1" thickBot="1" x14ac:dyDescent="0.3">
      <c r="A1" s="125" t="s">
        <v>81</v>
      </c>
      <c r="B1" s="3" t="s">
        <v>23</v>
      </c>
      <c r="C1" s="4"/>
      <c r="D1" s="4"/>
      <c r="E1" s="46"/>
      <c r="F1" s="46"/>
      <c r="G1" s="141" t="s">
        <v>148</v>
      </c>
      <c r="H1" s="140"/>
      <c r="I1" s="140"/>
      <c r="J1" s="4"/>
      <c r="L1" s="126" t="s">
        <v>82</v>
      </c>
      <c r="N1" s="422" t="s">
        <v>85</v>
      </c>
    </row>
    <row r="2" spans="1:14" ht="15" customHeight="1" x14ac:dyDescent="0.25">
      <c r="A2" s="388" t="s">
        <v>41</v>
      </c>
      <c r="B2" s="389"/>
      <c r="C2" s="392" t="s">
        <v>93</v>
      </c>
      <c r="D2" s="389"/>
      <c r="E2" s="389" t="s">
        <v>42</v>
      </c>
      <c r="F2" s="389" t="s">
        <v>24</v>
      </c>
      <c r="G2" s="389"/>
      <c r="H2" s="389"/>
      <c r="I2" s="389"/>
      <c r="J2" s="389"/>
      <c r="K2" s="383" t="s">
        <v>354</v>
      </c>
      <c r="L2" s="385" t="s">
        <v>25</v>
      </c>
      <c r="N2" s="422"/>
    </row>
    <row r="3" spans="1:14" ht="15" customHeight="1" x14ac:dyDescent="0.25">
      <c r="A3" s="390"/>
      <c r="B3" s="391"/>
      <c r="C3" s="391"/>
      <c r="D3" s="391"/>
      <c r="E3" s="391"/>
      <c r="F3" s="387" t="s">
        <v>43</v>
      </c>
      <c r="G3" s="387"/>
      <c r="H3" s="387"/>
      <c r="I3" s="33" t="s">
        <v>1</v>
      </c>
      <c r="J3" s="32" t="s">
        <v>26</v>
      </c>
      <c r="K3" s="384"/>
      <c r="L3" s="386"/>
      <c r="N3" s="422"/>
    </row>
    <row r="4" spans="1:14" ht="22.5" customHeight="1" x14ac:dyDescent="0.25">
      <c r="A4" s="371" t="s">
        <v>339</v>
      </c>
      <c r="B4" s="372"/>
      <c r="C4" s="344">
        <v>2000000</v>
      </c>
      <c r="D4" s="345"/>
      <c r="E4" s="33" t="s">
        <v>84</v>
      </c>
      <c r="F4" s="373"/>
      <c r="G4" s="373"/>
      <c r="H4" s="373"/>
      <c r="I4" s="147"/>
      <c r="J4" s="33"/>
      <c r="K4" s="50"/>
      <c r="L4" s="40" t="s">
        <v>213</v>
      </c>
      <c r="N4" s="422"/>
    </row>
    <row r="5" spans="1:14" ht="22.5" customHeight="1" x14ac:dyDescent="0.25">
      <c r="A5" s="371" t="s">
        <v>339</v>
      </c>
      <c r="B5" s="372"/>
      <c r="C5" s="344">
        <v>100000</v>
      </c>
      <c r="D5" s="345"/>
      <c r="E5" s="33" t="s">
        <v>83</v>
      </c>
      <c r="F5" s="373" t="s">
        <v>215</v>
      </c>
      <c r="G5" s="373"/>
      <c r="H5" s="373"/>
      <c r="I5" s="147" t="s">
        <v>216</v>
      </c>
      <c r="J5" s="33" t="s">
        <v>217</v>
      </c>
      <c r="K5" s="50"/>
      <c r="L5" s="40"/>
      <c r="N5" s="422"/>
    </row>
    <row r="6" spans="1:14" ht="22.5" customHeight="1" x14ac:dyDescent="0.25">
      <c r="A6" s="371" t="s">
        <v>339</v>
      </c>
      <c r="B6" s="372"/>
      <c r="C6" s="344">
        <v>21000</v>
      </c>
      <c r="D6" s="345"/>
      <c r="E6" s="33" t="s">
        <v>83</v>
      </c>
      <c r="F6" s="373" t="s">
        <v>230</v>
      </c>
      <c r="G6" s="373"/>
      <c r="H6" s="373"/>
      <c r="I6" s="147" t="s">
        <v>218</v>
      </c>
      <c r="J6" s="33" t="s">
        <v>219</v>
      </c>
      <c r="K6" s="50" t="s">
        <v>220</v>
      </c>
      <c r="L6" s="40" t="s">
        <v>221</v>
      </c>
      <c r="N6" s="422"/>
    </row>
    <row r="7" spans="1:14" ht="22.5" customHeight="1" x14ac:dyDescent="0.25">
      <c r="A7" s="371" t="s">
        <v>339</v>
      </c>
      <c r="B7" s="372"/>
      <c r="C7" s="344">
        <v>45000</v>
      </c>
      <c r="D7" s="345"/>
      <c r="E7" s="33" t="s">
        <v>83</v>
      </c>
      <c r="F7" s="373"/>
      <c r="G7" s="373"/>
      <c r="H7" s="373"/>
      <c r="I7" s="147"/>
      <c r="J7" s="33"/>
      <c r="K7" s="50"/>
      <c r="L7" s="40" t="s">
        <v>222</v>
      </c>
      <c r="N7" s="422"/>
    </row>
    <row r="8" spans="1:14" ht="22.5" customHeight="1" x14ac:dyDescent="0.25">
      <c r="A8" s="371" t="s">
        <v>339</v>
      </c>
      <c r="B8" s="372"/>
      <c r="C8" s="344">
        <v>10000</v>
      </c>
      <c r="D8" s="345"/>
      <c r="E8" s="33" t="s">
        <v>83</v>
      </c>
      <c r="F8" s="373"/>
      <c r="G8" s="373"/>
      <c r="H8" s="373"/>
      <c r="I8" s="147"/>
      <c r="J8" s="33"/>
      <c r="K8" s="50"/>
      <c r="L8" s="40" t="s">
        <v>223</v>
      </c>
      <c r="N8" s="422"/>
    </row>
    <row r="9" spans="1:14" ht="22.5" customHeight="1" x14ac:dyDescent="0.25">
      <c r="A9" s="371" t="s">
        <v>339</v>
      </c>
      <c r="B9" s="372"/>
      <c r="C9" s="344">
        <v>500000</v>
      </c>
      <c r="D9" s="345"/>
      <c r="E9" s="33" t="s">
        <v>83</v>
      </c>
      <c r="F9" s="373" t="s">
        <v>230</v>
      </c>
      <c r="G9" s="373"/>
      <c r="H9" s="373"/>
      <c r="I9" s="147" t="s">
        <v>224</v>
      </c>
      <c r="J9" s="33" t="s">
        <v>225</v>
      </c>
      <c r="K9" s="50"/>
      <c r="L9" s="40"/>
      <c r="N9" s="422"/>
    </row>
    <row r="10" spans="1:14" ht="22.5" customHeight="1" x14ac:dyDescent="0.25">
      <c r="A10" s="371" t="s">
        <v>339</v>
      </c>
      <c r="B10" s="372"/>
      <c r="C10" s="344">
        <v>35000</v>
      </c>
      <c r="D10" s="345"/>
      <c r="E10" s="33" t="s">
        <v>84</v>
      </c>
      <c r="F10" s="373"/>
      <c r="G10" s="373"/>
      <c r="H10" s="373"/>
      <c r="I10" s="147"/>
      <c r="J10" s="33"/>
      <c r="K10" s="50" t="s">
        <v>356</v>
      </c>
      <c r="L10" s="40" t="s">
        <v>226</v>
      </c>
      <c r="N10" s="422"/>
    </row>
    <row r="11" spans="1:14" ht="22.5" customHeight="1" x14ac:dyDescent="0.25">
      <c r="A11" s="371"/>
      <c r="B11" s="372"/>
      <c r="C11" s="344"/>
      <c r="D11" s="345"/>
      <c r="E11" s="33"/>
      <c r="F11" s="399"/>
      <c r="G11" s="399"/>
      <c r="H11" s="399"/>
      <c r="I11" s="147"/>
      <c r="J11" s="33"/>
      <c r="K11" s="50"/>
      <c r="L11" s="40"/>
      <c r="N11" s="422"/>
    </row>
    <row r="12" spans="1:14" ht="22.5" customHeight="1" x14ac:dyDescent="0.25">
      <c r="A12" s="371"/>
      <c r="B12" s="372"/>
      <c r="C12" s="344"/>
      <c r="D12" s="345"/>
      <c r="E12" s="33"/>
      <c r="F12" s="373"/>
      <c r="G12" s="373"/>
      <c r="H12" s="373"/>
      <c r="I12" s="147"/>
      <c r="J12" s="33"/>
      <c r="K12" s="50"/>
      <c r="L12" s="40"/>
      <c r="N12" s="422"/>
    </row>
    <row r="13" spans="1:14" ht="22.5" customHeight="1" x14ac:dyDescent="0.25">
      <c r="A13" s="380"/>
      <c r="B13" s="381"/>
      <c r="C13" s="344"/>
      <c r="D13" s="345"/>
      <c r="E13" s="33"/>
      <c r="F13" s="382"/>
      <c r="G13" s="382"/>
      <c r="H13" s="382"/>
      <c r="I13" s="148"/>
      <c r="J13" s="145"/>
      <c r="K13" s="50"/>
      <c r="L13" s="40"/>
      <c r="N13" s="422"/>
    </row>
    <row r="14" spans="1:14" ht="22.5" customHeight="1" x14ac:dyDescent="0.25">
      <c r="A14" s="380"/>
      <c r="B14" s="381"/>
      <c r="C14" s="344"/>
      <c r="D14" s="345"/>
      <c r="E14" s="33"/>
      <c r="F14" s="382"/>
      <c r="G14" s="382"/>
      <c r="H14" s="382"/>
      <c r="I14" s="148"/>
      <c r="J14" s="145"/>
      <c r="K14" s="50"/>
      <c r="L14" s="40"/>
      <c r="N14" s="422"/>
    </row>
    <row r="15" spans="1:14" ht="22.5" customHeight="1" x14ac:dyDescent="0.25">
      <c r="A15" s="380"/>
      <c r="B15" s="381"/>
      <c r="C15" s="344"/>
      <c r="D15" s="345"/>
      <c r="E15" s="33"/>
      <c r="F15" s="382"/>
      <c r="G15" s="382"/>
      <c r="H15" s="382"/>
      <c r="I15" s="148"/>
      <c r="J15" s="145"/>
      <c r="K15" s="50"/>
      <c r="L15" s="40"/>
      <c r="N15" s="422"/>
    </row>
    <row r="16" spans="1:14" ht="22.5" customHeight="1" x14ac:dyDescent="0.25">
      <c r="A16" s="380"/>
      <c r="B16" s="381"/>
      <c r="C16" s="344"/>
      <c r="D16" s="345"/>
      <c r="E16" s="33"/>
      <c r="F16" s="382"/>
      <c r="G16" s="382"/>
      <c r="H16" s="382"/>
      <c r="I16" s="148"/>
      <c r="J16" s="145"/>
      <c r="K16" s="50"/>
      <c r="L16" s="40"/>
    </row>
    <row r="17" spans="1:14" ht="22.5" customHeight="1" x14ac:dyDescent="0.25">
      <c r="A17" s="380"/>
      <c r="B17" s="381"/>
      <c r="C17" s="344"/>
      <c r="D17" s="345"/>
      <c r="E17" s="33"/>
      <c r="F17" s="382"/>
      <c r="G17" s="382"/>
      <c r="H17" s="382"/>
      <c r="I17" s="148"/>
      <c r="J17" s="145"/>
      <c r="K17" s="50"/>
      <c r="L17" s="40"/>
    </row>
    <row r="18" spans="1:14" ht="22.5" customHeight="1" thickBot="1" x14ac:dyDescent="0.3">
      <c r="A18" s="371"/>
      <c r="B18" s="372"/>
      <c r="C18" s="400"/>
      <c r="D18" s="401"/>
      <c r="E18" s="33"/>
      <c r="F18" s="373"/>
      <c r="G18" s="373"/>
      <c r="H18" s="373"/>
      <c r="I18" s="147"/>
      <c r="J18" s="33"/>
      <c r="K18" s="50"/>
      <c r="L18" s="40"/>
    </row>
    <row r="19" spans="1:14" ht="18.75" customHeight="1" x14ac:dyDescent="0.25">
      <c r="A19" s="347" t="s">
        <v>128</v>
      </c>
      <c r="B19" s="209" t="s">
        <v>27</v>
      </c>
      <c r="C19" s="393">
        <f>SUMIF(E4:E18,"寄　　附",C4:D18)</f>
        <v>676000</v>
      </c>
      <c r="D19" s="394"/>
      <c r="E19" s="212"/>
      <c r="F19" s="350"/>
      <c r="G19" s="350"/>
      <c r="H19" s="350"/>
      <c r="I19" s="149"/>
      <c r="J19" s="96"/>
      <c r="K19" s="154"/>
      <c r="L19" s="155"/>
      <c r="N19" s="20" t="s">
        <v>196</v>
      </c>
    </row>
    <row r="20" spans="1:14" ht="18.75" customHeight="1" x14ac:dyDescent="0.25">
      <c r="A20" s="347"/>
      <c r="B20" s="210" t="s">
        <v>28</v>
      </c>
      <c r="C20" s="395">
        <f>SUMIF(E4:E18,"その他の収入",C4:D18)</f>
        <v>2035000</v>
      </c>
      <c r="D20" s="396"/>
      <c r="E20" s="212"/>
      <c r="F20" s="350"/>
      <c r="G20" s="350"/>
      <c r="H20" s="350"/>
      <c r="I20" s="149"/>
      <c r="J20" s="96"/>
      <c r="K20" s="154"/>
      <c r="L20" s="155"/>
      <c r="N20" s="20" t="s">
        <v>196</v>
      </c>
    </row>
    <row r="21" spans="1:14" ht="18.75" customHeight="1" thickBot="1" x14ac:dyDescent="0.3">
      <c r="A21" s="348"/>
      <c r="B21" s="211" t="s">
        <v>2</v>
      </c>
      <c r="C21" s="397">
        <f>SUM(C19:D20)</f>
        <v>2711000</v>
      </c>
      <c r="D21" s="398"/>
      <c r="E21" s="213"/>
      <c r="F21" s="351"/>
      <c r="G21" s="351"/>
      <c r="H21" s="351"/>
      <c r="I21" s="150"/>
      <c r="J21" s="97"/>
      <c r="K21" s="156"/>
      <c r="L21" s="157"/>
      <c r="N21" s="20" t="s">
        <v>196</v>
      </c>
    </row>
    <row r="22" spans="1:14" ht="18.75" customHeight="1" thickTop="1" x14ac:dyDescent="0.25">
      <c r="A22" s="374" t="s">
        <v>19</v>
      </c>
      <c r="B22" s="217" t="s">
        <v>27</v>
      </c>
      <c r="C22" s="417"/>
      <c r="D22" s="418"/>
      <c r="E22" s="219"/>
      <c r="F22" s="376"/>
      <c r="G22" s="376"/>
      <c r="H22" s="376"/>
      <c r="I22" s="151"/>
      <c r="J22" s="98"/>
      <c r="K22" s="158"/>
      <c r="L22" s="159"/>
    </row>
    <row r="23" spans="1:14" ht="18.75" customHeight="1" x14ac:dyDescent="0.25">
      <c r="A23" s="347"/>
      <c r="B23" s="210" t="s">
        <v>28</v>
      </c>
      <c r="C23" s="415"/>
      <c r="D23" s="416"/>
      <c r="E23" s="212"/>
      <c r="F23" s="350"/>
      <c r="G23" s="350"/>
      <c r="H23" s="350"/>
      <c r="I23" s="149"/>
      <c r="J23" s="96"/>
      <c r="K23" s="154"/>
      <c r="L23" s="155"/>
    </row>
    <row r="24" spans="1:14" ht="18.75" customHeight="1" thickBot="1" x14ac:dyDescent="0.3">
      <c r="A24" s="375"/>
      <c r="B24" s="218" t="s">
        <v>2</v>
      </c>
      <c r="C24" s="413"/>
      <c r="D24" s="414"/>
      <c r="E24" s="220"/>
      <c r="F24" s="377"/>
      <c r="G24" s="377"/>
      <c r="H24" s="377"/>
      <c r="I24" s="152"/>
      <c r="J24" s="99"/>
      <c r="K24" s="160"/>
      <c r="L24" s="161"/>
      <c r="N24" s="20" t="s">
        <v>196</v>
      </c>
    </row>
    <row r="25" spans="1:14" ht="18.75" customHeight="1" thickTop="1" x14ac:dyDescent="0.25">
      <c r="A25" s="346" t="s">
        <v>20</v>
      </c>
      <c r="B25" s="214" t="s">
        <v>27</v>
      </c>
      <c r="C25" s="393">
        <f>C19+C22</f>
        <v>676000</v>
      </c>
      <c r="D25" s="394"/>
      <c r="E25" s="216"/>
      <c r="F25" s="349"/>
      <c r="G25" s="349"/>
      <c r="H25" s="349"/>
      <c r="I25" s="153"/>
      <c r="J25" s="100"/>
      <c r="K25" s="162"/>
      <c r="L25" s="163"/>
      <c r="N25" s="20" t="s">
        <v>196</v>
      </c>
    </row>
    <row r="26" spans="1:14" ht="18.75" customHeight="1" x14ac:dyDescent="0.25">
      <c r="A26" s="347"/>
      <c r="B26" s="210" t="s">
        <v>28</v>
      </c>
      <c r="C26" s="395">
        <f>C20+C23</f>
        <v>2035000</v>
      </c>
      <c r="D26" s="396"/>
      <c r="E26" s="212"/>
      <c r="F26" s="350"/>
      <c r="G26" s="350"/>
      <c r="H26" s="350"/>
      <c r="I26" s="149"/>
      <c r="J26" s="96"/>
      <c r="K26" s="154"/>
      <c r="L26" s="155"/>
      <c r="N26" s="20" t="s">
        <v>196</v>
      </c>
    </row>
    <row r="27" spans="1:14" ht="18.75" customHeight="1" thickBot="1" x14ac:dyDescent="0.3">
      <c r="A27" s="348"/>
      <c r="B27" s="215" t="s">
        <v>29</v>
      </c>
      <c r="C27" s="411">
        <f>SUM(C25:D26)</f>
        <v>2711000</v>
      </c>
      <c r="D27" s="412"/>
      <c r="E27" s="213"/>
      <c r="F27" s="351"/>
      <c r="G27" s="351"/>
      <c r="H27" s="351"/>
      <c r="I27" s="150"/>
      <c r="J27" s="97"/>
      <c r="K27" s="156"/>
      <c r="L27" s="164"/>
      <c r="N27" s="20" t="s">
        <v>196</v>
      </c>
    </row>
    <row r="28" spans="1:14" ht="18.75" customHeight="1" x14ac:dyDescent="0.25">
      <c r="A28" s="352" t="s">
        <v>30</v>
      </c>
      <c r="B28" s="353"/>
      <c r="C28" s="402" t="s">
        <v>197</v>
      </c>
      <c r="D28" s="403"/>
      <c r="E28" s="405">
        <f>K28+K29</f>
        <v>255150</v>
      </c>
      <c r="F28" s="406"/>
      <c r="G28" s="361" t="s">
        <v>13</v>
      </c>
      <c r="H28" s="363" t="s">
        <v>309</v>
      </c>
      <c r="I28" s="363"/>
      <c r="J28" s="409"/>
      <c r="K28" s="221"/>
      <c r="L28" s="62" t="s">
        <v>13</v>
      </c>
      <c r="N28" s="64" t="s">
        <v>83</v>
      </c>
    </row>
    <row r="29" spans="1:14" ht="18.75" customHeight="1" thickBot="1" x14ac:dyDescent="0.3">
      <c r="A29" s="354"/>
      <c r="B29" s="355"/>
      <c r="C29" s="355"/>
      <c r="D29" s="404"/>
      <c r="E29" s="407"/>
      <c r="F29" s="408"/>
      <c r="G29" s="362"/>
      <c r="H29" s="364" t="s">
        <v>310</v>
      </c>
      <c r="I29" s="364"/>
      <c r="J29" s="410"/>
      <c r="K29" s="222">
        <v>255150</v>
      </c>
      <c r="L29" s="63" t="s">
        <v>13</v>
      </c>
      <c r="N29" s="64" t="s">
        <v>84</v>
      </c>
    </row>
    <row r="30" spans="1:14" ht="18" customHeight="1" thickBot="1" x14ac:dyDescent="0.3">
      <c r="A30" s="125" t="s">
        <v>81</v>
      </c>
      <c r="B30" s="3" t="s">
        <v>23</v>
      </c>
      <c r="C30" s="4"/>
      <c r="D30" s="4"/>
      <c r="E30" s="46"/>
      <c r="F30" s="46"/>
      <c r="G30" s="4" t="s">
        <v>149</v>
      </c>
      <c r="H30" s="4"/>
      <c r="I30" s="4"/>
      <c r="J30" s="4"/>
      <c r="L30" s="126" t="s">
        <v>82</v>
      </c>
      <c r="N30" s="422" t="s">
        <v>49</v>
      </c>
    </row>
    <row r="31" spans="1:14" ht="15" customHeight="1" x14ac:dyDescent="0.25">
      <c r="A31" s="388" t="s">
        <v>41</v>
      </c>
      <c r="B31" s="389"/>
      <c r="C31" s="392" t="s">
        <v>93</v>
      </c>
      <c r="D31" s="389"/>
      <c r="E31" s="389" t="s">
        <v>42</v>
      </c>
      <c r="F31" s="389" t="s">
        <v>24</v>
      </c>
      <c r="G31" s="389"/>
      <c r="H31" s="389"/>
      <c r="I31" s="389"/>
      <c r="J31" s="389"/>
      <c r="K31" s="383" t="s">
        <v>354</v>
      </c>
      <c r="L31" s="385" t="s">
        <v>25</v>
      </c>
      <c r="N31" s="422"/>
    </row>
    <row r="32" spans="1:14" ht="15" customHeight="1" x14ac:dyDescent="0.25">
      <c r="A32" s="390"/>
      <c r="B32" s="391"/>
      <c r="C32" s="391"/>
      <c r="D32" s="391"/>
      <c r="E32" s="391"/>
      <c r="F32" s="387" t="s">
        <v>43</v>
      </c>
      <c r="G32" s="387"/>
      <c r="H32" s="387"/>
      <c r="I32" s="33" t="s">
        <v>1</v>
      </c>
      <c r="J32" s="32" t="s">
        <v>26</v>
      </c>
      <c r="K32" s="384"/>
      <c r="L32" s="386"/>
      <c r="N32" s="422"/>
    </row>
    <row r="33" spans="1:14" ht="22.5" customHeight="1" x14ac:dyDescent="0.25">
      <c r="A33" s="371"/>
      <c r="B33" s="372"/>
      <c r="C33" s="344"/>
      <c r="D33" s="345"/>
      <c r="E33" s="33"/>
      <c r="F33" s="373"/>
      <c r="G33" s="373"/>
      <c r="H33" s="373"/>
      <c r="I33" s="147"/>
      <c r="J33" s="33"/>
      <c r="K33" s="50"/>
      <c r="L33" s="40"/>
      <c r="N33" s="422"/>
    </row>
    <row r="34" spans="1:14" ht="22.5" customHeight="1" x14ac:dyDescent="0.25">
      <c r="A34" s="371"/>
      <c r="B34" s="372"/>
      <c r="C34" s="344"/>
      <c r="D34" s="345"/>
      <c r="E34" s="33"/>
      <c r="F34" s="373"/>
      <c r="G34" s="373"/>
      <c r="H34" s="373"/>
      <c r="I34" s="147"/>
      <c r="J34" s="33"/>
      <c r="K34" s="50"/>
      <c r="L34" s="40"/>
      <c r="N34" s="422"/>
    </row>
    <row r="35" spans="1:14" ht="22.5" customHeight="1" x14ac:dyDescent="0.25">
      <c r="A35" s="371"/>
      <c r="B35" s="372"/>
      <c r="C35" s="344"/>
      <c r="D35" s="345"/>
      <c r="E35" s="33"/>
      <c r="F35" s="373"/>
      <c r="G35" s="373"/>
      <c r="H35" s="373"/>
      <c r="I35" s="147"/>
      <c r="J35" s="33"/>
      <c r="K35" s="50"/>
      <c r="L35" s="40"/>
      <c r="N35" s="422"/>
    </row>
    <row r="36" spans="1:14" ht="22.5" customHeight="1" x14ac:dyDescent="0.25">
      <c r="A36" s="371"/>
      <c r="B36" s="372"/>
      <c r="C36" s="344"/>
      <c r="D36" s="345"/>
      <c r="E36" s="33"/>
      <c r="F36" s="373"/>
      <c r="G36" s="373"/>
      <c r="H36" s="373"/>
      <c r="I36" s="147"/>
      <c r="J36" s="33"/>
      <c r="K36" s="50"/>
      <c r="L36" s="40"/>
      <c r="N36" s="422"/>
    </row>
    <row r="37" spans="1:14" ht="22.5" customHeight="1" x14ac:dyDescent="0.25">
      <c r="A37" s="371"/>
      <c r="B37" s="372"/>
      <c r="C37" s="344"/>
      <c r="D37" s="345"/>
      <c r="E37" s="33"/>
      <c r="F37" s="373"/>
      <c r="G37" s="373"/>
      <c r="H37" s="373"/>
      <c r="I37" s="147"/>
      <c r="J37" s="33"/>
      <c r="K37" s="50"/>
      <c r="L37" s="40"/>
      <c r="N37" s="422"/>
    </row>
    <row r="38" spans="1:14" ht="22.5" customHeight="1" x14ac:dyDescent="0.25">
      <c r="A38" s="371"/>
      <c r="B38" s="372"/>
      <c r="C38" s="344"/>
      <c r="D38" s="345"/>
      <c r="E38" s="33"/>
      <c r="F38" s="373"/>
      <c r="G38" s="373"/>
      <c r="H38" s="373"/>
      <c r="I38" s="147"/>
      <c r="J38" s="33"/>
      <c r="K38" s="50"/>
      <c r="L38" s="40"/>
      <c r="N38" s="422"/>
    </row>
    <row r="39" spans="1:14" ht="22.5" customHeight="1" x14ac:dyDescent="0.25">
      <c r="A39" s="371"/>
      <c r="B39" s="372"/>
      <c r="C39" s="344"/>
      <c r="D39" s="345"/>
      <c r="E39" s="33"/>
      <c r="F39" s="373"/>
      <c r="G39" s="373"/>
      <c r="H39" s="373"/>
      <c r="I39" s="147"/>
      <c r="J39" s="33"/>
      <c r="K39" s="50"/>
      <c r="L39" s="40"/>
      <c r="N39" s="422"/>
    </row>
    <row r="40" spans="1:14" ht="22.5" customHeight="1" x14ac:dyDescent="0.25">
      <c r="A40" s="371"/>
      <c r="B40" s="372"/>
      <c r="C40" s="344"/>
      <c r="D40" s="345"/>
      <c r="E40" s="33"/>
      <c r="F40" s="399"/>
      <c r="G40" s="399"/>
      <c r="H40" s="399"/>
      <c r="I40" s="147"/>
      <c r="J40" s="33"/>
      <c r="K40" s="50"/>
      <c r="L40" s="40"/>
      <c r="N40" s="422"/>
    </row>
    <row r="41" spans="1:14" ht="22.5" customHeight="1" x14ac:dyDescent="0.25">
      <c r="A41" s="371"/>
      <c r="B41" s="372"/>
      <c r="C41" s="344"/>
      <c r="D41" s="345"/>
      <c r="E41" s="33"/>
      <c r="F41" s="373"/>
      <c r="G41" s="373"/>
      <c r="H41" s="373"/>
      <c r="I41" s="147"/>
      <c r="J41" s="33"/>
      <c r="K41" s="50"/>
      <c r="L41" s="40"/>
      <c r="N41" s="422"/>
    </row>
    <row r="42" spans="1:14" ht="22.5" customHeight="1" x14ac:dyDescent="0.25">
      <c r="A42" s="380"/>
      <c r="B42" s="381"/>
      <c r="C42" s="344"/>
      <c r="D42" s="345"/>
      <c r="E42" s="33"/>
      <c r="F42" s="382"/>
      <c r="G42" s="382"/>
      <c r="H42" s="382"/>
      <c r="I42" s="148"/>
      <c r="J42" s="145"/>
      <c r="K42" s="50"/>
      <c r="L42" s="40"/>
      <c r="N42" s="422"/>
    </row>
    <row r="43" spans="1:14" ht="22.5" customHeight="1" x14ac:dyDescent="0.25">
      <c r="A43" s="380"/>
      <c r="B43" s="381"/>
      <c r="C43" s="344"/>
      <c r="D43" s="345"/>
      <c r="E43" s="33"/>
      <c r="F43" s="382"/>
      <c r="G43" s="382"/>
      <c r="H43" s="382"/>
      <c r="I43" s="148"/>
      <c r="J43" s="145"/>
      <c r="K43" s="50"/>
      <c r="L43" s="40"/>
      <c r="N43" s="422"/>
    </row>
    <row r="44" spans="1:14" ht="22.5" customHeight="1" x14ac:dyDescent="0.25">
      <c r="A44" s="380"/>
      <c r="B44" s="381"/>
      <c r="C44" s="344"/>
      <c r="D44" s="345"/>
      <c r="E44" s="33"/>
      <c r="F44" s="382"/>
      <c r="G44" s="382"/>
      <c r="H44" s="382"/>
      <c r="I44" s="148"/>
      <c r="J44" s="145"/>
      <c r="K44" s="50"/>
      <c r="L44" s="40"/>
      <c r="N44" s="422"/>
    </row>
    <row r="45" spans="1:14" ht="22.5" customHeight="1" x14ac:dyDescent="0.25">
      <c r="A45" s="380"/>
      <c r="B45" s="381"/>
      <c r="C45" s="344"/>
      <c r="D45" s="345"/>
      <c r="E45" s="33"/>
      <c r="F45" s="382"/>
      <c r="G45" s="382"/>
      <c r="H45" s="382"/>
      <c r="I45" s="148"/>
      <c r="J45" s="145"/>
      <c r="K45" s="50"/>
      <c r="L45" s="40"/>
    </row>
    <row r="46" spans="1:14" ht="22.5" customHeight="1" x14ac:dyDescent="0.25">
      <c r="A46" s="380"/>
      <c r="B46" s="381"/>
      <c r="C46" s="344"/>
      <c r="D46" s="345"/>
      <c r="E46" s="33"/>
      <c r="F46" s="382"/>
      <c r="G46" s="382"/>
      <c r="H46" s="382"/>
      <c r="I46" s="148"/>
      <c r="J46" s="145"/>
      <c r="K46" s="50"/>
      <c r="L46" s="40"/>
    </row>
    <row r="47" spans="1:14" ht="22.5" customHeight="1" x14ac:dyDescent="0.25">
      <c r="A47" s="371"/>
      <c r="B47" s="372"/>
      <c r="C47" s="419"/>
      <c r="D47" s="420"/>
      <c r="E47" s="33"/>
      <c r="F47" s="373"/>
      <c r="G47" s="373"/>
      <c r="H47" s="373"/>
      <c r="I47" s="147"/>
      <c r="J47" s="33"/>
      <c r="K47" s="50"/>
      <c r="L47" s="40"/>
    </row>
    <row r="48" spans="1:14" ht="18.75" customHeight="1" x14ac:dyDescent="0.25">
      <c r="A48" s="347" t="s">
        <v>128</v>
      </c>
      <c r="B48" s="22" t="s">
        <v>27</v>
      </c>
      <c r="C48" s="367">
        <f>SUMIF(E33:E47,"寄　　附",C33:D47)</f>
        <v>0</v>
      </c>
      <c r="D48" s="368"/>
      <c r="E48" s="96"/>
      <c r="F48" s="350"/>
      <c r="G48" s="350"/>
      <c r="H48" s="350"/>
      <c r="I48" s="149"/>
      <c r="J48" s="96"/>
      <c r="K48" s="154"/>
      <c r="L48" s="155"/>
      <c r="N48" s="20" t="s">
        <v>196</v>
      </c>
    </row>
    <row r="49" spans="1:14" ht="18.75" customHeight="1" x14ac:dyDescent="0.25">
      <c r="A49" s="347"/>
      <c r="B49" s="23" t="s">
        <v>28</v>
      </c>
      <c r="C49" s="367">
        <f>SUMIF(E33:E47,"その他の収入",C33:D47)</f>
        <v>0</v>
      </c>
      <c r="D49" s="368"/>
      <c r="E49" s="96"/>
      <c r="F49" s="350"/>
      <c r="G49" s="350"/>
      <c r="H49" s="350"/>
      <c r="I49" s="149"/>
      <c r="J49" s="96"/>
      <c r="K49" s="154"/>
      <c r="L49" s="155"/>
      <c r="N49" s="20" t="s">
        <v>196</v>
      </c>
    </row>
    <row r="50" spans="1:14" ht="18.75" customHeight="1" thickBot="1" x14ac:dyDescent="0.3">
      <c r="A50" s="348"/>
      <c r="B50" s="7" t="s">
        <v>2</v>
      </c>
      <c r="C50" s="378">
        <f>SUM(C48:D49)</f>
        <v>0</v>
      </c>
      <c r="D50" s="379"/>
      <c r="E50" s="97"/>
      <c r="F50" s="351"/>
      <c r="G50" s="351"/>
      <c r="H50" s="351"/>
      <c r="I50" s="150"/>
      <c r="J50" s="97"/>
      <c r="K50" s="156"/>
      <c r="L50" s="157"/>
      <c r="N50" s="20" t="s">
        <v>196</v>
      </c>
    </row>
    <row r="51" spans="1:14" ht="18.75" customHeight="1" thickTop="1" x14ac:dyDescent="0.25">
      <c r="A51" s="374" t="s">
        <v>19</v>
      </c>
      <c r="B51" s="24" t="s">
        <v>27</v>
      </c>
      <c r="C51" s="365">
        <f>C19</f>
        <v>676000</v>
      </c>
      <c r="D51" s="366"/>
      <c r="E51" s="98"/>
      <c r="F51" s="376"/>
      <c r="G51" s="376"/>
      <c r="H51" s="376"/>
      <c r="I51" s="151"/>
      <c r="J51" s="98"/>
      <c r="K51" s="158"/>
      <c r="L51" s="159"/>
      <c r="N51" s="20" t="s">
        <v>196</v>
      </c>
    </row>
    <row r="52" spans="1:14" ht="18.75" customHeight="1" x14ac:dyDescent="0.25">
      <c r="A52" s="347"/>
      <c r="B52" s="23" t="s">
        <v>28</v>
      </c>
      <c r="C52" s="367">
        <f>C20</f>
        <v>2035000</v>
      </c>
      <c r="D52" s="368"/>
      <c r="E52" s="96"/>
      <c r="F52" s="350"/>
      <c r="G52" s="350"/>
      <c r="H52" s="350"/>
      <c r="I52" s="149"/>
      <c r="J52" s="96"/>
      <c r="K52" s="154"/>
      <c r="L52" s="155"/>
      <c r="N52" s="20" t="s">
        <v>196</v>
      </c>
    </row>
    <row r="53" spans="1:14" ht="18.75" customHeight="1" thickBot="1" x14ac:dyDescent="0.3">
      <c r="A53" s="375"/>
      <c r="B53" s="8" t="s">
        <v>2</v>
      </c>
      <c r="C53" s="378">
        <f>SUM(C51:D52)</f>
        <v>2711000</v>
      </c>
      <c r="D53" s="379"/>
      <c r="E53" s="99"/>
      <c r="F53" s="377"/>
      <c r="G53" s="377"/>
      <c r="H53" s="377"/>
      <c r="I53" s="152"/>
      <c r="J53" s="99"/>
      <c r="K53" s="160"/>
      <c r="L53" s="161"/>
      <c r="N53" s="20" t="s">
        <v>196</v>
      </c>
    </row>
    <row r="54" spans="1:14" ht="18.75" customHeight="1" thickTop="1" x14ac:dyDescent="0.25">
      <c r="A54" s="346" t="s">
        <v>20</v>
      </c>
      <c r="B54" s="25" t="s">
        <v>27</v>
      </c>
      <c r="C54" s="365">
        <f>C48+C51</f>
        <v>676000</v>
      </c>
      <c r="D54" s="366"/>
      <c r="E54" s="100"/>
      <c r="F54" s="349"/>
      <c r="G54" s="349"/>
      <c r="H54" s="349"/>
      <c r="I54" s="153"/>
      <c r="J54" s="100"/>
      <c r="K54" s="162"/>
      <c r="L54" s="163"/>
      <c r="N54" s="20" t="s">
        <v>196</v>
      </c>
    </row>
    <row r="55" spans="1:14" ht="18.75" customHeight="1" x14ac:dyDescent="0.25">
      <c r="A55" s="347"/>
      <c r="B55" s="23" t="s">
        <v>28</v>
      </c>
      <c r="C55" s="367">
        <f>C49+C52</f>
        <v>2035000</v>
      </c>
      <c r="D55" s="368"/>
      <c r="E55" s="96"/>
      <c r="F55" s="350"/>
      <c r="G55" s="350"/>
      <c r="H55" s="350"/>
      <c r="I55" s="149"/>
      <c r="J55" s="96"/>
      <c r="K55" s="154"/>
      <c r="L55" s="155"/>
      <c r="N55" s="20" t="s">
        <v>196</v>
      </c>
    </row>
    <row r="56" spans="1:14" ht="18.75" customHeight="1" thickBot="1" x14ac:dyDescent="0.3">
      <c r="A56" s="348"/>
      <c r="B56" s="26" t="s">
        <v>29</v>
      </c>
      <c r="C56" s="369">
        <f>SUM(C54:D55)</f>
        <v>2711000</v>
      </c>
      <c r="D56" s="370"/>
      <c r="E56" s="97"/>
      <c r="F56" s="351"/>
      <c r="G56" s="351"/>
      <c r="H56" s="351"/>
      <c r="I56" s="150"/>
      <c r="J56" s="97"/>
      <c r="K56" s="156"/>
      <c r="L56" s="157"/>
      <c r="N56" s="20" t="s">
        <v>196</v>
      </c>
    </row>
    <row r="57" spans="1:14" ht="18.75" customHeight="1" x14ac:dyDescent="0.25">
      <c r="A57" s="352" t="s">
        <v>30</v>
      </c>
      <c r="B57" s="353"/>
      <c r="C57" s="356" t="s">
        <v>197</v>
      </c>
      <c r="D57" s="356"/>
      <c r="E57" s="357">
        <f>K57+K58</f>
        <v>0</v>
      </c>
      <c r="F57" s="358"/>
      <c r="G57" s="361" t="s">
        <v>13</v>
      </c>
      <c r="H57" s="363" t="s">
        <v>311</v>
      </c>
      <c r="I57" s="363"/>
      <c r="J57" s="363"/>
      <c r="K57" s="47"/>
      <c r="L57" s="62" t="s">
        <v>13</v>
      </c>
    </row>
    <row r="58" spans="1:14" ht="18.75" customHeight="1" thickBot="1" x14ac:dyDescent="0.3">
      <c r="A58" s="354"/>
      <c r="B58" s="355"/>
      <c r="C58" s="421"/>
      <c r="D58" s="421"/>
      <c r="E58" s="359"/>
      <c r="F58" s="360"/>
      <c r="G58" s="362"/>
      <c r="H58" s="364" t="s">
        <v>310</v>
      </c>
      <c r="I58" s="364"/>
      <c r="J58" s="364"/>
      <c r="K58" s="48"/>
      <c r="L58" s="63" t="s">
        <v>13</v>
      </c>
    </row>
    <row r="59" spans="1:14" ht="18" customHeight="1" thickBot="1" x14ac:dyDescent="0.3">
      <c r="A59" s="125" t="s">
        <v>81</v>
      </c>
      <c r="B59" s="3" t="s">
        <v>23</v>
      </c>
      <c r="C59" s="4"/>
      <c r="D59" s="4"/>
      <c r="E59" s="46"/>
      <c r="F59" s="46"/>
      <c r="G59" s="4" t="s">
        <v>150</v>
      </c>
      <c r="H59" s="4"/>
      <c r="I59" s="4"/>
      <c r="J59" s="4"/>
      <c r="L59" s="126" t="s">
        <v>82</v>
      </c>
      <c r="N59" s="422" t="s">
        <v>50</v>
      </c>
    </row>
    <row r="60" spans="1:14" ht="13.25" customHeight="1" x14ac:dyDescent="0.25">
      <c r="A60" s="388" t="s">
        <v>41</v>
      </c>
      <c r="B60" s="389"/>
      <c r="C60" s="392" t="s">
        <v>93</v>
      </c>
      <c r="D60" s="389"/>
      <c r="E60" s="389" t="s">
        <v>42</v>
      </c>
      <c r="F60" s="389" t="s">
        <v>24</v>
      </c>
      <c r="G60" s="389"/>
      <c r="H60" s="389"/>
      <c r="I60" s="389"/>
      <c r="J60" s="389"/>
      <c r="K60" s="383" t="s">
        <v>354</v>
      </c>
      <c r="L60" s="385" t="s">
        <v>25</v>
      </c>
      <c r="N60" s="422"/>
    </row>
    <row r="61" spans="1:14" x14ac:dyDescent="0.25">
      <c r="A61" s="390"/>
      <c r="B61" s="391"/>
      <c r="C61" s="391"/>
      <c r="D61" s="391"/>
      <c r="E61" s="391"/>
      <c r="F61" s="387" t="s">
        <v>43</v>
      </c>
      <c r="G61" s="387"/>
      <c r="H61" s="387"/>
      <c r="I61" s="33" t="s">
        <v>1</v>
      </c>
      <c r="J61" s="32" t="s">
        <v>26</v>
      </c>
      <c r="K61" s="384"/>
      <c r="L61" s="386"/>
      <c r="N61" s="422"/>
    </row>
    <row r="62" spans="1:14" ht="22.5" customHeight="1" x14ac:dyDescent="0.25">
      <c r="A62" s="371"/>
      <c r="B62" s="372"/>
      <c r="C62" s="344"/>
      <c r="D62" s="345"/>
      <c r="E62" s="33"/>
      <c r="F62" s="373"/>
      <c r="G62" s="373"/>
      <c r="H62" s="373"/>
      <c r="I62" s="147"/>
      <c r="J62" s="33"/>
      <c r="K62" s="50"/>
      <c r="L62" s="40"/>
      <c r="N62" s="422"/>
    </row>
    <row r="63" spans="1:14" ht="22.5" customHeight="1" x14ac:dyDescent="0.25">
      <c r="A63" s="371"/>
      <c r="B63" s="372"/>
      <c r="C63" s="344"/>
      <c r="D63" s="345"/>
      <c r="E63" s="33"/>
      <c r="F63" s="373"/>
      <c r="G63" s="373"/>
      <c r="H63" s="373"/>
      <c r="I63" s="147"/>
      <c r="J63" s="33"/>
      <c r="K63" s="50"/>
      <c r="L63" s="40"/>
      <c r="N63" s="422"/>
    </row>
    <row r="64" spans="1:14" ht="22.5" customHeight="1" x14ac:dyDescent="0.25">
      <c r="A64" s="371"/>
      <c r="B64" s="372"/>
      <c r="C64" s="344"/>
      <c r="D64" s="345"/>
      <c r="E64" s="33"/>
      <c r="F64" s="373"/>
      <c r="G64" s="373"/>
      <c r="H64" s="373"/>
      <c r="I64" s="147"/>
      <c r="J64" s="33"/>
      <c r="K64" s="50"/>
      <c r="L64" s="40"/>
      <c r="N64" s="422"/>
    </row>
    <row r="65" spans="1:14" ht="22.5" customHeight="1" x14ac:dyDescent="0.25">
      <c r="A65" s="371"/>
      <c r="B65" s="372"/>
      <c r="C65" s="344"/>
      <c r="D65" s="345"/>
      <c r="E65" s="33"/>
      <c r="F65" s="373"/>
      <c r="G65" s="373"/>
      <c r="H65" s="373"/>
      <c r="I65" s="147"/>
      <c r="J65" s="33"/>
      <c r="K65" s="50"/>
      <c r="L65" s="40"/>
      <c r="N65" s="422"/>
    </row>
    <row r="66" spans="1:14" ht="22.5" customHeight="1" x14ac:dyDescent="0.25">
      <c r="A66" s="371"/>
      <c r="B66" s="372"/>
      <c r="C66" s="344"/>
      <c r="D66" s="345"/>
      <c r="E66" s="33"/>
      <c r="F66" s="373"/>
      <c r="G66" s="373"/>
      <c r="H66" s="373"/>
      <c r="I66" s="147"/>
      <c r="J66" s="33"/>
      <c r="K66" s="50"/>
      <c r="L66" s="40"/>
      <c r="N66" s="422"/>
    </row>
    <row r="67" spans="1:14" ht="22.5" customHeight="1" x14ac:dyDescent="0.25">
      <c r="A67" s="371"/>
      <c r="B67" s="372"/>
      <c r="C67" s="344"/>
      <c r="D67" s="345"/>
      <c r="E67" s="33"/>
      <c r="F67" s="373"/>
      <c r="G67" s="373"/>
      <c r="H67" s="373"/>
      <c r="I67" s="147"/>
      <c r="J67" s="33"/>
      <c r="K67" s="50"/>
      <c r="L67" s="40"/>
      <c r="N67" s="422"/>
    </row>
    <row r="68" spans="1:14" ht="22.5" customHeight="1" x14ac:dyDescent="0.25">
      <c r="A68" s="371"/>
      <c r="B68" s="372"/>
      <c r="C68" s="344"/>
      <c r="D68" s="345"/>
      <c r="E68" s="33"/>
      <c r="F68" s="373"/>
      <c r="G68" s="373"/>
      <c r="H68" s="373"/>
      <c r="I68" s="147"/>
      <c r="J68" s="33"/>
      <c r="K68" s="50"/>
      <c r="L68" s="40"/>
      <c r="N68" s="422"/>
    </row>
    <row r="69" spans="1:14" ht="22.5" customHeight="1" x14ac:dyDescent="0.25">
      <c r="A69" s="371"/>
      <c r="B69" s="372"/>
      <c r="C69" s="344"/>
      <c r="D69" s="345"/>
      <c r="E69" s="33"/>
      <c r="F69" s="399"/>
      <c r="G69" s="399"/>
      <c r="H69" s="399"/>
      <c r="I69" s="147"/>
      <c r="J69" s="33"/>
      <c r="K69" s="50"/>
      <c r="L69" s="40"/>
      <c r="N69" s="422"/>
    </row>
    <row r="70" spans="1:14" ht="22.5" customHeight="1" x14ac:dyDescent="0.25">
      <c r="A70" s="371"/>
      <c r="B70" s="372"/>
      <c r="C70" s="344"/>
      <c r="D70" s="345"/>
      <c r="E70" s="33"/>
      <c r="F70" s="373"/>
      <c r="G70" s="373"/>
      <c r="H70" s="373"/>
      <c r="I70" s="147"/>
      <c r="J70" s="33"/>
      <c r="K70" s="50"/>
      <c r="L70" s="40"/>
      <c r="N70" s="422"/>
    </row>
    <row r="71" spans="1:14" ht="22.5" customHeight="1" x14ac:dyDescent="0.25">
      <c r="A71" s="380"/>
      <c r="B71" s="381"/>
      <c r="C71" s="344"/>
      <c r="D71" s="345"/>
      <c r="E71" s="33"/>
      <c r="F71" s="382"/>
      <c r="G71" s="382"/>
      <c r="H71" s="382"/>
      <c r="I71" s="148"/>
      <c r="J71" s="145"/>
      <c r="K71" s="50"/>
      <c r="L71" s="40"/>
      <c r="N71" s="422"/>
    </row>
    <row r="72" spans="1:14" ht="22.5" customHeight="1" x14ac:dyDescent="0.25">
      <c r="A72" s="380"/>
      <c r="B72" s="381"/>
      <c r="C72" s="344"/>
      <c r="D72" s="345"/>
      <c r="E72" s="33"/>
      <c r="F72" s="382"/>
      <c r="G72" s="382"/>
      <c r="H72" s="382"/>
      <c r="I72" s="148"/>
      <c r="J72" s="145"/>
      <c r="K72" s="50"/>
      <c r="L72" s="40"/>
      <c r="N72" s="422"/>
    </row>
    <row r="73" spans="1:14" ht="22.5" customHeight="1" x14ac:dyDescent="0.25">
      <c r="A73" s="380"/>
      <c r="B73" s="381"/>
      <c r="C73" s="344"/>
      <c r="D73" s="345"/>
      <c r="E73" s="33"/>
      <c r="F73" s="382"/>
      <c r="G73" s="382"/>
      <c r="H73" s="382"/>
      <c r="I73" s="148"/>
      <c r="J73" s="145"/>
      <c r="K73" s="50"/>
      <c r="L73" s="40"/>
      <c r="N73" s="422"/>
    </row>
    <row r="74" spans="1:14" ht="22.5" customHeight="1" x14ac:dyDescent="0.25">
      <c r="A74" s="380"/>
      <c r="B74" s="381"/>
      <c r="C74" s="344"/>
      <c r="D74" s="345"/>
      <c r="E74" s="33"/>
      <c r="F74" s="382"/>
      <c r="G74" s="382"/>
      <c r="H74" s="382"/>
      <c r="I74" s="148"/>
      <c r="J74" s="145"/>
      <c r="K74" s="50"/>
      <c r="L74" s="40"/>
    </row>
    <row r="75" spans="1:14" ht="22.5" customHeight="1" x14ac:dyDescent="0.25">
      <c r="A75" s="380"/>
      <c r="B75" s="381"/>
      <c r="C75" s="344"/>
      <c r="D75" s="345"/>
      <c r="E75" s="33"/>
      <c r="F75" s="382"/>
      <c r="G75" s="382"/>
      <c r="H75" s="382"/>
      <c r="I75" s="148"/>
      <c r="J75" s="145"/>
      <c r="K75" s="50"/>
      <c r="L75" s="40"/>
    </row>
    <row r="76" spans="1:14" ht="22.5" customHeight="1" x14ac:dyDescent="0.25">
      <c r="A76" s="371"/>
      <c r="B76" s="372"/>
      <c r="C76" s="344"/>
      <c r="D76" s="345"/>
      <c r="E76" s="33"/>
      <c r="F76" s="373"/>
      <c r="G76" s="373"/>
      <c r="H76" s="373"/>
      <c r="I76" s="147"/>
      <c r="J76" s="33"/>
      <c r="K76" s="50"/>
      <c r="L76" s="40"/>
    </row>
    <row r="77" spans="1:14" ht="18.75" customHeight="1" x14ac:dyDescent="0.25">
      <c r="A77" s="347" t="s">
        <v>128</v>
      </c>
      <c r="B77" s="22" t="s">
        <v>27</v>
      </c>
      <c r="C77" s="367">
        <f>SUMIF(E62:E76,"寄　　附",C62:D76)</f>
        <v>0</v>
      </c>
      <c r="D77" s="368"/>
      <c r="E77" s="96"/>
      <c r="F77" s="350"/>
      <c r="G77" s="350"/>
      <c r="H77" s="350"/>
      <c r="I77" s="149"/>
      <c r="J77" s="96"/>
      <c r="K77" s="154"/>
      <c r="L77" s="155"/>
      <c r="N77" s="20" t="s">
        <v>196</v>
      </c>
    </row>
    <row r="78" spans="1:14" ht="18.75" customHeight="1" x14ac:dyDescent="0.25">
      <c r="A78" s="347"/>
      <c r="B78" s="23" t="s">
        <v>28</v>
      </c>
      <c r="C78" s="367">
        <f>SUMIF(E62:E76,"その他の収入",C62:D76)</f>
        <v>0</v>
      </c>
      <c r="D78" s="368"/>
      <c r="E78" s="96"/>
      <c r="F78" s="350"/>
      <c r="G78" s="350"/>
      <c r="H78" s="350"/>
      <c r="I78" s="149"/>
      <c r="J78" s="96"/>
      <c r="K78" s="154"/>
      <c r="L78" s="155"/>
      <c r="N78" s="20" t="s">
        <v>196</v>
      </c>
    </row>
    <row r="79" spans="1:14" ht="18.75" customHeight="1" thickBot="1" x14ac:dyDescent="0.3">
      <c r="A79" s="348"/>
      <c r="B79" s="7" t="s">
        <v>2</v>
      </c>
      <c r="C79" s="378">
        <f>SUM(C77:D78)</f>
        <v>0</v>
      </c>
      <c r="D79" s="379"/>
      <c r="E79" s="97"/>
      <c r="F79" s="351"/>
      <c r="G79" s="351"/>
      <c r="H79" s="351"/>
      <c r="I79" s="150"/>
      <c r="J79" s="97"/>
      <c r="K79" s="156"/>
      <c r="L79" s="157"/>
      <c r="N79" s="20" t="s">
        <v>196</v>
      </c>
    </row>
    <row r="80" spans="1:14" ht="18.75" customHeight="1" thickTop="1" x14ac:dyDescent="0.25">
      <c r="A80" s="374" t="s">
        <v>19</v>
      </c>
      <c r="B80" s="24" t="s">
        <v>27</v>
      </c>
      <c r="C80" s="365">
        <f>C54</f>
        <v>676000</v>
      </c>
      <c r="D80" s="366"/>
      <c r="E80" s="98"/>
      <c r="F80" s="376"/>
      <c r="G80" s="376"/>
      <c r="H80" s="376"/>
      <c r="I80" s="151"/>
      <c r="J80" s="98"/>
      <c r="K80" s="158"/>
      <c r="L80" s="159"/>
      <c r="N80" s="20" t="s">
        <v>196</v>
      </c>
    </row>
    <row r="81" spans="1:14" ht="18.75" customHeight="1" x14ac:dyDescent="0.25">
      <c r="A81" s="347"/>
      <c r="B81" s="23" t="s">
        <v>28</v>
      </c>
      <c r="C81" s="367">
        <f>C55</f>
        <v>2035000</v>
      </c>
      <c r="D81" s="368"/>
      <c r="E81" s="96"/>
      <c r="F81" s="350"/>
      <c r="G81" s="350"/>
      <c r="H81" s="350"/>
      <c r="I81" s="149"/>
      <c r="J81" s="96"/>
      <c r="K81" s="154"/>
      <c r="L81" s="155"/>
      <c r="N81" s="20" t="s">
        <v>196</v>
      </c>
    </row>
    <row r="82" spans="1:14" ht="18.75" customHeight="1" thickBot="1" x14ac:dyDescent="0.3">
      <c r="A82" s="375"/>
      <c r="B82" s="8" t="s">
        <v>2</v>
      </c>
      <c r="C82" s="378">
        <f>SUM(C80:D81)</f>
        <v>2711000</v>
      </c>
      <c r="D82" s="379"/>
      <c r="E82" s="99"/>
      <c r="F82" s="377"/>
      <c r="G82" s="377"/>
      <c r="H82" s="377"/>
      <c r="I82" s="152"/>
      <c r="J82" s="99"/>
      <c r="K82" s="160"/>
      <c r="L82" s="161"/>
      <c r="N82" s="20" t="s">
        <v>196</v>
      </c>
    </row>
    <row r="83" spans="1:14" ht="18.75" customHeight="1" thickTop="1" x14ac:dyDescent="0.25">
      <c r="A83" s="346" t="s">
        <v>20</v>
      </c>
      <c r="B83" s="25" t="s">
        <v>27</v>
      </c>
      <c r="C83" s="365">
        <f>C77+C80</f>
        <v>676000</v>
      </c>
      <c r="D83" s="366"/>
      <c r="E83" s="100"/>
      <c r="F83" s="349"/>
      <c r="G83" s="349"/>
      <c r="H83" s="349"/>
      <c r="I83" s="153"/>
      <c r="J83" s="100"/>
      <c r="K83" s="162"/>
      <c r="L83" s="163"/>
      <c r="N83" s="20" t="s">
        <v>196</v>
      </c>
    </row>
    <row r="84" spans="1:14" ht="18.75" customHeight="1" x14ac:dyDescent="0.25">
      <c r="A84" s="347"/>
      <c r="B84" s="23" t="s">
        <v>28</v>
      </c>
      <c r="C84" s="367">
        <f>C78+C81</f>
        <v>2035000</v>
      </c>
      <c r="D84" s="368"/>
      <c r="E84" s="96"/>
      <c r="F84" s="350"/>
      <c r="G84" s="350"/>
      <c r="H84" s="350"/>
      <c r="I84" s="149"/>
      <c r="J84" s="96"/>
      <c r="K84" s="154"/>
      <c r="L84" s="155"/>
      <c r="N84" s="20" t="s">
        <v>196</v>
      </c>
    </row>
    <row r="85" spans="1:14" ht="18.75" customHeight="1" thickBot="1" x14ac:dyDescent="0.3">
      <c r="A85" s="348"/>
      <c r="B85" s="26" t="s">
        <v>29</v>
      </c>
      <c r="C85" s="369">
        <f>SUM(C83:D84)</f>
        <v>2711000</v>
      </c>
      <c r="D85" s="370"/>
      <c r="E85" s="97"/>
      <c r="F85" s="351"/>
      <c r="G85" s="351"/>
      <c r="H85" s="351"/>
      <c r="I85" s="150"/>
      <c r="J85" s="97"/>
      <c r="K85" s="156"/>
      <c r="L85" s="157"/>
      <c r="N85" s="20" t="s">
        <v>196</v>
      </c>
    </row>
    <row r="86" spans="1:14" ht="18.75" customHeight="1" x14ac:dyDescent="0.25">
      <c r="A86" s="352" t="s">
        <v>30</v>
      </c>
      <c r="B86" s="353"/>
      <c r="C86" s="356" t="s">
        <v>197</v>
      </c>
      <c r="D86" s="353"/>
      <c r="E86" s="357">
        <f>K86+K87</f>
        <v>0</v>
      </c>
      <c r="F86" s="358"/>
      <c r="G86" s="361" t="s">
        <v>13</v>
      </c>
      <c r="H86" s="363" t="s">
        <v>311</v>
      </c>
      <c r="I86" s="363"/>
      <c r="J86" s="363"/>
      <c r="K86" s="47"/>
      <c r="L86" s="62" t="s">
        <v>13</v>
      </c>
    </row>
    <row r="87" spans="1:14" ht="18.75" customHeight="1" thickBot="1" x14ac:dyDescent="0.3">
      <c r="A87" s="354"/>
      <c r="B87" s="355"/>
      <c r="C87" s="355"/>
      <c r="D87" s="355"/>
      <c r="E87" s="359"/>
      <c r="F87" s="360"/>
      <c r="G87" s="362"/>
      <c r="H87" s="364" t="s">
        <v>310</v>
      </c>
      <c r="I87" s="364"/>
      <c r="J87" s="364"/>
      <c r="K87" s="48"/>
      <c r="L87" s="63" t="s">
        <v>13</v>
      </c>
    </row>
    <row r="88" spans="1:14" ht="16.5" thickBot="1" x14ac:dyDescent="0.3">
      <c r="A88" s="125" t="s">
        <v>81</v>
      </c>
      <c r="B88" s="3" t="s">
        <v>23</v>
      </c>
      <c r="C88" s="4"/>
      <c r="D88" s="4"/>
      <c r="E88" s="46"/>
      <c r="F88" s="46"/>
      <c r="G88" s="4" t="s">
        <v>151</v>
      </c>
      <c r="H88" s="4"/>
      <c r="I88" s="4"/>
      <c r="J88" s="4"/>
      <c r="L88" s="126" t="s">
        <v>82</v>
      </c>
      <c r="N88" s="422" t="s">
        <v>51</v>
      </c>
    </row>
    <row r="89" spans="1:14" ht="15" customHeight="1" x14ac:dyDescent="0.25">
      <c r="A89" s="388" t="s">
        <v>41</v>
      </c>
      <c r="B89" s="389"/>
      <c r="C89" s="392" t="s">
        <v>93</v>
      </c>
      <c r="D89" s="389"/>
      <c r="E89" s="389" t="s">
        <v>42</v>
      </c>
      <c r="F89" s="389" t="s">
        <v>24</v>
      </c>
      <c r="G89" s="389"/>
      <c r="H89" s="389"/>
      <c r="I89" s="389"/>
      <c r="J89" s="389"/>
      <c r="K89" s="383" t="s">
        <v>354</v>
      </c>
      <c r="L89" s="385" t="s">
        <v>25</v>
      </c>
      <c r="N89" s="422"/>
    </row>
    <row r="90" spans="1:14" ht="15" customHeight="1" x14ac:dyDescent="0.25">
      <c r="A90" s="390"/>
      <c r="B90" s="391"/>
      <c r="C90" s="391"/>
      <c r="D90" s="391"/>
      <c r="E90" s="391"/>
      <c r="F90" s="387" t="s">
        <v>43</v>
      </c>
      <c r="G90" s="387"/>
      <c r="H90" s="387"/>
      <c r="I90" s="33" t="s">
        <v>1</v>
      </c>
      <c r="J90" s="32" t="s">
        <v>26</v>
      </c>
      <c r="K90" s="384"/>
      <c r="L90" s="386"/>
      <c r="N90" s="422"/>
    </row>
    <row r="91" spans="1:14" ht="22.5" customHeight="1" x14ac:dyDescent="0.25">
      <c r="A91" s="371"/>
      <c r="B91" s="372"/>
      <c r="C91" s="344"/>
      <c r="D91" s="345"/>
      <c r="E91" s="33"/>
      <c r="F91" s="373"/>
      <c r="G91" s="373"/>
      <c r="H91" s="373"/>
      <c r="I91" s="147"/>
      <c r="J91" s="33"/>
      <c r="K91" s="50"/>
      <c r="L91" s="40"/>
      <c r="N91" s="422"/>
    </row>
    <row r="92" spans="1:14" ht="22.5" customHeight="1" x14ac:dyDescent="0.25">
      <c r="A92" s="371"/>
      <c r="B92" s="372"/>
      <c r="C92" s="344"/>
      <c r="D92" s="345"/>
      <c r="E92" s="33"/>
      <c r="F92" s="373"/>
      <c r="G92" s="373"/>
      <c r="H92" s="373"/>
      <c r="I92" s="147"/>
      <c r="J92" s="33"/>
      <c r="K92" s="50"/>
      <c r="L92" s="40"/>
      <c r="N92" s="422"/>
    </row>
    <row r="93" spans="1:14" ht="22.5" customHeight="1" x14ac:dyDescent="0.25">
      <c r="A93" s="371"/>
      <c r="B93" s="372"/>
      <c r="C93" s="344"/>
      <c r="D93" s="345"/>
      <c r="E93" s="33"/>
      <c r="F93" s="373"/>
      <c r="G93" s="373"/>
      <c r="H93" s="373"/>
      <c r="I93" s="147"/>
      <c r="J93" s="33"/>
      <c r="K93" s="50"/>
      <c r="L93" s="40"/>
      <c r="N93" s="422"/>
    </row>
    <row r="94" spans="1:14" ht="22.5" customHeight="1" x14ac:dyDescent="0.25">
      <c r="A94" s="371"/>
      <c r="B94" s="372"/>
      <c r="C94" s="344"/>
      <c r="D94" s="345"/>
      <c r="E94" s="33"/>
      <c r="F94" s="373"/>
      <c r="G94" s="373"/>
      <c r="H94" s="373"/>
      <c r="I94" s="147"/>
      <c r="J94" s="33"/>
      <c r="K94" s="50"/>
      <c r="L94" s="40"/>
      <c r="N94" s="422"/>
    </row>
    <row r="95" spans="1:14" ht="22.5" customHeight="1" x14ac:dyDescent="0.25">
      <c r="A95" s="371"/>
      <c r="B95" s="372"/>
      <c r="C95" s="344"/>
      <c r="D95" s="345"/>
      <c r="E95" s="33"/>
      <c r="F95" s="373"/>
      <c r="G95" s="373"/>
      <c r="H95" s="373"/>
      <c r="I95" s="147"/>
      <c r="J95" s="33"/>
      <c r="K95" s="50"/>
      <c r="L95" s="40"/>
      <c r="N95" s="422"/>
    </row>
    <row r="96" spans="1:14" ht="22.5" customHeight="1" x14ac:dyDescent="0.25">
      <c r="A96" s="371"/>
      <c r="B96" s="372"/>
      <c r="C96" s="344"/>
      <c r="D96" s="345"/>
      <c r="E96" s="33"/>
      <c r="F96" s="373"/>
      <c r="G96" s="373"/>
      <c r="H96" s="373"/>
      <c r="I96" s="147"/>
      <c r="J96" s="33"/>
      <c r="K96" s="50"/>
      <c r="L96" s="40"/>
      <c r="N96" s="422"/>
    </row>
    <row r="97" spans="1:14" ht="22.5" customHeight="1" x14ac:dyDescent="0.25">
      <c r="A97" s="371"/>
      <c r="B97" s="372"/>
      <c r="C97" s="344"/>
      <c r="D97" s="345"/>
      <c r="E97" s="33"/>
      <c r="F97" s="373"/>
      <c r="G97" s="373"/>
      <c r="H97" s="373"/>
      <c r="I97" s="147"/>
      <c r="J97" s="33"/>
      <c r="K97" s="50"/>
      <c r="L97" s="40"/>
      <c r="N97" s="422"/>
    </row>
    <row r="98" spans="1:14" ht="22.5" customHeight="1" x14ac:dyDescent="0.25">
      <c r="A98" s="371"/>
      <c r="B98" s="372"/>
      <c r="C98" s="344"/>
      <c r="D98" s="345"/>
      <c r="E98" s="33"/>
      <c r="F98" s="399"/>
      <c r="G98" s="399"/>
      <c r="H98" s="399"/>
      <c r="I98" s="147"/>
      <c r="J98" s="33"/>
      <c r="K98" s="50"/>
      <c r="L98" s="40"/>
      <c r="N98" s="422"/>
    </row>
    <row r="99" spans="1:14" ht="22.5" customHeight="1" x14ac:dyDescent="0.25">
      <c r="A99" s="371"/>
      <c r="B99" s="372"/>
      <c r="C99" s="344"/>
      <c r="D99" s="345"/>
      <c r="E99" s="33"/>
      <c r="F99" s="373"/>
      <c r="G99" s="373"/>
      <c r="H99" s="373"/>
      <c r="I99" s="147"/>
      <c r="J99" s="33"/>
      <c r="K99" s="50"/>
      <c r="L99" s="40"/>
      <c r="N99" s="422"/>
    </row>
    <row r="100" spans="1:14" ht="22.5" customHeight="1" x14ac:dyDescent="0.25">
      <c r="A100" s="380"/>
      <c r="B100" s="381"/>
      <c r="C100" s="344"/>
      <c r="D100" s="345"/>
      <c r="E100" s="33"/>
      <c r="F100" s="382"/>
      <c r="G100" s="382"/>
      <c r="H100" s="382"/>
      <c r="I100" s="148"/>
      <c r="J100" s="145"/>
      <c r="K100" s="50"/>
      <c r="L100" s="40"/>
      <c r="N100" s="422"/>
    </row>
    <row r="101" spans="1:14" ht="22.5" customHeight="1" x14ac:dyDescent="0.25">
      <c r="A101" s="380"/>
      <c r="B101" s="381"/>
      <c r="C101" s="344"/>
      <c r="D101" s="345"/>
      <c r="E101" s="33"/>
      <c r="F101" s="382"/>
      <c r="G101" s="382"/>
      <c r="H101" s="382"/>
      <c r="I101" s="148"/>
      <c r="J101" s="145"/>
      <c r="K101" s="50"/>
      <c r="L101" s="40"/>
      <c r="N101" s="422"/>
    </row>
    <row r="102" spans="1:14" ht="22.5" customHeight="1" x14ac:dyDescent="0.25">
      <c r="A102" s="380"/>
      <c r="B102" s="381"/>
      <c r="C102" s="344"/>
      <c r="D102" s="345"/>
      <c r="E102" s="33"/>
      <c r="F102" s="382"/>
      <c r="G102" s="382"/>
      <c r="H102" s="382"/>
      <c r="I102" s="148"/>
      <c r="J102" s="145"/>
      <c r="K102" s="50"/>
      <c r="L102" s="40"/>
      <c r="N102" s="422"/>
    </row>
    <row r="103" spans="1:14" ht="22.5" customHeight="1" x14ac:dyDescent="0.25">
      <c r="A103" s="380"/>
      <c r="B103" s="381"/>
      <c r="C103" s="344"/>
      <c r="D103" s="345"/>
      <c r="E103" s="33"/>
      <c r="F103" s="382"/>
      <c r="G103" s="382"/>
      <c r="H103" s="382"/>
      <c r="I103" s="148"/>
      <c r="J103" s="145"/>
      <c r="K103" s="50"/>
      <c r="L103" s="40"/>
    </row>
    <row r="104" spans="1:14" ht="22.5" customHeight="1" x14ac:dyDescent="0.25">
      <c r="A104" s="380"/>
      <c r="B104" s="381"/>
      <c r="C104" s="344"/>
      <c r="D104" s="345"/>
      <c r="E104" s="33"/>
      <c r="F104" s="382"/>
      <c r="G104" s="382"/>
      <c r="H104" s="382"/>
      <c r="I104" s="148"/>
      <c r="J104" s="145"/>
      <c r="K104" s="50"/>
      <c r="L104" s="40"/>
    </row>
    <row r="105" spans="1:14" ht="22.5" customHeight="1" x14ac:dyDescent="0.25">
      <c r="A105" s="371"/>
      <c r="B105" s="372"/>
      <c r="C105" s="419"/>
      <c r="D105" s="420"/>
      <c r="E105" s="33"/>
      <c r="F105" s="373"/>
      <c r="G105" s="373"/>
      <c r="H105" s="373"/>
      <c r="I105" s="147"/>
      <c r="J105" s="33"/>
      <c r="K105" s="50"/>
      <c r="L105" s="40"/>
    </row>
    <row r="106" spans="1:14" ht="18.75" customHeight="1" x14ac:dyDescent="0.25">
      <c r="A106" s="347" t="s">
        <v>128</v>
      </c>
      <c r="B106" s="22" t="s">
        <v>27</v>
      </c>
      <c r="C106" s="367">
        <f>SUMIF(E91:E105,"寄　　附",C91:D105)</f>
        <v>0</v>
      </c>
      <c r="D106" s="368"/>
      <c r="E106" s="96"/>
      <c r="F106" s="350"/>
      <c r="G106" s="350"/>
      <c r="H106" s="350"/>
      <c r="I106" s="149"/>
      <c r="J106" s="96"/>
      <c r="K106" s="154"/>
      <c r="L106" s="155"/>
      <c r="N106" s="20" t="s">
        <v>196</v>
      </c>
    </row>
    <row r="107" spans="1:14" ht="18.75" customHeight="1" x14ac:dyDescent="0.25">
      <c r="A107" s="347"/>
      <c r="B107" s="23" t="s">
        <v>28</v>
      </c>
      <c r="C107" s="367">
        <f>SUMIF(E91:E105,"その他の収入",C91:D105)</f>
        <v>0</v>
      </c>
      <c r="D107" s="368"/>
      <c r="E107" s="96"/>
      <c r="F107" s="350"/>
      <c r="G107" s="350"/>
      <c r="H107" s="350"/>
      <c r="I107" s="149"/>
      <c r="J107" s="96"/>
      <c r="K107" s="154"/>
      <c r="L107" s="155"/>
      <c r="N107" s="20" t="s">
        <v>196</v>
      </c>
    </row>
    <row r="108" spans="1:14" ht="18.75" customHeight="1" thickBot="1" x14ac:dyDescent="0.3">
      <c r="A108" s="348"/>
      <c r="B108" s="7" t="s">
        <v>2</v>
      </c>
      <c r="C108" s="378">
        <f>SUM(C106:D107)</f>
        <v>0</v>
      </c>
      <c r="D108" s="379"/>
      <c r="E108" s="97"/>
      <c r="F108" s="351"/>
      <c r="G108" s="351"/>
      <c r="H108" s="351"/>
      <c r="I108" s="150"/>
      <c r="J108" s="97"/>
      <c r="K108" s="156"/>
      <c r="L108" s="157"/>
      <c r="N108" s="20" t="s">
        <v>196</v>
      </c>
    </row>
    <row r="109" spans="1:14" ht="18.75" customHeight="1" thickTop="1" x14ac:dyDescent="0.25">
      <c r="A109" s="374" t="s">
        <v>19</v>
      </c>
      <c r="B109" s="24" t="s">
        <v>27</v>
      </c>
      <c r="C109" s="365">
        <f>C83</f>
        <v>676000</v>
      </c>
      <c r="D109" s="366"/>
      <c r="E109" s="98"/>
      <c r="F109" s="376"/>
      <c r="G109" s="376"/>
      <c r="H109" s="376"/>
      <c r="I109" s="151"/>
      <c r="J109" s="98"/>
      <c r="K109" s="158"/>
      <c r="L109" s="159"/>
      <c r="N109" s="20" t="s">
        <v>196</v>
      </c>
    </row>
    <row r="110" spans="1:14" ht="18.75" customHeight="1" x14ac:dyDescent="0.25">
      <c r="A110" s="347"/>
      <c r="B110" s="23" t="s">
        <v>28</v>
      </c>
      <c r="C110" s="367">
        <f>C84</f>
        <v>2035000</v>
      </c>
      <c r="D110" s="368"/>
      <c r="E110" s="96"/>
      <c r="F110" s="350"/>
      <c r="G110" s="350"/>
      <c r="H110" s="350"/>
      <c r="I110" s="149"/>
      <c r="J110" s="96"/>
      <c r="K110" s="154"/>
      <c r="L110" s="155"/>
      <c r="N110" s="20" t="s">
        <v>196</v>
      </c>
    </row>
    <row r="111" spans="1:14" ht="18.75" customHeight="1" thickBot="1" x14ac:dyDescent="0.3">
      <c r="A111" s="375"/>
      <c r="B111" s="8" t="s">
        <v>2</v>
      </c>
      <c r="C111" s="378">
        <f>SUM(C109:D110)</f>
        <v>2711000</v>
      </c>
      <c r="D111" s="379"/>
      <c r="E111" s="99"/>
      <c r="F111" s="377"/>
      <c r="G111" s="377"/>
      <c r="H111" s="377"/>
      <c r="I111" s="152"/>
      <c r="J111" s="99"/>
      <c r="K111" s="160"/>
      <c r="L111" s="161"/>
      <c r="N111" s="20" t="s">
        <v>196</v>
      </c>
    </row>
    <row r="112" spans="1:14" ht="18.75" customHeight="1" thickTop="1" x14ac:dyDescent="0.25">
      <c r="A112" s="346" t="s">
        <v>20</v>
      </c>
      <c r="B112" s="25" t="s">
        <v>27</v>
      </c>
      <c r="C112" s="365">
        <f>C106+C109</f>
        <v>676000</v>
      </c>
      <c r="D112" s="366"/>
      <c r="E112" s="100"/>
      <c r="F112" s="349"/>
      <c r="G112" s="349"/>
      <c r="H112" s="349"/>
      <c r="I112" s="153"/>
      <c r="J112" s="100"/>
      <c r="K112" s="162"/>
      <c r="L112" s="163"/>
      <c r="N112" s="20" t="s">
        <v>196</v>
      </c>
    </row>
    <row r="113" spans="1:14" ht="18.75" customHeight="1" x14ac:dyDescent="0.25">
      <c r="A113" s="347"/>
      <c r="B113" s="23" t="s">
        <v>28</v>
      </c>
      <c r="C113" s="367">
        <f>C107+C110</f>
        <v>2035000</v>
      </c>
      <c r="D113" s="368"/>
      <c r="E113" s="96"/>
      <c r="F113" s="350"/>
      <c r="G113" s="350"/>
      <c r="H113" s="350"/>
      <c r="I113" s="149"/>
      <c r="J113" s="96"/>
      <c r="K113" s="154"/>
      <c r="L113" s="155"/>
      <c r="N113" s="20" t="s">
        <v>196</v>
      </c>
    </row>
    <row r="114" spans="1:14" ht="18.75" customHeight="1" thickBot="1" x14ac:dyDescent="0.3">
      <c r="A114" s="348"/>
      <c r="B114" s="26" t="s">
        <v>29</v>
      </c>
      <c r="C114" s="369">
        <f>SUM(C112:D113)</f>
        <v>2711000</v>
      </c>
      <c r="D114" s="370"/>
      <c r="E114" s="97"/>
      <c r="F114" s="351"/>
      <c r="G114" s="351"/>
      <c r="H114" s="351"/>
      <c r="I114" s="150"/>
      <c r="J114" s="97"/>
      <c r="K114" s="156"/>
      <c r="L114" s="157"/>
      <c r="N114" s="20" t="s">
        <v>196</v>
      </c>
    </row>
    <row r="115" spans="1:14" ht="18.75" customHeight="1" x14ac:dyDescent="0.25">
      <c r="A115" s="352" t="s">
        <v>30</v>
      </c>
      <c r="B115" s="353"/>
      <c r="C115" s="356" t="s">
        <v>197</v>
      </c>
      <c r="D115" s="356"/>
      <c r="E115" s="357">
        <f>K115+K116</f>
        <v>0</v>
      </c>
      <c r="F115" s="358"/>
      <c r="G115" s="361" t="s">
        <v>13</v>
      </c>
      <c r="H115" s="363" t="s">
        <v>311</v>
      </c>
      <c r="I115" s="363"/>
      <c r="J115" s="363"/>
      <c r="K115" s="47"/>
      <c r="L115" s="62" t="s">
        <v>13</v>
      </c>
    </row>
    <row r="116" spans="1:14" ht="18.75" customHeight="1" thickBot="1" x14ac:dyDescent="0.3">
      <c r="A116" s="354"/>
      <c r="B116" s="355"/>
      <c r="C116" s="421"/>
      <c r="D116" s="421"/>
      <c r="E116" s="359"/>
      <c r="F116" s="360"/>
      <c r="G116" s="362"/>
      <c r="H116" s="364" t="s">
        <v>310</v>
      </c>
      <c r="I116" s="364"/>
      <c r="J116" s="364"/>
      <c r="K116" s="48"/>
      <c r="L116" s="63" t="s">
        <v>13</v>
      </c>
    </row>
  </sheetData>
  <mergeCells count="320">
    <mergeCell ref="N1:N15"/>
    <mergeCell ref="N30:N44"/>
    <mergeCell ref="N59:N73"/>
    <mergeCell ref="N88:N102"/>
    <mergeCell ref="A112:A114"/>
    <mergeCell ref="F112:H112"/>
    <mergeCell ref="F113:H113"/>
    <mergeCell ref="F114:H114"/>
    <mergeCell ref="A115:B116"/>
    <mergeCell ref="C115:D116"/>
    <mergeCell ref="E115:F116"/>
    <mergeCell ref="G115:G116"/>
    <mergeCell ref="H115:J115"/>
    <mergeCell ref="H116:J116"/>
    <mergeCell ref="C112:D112"/>
    <mergeCell ref="C113:D113"/>
    <mergeCell ref="C114:D114"/>
    <mergeCell ref="A104:B104"/>
    <mergeCell ref="F104:H104"/>
    <mergeCell ref="A105:B105"/>
    <mergeCell ref="F105:H105"/>
    <mergeCell ref="A106:A108"/>
    <mergeCell ref="F106:H106"/>
    <mergeCell ref="F107:H107"/>
    <mergeCell ref="F108:H108"/>
    <mergeCell ref="A109:A111"/>
    <mergeCell ref="F109:H109"/>
    <mergeCell ref="F110:H110"/>
    <mergeCell ref="F111:H111"/>
    <mergeCell ref="C104:D104"/>
    <mergeCell ref="C105:D105"/>
    <mergeCell ref="C106:D106"/>
    <mergeCell ref="C107:D107"/>
    <mergeCell ref="C108:D108"/>
    <mergeCell ref="C109:D109"/>
    <mergeCell ref="C110:D110"/>
    <mergeCell ref="C111:D111"/>
    <mergeCell ref="A99:B99"/>
    <mergeCell ref="F99:H99"/>
    <mergeCell ref="A100:B100"/>
    <mergeCell ref="F100:H100"/>
    <mergeCell ref="A101:B101"/>
    <mergeCell ref="F101:H101"/>
    <mergeCell ref="A102:B102"/>
    <mergeCell ref="F102:H102"/>
    <mergeCell ref="A103:B103"/>
    <mergeCell ref="F103:H103"/>
    <mergeCell ref="C100:D100"/>
    <mergeCell ref="C101:D101"/>
    <mergeCell ref="C102:D102"/>
    <mergeCell ref="C103:D103"/>
    <mergeCell ref="A89:B90"/>
    <mergeCell ref="C89:D90"/>
    <mergeCell ref="E89:E90"/>
    <mergeCell ref="F89:J89"/>
    <mergeCell ref="K89:K90"/>
    <mergeCell ref="L89:L90"/>
    <mergeCell ref="F90:H90"/>
    <mergeCell ref="A91:B91"/>
    <mergeCell ref="F91:H91"/>
    <mergeCell ref="A92:B92"/>
    <mergeCell ref="F92:H92"/>
    <mergeCell ref="A93:B93"/>
    <mergeCell ref="F93:H93"/>
    <mergeCell ref="A94:B94"/>
    <mergeCell ref="F94:H94"/>
    <mergeCell ref="A95:B95"/>
    <mergeCell ref="F95:H95"/>
    <mergeCell ref="A96:B96"/>
    <mergeCell ref="F96:H96"/>
    <mergeCell ref="C94:D94"/>
    <mergeCell ref="C95:D95"/>
    <mergeCell ref="C96:D96"/>
    <mergeCell ref="A97:B97"/>
    <mergeCell ref="F97:H97"/>
    <mergeCell ref="A98:B98"/>
    <mergeCell ref="F98:H98"/>
    <mergeCell ref="A57:B58"/>
    <mergeCell ref="C57:D58"/>
    <mergeCell ref="E57:F58"/>
    <mergeCell ref="G57:G58"/>
    <mergeCell ref="H57:J57"/>
    <mergeCell ref="H58:J58"/>
    <mergeCell ref="A65:B65"/>
    <mergeCell ref="F65:H65"/>
    <mergeCell ref="A66:B66"/>
    <mergeCell ref="F66:H66"/>
    <mergeCell ref="A67:B67"/>
    <mergeCell ref="F67:H67"/>
    <mergeCell ref="A68:B68"/>
    <mergeCell ref="F68:H68"/>
    <mergeCell ref="A69:B69"/>
    <mergeCell ref="F69:H69"/>
    <mergeCell ref="A70:B70"/>
    <mergeCell ref="F70:H70"/>
    <mergeCell ref="A71:B71"/>
    <mergeCell ref="F71:H71"/>
    <mergeCell ref="A51:A53"/>
    <mergeCell ref="F51:H51"/>
    <mergeCell ref="F52:H52"/>
    <mergeCell ref="F53:H53"/>
    <mergeCell ref="A54:A56"/>
    <mergeCell ref="F54:H54"/>
    <mergeCell ref="F55:H55"/>
    <mergeCell ref="F56:H56"/>
    <mergeCell ref="C51:D51"/>
    <mergeCell ref="C52:D52"/>
    <mergeCell ref="C53:D53"/>
    <mergeCell ref="C54:D54"/>
    <mergeCell ref="C55:D55"/>
    <mergeCell ref="C56:D56"/>
    <mergeCell ref="A47:B47"/>
    <mergeCell ref="F47:H47"/>
    <mergeCell ref="A48:A50"/>
    <mergeCell ref="F48:H48"/>
    <mergeCell ref="F49:H49"/>
    <mergeCell ref="F50:H50"/>
    <mergeCell ref="A44:B44"/>
    <mergeCell ref="F44:H44"/>
    <mergeCell ref="A45:B45"/>
    <mergeCell ref="F45:H45"/>
    <mergeCell ref="A46:B46"/>
    <mergeCell ref="F46:H46"/>
    <mergeCell ref="C44:D44"/>
    <mergeCell ref="C45:D45"/>
    <mergeCell ref="C46:D46"/>
    <mergeCell ref="C47:D47"/>
    <mergeCell ref="C48:D48"/>
    <mergeCell ref="C49:D49"/>
    <mergeCell ref="C50:D50"/>
    <mergeCell ref="A41:B41"/>
    <mergeCell ref="F41:H41"/>
    <mergeCell ref="A42:B42"/>
    <mergeCell ref="F42:H42"/>
    <mergeCell ref="A43:B43"/>
    <mergeCell ref="F43:H43"/>
    <mergeCell ref="A38:B38"/>
    <mergeCell ref="F38:H38"/>
    <mergeCell ref="A39:B39"/>
    <mergeCell ref="F39:H39"/>
    <mergeCell ref="A40:B40"/>
    <mergeCell ref="F40:H40"/>
    <mergeCell ref="C39:D39"/>
    <mergeCell ref="C40:D40"/>
    <mergeCell ref="C41:D41"/>
    <mergeCell ref="C42:D42"/>
    <mergeCell ref="C43:D43"/>
    <mergeCell ref="A35:B35"/>
    <mergeCell ref="F35:H35"/>
    <mergeCell ref="A36:B36"/>
    <mergeCell ref="F36:H36"/>
    <mergeCell ref="A37:B37"/>
    <mergeCell ref="F37:H37"/>
    <mergeCell ref="L31:L32"/>
    <mergeCell ref="F32:H32"/>
    <mergeCell ref="A33:B33"/>
    <mergeCell ref="F33:H33"/>
    <mergeCell ref="A34:B34"/>
    <mergeCell ref="F34:H34"/>
    <mergeCell ref="A31:B32"/>
    <mergeCell ref="C31:D32"/>
    <mergeCell ref="E31:E32"/>
    <mergeCell ref="F31:J31"/>
    <mergeCell ref="K31:K32"/>
    <mergeCell ref="C18:D18"/>
    <mergeCell ref="A28:B29"/>
    <mergeCell ref="C28:D29"/>
    <mergeCell ref="E28:F29"/>
    <mergeCell ref="H28:J28"/>
    <mergeCell ref="H29:J29"/>
    <mergeCell ref="A22:A24"/>
    <mergeCell ref="F22:H22"/>
    <mergeCell ref="F23:H23"/>
    <mergeCell ref="F24:H24"/>
    <mergeCell ref="A25:A27"/>
    <mergeCell ref="F25:H25"/>
    <mergeCell ref="F26:H26"/>
    <mergeCell ref="F27:H27"/>
    <mergeCell ref="C27:D27"/>
    <mergeCell ref="C26:D26"/>
    <mergeCell ref="C25:D25"/>
    <mergeCell ref="C24:D24"/>
    <mergeCell ref="C23:D23"/>
    <mergeCell ref="C22:D22"/>
    <mergeCell ref="F20:H20"/>
    <mergeCell ref="F21:H21"/>
    <mergeCell ref="F9:H9"/>
    <mergeCell ref="A10:B10"/>
    <mergeCell ref="F10:H10"/>
    <mergeCell ref="A11:B11"/>
    <mergeCell ref="F11:H11"/>
    <mergeCell ref="F13:H13"/>
    <mergeCell ref="A14:B14"/>
    <mergeCell ref="F14:H14"/>
    <mergeCell ref="C13:D13"/>
    <mergeCell ref="C14:D14"/>
    <mergeCell ref="A12:B12"/>
    <mergeCell ref="F12:H12"/>
    <mergeCell ref="A13:B13"/>
    <mergeCell ref="A6:B6"/>
    <mergeCell ref="A7:B7"/>
    <mergeCell ref="F6:H6"/>
    <mergeCell ref="F7:H7"/>
    <mergeCell ref="A15:B15"/>
    <mergeCell ref="F15:H15"/>
    <mergeCell ref="G28:G29"/>
    <mergeCell ref="L2:L3"/>
    <mergeCell ref="F3:H3"/>
    <mergeCell ref="A4:B4"/>
    <mergeCell ref="F4:H4"/>
    <mergeCell ref="A5:B5"/>
    <mergeCell ref="F5:H5"/>
    <mergeCell ref="A2:B3"/>
    <mergeCell ref="C2:D3"/>
    <mergeCell ref="E2:E3"/>
    <mergeCell ref="F2:J2"/>
    <mergeCell ref="K2:K3"/>
    <mergeCell ref="A8:B8"/>
    <mergeCell ref="F8:H8"/>
    <mergeCell ref="A9:B9"/>
    <mergeCell ref="F18:H18"/>
    <mergeCell ref="A19:A21"/>
    <mergeCell ref="F19:H19"/>
    <mergeCell ref="A16:B16"/>
    <mergeCell ref="F16:H16"/>
    <mergeCell ref="A17:B17"/>
    <mergeCell ref="F17:H17"/>
    <mergeCell ref="A18:B18"/>
    <mergeCell ref="C15:D15"/>
    <mergeCell ref="K60:K61"/>
    <mergeCell ref="L60:L61"/>
    <mergeCell ref="F61:H61"/>
    <mergeCell ref="A60:B61"/>
    <mergeCell ref="C60:D61"/>
    <mergeCell ref="E60:E61"/>
    <mergeCell ref="F60:J60"/>
    <mergeCell ref="C19:D19"/>
    <mergeCell ref="C20:D20"/>
    <mergeCell ref="C21:D21"/>
    <mergeCell ref="C33:D33"/>
    <mergeCell ref="C34:D34"/>
    <mergeCell ref="C35:D35"/>
    <mergeCell ref="C36:D36"/>
    <mergeCell ref="C37:D37"/>
    <mergeCell ref="C38:D38"/>
    <mergeCell ref="C16:D16"/>
    <mergeCell ref="C17:D17"/>
    <mergeCell ref="A62:B62"/>
    <mergeCell ref="F62:H62"/>
    <mergeCell ref="A63:B63"/>
    <mergeCell ref="F63:H63"/>
    <mergeCell ref="A64:B64"/>
    <mergeCell ref="F64:H64"/>
    <mergeCell ref="C63:D63"/>
    <mergeCell ref="C62:D62"/>
    <mergeCell ref="C64:D64"/>
    <mergeCell ref="A72:B72"/>
    <mergeCell ref="F72:H72"/>
    <mergeCell ref="A73:B73"/>
    <mergeCell ref="F73:H73"/>
    <mergeCell ref="A74:B74"/>
    <mergeCell ref="F74:H74"/>
    <mergeCell ref="A75:B75"/>
    <mergeCell ref="F75:H75"/>
    <mergeCell ref="C71:D71"/>
    <mergeCell ref="C72:D72"/>
    <mergeCell ref="C73:D73"/>
    <mergeCell ref="C74:D74"/>
    <mergeCell ref="C75:D75"/>
    <mergeCell ref="A76:B76"/>
    <mergeCell ref="F76:H76"/>
    <mergeCell ref="A77:A79"/>
    <mergeCell ref="F77:H77"/>
    <mergeCell ref="F78:H78"/>
    <mergeCell ref="F79:H79"/>
    <mergeCell ref="A80:A82"/>
    <mergeCell ref="F80:H80"/>
    <mergeCell ref="F81:H81"/>
    <mergeCell ref="F82:H82"/>
    <mergeCell ref="C76:D76"/>
    <mergeCell ref="C77:D77"/>
    <mergeCell ref="C78:D78"/>
    <mergeCell ref="C79:D79"/>
    <mergeCell ref="C80:D80"/>
    <mergeCell ref="C81:D81"/>
    <mergeCell ref="C82:D82"/>
    <mergeCell ref="A83:A85"/>
    <mergeCell ref="F83:H83"/>
    <mergeCell ref="F84:H84"/>
    <mergeCell ref="F85:H85"/>
    <mergeCell ref="A86:B87"/>
    <mergeCell ref="C86:D87"/>
    <mergeCell ref="E86:F87"/>
    <mergeCell ref="G86:G87"/>
    <mergeCell ref="H86:J86"/>
    <mergeCell ref="H87:J87"/>
    <mergeCell ref="C83:D83"/>
    <mergeCell ref="C84:D84"/>
    <mergeCell ref="C85:D85"/>
    <mergeCell ref="C4:D4"/>
    <mergeCell ref="C5:D5"/>
    <mergeCell ref="C6:D6"/>
    <mergeCell ref="C7:D7"/>
    <mergeCell ref="C8:D8"/>
    <mergeCell ref="C9:D9"/>
    <mergeCell ref="C10:D10"/>
    <mergeCell ref="C11:D11"/>
    <mergeCell ref="C12:D12"/>
    <mergeCell ref="C97:D97"/>
    <mergeCell ref="C98:D98"/>
    <mergeCell ref="C99:D99"/>
    <mergeCell ref="C65:D65"/>
    <mergeCell ref="C66:D66"/>
    <mergeCell ref="C67:D67"/>
    <mergeCell ref="C68:D68"/>
    <mergeCell ref="C69:D69"/>
    <mergeCell ref="C70:D70"/>
    <mergeCell ref="C92:D92"/>
    <mergeCell ref="C91:D91"/>
    <mergeCell ref="C93:D93"/>
  </mergeCells>
  <phoneticPr fontId="3"/>
  <dataValidations disablePrompts="1" count="1">
    <dataValidation type="list" allowBlank="1" showInputMessage="1" showErrorMessage="1" sqref="E4:E18 E33:E47 E62:E76 E91:E105" xr:uid="{00000000-0002-0000-0200-000000000000}">
      <formula1>$N$28:$N$29</formula1>
    </dataValidation>
  </dataValidations>
  <pageMargins left="0.59055118110236227" right="0.59055118110236227" top="0.47244094488188981" bottom="0.11811023622047245" header="0.31496062992125984" footer="0.31496062992125984"/>
  <pageSetup paperSize="9" scale="96" fitToHeight="0" orientation="landscape" verticalDpi="0" r:id="rId1"/>
  <rowBreaks count="2" manualBreakCount="2">
    <brk id="58" max="11" man="1"/>
    <brk id="87" max="11" man="1"/>
  </rowBreaks>
  <ignoredErrors>
    <ignoredError sqref="A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R99"/>
  <sheetViews>
    <sheetView view="pageBreakPreview" zoomScale="85" zoomScaleNormal="100" zoomScaleSheetLayoutView="85" workbookViewId="0">
      <pane ySplit="3" topLeftCell="A4" activePane="bottomLeft" state="frozen"/>
      <selection activeCell="BF12" sqref="BF12"/>
      <selection pane="bottomLeft" activeCell="BF12" sqref="BF12"/>
    </sheetView>
  </sheetViews>
  <sheetFormatPr defaultColWidth="9" defaultRowHeight="12.75" x14ac:dyDescent="0.25"/>
  <cols>
    <col min="1" max="1" width="3.6640625" style="1" customWidth="1"/>
    <col min="2" max="2" width="9.46484375" style="1" customWidth="1"/>
    <col min="3" max="3" width="11.33203125" style="1" customWidth="1"/>
    <col min="4" max="4" width="11.33203125" style="61" customWidth="1"/>
    <col min="5" max="13" width="11.33203125" style="1" customWidth="1"/>
    <col min="14" max="14" width="2.19921875" style="1" customWidth="1"/>
    <col min="15" max="16384" width="9" style="1"/>
  </cols>
  <sheetData>
    <row r="1" spans="1:18" ht="18.75" customHeight="1" thickBot="1" x14ac:dyDescent="0.3">
      <c r="A1" s="125" t="s">
        <v>191</v>
      </c>
      <c r="B1" s="3" t="s">
        <v>190</v>
      </c>
      <c r="C1" s="4"/>
      <c r="E1" s="46"/>
      <c r="F1" s="143" t="s">
        <v>88</v>
      </c>
      <c r="G1" s="143"/>
      <c r="H1" s="2"/>
      <c r="I1" s="2"/>
      <c r="M1" s="126" t="s">
        <v>189</v>
      </c>
      <c r="O1" s="422" t="s">
        <v>188</v>
      </c>
    </row>
    <row r="2" spans="1:18" ht="27.95" customHeight="1" thickBot="1" x14ac:dyDescent="0.3">
      <c r="A2" s="435" t="s">
        <v>187</v>
      </c>
      <c r="B2" s="436"/>
      <c r="C2" s="436"/>
      <c r="D2" s="437"/>
      <c r="E2" s="451" t="s">
        <v>186</v>
      </c>
      <c r="F2" s="452"/>
      <c r="G2" s="453"/>
      <c r="H2" s="442" t="s">
        <v>185</v>
      </c>
      <c r="I2" s="443"/>
      <c r="J2" s="454"/>
      <c r="K2" s="442" t="s">
        <v>184</v>
      </c>
      <c r="L2" s="443"/>
      <c r="M2" s="444"/>
      <c r="O2" s="422"/>
    </row>
    <row r="3" spans="1:18" ht="27.95" customHeight="1" x14ac:dyDescent="0.25">
      <c r="A3" s="142" t="s">
        <v>183</v>
      </c>
      <c r="B3" s="423" t="s">
        <v>182</v>
      </c>
      <c r="C3" s="424"/>
      <c r="D3" s="424"/>
      <c r="E3" s="448">
        <f>SUMIF('【様式5-1】人件費'!E4:E26,"立候補準備",'【様式5-1】人件費'!C4:D26)</f>
        <v>10000</v>
      </c>
      <c r="F3" s="449"/>
      <c r="G3" s="450"/>
      <c r="H3" s="457">
        <f>SUMIF('【様式5-1】人件費'!E4:E26,"選 挙 運 動",'【様式5-1】人件費'!C4:D26)</f>
        <v>339000</v>
      </c>
      <c r="I3" s="449"/>
      <c r="J3" s="450"/>
      <c r="K3" s="457">
        <f t="shared" ref="K3:K9" si="0">E3+H3</f>
        <v>349000</v>
      </c>
      <c r="L3" s="449"/>
      <c r="M3" s="458"/>
      <c r="O3" s="422"/>
    </row>
    <row r="4" spans="1:18" ht="27.95" customHeight="1" x14ac:dyDescent="0.25">
      <c r="A4" s="142" t="s">
        <v>181</v>
      </c>
      <c r="B4" s="423" t="s">
        <v>312</v>
      </c>
      <c r="C4" s="424"/>
      <c r="D4" s="424"/>
      <c r="E4" s="455">
        <f>E5+E6</f>
        <v>191000</v>
      </c>
      <c r="F4" s="446"/>
      <c r="G4" s="447"/>
      <c r="H4" s="445">
        <f>H5+H6</f>
        <v>30000</v>
      </c>
      <c r="I4" s="446"/>
      <c r="J4" s="447"/>
      <c r="K4" s="445">
        <f t="shared" si="0"/>
        <v>221000</v>
      </c>
      <c r="L4" s="446"/>
      <c r="M4" s="456"/>
      <c r="O4" s="422"/>
    </row>
    <row r="5" spans="1:18" ht="27.95" customHeight="1" x14ac:dyDescent="0.25">
      <c r="A5" s="142"/>
      <c r="B5" s="423" t="s">
        <v>180</v>
      </c>
      <c r="C5" s="424"/>
      <c r="D5" s="424"/>
      <c r="E5" s="455">
        <f>SUMIF('【様式5-2の1】家屋費（選挙事務所費）'!E4:E26,"立候補準備",'【様式5-2の1】家屋費（選挙事務所費）'!C4:D26)</f>
        <v>191000</v>
      </c>
      <c r="F5" s="446"/>
      <c r="G5" s="447"/>
      <c r="H5" s="445">
        <f>SUMIF('【様式5-2の1】家屋費（選挙事務所費）'!E4:E26,"選 挙 運 動",'【様式5-2の1】家屋費（選挙事務所費）'!C4:D26)</f>
        <v>0</v>
      </c>
      <c r="I5" s="446"/>
      <c r="J5" s="447"/>
      <c r="K5" s="445">
        <f t="shared" si="0"/>
        <v>191000</v>
      </c>
      <c r="L5" s="446"/>
      <c r="M5" s="456"/>
      <c r="O5" s="422"/>
    </row>
    <row r="6" spans="1:18" ht="27.75" customHeight="1" x14ac:dyDescent="0.25">
      <c r="A6" s="142"/>
      <c r="B6" s="423" t="s">
        <v>179</v>
      </c>
      <c r="C6" s="424"/>
      <c r="D6" s="424"/>
      <c r="E6" s="455">
        <f>SUMIF('【様式5-2の2】家屋費（集合会場費）'!E4:E26,"立候補準備",'【様式5-2の2】家屋費（集合会場費）'!C4:D26)</f>
        <v>0</v>
      </c>
      <c r="F6" s="446"/>
      <c r="G6" s="447"/>
      <c r="H6" s="445">
        <f>SUMIF('【様式5-2の2】家屋費（集合会場費）'!E4:E26,"選 挙 運 動",'【様式5-2の2】家屋費（集合会場費）'!C4:D26)</f>
        <v>30000</v>
      </c>
      <c r="I6" s="446"/>
      <c r="J6" s="447"/>
      <c r="K6" s="445">
        <f t="shared" si="0"/>
        <v>30000</v>
      </c>
      <c r="L6" s="446"/>
      <c r="M6" s="456"/>
      <c r="O6" s="422"/>
    </row>
    <row r="7" spans="1:18" ht="27.95" customHeight="1" x14ac:dyDescent="0.25">
      <c r="A7" s="142" t="s">
        <v>178</v>
      </c>
      <c r="B7" s="423" t="s">
        <v>177</v>
      </c>
      <c r="C7" s="424"/>
      <c r="D7" s="424"/>
      <c r="E7" s="455">
        <f>SUMIF('【様式5-3】通信費'!E4:E26,"立候補準備",'【様式5-3】通信費'!C4:D26)</f>
        <v>80000</v>
      </c>
      <c r="F7" s="446"/>
      <c r="G7" s="447"/>
      <c r="H7" s="445">
        <f>SUMIF('【様式5-3】通信費'!E4:E26,"選 挙 運 動",'【様式5-3】通信費'!C4:D26)</f>
        <v>0</v>
      </c>
      <c r="I7" s="446"/>
      <c r="J7" s="447"/>
      <c r="K7" s="445">
        <f t="shared" si="0"/>
        <v>80000</v>
      </c>
      <c r="L7" s="446"/>
      <c r="M7" s="456"/>
      <c r="O7" s="422"/>
    </row>
    <row r="8" spans="1:18" ht="27.95" customHeight="1" x14ac:dyDescent="0.25">
      <c r="A8" s="142" t="s">
        <v>176</v>
      </c>
      <c r="B8" s="423" t="s">
        <v>175</v>
      </c>
      <c r="C8" s="424"/>
      <c r="D8" s="424"/>
      <c r="E8" s="455">
        <f>SUMIF('【様式5-4】交通費'!E4:E26,"立候補準備",'【様式5-4】交通費'!C4:D26)</f>
        <v>400</v>
      </c>
      <c r="F8" s="446"/>
      <c r="G8" s="447"/>
      <c r="H8" s="445">
        <f>SUMIF('【様式5-4】交通費'!E4:E26,"選 挙 運 動",'【様式5-4】交通費'!C4:D26)</f>
        <v>5700</v>
      </c>
      <c r="I8" s="446"/>
      <c r="J8" s="447"/>
      <c r="K8" s="445">
        <f t="shared" si="0"/>
        <v>6100</v>
      </c>
      <c r="L8" s="446"/>
      <c r="M8" s="456"/>
      <c r="O8" s="422"/>
    </row>
    <row r="9" spans="1:18" ht="27.95" customHeight="1" x14ac:dyDescent="0.25">
      <c r="A9" s="142" t="s">
        <v>174</v>
      </c>
      <c r="B9" s="423" t="s">
        <v>173</v>
      </c>
      <c r="C9" s="424"/>
      <c r="D9" s="424"/>
      <c r="E9" s="455">
        <f>SUMIF('【様式5-5】印刷費'!E4:E26,"立候補準備",'【様式5-5】印刷費'!C4:D26)</f>
        <v>345000</v>
      </c>
      <c r="F9" s="446"/>
      <c r="G9" s="447"/>
      <c r="H9" s="445">
        <f>SUMIF('【様式5-5】印刷費'!E4:E26,"選 挙 運 動",'【様式5-5】印刷費'!C4:D26)</f>
        <v>0</v>
      </c>
      <c r="I9" s="446"/>
      <c r="J9" s="447"/>
      <c r="K9" s="445">
        <f t="shared" si="0"/>
        <v>345000</v>
      </c>
      <c r="L9" s="446"/>
      <c r="M9" s="456"/>
      <c r="O9" s="422"/>
    </row>
    <row r="10" spans="1:18" ht="27.95" customHeight="1" x14ac:dyDescent="0.25">
      <c r="A10" s="142" t="s">
        <v>172</v>
      </c>
      <c r="B10" s="423" t="s">
        <v>171</v>
      </c>
      <c r="C10" s="424"/>
      <c r="D10" s="424"/>
      <c r="E10" s="455">
        <f>SUMIF('【様式5-6】広告費'!E4:E26,"立候補準備",'【様式5-6】広告費'!C4:D26)</f>
        <v>175000</v>
      </c>
      <c r="F10" s="446"/>
      <c r="G10" s="447"/>
      <c r="H10" s="445">
        <f>SUMIF('【様式5-6】広告費'!E4:E26,"選 挙 運 動",'【様式5-6】広告費'!C4:D26)</f>
        <v>255000</v>
      </c>
      <c r="I10" s="446"/>
      <c r="J10" s="447"/>
      <c r="K10" s="445">
        <f t="shared" ref="K10:K14" si="1">E10+H10</f>
        <v>430000</v>
      </c>
      <c r="L10" s="446"/>
      <c r="M10" s="456"/>
      <c r="O10" s="422"/>
    </row>
    <row r="11" spans="1:18" ht="27.95" customHeight="1" x14ac:dyDescent="0.25">
      <c r="A11" s="142" t="s">
        <v>170</v>
      </c>
      <c r="B11" s="423" t="s">
        <v>169</v>
      </c>
      <c r="C11" s="424"/>
      <c r="D11" s="424"/>
      <c r="E11" s="455">
        <f>SUMIF('【様式5-7】文具費'!E4:E26,"立候補準備",'【様式5-7】文具費'!C4:D26)</f>
        <v>85000</v>
      </c>
      <c r="F11" s="446"/>
      <c r="G11" s="447"/>
      <c r="H11" s="445">
        <f>SUMIF('【様式5-7】文具費'!E4:E26,"選 挙 運 動",'【様式5-7】文具費'!C4:D26)</f>
        <v>25000</v>
      </c>
      <c r="I11" s="446"/>
      <c r="J11" s="447"/>
      <c r="K11" s="445">
        <f t="shared" si="1"/>
        <v>110000</v>
      </c>
      <c r="L11" s="446"/>
      <c r="M11" s="456"/>
      <c r="O11" s="422"/>
      <c r="Q11" s="19"/>
      <c r="R11" s="65"/>
    </row>
    <row r="12" spans="1:18" ht="27.95" customHeight="1" x14ac:dyDescent="0.25">
      <c r="A12" s="142" t="s">
        <v>168</v>
      </c>
      <c r="B12" s="423" t="s">
        <v>361</v>
      </c>
      <c r="C12" s="424"/>
      <c r="D12" s="424"/>
      <c r="E12" s="455">
        <f>SUMIF('【様式5-8】食料費'!E4:E26,"立候補準備",'【様式5-8】食料費'!C4:D26)+SUMIF('【様式5-8】食料費'!E31:E52,"立候補準備",'【様式5-8】食料費'!C31:D52)</f>
        <v>5000</v>
      </c>
      <c r="F12" s="446"/>
      <c r="G12" s="447"/>
      <c r="H12" s="445">
        <f>SUMIF('【様式5-8】食料費'!E4:E26,"選 挙 運 動",'【様式5-8】食料費'!C4:D26)+SUMIF('【様式5-8】食料費'!E31:E52,"選 挙 運 動",'【様式5-8】食料費'!C31:D52)</f>
        <v>330000</v>
      </c>
      <c r="I12" s="446"/>
      <c r="J12" s="447"/>
      <c r="K12" s="445">
        <f t="shared" si="1"/>
        <v>335000</v>
      </c>
      <c r="L12" s="446"/>
      <c r="M12" s="456"/>
      <c r="O12" s="422"/>
      <c r="Q12" s="19"/>
      <c r="R12" s="65"/>
    </row>
    <row r="13" spans="1:18" ht="27.95" customHeight="1" x14ac:dyDescent="0.25">
      <c r="A13" s="142" t="s">
        <v>167</v>
      </c>
      <c r="B13" s="423" t="s">
        <v>166</v>
      </c>
      <c r="C13" s="424"/>
      <c r="D13" s="424"/>
      <c r="E13" s="455">
        <f>SUMIF('【様式5-9】休泊費'!E4:E26,"立候補準備",'【様式5-9】休泊費'!C4:D26)</f>
        <v>0</v>
      </c>
      <c r="F13" s="446"/>
      <c r="G13" s="447"/>
      <c r="H13" s="445">
        <f>SUMIF('【様式5-9】休泊費'!E4:E26,"選 挙 運 動",'【様式5-9】休泊費'!C4:D26)</f>
        <v>22000</v>
      </c>
      <c r="I13" s="446"/>
      <c r="J13" s="447"/>
      <c r="K13" s="445">
        <f t="shared" si="1"/>
        <v>22000</v>
      </c>
      <c r="L13" s="446"/>
      <c r="M13" s="456"/>
      <c r="O13" s="422"/>
      <c r="Q13" s="19"/>
    </row>
    <row r="14" spans="1:18" ht="27.95" customHeight="1" thickBot="1" x14ac:dyDescent="0.3">
      <c r="A14" s="142" t="s">
        <v>165</v>
      </c>
      <c r="B14" s="423" t="s">
        <v>164</v>
      </c>
      <c r="C14" s="424"/>
      <c r="D14" s="424"/>
      <c r="E14" s="455">
        <f>SUMIF('【様式5-10】雑費'!E4:E26,"立候補準備",'【様式5-10】雑費'!C4:D26)+SUMIF('【様式5-10】雑費'!E31:E52,"立候補準備",'【様式5-10】雑費'!C31:D52)</f>
        <v>29000</v>
      </c>
      <c r="F14" s="446"/>
      <c r="G14" s="447"/>
      <c r="H14" s="445">
        <f>SUMIF('【様式5-10】雑費'!E4:E26,"選 挙 運 動",'【様式5-10】雑費'!C4:D26)+SUMIF('【様式5-10】雑費'!E31:E52,"選 挙 運 動",'【様式5-10】雑費'!C31:D52)</f>
        <v>420</v>
      </c>
      <c r="I14" s="446"/>
      <c r="J14" s="447"/>
      <c r="K14" s="445">
        <f t="shared" si="1"/>
        <v>29420</v>
      </c>
      <c r="L14" s="446"/>
      <c r="M14" s="456"/>
      <c r="O14" s="422"/>
      <c r="Q14" s="59"/>
    </row>
    <row r="15" spans="1:18" ht="27.95" customHeight="1" thickTop="1" thickBot="1" x14ac:dyDescent="0.3">
      <c r="A15" s="429" t="s">
        <v>2</v>
      </c>
      <c r="B15" s="430"/>
      <c r="C15" s="430"/>
      <c r="D15" s="430"/>
      <c r="E15" s="459">
        <f>E3+E4+SUM(E7:G14)</f>
        <v>920400</v>
      </c>
      <c r="F15" s="460"/>
      <c r="G15" s="461"/>
      <c r="H15" s="462">
        <f>H3+H4+SUM(H7:J14)</f>
        <v>1007120</v>
      </c>
      <c r="I15" s="460"/>
      <c r="J15" s="461"/>
      <c r="K15" s="462">
        <f>K3+K4+SUM(K7:M14)</f>
        <v>1927520</v>
      </c>
      <c r="L15" s="460"/>
      <c r="M15" s="463"/>
    </row>
    <row r="29" spans="1:15" ht="18.75" customHeight="1" thickBot="1" x14ac:dyDescent="0.3">
      <c r="A29" s="125" t="s">
        <v>191</v>
      </c>
      <c r="B29" s="3" t="s">
        <v>190</v>
      </c>
      <c r="C29" s="4"/>
      <c r="E29" s="46"/>
      <c r="F29" s="143" t="s">
        <v>89</v>
      </c>
      <c r="G29" s="143"/>
      <c r="H29" s="2"/>
      <c r="I29" s="2"/>
      <c r="M29" s="126" t="s">
        <v>189</v>
      </c>
      <c r="O29" s="422" t="s">
        <v>193</v>
      </c>
    </row>
    <row r="30" spans="1:15" ht="27.95" customHeight="1" x14ac:dyDescent="0.25">
      <c r="A30" s="435" t="s">
        <v>187</v>
      </c>
      <c r="B30" s="436"/>
      <c r="C30" s="436"/>
      <c r="D30" s="437"/>
      <c r="E30" s="438" t="s">
        <v>186</v>
      </c>
      <c r="F30" s="439"/>
      <c r="G30" s="440"/>
      <c r="H30" s="441" t="s">
        <v>185</v>
      </c>
      <c r="I30" s="436"/>
      <c r="J30" s="437"/>
      <c r="K30" s="442" t="s">
        <v>184</v>
      </c>
      <c r="L30" s="443"/>
      <c r="M30" s="444"/>
      <c r="O30" s="422"/>
    </row>
    <row r="31" spans="1:15" ht="27.95" customHeight="1" x14ac:dyDescent="0.25">
      <c r="A31" s="142" t="s">
        <v>183</v>
      </c>
      <c r="B31" s="423" t="s">
        <v>182</v>
      </c>
      <c r="C31" s="424"/>
      <c r="D31" s="425"/>
      <c r="E31" s="426">
        <f>SUMIF('【様式5-1】人件費'!E31:E53,"立候補準備",'【様式5-1】人件費'!C31:D53)</f>
        <v>0</v>
      </c>
      <c r="F31" s="427"/>
      <c r="G31" s="428"/>
      <c r="H31" s="426">
        <f>SUMIF('【様式5-1】人件費'!E31:E53,"選 挙 運 動",'【様式5-1】人件費'!C31:D53)</f>
        <v>0</v>
      </c>
      <c r="I31" s="427"/>
      <c r="J31" s="428"/>
      <c r="K31" s="426">
        <f t="shared" ref="K31:K37" si="2">E31+H31</f>
        <v>0</v>
      </c>
      <c r="L31" s="427"/>
      <c r="M31" s="428"/>
      <c r="O31" s="422"/>
    </row>
    <row r="32" spans="1:15" ht="27.95" customHeight="1" x14ac:dyDescent="0.25">
      <c r="A32" s="142" t="s">
        <v>181</v>
      </c>
      <c r="B32" s="423" t="s">
        <v>312</v>
      </c>
      <c r="C32" s="424"/>
      <c r="D32" s="425"/>
      <c r="E32" s="426">
        <f>E33+E34</f>
        <v>0</v>
      </c>
      <c r="F32" s="427"/>
      <c r="G32" s="428"/>
      <c r="H32" s="426">
        <f>H33+H34</f>
        <v>0</v>
      </c>
      <c r="I32" s="427"/>
      <c r="J32" s="428"/>
      <c r="K32" s="426">
        <f t="shared" si="2"/>
        <v>0</v>
      </c>
      <c r="L32" s="427"/>
      <c r="M32" s="428"/>
      <c r="O32" s="422"/>
    </row>
    <row r="33" spans="1:18" ht="27.95" customHeight="1" x14ac:dyDescent="0.25">
      <c r="A33" s="142"/>
      <c r="B33" s="423" t="s">
        <v>180</v>
      </c>
      <c r="C33" s="424"/>
      <c r="D33" s="425"/>
      <c r="E33" s="426">
        <f>SUMIF('【様式5-2の1】家屋費（選挙事務所費）'!E31:E53,"立候補準備",'【様式5-2の1】家屋費（選挙事務所費）'!C31:D53)</f>
        <v>0</v>
      </c>
      <c r="F33" s="427"/>
      <c r="G33" s="428"/>
      <c r="H33" s="426">
        <f>SUMIF('【様式5-2の1】家屋費（選挙事務所費）'!E31:E53,"選 挙 運 動",'【様式5-2の1】家屋費（選挙事務所費）'!C31:D53)</f>
        <v>0</v>
      </c>
      <c r="I33" s="427"/>
      <c r="J33" s="428"/>
      <c r="K33" s="426">
        <f t="shared" si="2"/>
        <v>0</v>
      </c>
      <c r="L33" s="427"/>
      <c r="M33" s="428"/>
      <c r="O33" s="422"/>
    </row>
    <row r="34" spans="1:18" ht="27.95" customHeight="1" x14ac:dyDescent="0.25">
      <c r="A34" s="142"/>
      <c r="B34" s="423" t="s">
        <v>179</v>
      </c>
      <c r="C34" s="424"/>
      <c r="D34" s="425"/>
      <c r="E34" s="426">
        <f>SUMIF('【様式5-2の2】家屋費（集合会場費）'!E31:E53,"立候補準備",'【様式5-2の2】家屋費（集合会場費）'!C31:D53)</f>
        <v>0</v>
      </c>
      <c r="F34" s="427"/>
      <c r="G34" s="428"/>
      <c r="H34" s="426">
        <f>SUMIF('【様式5-2の2】家屋費（集合会場費）'!E31:E53,"選 挙 運 動",'【様式5-2の2】家屋費（集合会場費）'!C31:D53)</f>
        <v>0</v>
      </c>
      <c r="I34" s="427"/>
      <c r="J34" s="428"/>
      <c r="K34" s="426">
        <f t="shared" si="2"/>
        <v>0</v>
      </c>
      <c r="L34" s="427"/>
      <c r="M34" s="428"/>
      <c r="O34" s="422"/>
    </row>
    <row r="35" spans="1:18" ht="27.95" customHeight="1" x14ac:dyDescent="0.25">
      <c r="A35" s="142" t="s">
        <v>178</v>
      </c>
      <c r="B35" s="423" t="s">
        <v>177</v>
      </c>
      <c r="C35" s="424"/>
      <c r="D35" s="425"/>
      <c r="E35" s="426">
        <f>SUMIF('【様式5-3】通信費'!E31:E53,"立候補準備",'【様式5-3】通信費'!C31:D53)</f>
        <v>0</v>
      </c>
      <c r="F35" s="427"/>
      <c r="G35" s="428"/>
      <c r="H35" s="426">
        <f>SUMIF('【様式5-3】通信費'!E31:E53,"選 挙 運 動",'【様式5-3】通信費'!C31:D53)</f>
        <v>0</v>
      </c>
      <c r="I35" s="427"/>
      <c r="J35" s="428"/>
      <c r="K35" s="426">
        <f t="shared" si="2"/>
        <v>0</v>
      </c>
      <c r="L35" s="427"/>
      <c r="M35" s="428"/>
      <c r="O35" s="422"/>
    </row>
    <row r="36" spans="1:18" ht="27.95" customHeight="1" x14ac:dyDescent="0.25">
      <c r="A36" s="142" t="s">
        <v>176</v>
      </c>
      <c r="B36" s="423" t="s">
        <v>175</v>
      </c>
      <c r="C36" s="424"/>
      <c r="D36" s="425"/>
      <c r="E36" s="426">
        <f>SUMIF('【様式5-4】交通費'!E31:E53,"立候補準備",'【様式5-4】交通費'!C31:D53)</f>
        <v>0</v>
      </c>
      <c r="F36" s="427"/>
      <c r="G36" s="428"/>
      <c r="H36" s="426">
        <f>SUMIF('【様式5-4】交通費'!E31:E53,"選 挙 運 動",'【様式5-4】交通費'!C31:D53)</f>
        <v>0</v>
      </c>
      <c r="I36" s="427"/>
      <c r="J36" s="428"/>
      <c r="K36" s="426">
        <f t="shared" si="2"/>
        <v>0</v>
      </c>
      <c r="L36" s="427"/>
      <c r="M36" s="428"/>
      <c r="O36" s="422"/>
    </row>
    <row r="37" spans="1:18" ht="27.95" customHeight="1" x14ac:dyDescent="0.25">
      <c r="A37" s="142" t="s">
        <v>174</v>
      </c>
      <c r="B37" s="423" t="s">
        <v>173</v>
      </c>
      <c r="C37" s="424"/>
      <c r="D37" s="425"/>
      <c r="E37" s="426">
        <f>SUMIF('【様式5-5】印刷費'!E31:E53,"立候補準備",'【様式5-5】印刷費'!C31:D53)</f>
        <v>0</v>
      </c>
      <c r="F37" s="427"/>
      <c r="G37" s="428"/>
      <c r="H37" s="426">
        <f>SUMIF('【様式5-5】印刷費'!E31:E53,"選 挙 運 動",'【様式5-5】印刷費'!C31:D53)</f>
        <v>0</v>
      </c>
      <c r="I37" s="427"/>
      <c r="J37" s="428"/>
      <c r="K37" s="426">
        <f t="shared" si="2"/>
        <v>0</v>
      </c>
      <c r="L37" s="427"/>
      <c r="M37" s="428"/>
      <c r="O37" s="422"/>
    </row>
    <row r="38" spans="1:18" ht="27.95" customHeight="1" x14ac:dyDescent="0.25">
      <c r="A38" s="142" t="s">
        <v>172</v>
      </c>
      <c r="B38" s="423" t="s">
        <v>171</v>
      </c>
      <c r="C38" s="424"/>
      <c r="D38" s="425"/>
      <c r="E38" s="426">
        <f>SUMIF('【様式5-6】広告費'!E31:E53,"立候補準備",'【様式5-6】広告費'!C31:D53)</f>
        <v>0</v>
      </c>
      <c r="F38" s="427"/>
      <c r="G38" s="428"/>
      <c r="H38" s="426">
        <f>SUMIF('【様式5-6】広告費'!E31:E53,"選 挙 運 動",'【様式5-6】広告費'!C31:D53)</f>
        <v>0</v>
      </c>
      <c r="I38" s="427"/>
      <c r="J38" s="428"/>
      <c r="K38" s="426">
        <f t="shared" ref="K38:K42" si="3">E38+H38</f>
        <v>0</v>
      </c>
      <c r="L38" s="427"/>
      <c r="M38" s="428"/>
      <c r="O38" s="422"/>
    </row>
    <row r="39" spans="1:18" ht="27.95" customHeight="1" x14ac:dyDescent="0.25">
      <c r="A39" s="142" t="s">
        <v>170</v>
      </c>
      <c r="B39" s="423" t="s">
        <v>169</v>
      </c>
      <c r="C39" s="424"/>
      <c r="D39" s="425"/>
      <c r="E39" s="426">
        <f>SUMIF('【様式5-7】文具費'!E31:E53,"立候補準備",'【様式5-7】文具費'!C31:D53)</f>
        <v>0</v>
      </c>
      <c r="F39" s="427"/>
      <c r="G39" s="428"/>
      <c r="H39" s="426">
        <f>SUMIF('【様式5-7】文具費'!E31:E53,"選 挙 運 動",'【様式5-7】文具費'!C31:D53)</f>
        <v>0</v>
      </c>
      <c r="I39" s="427"/>
      <c r="J39" s="428"/>
      <c r="K39" s="426">
        <f t="shared" si="3"/>
        <v>0</v>
      </c>
      <c r="L39" s="427"/>
      <c r="M39" s="428"/>
      <c r="O39" s="422"/>
      <c r="Q39" s="19"/>
      <c r="R39" s="65"/>
    </row>
    <row r="40" spans="1:18" ht="27.95" customHeight="1" x14ac:dyDescent="0.25">
      <c r="A40" s="142" t="s">
        <v>168</v>
      </c>
      <c r="B40" s="423" t="s">
        <v>361</v>
      </c>
      <c r="C40" s="424"/>
      <c r="D40" s="424"/>
      <c r="E40" s="426">
        <f>SUMIF('【様式5-8】食料費'!E58:E80,"立候補準備",'【様式5-8】食料費'!C58:D80)</f>
        <v>0</v>
      </c>
      <c r="F40" s="427"/>
      <c r="G40" s="428"/>
      <c r="H40" s="426">
        <f>SUMIF('【様式5-8】食料費'!E58:E80,"選 挙 運 動",'【様式5-8】食料費'!C58:D80)</f>
        <v>0</v>
      </c>
      <c r="I40" s="427"/>
      <c r="J40" s="428"/>
      <c r="K40" s="426">
        <f t="shared" si="3"/>
        <v>0</v>
      </c>
      <c r="L40" s="427"/>
      <c r="M40" s="428"/>
      <c r="O40" s="422"/>
      <c r="Q40" s="19"/>
      <c r="R40" s="65"/>
    </row>
    <row r="41" spans="1:18" ht="27.95" customHeight="1" x14ac:dyDescent="0.25">
      <c r="A41" s="142" t="s">
        <v>167</v>
      </c>
      <c r="B41" s="423" t="s">
        <v>166</v>
      </c>
      <c r="C41" s="424"/>
      <c r="D41" s="425"/>
      <c r="E41" s="426">
        <f>SUMIF('【様式5-9】休泊費'!E31:E53,"立候補準備",'【様式5-9】休泊費'!C31:D53)</f>
        <v>0</v>
      </c>
      <c r="F41" s="427"/>
      <c r="G41" s="428"/>
      <c r="H41" s="426">
        <f>SUMIF('【様式5-9】休泊費'!E31:E53,"選 挙 運 動",'【様式5-9】休泊費'!C31:D53)</f>
        <v>0</v>
      </c>
      <c r="I41" s="427"/>
      <c r="J41" s="428"/>
      <c r="K41" s="426">
        <f t="shared" si="3"/>
        <v>0</v>
      </c>
      <c r="L41" s="427"/>
      <c r="M41" s="428"/>
      <c r="O41" s="422"/>
      <c r="Q41" s="19"/>
    </row>
    <row r="42" spans="1:18" ht="27.95" customHeight="1" thickBot="1" x14ac:dyDescent="0.3">
      <c r="A42" s="142" t="s">
        <v>165</v>
      </c>
      <c r="B42" s="423" t="s">
        <v>164</v>
      </c>
      <c r="C42" s="424"/>
      <c r="D42" s="425"/>
      <c r="E42" s="426">
        <f>SUMIF('【様式5-10】雑費'!E58:E80,"立候補準備",'【様式5-10】雑費'!C58:D80)</f>
        <v>0</v>
      </c>
      <c r="F42" s="427"/>
      <c r="G42" s="428"/>
      <c r="H42" s="426">
        <f>SUMIF('【様式5-10】雑費'!E58:E80,"選 挙 運 動",'【様式5-10】雑費'!C58:D80)</f>
        <v>0</v>
      </c>
      <c r="I42" s="427"/>
      <c r="J42" s="428"/>
      <c r="K42" s="426">
        <f t="shared" si="3"/>
        <v>0</v>
      </c>
      <c r="L42" s="427"/>
      <c r="M42" s="428"/>
      <c r="O42" s="422"/>
      <c r="Q42" s="59"/>
    </row>
    <row r="43" spans="1:18" ht="27.95" customHeight="1" thickTop="1" x14ac:dyDescent="0.25">
      <c r="A43" s="429" t="s">
        <v>2</v>
      </c>
      <c r="B43" s="430"/>
      <c r="C43" s="430"/>
      <c r="D43" s="431"/>
      <c r="E43" s="432">
        <f>E31+E32+SUM(E35:G42)</f>
        <v>0</v>
      </c>
      <c r="F43" s="433"/>
      <c r="G43" s="434"/>
      <c r="H43" s="432">
        <f t="shared" ref="H43" si="4">H31+H32+SUM(H35:J42)</f>
        <v>0</v>
      </c>
      <c r="I43" s="433"/>
      <c r="J43" s="434"/>
      <c r="K43" s="432">
        <f t="shared" ref="K43" si="5">K31+K32+SUM(K35:M42)</f>
        <v>0</v>
      </c>
      <c r="L43" s="433"/>
      <c r="M43" s="434"/>
    </row>
    <row r="57" spans="1:15" ht="18.75" customHeight="1" thickBot="1" x14ac:dyDescent="0.3">
      <c r="A57" s="125" t="s">
        <v>191</v>
      </c>
      <c r="B57" s="3" t="s">
        <v>190</v>
      </c>
      <c r="C57" s="4"/>
      <c r="E57" s="46"/>
      <c r="F57" s="143" t="s">
        <v>90</v>
      </c>
      <c r="G57" s="143"/>
      <c r="H57" s="2"/>
      <c r="I57" s="2"/>
      <c r="M57" s="126" t="s">
        <v>189</v>
      </c>
      <c r="O57" s="422" t="s">
        <v>194</v>
      </c>
    </row>
    <row r="58" spans="1:15" ht="27.95" customHeight="1" x14ac:dyDescent="0.25">
      <c r="A58" s="435" t="s">
        <v>187</v>
      </c>
      <c r="B58" s="436"/>
      <c r="C58" s="436"/>
      <c r="D58" s="437"/>
      <c r="E58" s="438" t="s">
        <v>186</v>
      </c>
      <c r="F58" s="439"/>
      <c r="G58" s="440"/>
      <c r="H58" s="441" t="s">
        <v>185</v>
      </c>
      <c r="I58" s="436"/>
      <c r="J58" s="437"/>
      <c r="K58" s="442" t="s">
        <v>184</v>
      </c>
      <c r="L58" s="443"/>
      <c r="M58" s="444"/>
      <c r="O58" s="422"/>
    </row>
    <row r="59" spans="1:15" ht="27.95" customHeight="1" x14ac:dyDescent="0.25">
      <c r="A59" s="142" t="s">
        <v>183</v>
      </c>
      <c r="B59" s="423" t="s">
        <v>182</v>
      </c>
      <c r="C59" s="424"/>
      <c r="D59" s="425"/>
      <c r="E59" s="426">
        <f>SUMIF('【様式5-1】人件費'!E58:E80,"立候補準備",'【様式5-1】人件費'!C58:D80)</f>
        <v>0</v>
      </c>
      <c r="F59" s="427"/>
      <c r="G59" s="428"/>
      <c r="H59" s="426">
        <f>SUMIF('【様式5-1】人件費'!E58:E80,"選 挙 運 動",'【様式5-1】人件費'!C58:D80)</f>
        <v>0</v>
      </c>
      <c r="I59" s="427"/>
      <c r="J59" s="428"/>
      <c r="K59" s="426">
        <f t="shared" ref="K59:K65" si="6">E59+H59</f>
        <v>0</v>
      </c>
      <c r="L59" s="427"/>
      <c r="M59" s="428"/>
      <c r="O59" s="422"/>
    </row>
    <row r="60" spans="1:15" ht="27.95" customHeight="1" x14ac:dyDescent="0.25">
      <c r="A60" s="142" t="s">
        <v>181</v>
      </c>
      <c r="B60" s="423" t="s">
        <v>312</v>
      </c>
      <c r="C60" s="424"/>
      <c r="D60" s="425"/>
      <c r="E60" s="426">
        <f>E61+E62</f>
        <v>0</v>
      </c>
      <c r="F60" s="427"/>
      <c r="G60" s="428"/>
      <c r="H60" s="426">
        <f>H61+H62</f>
        <v>0</v>
      </c>
      <c r="I60" s="427"/>
      <c r="J60" s="428"/>
      <c r="K60" s="426">
        <f t="shared" si="6"/>
        <v>0</v>
      </c>
      <c r="L60" s="427"/>
      <c r="M60" s="428"/>
      <c r="O60" s="422"/>
    </row>
    <row r="61" spans="1:15" ht="27.95" customHeight="1" x14ac:dyDescent="0.25">
      <c r="A61" s="142"/>
      <c r="B61" s="423" t="s">
        <v>180</v>
      </c>
      <c r="C61" s="424"/>
      <c r="D61" s="425"/>
      <c r="E61" s="426">
        <f>SUMIF('【様式5-2の1】家屋費（選挙事務所費）'!E58:E80,"立候補準備",'【様式5-2の1】家屋費（選挙事務所費）'!C58:D80)</f>
        <v>0</v>
      </c>
      <c r="F61" s="427"/>
      <c r="G61" s="428"/>
      <c r="H61" s="426">
        <f>SUMIF('【様式5-2の1】家屋費（選挙事務所費）'!E58:E80,"選 挙 運 動",'【様式5-2の1】家屋費（選挙事務所費）'!C58:D80)</f>
        <v>0</v>
      </c>
      <c r="I61" s="427"/>
      <c r="J61" s="428"/>
      <c r="K61" s="426">
        <f t="shared" si="6"/>
        <v>0</v>
      </c>
      <c r="L61" s="427"/>
      <c r="M61" s="428"/>
      <c r="O61" s="422"/>
    </row>
    <row r="62" spans="1:15" ht="27.95" customHeight="1" x14ac:dyDescent="0.25">
      <c r="A62" s="142"/>
      <c r="B62" s="423" t="s">
        <v>179</v>
      </c>
      <c r="C62" s="424"/>
      <c r="D62" s="425"/>
      <c r="E62" s="426">
        <f>SUMIF('【様式5-2の2】家屋費（集合会場費）'!E58:E80,"立候補準備",'【様式5-2の2】家屋費（集合会場費）'!C58:D80)</f>
        <v>0</v>
      </c>
      <c r="F62" s="427"/>
      <c r="G62" s="428"/>
      <c r="H62" s="426">
        <f>SUMIF('【様式5-2の2】家屋費（集合会場費）'!E58:E80,"選 挙 運 動",'【様式5-2の2】家屋費（集合会場費）'!C58:D80)</f>
        <v>0</v>
      </c>
      <c r="I62" s="427"/>
      <c r="J62" s="428"/>
      <c r="K62" s="426">
        <f t="shared" si="6"/>
        <v>0</v>
      </c>
      <c r="L62" s="427"/>
      <c r="M62" s="428"/>
      <c r="O62" s="422"/>
    </row>
    <row r="63" spans="1:15" ht="27.95" customHeight="1" x14ac:dyDescent="0.25">
      <c r="A63" s="142" t="s">
        <v>178</v>
      </c>
      <c r="B63" s="423" t="s">
        <v>177</v>
      </c>
      <c r="C63" s="424"/>
      <c r="D63" s="425"/>
      <c r="E63" s="426">
        <f>SUMIF('【様式5-3】通信費'!E58:E80,"立候補準備",'【様式5-3】通信費'!C58:D80)</f>
        <v>0</v>
      </c>
      <c r="F63" s="427"/>
      <c r="G63" s="428"/>
      <c r="H63" s="426">
        <f>SUMIF('【様式5-3】通信費'!E58:E80,"選 挙 運 動",'【様式5-3】通信費'!C58:D80)</f>
        <v>0</v>
      </c>
      <c r="I63" s="427"/>
      <c r="J63" s="428"/>
      <c r="K63" s="426">
        <f t="shared" si="6"/>
        <v>0</v>
      </c>
      <c r="L63" s="427"/>
      <c r="M63" s="428"/>
      <c r="O63" s="422"/>
    </row>
    <row r="64" spans="1:15" ht="27.95" customHeight="1" x14ac:dyDescent="0.25">
      <c r="A64" s="142" t="s">
        <v>176</v>
      </c>
      <c r="B64" s="423" t="s">
        <v>175</v>
      </c>
      <c r="C64" s="424"/>
      <c r="D64" s="425"/>
      <c r="E64" s="426">
        <f>SUMIF('【様式5-4】交通費'!E58:E80,"立候補準備",'【様式5-4】交通費'!C58:D80)</f>
        <v>0</v>
      </c>
      <c r="F64" s="427"/>
      <c r="G64" s="428"/>
      <c r="H64" s="426">
        <f>SUMIF('【様式5-4】交通費'!E58:E80,"選 挙 運 動",'【様式5-4】交通費'!C58:D80)</f>
        <v>0</v>
      </c>
      <c r="I64" s="427"/>
      <c r="J64" s="428"/>
      <c r="K64" s="426">
        <f t="shared" si="6"/>
        <v>0</v>
      </c>
      <c r="L64" s="427"/>
      <c r="M64" s="428"/>
      <c r="O64" s="422"/>
    </row>
    <row r="65" spans="1:18" ht="27.95" customHeight="1" x14ac:dyDescent="0.25">
      <c r="A65" s="142" t="s">
        <v>174</v>
      </c>
      <c r="B65" s="423" t="s">
        <v>173</v>
      </c>
      <c r="C65" s="424"/>
      <c r="D65" s="425"/>
      <c r="E65" s="426">
        <f>SUMIF('【様式5-5】印刷費'!E58:E80,"立候補準備",'【様式5-5】印刷費'!C58:D80)</f>
        <v>0</v>
      </c>
      <c r="F65" s="427"/>
      <c r="G65" s="428"/>
      <c r="H65" s="426">
        <f>SUMIF('【様式5-5】印刷費'!E58:E80,"選 挙 運 動",'【様式5-5】印刷費'!C58:D80)</f>
        <v>0</v>
      </c>
      <c r="I65" s="427"/>
      <c r="J65" s="428"/>
      <c r="K65" s="426">
        <f t="shared" si="6"/>
        <v>0</v>
      </c>
      <c r="L65" s="427"/>
      <c r="M65" s="428"/>
      <c r="O65" s="422"/>
    </row>
    <row r="66" spans="1:18" ht="27.95" customHeight="1" x14ac:dyDescent="0.25">
      <c r="A66" s="142" t="s">
        <v>172</v>
      </c>
      <c r="B66" s="423" t="s">
        <v>171</v>
      </c>
      <c r="C66" s="424"/>
      <c r="D66" s="425"/>
      <c r="E66" s="426">
        <f>SUMIF('【様式5-6】広告費'!E58:E80,"立候補準備",'【様式5-6】広告費'!C58:D80)</f>
        <v>0</v>
      </c>
      <c r="F66" s="427"/>
      <c r="G66" s="428"/>
      <c r="H66" s="426">
        <f>SUMIF('【様式5-6】広告費'!E58:E80,"選 挙 運 動",'【様式5-6】広告費'!C58:D80)</f>
        <v>0</v>
      </c>
      <c r="I66" s="427"/>
      <c r="J66" s="428"/>
      <c r="K66" s="426">
        <f t="shared" ref="K66:K70" si="7">E66+H66</f>
        <v>0</v>
      </c>
      <c r="L66" s="427"/>
      <c r="M66" s="428"/>
      <c r="O66" s="422"/>
    </row>
    <row r="67" spans="1:18" ht="27.95" customHeight="1" x14ac:dyDescent="0.25">
      <c r="A67" s="142" t="s">
        <v>170</v>
      </c>
      <c r="B67" s="423" t="s">
        <v>169</v>
      </c>
      <c r="C67" s="424"/>
      <c r="D67" s="425"/>
      <c r="E67" s="426">
        <f>SUMIF('【様式5-7】文具費'!E58:E80,"立候補準備",'【様式5-7】文具費'!C58:D80)</f>
        <v>0</v>
      </c>
      <c r="F67" s="427"/>
      <c r="G67" s="428"/>
      <c r="H67" s="426">
        <f>SUMIF('【様式5-7】文具費'!E58:E80,"選 挙 運 動",'【様式5-7】文具費'!C58:D80)</f>
        <v>0</v>
      </c>
      <c r="I67" s="427"/>
      <c r="J67" s="428"/>
      <c r="K67" s="426">
        <f t="shared" si="7"/>
        <v>0</v>
      </c>
      <c r="L67" s="427"/>
      <c r="M67" s="428"/>
      <c r="O67" s="422"/>
      <c r="Q67" s="19"/>
      <c r="R67" s="65"/>
    </row>
    <row r="68" spans="1:18" ht="27.95" customHeight="1" x14ac:dyDescent="0.25">
      <c r="A68" s="142" t="s">
        <v>168</v>
      </c>
      <c r="B68" s="423" t="s">
        <v>361</v>
      </c>
      <c r="C68" s="424"/>
      <c r="D68" s="424"/>
      <c r="E68" s="426">
        <f>SUMIF('【様式5-8】食料費'!E85:E107,"立候補準備",'【様式5-8】食料費'!C85:D107)</f>
        <v>0</v>
      </c>
      <c r="F68" s="427"/>
      <c r="G68" s="428"/>
      <c r="H68" s="426">
        <f>SUMIF('【様式5-8】食料費'!E85:E107,"選 挙 運 動",'【様式5-8】食料費'!C85:D107)</f>
        <v>0</v>
      </c>
      <c r="I68" s="427"/>
      <c r="J68" s="428"/>
      <c r="K68" s="426">
        <f t="shared" si="7"/>
        <v>0</v>
      </c>
      <c r="L68" s="427"/>
      <c r="M68" s="428"/>
      <c r="O68" s="422"/>
      <c r="Q68" s="19"/>
      <c r="R68" s="65"/>
    </row>
    <row r="69" spans="1:18" ht="27.95" customHeight="1" x14ac:dyDescent="0.25">
      <c r="A69" s="142" t="s">
        <v>167</v>
      </c>
      <c r="B69" s="423" t="s">
        <v>166</v>
      </c>
      <c r="C69" s="424"/>
      <c r="D69" s="425"/>
      <c r="E69" s="426">
        <f>SUMIF('【様式5-9】休泊費'!E58:E80,"立候補準備",'【様式5-9】休泊費'!C58:D80)</f>
        <v>0</v>
      </c>
      <c r="F69" s="427"/>
      <c r="G69" s="428"/>
      <c r="H69" s="426">
        <f>SUMIF('【様式5-9】休泊費'!E58:E80,"選 挙 運 動",'【様式5-9】休泊費'!C58:D80)</f>
        <v>0</v>
      </c>
      <c r="I69" s="427"/>
      <c r="J69" s="428"/>
      <c r="K69" s="426">
        <f t="shared" si="7"/>
        <v>0</v>
      </c>
      <c r="L69" s="427"/>
      <c r="M69" s="428"/>
      <c r="O69" s="422"/>
      <c r="Q69" s="19"/>
    </row>
    <row r="70" spans="1:18" ht="27.95" customHeight="1" thickBot="1" x14ac:dyDescent="0.3">
      <c r="A70" s="142" t="s">
        <v>165</v>
      </c>
      <c r="B70" s="423" t="s">
        <v>164</v>
      </c>
      <c r="C70" s="424"/>
      <c r="D70" s="425"/>
      <c r="E70" s="426">
        <f>SUMIF('【様式5-10】雑費'!E85:E107,"立候補準備",'【様式5-10】雑費'!C85:D107)</f>
        <v>0</v>
      </c>
      <c r="F70" s="427"/>
      <c r="G70" s="428"/>
      <c r="H70" s="426">
        <f>SUMIF('【様式5-10】雑費'!E85:E107,"選 挙 運 動",'【様式5-10】雑費'!C85:D107)</f>
        <v>0</v>
      </c>
      <c r="I70" s="427"/>
      <c r="J70" s="428"/>
      <c r="K70" s="426">
        <f t="shared" si="7"/>
        <v>0</v>
      </c>
      <c r="L70" s="427"/>
      <c r="M70" s="428"/>
      <c r="O70" s="422"/>
      <c r="Q70" s="59"/>
    </row>
    <row r="71" spans="1:18" ht="27.95" customHeight="1" thickTop="1" x14ac:dyDescent="0.25">
      <c r="A71" s="429" t="s">
        <v>2</v>
      </c>
      <c r="B71" s="430"/>
      <c r="C71" s="430"/>
      <c r="D71" s="431"/>
      <c r="E71" s="432">
        <f>E59+E60+SUM(E63:G70)</f>
        <v>0</v>
      </c>
      <c r="F71" s="433"/>
      <c r="G71" s="434"/>
      <c r="H71" s="432">
        <f t="shared" ref="H71" si="8">H59+H60+SUM(H63:J70)</f>
        <v>0</v>
      </c>
      <c r="I71" s="433"/>
      <c r="J71" s="434"/>
      <c r="K71" s="432">
        <f t="shared" ref="K71" si="9">K59+K60+SUM(K63:M70)</f>
        <v>0</v>
      </c>
      <c r="L71" s="433"/>
      <c r="M71" s="434"/>
    </row>
    <row r="85" spans="1:18" ht="18.75" customHeight="1" thickBot="1" x14ac:dyDescent="0.3">
      <c r="A85" s="125" t="s">
        <v>191</v>
      </c>
      <c r="B85" s="3" t="s">
        <v>190</v>
      </c>
      <c r="C85" s="4"/>
      <c r="E85" s="46"/>
      <c r="F85" s="143" t="s">
        <v>91</v>
      </c>
      <c r="G85" s="143"/>
      <c r="H85" s="2"/>
      <c r="I85" s="2"/>
      <c r="M85" s="126" t="s">
        <v>189</v>
      </c>
      <c r="O85" s="422" t="s">
        <v>195</v>
      </c>
    </row>
    <row r="86" spans="1:18" ht="27.95" customHeight="1" x14ac:dyDescent="0.25">
      <c r="A86" s="435" t="s">
        <v>187</v>
      </c>
      <c r="B86" s="436"/>
      <c r="C86" s="436"/>
      <c r="D86" s="437"/>
      <c r="E86" s="438" t="s">
        <v>186</v>
      </c>
      <c r="F86" s="439"/>
      <c r="G86" s="440"/>
      <c r="H86" s="441" t="s">
        <v>185</v>
      </c>
      <c r="I86" s="436"/>
      <c r="J86" s="437"/>
      <c r="K86" s="442" t="s">
        <v>184</v>
      </c>
      <c r="L86" s="443"/>
      <c r="M86" s="444"/>
      <c r="O86" s="422"/>
    </row>
    <row r="87" spans="1:18" ht="27.95" customHeight="1" x14ac:dyDescent="0.25">
      <c r="A87" s="142" t="s">
        <v>183</v>
      </c>
      <c r="B87" s="423" t="s">
        <v>182</v>
      </c>
      <c r="C87" s="424"/>
      <c r="D87" s="425"/>
      <c r="E87" s="426">
        <f>SUMIF('【様式5-1】人件費'!E85:E107,"立候補準備",'【様式5-1】人件費'!C85:D107)</f>
        <v>0</v>
      </c>
      <c r="F87" s="427"/>
      <c r="G87" s="428"/>
      <c r="H87" s="426">
        <f>SUMIF('【様式5-1】人件費'!E85:E107,"選 挙 運 動",'【様式5-1】人件費'!C85:D107)</f>
        <v>0</v>
      </c>
      <c r="I87" s="427"/>
      <c r="J87" s="428"/>
      <c r="K87" s="426">
        <f t="shared" ref="K87:K93" si="10">E87+H87</f>
        <v>0</v>
      </c>
      <c r="L87" s="427"/>
      <c r="M87" s="428"/>
      <c r="O87" s="422"/>
    </row>
    <row r="88" spans="1:18" ht="27.95" customHeight="1" x14ac:dyDescent="0.25">
      <c r="A88" s="142" t="s">
        <v>181</v>
      </c>
      <c r="B88" s="423" t="s">
        <v>312</v>
      </c>
      <c r="C88" s="424"/>
      <c r="D88" s="425"/>
      <c r="E88" s="426">
        <f>E89+E90</f>
        <v>0</v>
      </c>
      <c r="F88" s="427"/>
      <c r="G88" s="428"/>
      <c r="H88" s="426">
        <f>H89+H90</f>
        <v>0</v>
      </c>
      <c r="I88" s="427"/>
      <c r="J88" s="428"/>
      <c r="K88" s="426">
        <f t="shared" si="10"/>
        <v>0</v>
      </c>
      <c r="L88" s="427"/>
      <c r="M88" s="428"/>
      <c r="O88" s="422"/>
    </row>
    <row r="89" spans="1:18" ht="27.95" customHeight="1" x14ac:dyDescent="0.25">
      <c r="A89" s="142"/>
      <c r="B89" s="423" t="s">
        <v>180</v>
      </c>
      <c r="C89" s="424"/>
      <c r="D89" s="425"/>
      <c r="E89" s="426">
        <f>SUMIF('【様式5-2の1】家屋費（選挙事務所費）'!E85:E107,"立候補準備",'【様式5-2の1】家屋費（選挙事務所費）'!C85:D107)</f>
        <v>0</v>
      </c>
      <c r="F89" s="427"/>
      <c r="G89" s="428"/>
      <c r="H89" s="426">
        <f>SUMIF('【様式5-2の1】家屋費（選挙事務所費）'!E85:E107,"選 挙 運 動",'【様式5-2の1】家屋費（選挙事務所費）'!C85:D107)</f>
        <v>0</v>
      </c>
      <c r="I89" s="427"/>
      <c r="J89" s="428"/>
      <c r="K89" s="426">
        <f t="shared" si="10"/>
        <v>0</v>
      </c>
      <c r="L89" s="427"/>
      <c r="M89" s="428"/>
      <c r="O89" s="422"/>
    </row>
    <row r="90" spans="1:18" ht="27.95" customHeight="1" x14ac:dyDescent="0.25">
      <c r="A90" s="142"/>
      <c r="B90" s="423" t="s">
        <v>179</v>
      </c>
      <c r="C90" s="424"/>
      <c r="D90" s="425"/>
      <c r="E90" s="426">
        <f>SUMIF('【様式5-2の2】家屋費（集合会場費）'!E85:E107,"立候補準備",'【様式5-2の2】家屋費（集合会場費）'!C85:D107)</f>
        <v>0</v>
      </c>
      <c r="F90" s="427"/>
      <c r="G90" s="428"/>
      <c r="H90" s="426">
        <f>SUMIF('【様式5-2の2】家屋費（集合会場費）'!E85:E107,"選 挙 運 動",'【様式5-2の2】家屋費（集合会場費）'!C85:D107)</f>
        <v>0</v>
      </c>
      <c r="I90" s="427"/>
      <c r="J90" s="428"/>
      <c r="K90" s="426">
        <f t="shared" si="10"/>
        <v>0</v>
      </c>
      <c r="L90" s="427"/>
      <c r="M90" s="428"/>
      <c r="O90" s="422"/>
    </row>
    <row r="91" spans="1:18" ht="27.95" customHeight="1" x14ac:dyDescent="0.25">
      <c r="A91" s="142" t="s">
        <v>178</v>
      </c>
      <c r="B91" s="423" t="s">
        <v>177</v>
      </c>
      <c r="C91" s="424"/>
      <c r="D91" s="425"/>
      <c r="E91" s="426">
        <f>SUMIF('【様式5-3】通信費'!E85:E107,"立候補準備",'【様式5-3】通信費'!C85:D107)</f>
        <v>0</v>
      </c>
      <c r="F91" s="427"/>
      <c r="G91" s="428"/>
      <c r="H91" s="426">
        <f>SUMIF('【様式5-3】通信費'!E85:E107,"選 挙 運 動",'【様式5-3】通信費'!C85:D107)</f>
        <v>0</v>
      </c>
      <c r="I91" s="427"/>
      <c r="J91" s="428"/>
      <c r="K91" s="426">
        <f t="shared" si="10"/>
        <v>0</v>
      </c>
      <c r="L91" s="427"/>
      <c r="M91" s="428"/>
      <c r="O91" s="422"/>
    </row>
    <row r="92" spans="1:18" ht="27.95" customHeight="1" x14ac:dyDescent="0.25">
      <c r="A92" s="142" t="s">
        <v>176</v>
      </c>
      <c r="B92" s="423" t="s">
        <v>175</v>
      </c>
      <c r="C92" s="424"/>
      <c r="D92" s="425"/>
      <c r="E92" s="426">
        <f>SUMIF('【様式5-4】交通費'!E85:E107,"立候補準備",'【様式5-4】交通費'!C85:D107)</f>
        <v>0</v>
      </c>
      <c r="F92" s="427"/>
      <c r="G92" s="428"/>
      <c r="H92" s="426">
        <f>SUMIF('【様式5-4】交通費'!E85:E107,"選 挙 運 動",'【様式5-4】交通費'!C85:D107)</f>
        <v>0</v>
      </c>
      <c r="I92" s="427"/>
      <c r="J92" s="428"/>
      <c r="K92" s="426">
        <f t="shared" si="10"/>
        <v>0</v>
      </c>
      <c r="L92" s="427"/>
      <c r="M92" s="428"/>
      <c r="O92" s="422"/>
    </row>
    <row r="93" spans="1:18" ht="27.95" customHeight="1" x14ac:dyDescent="0.25">
      <c r="A93" s="142" t="s">
        <v>174</v>
      </c>
      <c r="B93" s="423" t="s">
        <v>173</v>
      </c>
      <c r="C93" s="424"/>
      <c r="D93" s="425"/>
      <c r="E93" s="426">
        <f>SUMIF('【様式5-5】印刷費'!E85:E107,"立候補準備",'【様式5-5】印刷費'!C85:D107)</f>
        <v>0</v>
      </c>
      <c r="F93" s="427"/>
      <c r="G93" s="428"/>
      <c r="H93" s="426">
        <f>SUMIF('【様式5-5】印刷費'!E85:E107,"選 挙 運 動",'【様式5-5】印刷費'!C85:D107)</f>
        <v>0</v>
      </c>
      <c r="I93" s="427"/>
      <c r="J93" s="428"/>
      <c r="K93" s="426">
        <f t="shared" si="10"/>
        <v>0</v>
      </c>
      <c r="L93" s="427"/>
      <c r="M93" s="428"/>
      <c r="O93" s="422"/>
    </row>
    <row r="94" spans="1:18" ht="27.95" customHeight="1" x14ac:dyDescent="0.25">
      <c r="A94" s="142" t="s">
        <v>172</v>
      </c>
      <c r="B94" s="423" t="s">
        <v>171</v>
      </c>
      <c r="C94" s="424"/>
      <c r="D94" s="425"/>
      <c r="E94" s="426">
        <f>SUMIF('【様式5-6】広告費'!E85:E107,"立候補準備",'【様式5-6】広告費'!C85:D107)</f>
        <v>0</v>
      </c>
      <c r="F94" s="427"/>
      <c r="G94" s="428"/>
      <c r="H94" s="426">
        <f>SUMIF('【様式5-6】広告費'!E85:E107,"選 挙 運 動",'【様式5-6】広告費'!C85:D107)</f>
        <v>0</v>
      </c>
      <c r="I94" s="427"/>
      <c r="J94" s="428"/>
      <c r="K94" s="426">
        <f t="shared" ref="K94:K98" si="11">E94+H94</f>
        <v>0</v>
      </c>
      <c r="L94" s="427"/>
      <c r="M94" s="428"/>
      <c r="O94" s="422"/>
    </row>
    <row r="95" spans="1:18" ht="27.95" customHeight="1" x14ac:dyDescent="0.25">
      <c r="A95" s="142" t="s">
        <v>170</v>
      </c>
      <c r="B95" s="423" t="s">
        <v>169</v>
      </c>
      <c r="C95" s="424"/>
      <c r="D95" s="425"/>
      <c r="E95" s="426">
        <f>SUMIF('【様式5-7】文具費'!E85:E107,"立候補準備",'【様式5-7】文具費'!C85:D107)</f>
        <v>0</v>
      </c>
      <c r="F95" s="427"/>
      <c r="G95" s="428"/>
      <c r="H95" s="426">
        <f>SUMIF('【様式5-7】文具費'!E85:E107,"選 挙 運 動",'【様式5-7】文具費'!C85:D107)</f>
        <v>0</v>
      </c>
      <c r="I95" s="427"/>
      <c r="J95" s="428"/>
      <c r="K95" s="426">
        <f t="shared" si="11"/>
        <v>0</v>
      </c>
      <c r="L95" s="427"/>
      <c r="M95" s="428"/>
      <c r="O95" s="422"/>
      <c r="Q95" s="19"/>
      <c r="R95" s="65"/>
    </row>
    <row r="96" spans="1:18" ht="27.95" customHeight="1" x14ac:dyDescent="0.25">
      <c r="A96" s="142" t="s">
        <v>168</v>
      </c>
      <c r="B96" s="423" t="s">
        <v>361</v>
      </c>
      <c r="C96" s="424"/>
      <c r="D96" s="424"/>
      <c r="E96" s="426">
        <f>SUMIF('【様式5-8】食料費'!E112:E134,"立候補準備",'【様式5-8】食料費'!C112:D134)</f>
        <v>0</v>
      </c>
      <c r="F96" s="427"/>
      <c r="G96" s="428"/>
      <c r="H96" s="426">
        <f>SUMIF('【様式5-8】食料費'!E112:E134,"選 挙 運 動",'【様式5-8】食料費'!C112:D134)</f>
        <v>0</v>
      </c>
      <c r="I96" s="427"/>
      <c r="J96" s="428"/>
      <c r="K96" s="426">
        <f t="shared" si="11"/>
        <v>0</v>
      </c>
      <c r="L96" s="427"/>
      <c r="M96" s="428"/>
      <c r="O96" s="422"/>
      <c r="Q96" s="19"/>
      <c r="R96" s="65"/>
    </row>
    <row r="97" spans="1:17" ht="27.95" customHeight="1" x14ac:dyDescent="0.25">
      <c r="A97" s="142" t="s">
        <v>167</v>
      </c>
      <c r="B97" s="423" t="s">
        <v>166</v>
      </c>
      <c r="C97" s="424"/>
      <c r="D97" s="425"/>
      <c r="E97" s="426">
        <f>SUMIF('【様式5-9】休泊費'!E85:E107,"立候補準備",'【様式5-9】休泊費'!C85:D107)</f>
        <v>0</v>
      </c>
      <c r="F97" s="427"/>
      <c r="G97" s="428"/>
      <c r="H97" s="426">
        <f>SUMIF('【様式5-9】休泊費'!E85:E107,"選 挙 運 動",'【様式5-9】休泊費'!C85:D107)</f>
        <v>0</v>
      </c>
      <c r="I97" s="427"/>
      <c r="J97" s="428"/>
      <c r="K97" s="426">
        <f t="shared" si="11"/>
        <v>0</v>
      </c>
      <c r="L97" s="427"/>
      <c r="M97" s="428"/>
      <c r="O97" s="422"/>
      <c r="Q97" s="19"/>
    </row>
    <row r="98" spans="1:17" ht="27.95" customHeight="1" thickBot="1" x14ac:dyDescent="0.3">
      <c r="A98" s="142" t="s">
        <v>165</v>
      </c>
      <c r="B98" s="423" t="s">
        <v>164</v>
      </c>
      <c r="C98" s="424"/>
      <c r="D98" s="425"/>
      <c r="E98" s="426">
        <f>SUMIF('【様式5-10】雑費'!E112:E134,"立候補準備",'【様式5-10】雑費'!C112:D134)</f>
        <v>0</v>
      </c>
      <c r="F98" s="427"/>
      <c r="G98" s="428"/>
      <c r="H98" s="426">
        <f>SUMIF('【様式5-10】雑費'!E112:E134,"選 挙 運 動",'【様式5-10】雑費'!C112:D134)</f>
        <v>0</v>
      </c>
      <c r="I98" s="427"/>
      <c r="J98" s="428"/>
      <c r="K98" s="426">
        <f t="shared" si="11"/>
        <v>0</v>
      </c>
      <c r="L98" s="427"/>
      <c r="M98" s="428"/>
      <c r="O98" s="422"/>
      <c r="Q98" s="59"/>
    </row>
    <row r="99" spans="1:17" ht="27.95" customHeight="1" thickTop="1" x14ac:dyDescent="0.25">
      <c r="A99" s="429" t="s">
        <v>2</v>
      </c>
      <c r="B99" s="430"/>
      <c r="C99" s="430"/>
      <c r="D99" s="431"/>
      <c r="E99" s="432">
        <f>E87+E88+SUM(E91:G98)</f>
        <v>0</v>
      </c>
      <c r="F99" s="433"/>
      <c r="G99" s="434"/>
      <c r="H99" s="432">
        <f t="shared" ref="H99" si="12">H87+H88+SUM(H91:J98)</f>
        <v>0</v>
      </c>
      <c r="I99" s="433"/>
      <c r="J99" s="434"/>
      <c r="K99" s="432">
        <f t="shared" ref="K99" si="13">K87+K88+SUM(K91:M98)</f>
        <v>0</v>
      </c>
      <c r="L99" s="433"/>
      <c r="M99" s="434"/>
    </row>
  </sheetData>
  <mergeCells count="228">
    <mergeCell ref="E15:G15"/>
    <mergeCell ref="K15:M15"/>
    <mergeCell ref="H15:J15"/>
    <mergeCell ref="K10:M10"/>
    <mergeCell ref="K11:M11"/>
    <mergeCell ref="K12:M12"/>
    <mergeCell ref="K13:M13"/>
    <mergeCell ref="K14:M14"/>
    <mergeCell ref="H12:J12"/>
    <mergeCell ref="H13:J13"/>
    <mergeCell ref="E12:G12"/>
    <mergeCell ref="E13:G13"/>
    <mergeCell ref="E14:G14"/>
    <mergeCell ref="H14:J14"/>
    <mergeCell ref="B9:D9"/>
    <mergeCell ref="B10:D10"/>
    <mergeCell ref="B11:D11"/>
    <mergeCell ref="H11:J11"/>
    <mergeCell ref="K2:M2"/>
    <mergeCell ref="E6:G6"/>
    <mergeCell ref="E7:G7"/>
    <mergeCell ref="E8:G8"/>
    <mergeCell ref="E9:G9"/>
    <mergeCell ref="E10:G10"/>
    <mergeCell ref="E11:G11"/>
    <mergeCell ref="K4:M4"/>
    <mergeCell ref="K5:M5"/>
    <mergeCell ref="K6:M6"/>
    <mergeCell ref="K7:M7"/>
    <mergeCell ref="K8:M8"/>
    <mergeCell ref="K9:M9"/>
    <mergeCell ref="H4:J4"/>
    <mergeCell ref="H5:J5"/>
    <mergeCell ref="H6:J6"/>
    <mergeCell ref="H3:J3"/>
    <mergeCell ref="K3:M3"/>
    <mergeCell ref="E4:G4"/>
    <mergeCell ref="E5:G5"/>
    <mergeCell ref="O1:O14"/>
    <mergeCell ref="O29:O42"/>
    <mergeCell ref="A30:D30"/>
    <mergeCell ref="E30:G30"/>
    <mergeCell ref="H30:J30"/>
    <mergeCell ref="K30:M30"/>
    <mergeCell ref="B31:D31"/>
    <mergeCell ref="E31:G31"/>
    <mergeCell ref="H31:J31"/>
    <mergeCell ref="K31:M31"/>
    <mergeCell ref="A2:D2"/>
    <mergeCell ref="B3:D3"/>
    <mergeCell ref="B4:D4"/>
    <mergeCell ref="B5:D5"/>
    <mergeCell ref="A15:D15"/>
    <mergeCell ref="B14:D14"/>
    <mergeCell ref="B12:D12"/>
    <mergeCell ref="B13:D13"/>
    <mergeCell ref="B6:D6"/>
    <mergeCell ref="E3:G3"/>
    <mergeCell ref="E2:G2"/>
    <mergeCell ref="H2:J2"/>
    <mergeCell ref="B7:D7"/>
    <mergeCell ref="B8:D8"/>
    <mergeCell ref="B35:D35"/>
    <mergeCell ref="E35:G35"/>
    <mergeCell ref="H35:J35"/>
    <mergeCell ref="K35:M35"/>
    <mergeCell ref="B32:D32"/>
    <mergeCell ref="E32:G32"/>
    <mergeCell ref="H32:J32"/>
    <mergeCell ref="K32:M32"/>
    <mergeCell ref="B33:D33"/>
    <mergeCell ref="E33:G33"/>
    <mergeCell ref="H33:J33"/>
    <mergeCell ref="K33:M33"/>
    <mergeCell ref="H7:J7"/>
    <mergeCell ref="H8:J8"/>
    <mergeCell ref="H9:J9"/>
    <mergeCell ref="H10:J10"/>
    <mergeCell ref="B38:D38"/>
    <mergeCell ref="E38:G38"/>
    <mergeCell ref="H38:J38"/>
    <mergeCell ref="K38:M38"/>
    <mergeCell ref="B39:D39"/>
    <mergeCell ref="E39:G39"/>
    <mergeCell ref="H39:J39"/>
    <mergeCell ref="K39:M39"/>
    <mergeCell ref="B36:D36"/>
    <mergeCell ref="E36:G36"/>
    <mergeCell ref="H36:J36"/>
    <mergeCell ref="K36:M36"/>
    <mergeCell ref="B37:D37"/>
    <mergeCell ref="E37:G37"/>
    <mergeCell ref="H37:J37"/>
    <mergeCell ref="K37:M37"/>
    <mergeCell ref="B34:D34"/>
    <mergeCell ref="E34:G34"/>
    <mergeCell ref="H34:J34"/>
    <mergeCell ref="K34:M34"/>
    <mergeCell ref="B42:D42"/>
    <mergeCell ref="E42:G42"/>
    <mergeCell ref="H42:J42"/>
    <mergeCell ref="K42:M42"/>
    <mergeCell ref="A43:D43"/>
    <mergeCell ref="E43:G43"/>
    <mergeCell ref="H43:J43"/>
    <mergeCell ref="K43:M43"/>
    <mergeCell ref="B40:D40"/>
    <mergeCell ref="E40:G40"/>
    <mergeCell ref="H40:J40"/>
    <mergeCell ref="K40:M40"/>
    <mergeCell ref="B41:D41"/>
    <mergeCell ref="E41:G41"/>
    <mergeCell ref="H41:J41"/>
    <mergeCell ref="K41:M41"/>
    <mergeCell ref="O57:O70"/>
    <mergeCell ref="A58:D58"/>
    <mergeCell ref="E58:G58"/>
    <mergeCell ref="H58:J58"/>
    <mergeCell ref="K58:M58"/>
    <mergeCell ref="B59:D59"/>
    <mergeCell ref="E59:G59"/>
    <mergeCell ref="H59:J59"/>
    <mergeCell ref="K59:M59"/>
    <mergeCell ref="B60:D60"/>
    <mergeCell ref="B62:D62"/>
    <mergeCell ref="E62:G62"/>
    <mergeCell ref="H62:J62"/>
    <mergeCell ref="K62:M62"/>
    <mergeCell ref="B63:D63"/>
    <mergeCell ref="E63:G63"/>
    <mergeCell ref="H63:J63"/>
    <mergeCell ref="K63:M63"/>
    <mergeCell ref="E60:G60"/>
    <mergeCell ref="H60:J60"/>
    <mergeCell ref="K60:M60"/>
    <mergeCell ref="B61:D61"/>
    <mergeCell ref="E61:G61"/>
    <mergeCell ref="H61:J61"/>
    <mergeCell ref="K61:M61"/>
    <mergeCell ref="B66:D66"/>
    <mergeCell ref="E66:G66"/>
    <mergeCell ref="H66:J66"/>
    <mergeCell ref="K66:M66"/>
    <mergeCell ref="B67:D67"/>
    <mergeCell ref="E67:G67"/>
    <mergeCell ref="H67:J67"/>
    <mergeCell ref="K67:M67"/>
    <mergeCell ref="B64:D64"/>
    <mergeCell ref="E64:G64"/>
    <mergeCell ref="H64:J64"/>
    <mergeCell ref="K64:M64"/>
    <mergeCell ref="B65:D65"/>
    <mergeCell ref="E65:G65"/>
    <mergeCell ref="H65:J65"/>
    <mergeCell ref="K65:M65"/>
    <mergeCell ref="B70:D70"/>
    <mergeCell ref="E70:G70"/>
    <mergeCell ref="H70:J70"/>
    <mergeCell ref="K70:M70"/>
    <mergeCell ref="A71:D71"/>
    <mergeCell ref="E71:G71"/>
    <mergeCell ref="H71:J71"/>
    <mergeCell ref="K71:M71"/>
    <mergeCell ref="B68:D68"/>
    <mergeCell ref="E68:G68"/>
    <mergeCell ref="H68:J68"/>
    <mergeCell ref="K68:M68"/>
    <mergeCell ref="B69:D69"/>
    <mergeCell ref="E69:G69"/>
    <mergeCell ref="H69:J69"/>
    <mergeCell ref="K69:M69"/>
    <mergeCell ref="O85:O98"/>
    <mergeCell ref="A86:D86"/>
    <mergeCell ref="E86:G86"/>
    <mergeCell ref="H86:J86"/>
    <mergeCell ref="K86:M86"/>
    <mergeCell ref="B87:D87"/>
    <mergeCell ref="E87:G87"/>
    <mergeCell ref="H87:J87"/>
    <mergeCell ref="K87:M87"/>
    <mergeCell ref="B88:D88"/>
    <mergeCell ref="B90:D90"/>
    <mergeCell ref="E90:G90"/>
    <mergeCell ref="H90:J90"/>
    <mergeCell ref="K90:M90"/>
    <mergeCell ref="B91:D91"/>
    <mergeCell ref="E91:G91"/>
    <mergeCell ref="H91:J91"/>
    <mergeCell ref="K91:M91"/>
    <mergeCell ref="E88:G88"/>
    <mergeCell ref="H88:J88"/>
    <mergeCell ref="K88:M88"/>
    <mergeCell ref="B89:D89"/>
    <mergeCell ref="E89:G89"/>
    <mergeCell ref="H89:J89"/>
    <mergeCell ref="K89:M89"/>
    <mergeCell ref="B94:D94"/>
    <mergeCell ref="E94:G94"/>
    <mergeCell ref="H94:J94"/>
    <mergeCell ref="K94:M94"/>
    <mergeCell ref="B95:D95"/>
    <mergeCell ref="E95:G95"/>
    <mergeCell ref="H95:J95"/>
    <mergeCell ref="K95:M95"/>
    <mergeCell ref="B92:D92"/>
    <mergeCell ref="E92:G92"/>
    <mergeCell ref="H92:J92"/>
    <mergeCell ref="K92:M92"/>
    <mergeCell ref="B93:D93"/>
    <mergeCell ref="E93:G93"/>
    <mergeCell ref="H93:J93"/>
    <mergeCell ref="K93:M93"/>
    <mergeCell ref="B98:D98"/>
    <mergeCell ref="E98:G98"/>
    <mergeCell ref="H98:J98"/>
    <mergeCell ref="K98:M98"/>
    <mergeCell ref="A99:D99"/>
    <mergeCell ref="E99:G99"/>
    <mergeCell ref="H99:J99"/>
    <mergeCell ref="K99:M99"/>
    <mergeCell ref="B96:D96"/>
    <mergeCell ref="E96:G96"/>
    <mergeCell ref="H96:J96"/>
    <mergeCell ref="K96:M96"/>
    <mergeCell ref="B97:D97"/>
    <mergeCell ref="E97:G97"/>
    <mergeCell ref="H97:J97"/>
    <mergeCell ref="K97:M97"/>
  </mergeCells>
  <phoneticPr fontId="3"/>
  <pageMargins left="0.51181102362204722" right="0.39370078740157483" top="0.47244094488188981" bottom="0.31496062992125984" header="0.35433070866141736" footer="0.19685039370078741"/>
  <pageSetup paperSize="9" scale="97" fitToHeight="0" orientation="landscape" verticalDpi="0" r:id="rId1"/>
  <headerFooter alignWithMargins="0">
    <oddFooter>&amp;L&amp;"ＭＳ Ｐ明朝,標準"（注）「計」欄の算出について、「（2）家屋費　（①＋②）」を重複して計算しないように、ご注意ください。</oddFooter>
  </headerFooter>
  <rowBreaks count="3" manualBreakCount="3">
    <brk id="28" max="12" man="1"/>
    <brk id="56" max="12" man="1"/>
    <brk id="84" max="12" man="1"/>
  </rowBreaks>
  <ignoredErrors>
    <ignoredError sqref="A3:A14" numberStoredAsText="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2060"/>
  </sheetPr>
  <dimension ref="A1:O108"/>
  <sheetViews>
    <sheetView view="pageBreakPreview" zoomScale="85" zoomScaleNormal="100" zoomScaleSheetLayoutView="85" workbookViewId="0">
      <pane ySplit="3" topLeftCell="A4" activePane="bottomLeft" state="frozen"/>
      <selection activeCell="BF12" sqref="BF12"/>
      <selection pane="bottomLeft" activeCell="J22" sqref="J2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46484375" style="1" customWidth="1"/>
    <col min="13" max="13" width="9" style="1"/>
    <col min="14" max="14" width="11" style="1" bestFit="1" customWidth="1"/>
    <col min="15" max="16384" width="9" style="1"/>
  </cols>
  <sheetData>
    <row r="1" spans="1:13" ht="18.75" customHeight="1" thickBot="1" x14ac:dyDescent="0.3">
      <c r="A1" s="125" t="s">
        <v>87</v>
      </c>
      <c r="B1" s="3" t="s">
        <v>154</v>
      </c>
      <c r="C1" s="4"/>
      <c r="D1" s="2"/>
      <c r="E1" s="46"/>
      <c r="F1" s="46"/>
      <c r="G1" s="4" t="s">
        <v>148</v>
      </c>
      <c r="K1" s="126" t="s">
        <v>92</v>
      </c>
      <c r="M1" s="422" t="s">
        <v>48</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344">
        <v>10000</v>
      </c>
      <c r="D4" s="345"/>
      <c r="E4" s="51" t="s">
        <v>21</v>
      </c>
      <c r="F4" s="33" t="s">
        <v>201</v>
      </c>
      <c r="G4" s="147" t="s">
        <v>230</v>
      </c>
      <c r="H4" s="147" t="s">
        <v>234</v>
      </c>
      <c r="I4" s="33" t="s">
        <v>227</v>
      </c>
      <c r="J4" s="50"/>
      <c r="K4" s="40"/>
      <c r="M4" s="422"/>
    </row>
    <row r="5" spans="1:13" ht="22.5" customHeight="1" x14ac:dyDescent="0.25">
      <c r="A5" s="474" t="s">
        <v>340</v>
      </c>
      <c r="B5" s="475"/>
      <c r="C5" s="344">
        <v>105000</v>
      </c>
      <c r="D5" s="345"/>
      <c r="E5" s="51" t="s">
        <v>54</v>
      </c>
      <c r="F5" s="33" t="s">
        <v>35</v>
      </c>
      <c r="G5" s="147" t="s">
        <v>230</v>
      </c>
      <c r="H5" s="147" t="s">
        <v>231</v>
      </c>
      <c r="I5" s="33" t="s">
        <v>227</v>
      </c>
      <c r="J5" s="42"/>
      <c r="K5" s="39" t="s">
        <v>341</v>
      </c>
      <c r="M5" s="422"/>
    </row>
    <row r="6" spans="1:13" ht="22.5" customHeight="1" x14ac:dyDescent="0.25">
      <c r="A6" s="474" t="s">
        <v>340</v>
      </c>
      <c r="B6" s="475"/>
      <c r="C6" s="344">
        <v>70000</v>
      </c>
      <c r="D6" s="345"/>
      <c r="E6" s="51" t="s">
        <v>54</v>
      </c>
      <c r="F6" s="33" t="s">
        <v>34</v>
      </c>
      <c r="G6" s="147" t="s">
        <v>230</v>
      </c>
      <c r="H6" s="147" t="s">
        <v>232</v>
      </c>
      <c r="I6" s="33" t="s">
        <v>228</v>
      </c>
      <c r="J6" s="50"/>
      <c r="K6" s="40" t="s">
        <v>342</v>
      </c>
      <c r="M6" s="422"/>
    </row>
    <row r="7" spans="1:13" ht="22.5" customHeight="1" x14ac:dyDescent="0.25">
      <c r="A7" s="474" t="s">
        <v>340</v>
      </c>
      <c r="B7" s="475"/>
      <c r="C7" s="344">
        <v>70000</v>
      </c>
      <c r="D7" s="345"/>
      <c r="E7" s="51" t="s">
        <v>54</v>
      </c>
      <c r="F7" s="33" t="s">
        <v>34</v>
      </c>
      <c r="G7" s="147" t="s">
        <v>230</v>
      </c>
      <c r="H7" s="147" t="s">
        <v>233</v>
      </c>
      <c r="I7" s="33" t="s">
        <v>228</v>
      </c>
      <c r="J7" s="50"/>
      <c r="K7" s="40" t="s">
        <v>237</v>
      </c>
      <c r="M7" s="422"/>
    </row>
    <row r="8" spans="1:13" ht="22.5" customHeight="1" x14ac:dyDescent="0.25">
      <c r="A8" s="474" t="s">
        <v>340</v>
      </c>
      <c r="B8" s="475"/>
      <c r="C8" s="344">
        <v>84000</v>
      </c>
      <c r="D8" s="345"/>
      <c r="E8" s="51" t="s">
        <v>54</v>
      </c>
      <c r="F8" s="33" t="s">
        <v>201</v>
      </c>
      <c r="G8" s="147" t="s">
        <v>230</v>
      </c>
      <c r="H8" s="147" t="s">
        <v>235</v>
      </c>
      <c r="I8" s="33" t="s">
        <v>227</v>
      </c>
      <c r="J8" s="50"/>
      <c r="K8" s="40" t="s">
        <v>343</v>
      </c>
      <c r="M8" s="422"/>
    </row>
    <row r="9" spans="1:13" ht="22.5" customHeight="1" x14ac:dyDescent="0.25">
      <c r="A9" s="474" t="s">
        <v>340</v>
      </c>
      <c r="B9" s="475"/>
      <c r="C9" s="344">
        <v>10000</v>
      </c>
      <c r="D9" s="345"/>
      <c r="E9" s="51" t="s">
        <v>54</v>
      </c>
      <c r="F9" s="33" t="s">
        <v>201</v>
      </c>
      <c r="G9" s="147" t="s">
        <v>230</v>
      </c>
      <c r="H9" s="147" t="s">
        <v>236</v>
      </c>
      <c r="I9" s="33" t="s">
        <v>229</v>
      </c>
      <c r="J9" s="50" t="s">
        <v>239</v>
      </c>
      <c r="K9" s="40" t="s">
        <v>238</v>
      </c>
      <c r="M9" s="422"/>
    </row>
    <row r="10" spans="1:13" ht="22.5" customHeight="1" x14ac:dyDescent="0.25">
      <c r="A10" s="474"/>
      <c r="B10" s="475"/>
      <c r="C10" s="344"/>
      <c r="D10" s="345"/>
      <c r="E10" s="51"/>
      <c r="F10" s="33"/>
      <c r="G10" s="147"/>
      <c r="H10" s="147"/>
      <c r="I10" s="33"/>
      <c r="J10" s="50"/>
      <c r="K10" s="40"/>
      <c r="M10" s="422"/>
    </row>
    <row r="11" spans="1:13" ht="22.5" customHeight="1" x14ac:dyDescent="0.25">
      <c r="A11" s="474"/>
      <c r="B11" s="475"/>
      <c r="C11" s="344"/>
      <c r="D11" s="345"/>
      <c r="E11" s="51"/>
      <c r="F11" s="33"/>
      <c r="G11" s="147"/>
      <c r="H11" s="147"/>
      <c r="I11" s="33"/>
      <c r="J11" s="50"/>
      <c r="K11" s="40"/>
      <c r="M11" s="422"/>
    </row>
    <row r="12" spans="1:13" ht="22.5" customHeight="1" x14ac:dyDescent="0.25">
      <c r="A12" s="474"/>
      <c r="B12" s="475"/>
      <c r="C12" s="344"/>
      <c r="D12" s="345"/>
      <c r="E12" s="51"/>
      <c r="F12" s="33"/>
      <c r="G12" s="147"/>
      <c r="H12" s="147"/>
      <c r="I12" s="33"/>
      <c r="J12" s="50"/>
      <c r="K12" s="40"/>
      <c r="M12" s="422"/>
    </row>
    <row r="13" spans="1:13" ht="22.5" customHeight="1" x14ac:dyDescent="0.25">
      <c r="A13" s="474"/>
      <c r="B13" s="475"/>
      <c r="C13" s="344"/>
      <c r="D13" s="345"/>
      <c r="E13" s="51"/>
      <c r="F13" s="33"/>
      <c r="G13" s="147"/>
      <c r="H13" s="147"/>
      <c r="I13" s="33"/>
      <c r="J13" s="50"/>
      <c r="K13" s="40"/>
      <c r="M13" s="422"/>
    </row>
    <row r="14" spans="1:13" ht="22.5" customHeight="1" x14ac:dyDescent="0.25">
      <c r="A14" s="474"/>
      <c r="B14" s="475"/>
      <c r="C14" s="344"/>
      <c r="D14" s="345"/>
      <c r="E14" s="51"/>
      <c r="F14" s="33"/>
      <c r="G14" s="147"/>
      <c r="H14" s="147"/>
      <c r="I14" s="33"/>
      <c r="J14" s="42"/>
      <c r="K14" s="40"/>
      <c r="M14" s="422"/>
    </row>
    <row r="15" spans="1:13" ht="22.5" customHeight="1" x14ac:dyDescent="0.25">
      <c r="A15" s="474"/>
      <c r="B15" s="475"/>
      <c r="C15" s="344"/>
      <c r="D15" s="345"/>
      <c r="E15" s="51"/>
      <c r="F15" s="33"/>
      <c r="G15" s="147"/>
      <c r="H15" s="147"/>
      <c r="I15" s="33"/>
      <c r="J15" s="50"/>
      <c r="K15" s="40"/>
      <c r="M15" s="422"/>
    </row>
    <row r="16" spans="1:13" ht="22.5" customHeight="1" x14ac:dyDescent="0.25">
      <c r="A16" s="474"/>
      <c r="B16" s="475"/>
      <c r="C16" s="344"/>
      <c r="D16" s="345"/>
      <c r="E16" s="51"/>
      <c r="F16" s="33"/>
      <c r="G16" s="147"/>
      <c r="H16" s="147"/>
      <c r="I16" s="33"/>
      <c r="J16" s="50"/>
      <c r="K16" s="40"/>
    </row>
    <row r="17" spans="1:15" ht="22.5" customHeight="1" x14ac:dyDescent="0.25">
      <c r="A17" s="474"/>
      <c r="B17" s="475"/>
      <c r="C17" s="344"/>
      <c r="D17" s="345"/>
      <c r="E17" s="51"/>
      <c r="F17" s="33"/>
      <c r="G17" s="148"/>
      <c r="H17" s="148"/>
      <c r="I17" s="145"/>
      <c r="J17" s="168"/>
      <c r="K17" s="169"/>
    </row>
    <row r="18" spans="1:15" ht="22.5" customHeight="1" x14ac:dyDescent="0.25">
      <c r="A18" s="474"/>
      <c r="B18" s="475"/>
      <c r="C18" s="344"/>
      <c r="D18" s="345"/>
      <c r="E18" s="51"/>
      <c r="F18" s="33"/>
      <c r="G18" s="148"/>
      <c r="H18" s="148"/>
      <c r="I18" s="145"/>
      <c r="J18" s="168"/>
      <c r="K18" s="169"/>
    </row>
    <row r="19" spans="1:15" ht="22.5" customHeight="1" x14ac:dyDescent="0.25">
      <c r="A19" s="474"/>
      <c r="B19" s="475"/>
      <c r="C19" s="344"/>
      <c r="D19" s="345"/>
      <c r="E19" s="51"/>
      <c r="F19" s="33"/>
      <c r="G19" s="147"/>
      <c r="H19" s="147"/>
      <c r="I19" s="33"/>
      <c r="J19" s="50"/>
      <c r="K19" s="40"/>
    </row>
    <row r="20" spans="1:15" ht="22.5" customHeight="1" x14ac:dyDescent="0.25">
      <c r="A20" s="474"/>
      <c r="B20" s="475"/>
      <c r="C20" s="344"/>
      <c r="D20" s="345"/>
      <c r="E20" s="51"/>
      <c r="F20" s="33"/>
      <c r="G20" s="147"/>
      <c r="H20" s="147"/>
      <c r="I20" s="33"/>
      <c r="J20" s="50"/>
      <c r="K20" s="40"/>
    </row>
    <row r="21" spans="1:15" ht="22.5" customHeight="1" x14ac:dyDescent="0.25">
      <c r="A21" s="474"/>
      <c r="B21" s="475"/>
      <c r="C21" s="344"/>
      <c r="D21" s="345"/>
      <c r="E21" s="51"/>
      <c r="F21" s="33"/>
      <c r="G21" s="147"/>
      <c r="H21" s="147"/>
      <c r="I21" s="33"/>
      <c r="J21" s="50"/>
      <c r="K21" s="40"/>
    </row>
    <row r="22" spans="1:15" ht="22.5" customHeight="1" x14ac:dyDescent="0.25">
      <c r="A22" s="474"/>
      <c r="B22" s="475"/>
      <c r="C22" s="344"/>
      <c r="D22" s="345"/>
      <c r="E22" s="51"/>
      <c r="F22" s="33"/>
      <c r="G22" s="147"/>
      <c r="H22" s="147"/>
      <c r="I22" s="33"/>
      <c r="J22" s="50"/>
      <c r="K22" s="40"/>
    </row>
    <row r="23" spans="1:15" ht="22.5" customHeight="1" x14ac:dyDescent="0.25">
      <c r="A23" s="474"/>
      <c r="B23" s="475"/>
      <c r="C23" s="344"/>
      <c r="D23" s="345"/>
      <c r="E23" s="51"/>
      <c r="F23" s="33"/>
      <c r="G23" s="147"/>
      <c r="H23" s="147"/>
      <c r="I23" s="33"/>
      <c r="J23" s="50"/>
      <c r="K23" s="40"/>
    </row>
    <row r="24" spans="1:15" ht="22.5" customHeight="1" x14ac:dyDescent="0.25">
      <c r="A24" s="474"/>
      <c r="B24" s="475"/>
      <c r="C24" s="344"/>
      <c r="D24" s="345"/>
      <c r="E24" s="51"/>
      <c r="F24" s="33"/>
      <c r="G24" s="147"/>
      <c r="H24" s="147"/>
      <c r="I24" s="33"/>
      <c r="J24" s="50"/>
      <c r="K24" s="40"/>
      <c r="M24" s="74">
        <f>SUMIF(E4:E26,"立候補準備",C4:C26)</f>
        <v>10000</v>
      </c>
      <c r="N24" s="65" t="s">
        <v>192</v>
      </c>
      <c r="O24" s="64" t="s">
        <v>34</v>
      </c>
    </row>
    <row r="25" spans="1:15" ht="22.5" customHeight="1" x14ac:dyDescent="0.25">
      <c r="A25" s="474"/>
      <c r="B25" s="475"/>
      <c r="C25" s="344"/>
      <c r="D25" s="345"/>
      <c r="E25" s="51"/>
      <c r="F25" s="33"/>
      <c r="G25" s="147"/>
      <c r="H25" s="147"/>
      <c r="I25" s="33"/>
      <c r="J25" s="50"/>
      <c r="K25" s="40"/>
      <c r="M25" s="74">
        <f>SUMIF(E4:E26,"選 挙 運 動",C4:C26)</f>
        <v>339000</v>
      </c>
      <c r="N25" s="65" t="s">
        <v>54</v>
      </c>
      <c r="O25" s="64" t="s">
        <v>35</v>
      </c>
    </row>
    <row r="26" spans="1:15" ht="22.5" customHeight="1" thickBot="1" x14ac:dyDescent="0.3">
      <c r="A26" s="474"/>
      <c r="B26" s="475"/>
      <c r="C26" s="400"/>
      <c r="D26" s="401"/>
      <c r="E26" s="51"/>
      <c r="F26" s="33"/>
      <c r="G26" s="147"/>
      <c r="H26" s="147"/>
      <c r="I26" s="33"/>
      <c r="J26" s="50"/>
      <c r="K26" s="40"/>
      <c r="M26" s="74">
        <f>SUM(M24:M25)</f>
        <v>349000</v>
      </c>
      <c r="O26" s="64" t="s">
        <v>201</v>
      </c>
    </row>
    <row r="27" spans="1:15" ht="18.75" customHeight="1" thickTop="1" thickBot="1" x14ac:dyDescent="0.3">
      <c r="A27" s="476" t="s">
        <v>22</v>
      </c>
      <c r="B27" s="477"/>
      <c r="C27" s="468">
        <f>SUM(C4:C26)</f>
        <v>349000</v>
      </c>
      <c r="D27" s="469"/>
      <c r="E27" s="223"/>
      <c r="F27" s="146"/>
      <c r="G27" s="166"/>
      <c r="H27" s="167"/>
      <c r="I27" s="146"/>
      <c r="J27" s="165"/>
      <c r="K27" s="67"/>
      <c r="M27" s="59" t="str">
        <f>IF(M26=C27,"OK","NG")</f>
        <v>OK</v>
      </c>
      <c r="O27" s="64" t="s">
        <v>36</v>
      </c>
    </row>
    <row r="28" spans="1:15" ht="18.75" customHeight="1" thickBot="1" x14ac:dyDescent="0.3">
      <c r="A28" s="125" t="s">
        <v>87</v>
      </c>
      <c r="B28" s="3" t="s">
        <v>154</v>
      </c>
      <c r="C28" s="4"/>
      <c r="D28" s="2"/>
      <c r="E28" s="46"/>
      <c r="F28" s="46"/>
      <c r="G28" s="4" t="s">
        <v>149</v>
      </c>
      <c r="K28" s="126" t="s">
        <v>86</v>
      </c>
      <c r="M28" s="422" t="s">
        <v>49</v>
      </c>
      <c r="O28" s="64" t="s">
        <v>61</v>
      </c>
    </row>
    <row r="29" spans="1:15" ht="15" customHeight="1" x14ac:dyDescent="0.25">
      <c r="A29" s="388" t="s">
        <v>0</v>
      </c>
      <c r="B29" s="389"/>
      <c r="C29" s="392" t="s">
        <v>94</v>
      </c>
      <c r="D29" s="389"/>
      <c r="E29" s="389" t="s">
        <v>10</v>
      </c>
      <c r="F29" s="472" t="s">
        <v>3</v>
      </c>
      <c r="G29" s="389" t="s">
        <v>11</v>
      </c>
      <c r="H29" s="389"/>
      <c r="I29" s="389"/>
      <c r="J29" s="470" t="s">
        <v>355</v>
      </c>
      <c r="K29" s="385" t="s">
        <v>9</v>
      </c>
      <c r="M29" s="422"/>
    </row>
    <row r="30" spans="1:15" ht="15" customHeight="1" x14ac:dyDescent="0.25">
      <c r="A30" s="390"/>
      <c r="B30" s="391"/>
      <c r="C30" s="391"/>
      <c r="D30" s="391"/>
      <c r="E30" s="391"/>
      <c r="F30" s="473"/>
      <c r="G30" s="33" t="s">
        <v>43</v>
      </c>
      <c r="H30" s="33" t="s">
        <v>1</v>
      </c>
      <c r="I30" s="32" t="s">
        <v>44</v>
      </c>
      <c r="J30" s="471"/>
      <c r="K30" s="386"/>
      <c r="M30" s="422"/>
    </row>
    <row r="31" spans="1:15" ht="22.5" customHeight="1" x14ac:dyDescent="0.25">
      <c r="A31" s="474"/>
      <c r="B31" s="475"/>
      <c r="C31" s="344"/>
      <c r="D31" s="345"/>
      <c r="E31" s="51"/>
      <c r="F31" s="33"/>
      <c r="G31" s="147"/>
      <c r="H31" s="147"/>
      <c r="I31" s="33"/>
      <c r="J31" s="50"/>
      <c r="K31" s="40"/>
      <c r="M31" s="422"/>
    </row>
    <row r="32" spans="1:15" ht="22.5" customHeight="1" x14ac:dyDescent="0.25">
      <c r="A32" s="474"/>
      <c r="B32" s="475"/>
      <c r="C32" s="344"/>
      <c r="D32" s="345"/>
      <c r="E32" s="51"/>
      <c r="F32" s="33"/>
      <c r="G32" s="147"/>
      <c r="H32" s="147"/>
      <c r="I32" s="33"/>
      <c r="J32" s="42"/>
      <c r="K32" s="39"/>
      <c r="M32" s="422"/>
    </row>
    <row r="33" spans="1:13" ht="22.5" customHeight="1" x14ac:dyDescent="0.25">
      <c r="A33" s="474"/>
      <c r="B33" s="475"/>
      <c r="C33" s="344"/>
      <c r="D33" s="345"/>
      <c r="E33" s="51"/>
      <c r="F33" s="33"/>
      <c r="G33" s="147"/>
      <c r="H33" s="147"/>
      <c r="I33" s="33"/>
      <c r="J33" s="50"/>
      <c r="K33" s="40"/>
      <c r="M33" s="422"/>
    </row>
    <row r="34" spans="1:13" ht="22.5" customHeight="1" x14ac:dyDescent="0.25">
      <c r="A34" s="474"/>
      <c r="B34" s="475"/>
      <c r="C34" s="344"/>
      <c r="D34" s="345"/>
      <c r="E34" s="51"/>
      <c r="F34" s="33"/>
      <c r="G34" s="147"/>
      <c r="H34" s="147"/>
      <c r="I34" s="33"/>
      <c r="J34" s="50"/>
      <c r="K34" s="40"/>
      <c r="M34" s="422"/>
    </row>
    <row r="35" spans="1:13" ht="22.5" customHeight="1" x14ac:dyDescent="0.25">
      <c r="A35" s="474"/>
      <c r="B35" s="475"/>
      <c r="C35" s="344"/>
      <c r="D35" s="345"/>
      <c r="E35" s="51"/>
      <c r="F35" s="33"/>
      <c r="G35" s="147"/>
      <c r="H35" s="147"/>
      <c r="I35" s="33"/>
      <c r="J35" s="50"/>
      <c r="K35" s="40"/>
      <c r="M35" s="422"/>
    </row>
    <row r="36" spans="1:13" ht="22.5" customHeight="1" x14ac:dyDescent="0.25">
      <c r="A36" s="474"/>
      <c r="B36" s="475"/>
      <c r="C36" s="344"/>
      <c r="D36" s="345"/>
      <c r="E36" s="51"/>
      <c r="F36" s="33"/>
      <c r="G36" s="147"/>
      <c r="H36" s="147"/>
      <c r="I36" s="33"/>
      <c r="J36" s="50"/>
      <c r="K36" s="40"/>
      <c r="M36" s="422"/>
    </row>
    <row r="37" spans="1:13" ht="22.5" customHeight="1" x14ac:dyDescent="0.25">
      <c r="A37" s="474"/>
      <c r="B37" s="475"/>
      <c r="C37" s="344"/>
      <c r="D37" s="345"/>
      <c r="E37" s="51"/>
      <c r="F37" s="33"/>
      <c r="G37" s="147"/>
      <c r="H37" s="147"/>
      <c r="I37" s="33"/>
      <c r="J37" s="50"/>
      <c r="K37" s="40"/>
      <c r="M37" s="422"/>
    </row>
    <row r="38" spans="1:13" ht="22.5" customHeight="1" x14ac:dyDescent="0.25">
      <c r="A38" s="474"/>
      <c r="B38" s="475"/>
      <c r="C38" s="344"/>
      <c r="D38" s="345"/>
      <c r="E38" s="51"/>
      <c r="F38" s="33"/>
      <c r="G38" s="147"/>
      <c r="H38" s="147"/>
      <c r="I38" s="33"/>
      <c r="J38" s="50"/>
      <c r="K38" s="40"/>
      <c r="M38" s="422"/>
    </row>
    <row r="39" spans="1:13" ht="22.5" customHeight="1" x14ac:dyDescent="0.25">
      <c r="A39" s="474"/>
      <c r="B39" s="475"/>
      <c r="C39" s="344"/>
      <c r="D39" s="345"/>
      <c r="E39" s="51"/>
      <c r="F39" s="33"/>
      <c r="G39" s="147"/>
      <c r="H39" s="147"/>
      <c r="I39" s="33"/>
      <c r="J39" s="50"/>
      <c r="K39" s="40"/>
      <c r="M39" s="422"/>
    </row>
    <row r="40" spans="1:13" ht="22.5" customHeight="1" x14ac:dyDescent="0.25">
      <c r="A40" s="474"/>
      <c r="B40" s="475"/>
      <c r="C40" s="344"/>
      <c r="D40" s="345"/>
      <c r="E40" s="51"/>
      <c r="F40" s="33"/>
      <c r="G40" s="147"/>
      <c r="H40" s="147"/>
      <c r="I40" s="33"/>
      <c r="J40" s="50"/>
      <c r="K40" s="40"/>
      <c r="M40" s="422"/>
    </row>
    <row r="41" spans="1:13" ht="22.5" customHeight="1" x14ac:dyDescent="0.25">
      <c r="A41" s="474"/>
      <c r="B41" s="475"/>
      <c r="C41" s="344"/>
      <c r="D41" s="345"/>
      <c r="E41" s="51"/>
      <c r="F41" s="33"/>
      <c r="G41" s="147"/>
      <c r="H41" s="147"/>
      <c r="I41" s="33"/>
      <c r="J41" s="42"/>
      <c r="K41" s="40"/>
      <c r="M41" s="422"/>
    </row>
    <row r="42" spans="1:13" ht="22.5" customHeight="1" x14ac:dyDescent="0.25">
      <c r="A42" s="474"/>
      <c r="B42" s="475"/>
      <c r="C42" s="344"/>
      <c r="D42" s="345"/>
      <c r="E42" s="51"/>
      <c r="F42" s="33"/>
      <c r="G42" s="147"/>
      <c r="H42" s="147"/>
      <c r="I42" s="33"/>
      <c r="J42" s="50"/>
      <c r="K42" s="40"/>
      <c r="M42" s="422"/>
    </row>
    <row r="43" spans="1:13" ht="22.5" customHeight="1" x14ac:dyDescent="0.25">
      <c r="A43" s="474"/>
      <c r="B43" s="475"/>
      <c r="C43" s="344"/>
      <c r="D43" s="345"/>
      <c r="E43" s="51"/>
      <c r="F43" s="33"/>
      <c r="G43" s="147"/>
      <c r="H43" s="147"/>
      <c r="I43" s="33"/>
      <c r="J43" s="50"/>
      <c r="K43" s="40"/>
    </row>
    <row r="44" spans="1:13" ht="22.5" customHeight="1" x14ac:dyDescent="0.25">
      <c r="A44" s="474"/>
      <c r="B44" s="475"/>
      <c r="C44" s="344"/>
      <c r="D44" s="345"/>
      <c r="E44" s="51"/>
      <c r="F44" s="33"/>
      <c r="G44" s="148"/>
      <c r="H44" s="148"/>
      <c r="I44" s="145"/>
      <c r="J44" s="168"/>
      <c r="K44" s="169"/>
    </row>
    <row r="45" spans="1:13" ht="22.5" customHeight="1" x14ac:dyDescent="0.25">
      <c r="A45" s="474"/>
      <c r="B45" s="475"/>
      <c r="C45" s="344"/>
      <c r="D45" s="345"/>
      <c r="E45" s="51"/>
      <c r="F45" s="33"/>
      <c r="G45" s="148"/>
      <c r="H45" s="148"/>
      <c r="I45" s="145"/>
      <c r="J45" s="168"/>
      <c r="K45" s="169"/>
    </row>
    <row r="46" spans="1:13" ht="22.5" customHeight="1" x14ac:dyDescent="0.25">
      <c r="A46" s="474"/>
      <c r="B46" s="475"/>
      <c r="C46" s="344"/>
      <c r="D46" s="345"/>
      <c r="E46" s="51"/>
      <c r="F46" s="33"/>
      <c r="G46" s="147"/>
      <c r="H46" s="147"/>
      <c r="I46" s="33"/>
      <c r="J46" s="50"/>
      <c r="K46" s="40"/>
    </row>
    <row r="47" spans="1:13" ht="22.5" customHeight="1" x14ac:dyDescent="0.25">
      <c r="A47" s="474"/>
      <c r="B47" s="475"/>
      <c r="C47" s="344"/>
      <c r="D47" s="345"/>
      <c r="E47" s="51"/>
      <c r="F47" s="33"/>
      <c r="G47" s="147"/>
      <c r="H47" s="147"/>
      <c r="I47" s="33"/>
      <c r="J47" s="50"/>
      <c r="K47" s="40"/>
    </row>
    <row r="48" spans="1:13" ht="22.5" customHeight="1" x14ac:dyDescent="0.25">
      <c r="A48" s="474"/>
      <c r="B48" s="475"/>
      <c r="C48" s="344"/>
      <c r="D48" s="345"/>
      <c r="E48" s="51"/>
      <c r="F48" s="33"/>
      <c r="G48" s="147"/>
      <c r="H48" s="147"/>
      <c r="I48" s="33"/>
      <c r="J48" s="50"/>
      <c r="K48" s="40"/>
    </row>
    <row r="49" spans="1:13" ht="22.5" customHeight="1" x14ac:dyDescent="0.25">
      <c r="A49" s="474"/>
      <c r="B49" s="475"/>
      <c r="C49" s="344"/>
      <c r="D49" s="345"/>
      <c r="E49" s="51"/>
      <c r="F49" s="33"/>
      <c r="G49" s="147"/>
      <c r="H49" s="147"/>
      <c r="I49" s="33"/>
      <c r="J49" s="50"/>
      <c r="K49" s="40"/>
    </row>
    <row r="50" spans="1:13" ht="22.5" customHeight="1" x14ac:dyDescent="0.25">
      <c r="A50" s="474"/>
      <c r="B50" s="475"/>
      <c r="C50" s="344"/>
      <c r="D50" s="345"/>
      <c r="E50" s="51"/>
      <c r="F50" s="33"/>
      <c r="G50" s="147"/>
      <c r="H50" s="147"/>
      <c r="I50" s="33"/>
      <c r="J50" s="50"/>
      <c r="K50" s="40"/>
    </row>
    <row r="51" spans="1:13" ht="22.5" customHeight="1" x14ac:dyDescent="0.25">
      <c r="A51" s="474"/>
      <c r="B51" s="475"/>
      <c r="C51" s="344"/>
      <c r="D51" s="345"/>
      <c r="E51" s="51"/>
      <c r="F51" s="33"/>
      <c r="G51" s="147"/>
      <c r="H51" s="147"/>
      <c r="I51" s="33"/>
      <c r="J51" s="50"/>
      <c r="K51" s="40"/>
      <c r="M51" s="74">
        <f>SUMIF(E31:E53,"立候補準備",C31:C53)</f>
        <v>0</v>
      </c>
    </row>
    <row r="52" spans="1:13" ht="22.5" customHeight="1" x14ac:dyDescent="0.25">
      <c r="A52" s="474"/>
      <c r="B52" s="475"/>
      <c r="C52" s="344"/>
      <c r="D52" s="345"/>
      <c r="E52" s="51"/>
      <c r="F52" s="33"/>
      <c r="G52" s="147"/>
      <c r="H52" s="147"/>
      <c r="I52" s="33"/>
      <c r="J52" s="50"/>
      <c r="K52" s="40"/>
      <c r="M52" s="74">
        <f>SUMIF(E31:E53,"選 挙 運 動",C31:C53)</f>
        <v>0</v>
      </c>
    </row>
    <row r="53" spans="1:13" ht="22.5" customHeight="1" thickBot="1" x14ac:dyDescent="0.3">
      <c r="A53" s="474"/>
      <c r="B53" s="475"/>
      <c r="C53" s="464"/>
      <c r="D53" s="465"/>
      <c r="E53" s="51"/>
      <c r="F53" s="33"/>
      <c r="G53" s="147"/>
      <c r="H53" s="147"/>
      <c r="I53" s="33"/>
      <c r="J53" s="50"/>
      <c r="K53" s="40"/>
      <c r="M53" s="74">
        <f>SUM(M51:M52)</f>
        <v>0</v>
      </c>
    </row>
    <row r="54" spans="1:13" ht="18.75" customHeight="1" thickTop="1" thickBot="1" x14ac:dyDescent="0.3">
      <c r="A54" s="476" t="s">
        <v>22</v>
      </c>
      <c r="B54" s="478"/>
      <c r="C54" s="466">
        <f>SUM(C31:C53)</f>
        <v>0</v>
      </c>
      <c r="D54" s="467"/>
      <c r="E54" s="146"/>
      <c r="F54" s="146"/>
      <c r="G54" s="166"/>
      <c r="H54" s="167"/>
      <c r="I54" s="146"/>
      <c r="J54" s="165"/>
      <c r="K54" s="101"/>
      <c r="M54" s="59" t="str">
        <f>IF(M53=C54,"OK","NG")</f>
        <v>OK</v>
      </c>
    </row>
    <row r="55" spans="1:13" ht="18.75" customHeight="1" thickBot="1" x14ac:dyDescent="0.3">
      <c r="A55" s="125" t="s">
        <v>87</v>
      </c>
      <c r="B55" s="3" t="s">
        <v>154</v>
      </c>
      <c r="C55" s="4"/>
      <c r="D55" s="2"/>
      <c r="E55" s="46"/>
      <c r="F55" s="46"/>
      <c r="G55" s="4" t="s">
        <v>150</v>
      </c>
      <c r="K55" s="126" t="s">
        <v>86</v>
      </c>
      <c r="M55" s="422" t="s">
        <v>50</v>
      </c>
    </row>
    <row r="56" spans="1:13" ht="15" customHeight="1" x14ac:dyDescent="0.25">
      <c r="A56" s="388" t="s">
        <v>0</v>
      </c>
      <c r="B56" s="389"/>
      <c r="C56" s="392" t="s">
        <v>94</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474"/>
      <c r="B58" s="475"/>
      <c r="C58" s="344"/>
      <c r="D58" s="345"/>
      <c r="E58" s="51"/>
      <c r="F58" s="33"/>
      <c r="G58" s="147"/>
      <c r="H58" s="147"/>
      <c r="I58" s="33"/>
      <c r="J58" s="50"/>
      <c r="K58" s="40"/>
      <c r="M58" s="422"/>
    </row>
    <row r="59" spans="1:13" ht="22.5" customHeight="1" x14ac:dyDescent="0.25">
      <c r="A59" s="474"/>
      <c r="B59" s="475"/>
      <c r="C59" s="344"/>
      <c r="D59" s="345"/>
      <c r="E59" s="51"/>
      <c r="F59" s="33"/>
      <c r="G59" s="147"/>
      <c r="H59" s="147"/>
      <c r="I59" s="33"/>
      <c r="J59" s="42"/>
      <c r="K59" s="39"/>
      <c r="M59" s="422"/>
    </row>
    <row r="60" spans="1:13" ht="22.5" customHeight="1" x14ac:dyDescent="0.25">
      <c r="A60" s="474"/>
      <c r="B60" s="475"/>
      <c r="C60" s="344"/>
      <c r="D60" s="345"/>
      <c r="E60" s="51"/>
      <c r="F60" s="33"/>
      <c r="G60" s="147"/>
      <c r="H60" s="147"/>
      <c r="I60" s="33"/>
      <c r="J60" s="50"/>
      <c r="K60" s="40"/>
      <c r="M60" s="422"/>
    </row>
    <row r="61" spans="1:13" ht="22.5" customHeight="1" x14ac:dyDescent="0.25">
      <c r="A61" s="474"/>
      <c r="B61" s="475"/>
      <c r="C61" s="344"/>
      <c r="D61" s="345"/>
      <c r="E61" s="51"/>
      <c r="F61" s="33"/>
      <c r="G61" s="147"/>
      <c r="H61" s="147"/>
      <c r="I61" s="33"/>
      <c r="J61" s="50"/>
      <c r="K61" s="40"/>
      <c r="M61" s="422"/>
    </row>
    <row r="62" spans="1:13" ht="22.5" customHeight="1" x14ac:dyDescent="0.25">
      <c r="A62" s="474"/>
      <c r="B62" s="475"/>
      <c r="C62" s="344"/>
      <c r="D62" s="345"/>
      <c r="E62" s="51"/>
      <c r="F62" s="33"/>
      <c r="G62" s="147"/>
      <c r="H62" s="147"/>
      <c r="I62" s="33"/>
      <c r="J62" s="50"/>
      <c r="K62" s="40"/>
      <c r="M62" s="422"/>
    </row>
    <row r="63" spans="1:13" ht="22.5" customHeight="1" x14ac:dyDescent="0.25">
      <c r="A63" s="474"/>
      <c r="B63" s="475"/>
      <c r="C63" s="344"/>
      <c r="D63" s="345"/>
      <c r="E63" s="51"/>
      <c r="F63" s="33"/>
      <c r="G63" s="147"/>
      <c r="H63" s="147"/>
      <c r="I63" s="33"/>
      <c r="J63" s="50"/>
      <c r="K63" s="40"/>
      <c r="M63" s="422"/>
    </row>
    <row r="64" spans="1:13" ht="22.5" customHeight="1" x14ac:dyDescent="0.25">
      <c r="A64" s="474"/>
      <c r="B64" s="475"/>
      <c r="C64" s="344"/>
      <c r="D64" s="345"/>
      <c r="E64" s="51"/>
      <c r="F64" s="33"/>
      <c r="G64" s="147"/>
      <c r="H64" s="147"/>
      <c r="I64" s="33"/>
      <c r="J64" s="50"/>
      <c r="K64" s="40"/>
      <c r="M64" s="422"/>
    </row>
    <row r="65" spans="1:13" ht="22.5" customHeight="1" x14ac:dyDescent="0.25">
      <c r="A65" s="474"/>
      <c r="B65" s="475"/>
      <c r="C65" s="344"/>
      <c r="D65" s="345"/>
      <c r="E65" s="51"/>
      <c r="F65" s="33"/>
      <c r="G65" s="147"/>
      <c r="H65" s="147"/>
      <c r="I65" s="33"/>
      <c r="J65" s="50"/>
      <c r="K65" s="40"/>
      <c r="M65" s="422"/>
    </row>
    <row r="66" spans="1:13" ht="22.5" customHeight="1" x14ac:dyDescent="0.25">
      <c r="A66" s="474"/>
      <c r="B66" s="475"/>
      <c r="C66" s="344"/>
      <c r="D66" s="345"/>
      <c r="E66" s="51"/>
      <c r="F66" s="33"/>
      <c r="G66" s="147"/>
      <c r="H66" s="147"/>
      <c r="I66" s="33"/>
      <c r="J66" s="50"/>
      <c r="K66" s="40"/>
      <c r="M66" s="422"/>
    </row>
    <row r="67" spans="1:13" ht="22.5" customHeight="1" x14ac:dyDescent="0.25">
      <c r="A67" s="474"/>
      <c r="B67" s="475"/>
      <c r="C67" s="344"/>
      <c r="D67" s="345"/>
      <c r="E67" s="51"/>
      <c r="F67" s="33"/>
      <c r="G67" s="147"/>
      <c r="H67" s="147"/>
      <c r="I67" s="33"/>
      <c r="J67" s="50"/>
      <c r="K67" s="40"/>
      <c r="M67" s="422"/>
    </row>
    <row r="68" spans="1:13" ht="22.5" customHeight="1" x14ac:dyDescent="0.25">
      <c r="A68" s="474"/>
      <c r="B68" s="475"/>
      <c r="C68" s="344"/>
      <c r="D68" s="345"/>
      <c r="E68" s="51"/>
      <c r="F68" s="33"/>
      <c r="G68" s="147"/>
      <c r="H68" s="147"/>
      <c r="I68" s="33"/>
      <c r="J68" s="42"/>
      <c r="K68" s="40"/>
      <c r="M68" s="422"/>
    </row>
    <row r="69" spans="1:13" ht="22.5" customHeight="1" x14ac:dyDescent="0.25">
      <c r="A69" s="474"/>
      <c r="B69" s="475"/>
      <c r="C69" s="344"/>
      <c r="D69" s="345"/>
      <c r="E69" s="51"/>
      <c r="F69" s="33"/>
      <c r="G69" s="147"/>
      <c r="H69" s="147"/>
      <c r="I69" s="33"/>
      <c r="J69" s="50"/>
      <c r="K69" s="40"/>
      <c r="M69" s="422"/>
    </row>
    <row r="70" spans="1:13" ht="22.5" customHeight="1" x14ac:dyDescent="0.25">
      <c r="A70" s="474"/>
      <c r="B70" s="475"/>
      <c r="C70" s="344"/>
      <c r="D70" s="345"/>
      <c r="E70" s="51"/>
      <c r="F70" s="33"/>
      <c r="G70" s="147"/>
      <c r="H70" s="147"/>
      <c r="I70" s="33"/>
      <c r="J70" s="50"/>
      <c r="K70" s="40"/>
    </row>
    <row r="71" spans="1:13" ht="22.5" customHeight="1" x14ac:dyDescent="0.25">
      <c r="A71" s="474"/>
      <c r="B71" s="475"/>
      <c r="C71" s="344"/>
      <c r="D71" s="345"/>
      <c r="E71" s="51"/>
      <c r="F71" s="33"/>
      <c r="G71" s="148"/>
      <c r="H71" s="148"/>
      <c r="I71" s="145"/>
      <c r="J71" s="168"/>
      <c r="K71" s="169"/>
    </row>
    <row r="72" spans="1:13" ht="22.5" customHeight="1" x14ac:dyDescent="0.25">
      <c r="A72" s="474"/>
      <c r="B72" s="475"/>
      <c r="C72" s="344"/>
      <c r="D72" s="345"/>
      <c r="E72" s="51"/>
      <c r="F72" s="33"/>
      <c r="G72" s="148"/>
      <c r="H72" s="148"/>
      <c r="I72" s="145"/>
      <c r="J72" s="168"/>
      <c r="K72" s="169"/>
    </row>
    <row r="73" spans="1:13" ht="22.5" customHeight="1" x14ac:dyDescent="0.25">
      <c r="A73" s="474"/>
      <c r="B73" s="475"/>
      <c r="C73" s="344"/>
      <c r="D73" s="345"/>
      <c r="E73" s="51"/>
      <c r="F73" s="33"/>
      <c r="G73" s="147"/>
      <c r="H73" s="147"/>
      <c r="I73" s="33"/>
      <c r="J73" s="50"/>
      <c r="K73" s="40"/>
    </row>
    <row r="74" spans="1:13" ht="22.5" customHeight="1" x14ac:dyDescent="0.25">
      <c r="A74" s="474"/>
      <c r="B74" s="475"/>
      <c r="C74" s="344"/>
      <c r="D74" s="345"/>
      <c r="E74" s="51"/>
      <c r="F74" s="33"/>
      <c r="G74" s="147"/>
      <c r="H74" s="147"/>
      <c r="I74" s="33"/>
      <c r="J74" s="50"/>
      <c r="K74" s="40"/>
    </row>
    <row r="75" spans="1:13" ht="22.5" customHeight="1" x14ac:dyDescent="0.25">
      <c r="A75" s="474"/>
      <c r="B75" s="475"/>
      <c r="C75" s="344"/>
      <c r="D75" s="345"/>
      <c r="E75" s="51"/>
      <c r="F75" s="33"/>
      <c r="G75" s="147"/>
      <c r="H75" s="147"/>
      <c r="I75" s="33"/>
      <c r="J75" s="50"/>
      <c r="K75" s="40"/>
    </row>
    <row r="76" spans="1:13" ht="22.5" customHeight="1" x14ac:dyDescent="0.25">
      <c r="A76" s="474"/>
      <c r="B76" s="475"/>
      <c r="C76" s="344"/>
      <c r="D76" s="345"/>
      <c r="E76" s="51"/>
      <c r="F76" s="33"/>
      <c r="G76" s="147"/>
      <c r="H76" s="147"/>
      <c r="I76" s="33"/>
      <c r="J76" s="50"/>
      <c r="K76" s="40"/>
    </row>
    <row r="77" spans="1:13" ht="22.5" customHeight="1" x14ac:dyDescent="0.25">
      <c r="A77" s="474"/>
      <c r="B77" s="475"/>
      <c r="C77" s="344"/>
      <c r="D77" s="345"/>
      <c r="E77" s="51"/>
      <c r="F77" s="33"/>
      <c r="G77" s="147"/>
      <c r="H77" s="147"/>
      <c r="I77" s="33"/>
      <c r="J77" s="50"/>
      <c r="K77" s="40"/>
    </row>
    <row r="78" spans="1:13" ht="22.5" customHeight="1" x14ac:dyDescent="0.25">
      <c r="A78" s="474"/>
      <c r="B78" s="475"/>
      <c r="C78" s="344"/>
      <c r="D78" s="345"/>
      <c r="E78" s="51"/>
      <c r="F78" s="33"/>
      <c r="G78" s="147"/>
      <c r="H78" s="147"/>
      <c r="I78" s="33"/>
      <c r="J78" s="50"/>
      <c r="K78" s="40"/>
      <c r="M78" s="74">
        <f>SUMIF(E58:E80,"立候補準備",C58:C80)</f>
        <v>0</v>
      </c>
    </row>
    <row r="79" spans="1:13" ht="22.5" customHeight="1" x14ac:dyDescent="0.25">
      <c r="A79" s="474"/>
      <c r="B79" s="475"/>
      <c r="C79" s="344"/>
      <c r="D79" s="345"/>
      <c r="E79" s="51"/>
      <c r="F79" s="33"/>
      <c r="G79" s="147"/>
      <c r="H79" s="147"/>
      <c r="I79" s="33"/>
      <c r="J79" s="50"/>
      <c r="K79" s="40"/>
      <c r="M79" s="74">
        <f>SUMIF(E58:E80,"選 挙 運 動",C58:C80)</f>
        <v>0</v>
      </c>
    </row>
    <row r="80" spans="1:13" ht="22.5" customHeight="1" thickBot="1" x14ac:dyDescent="0.3">
      <c r="A80" s="474"/>
      <c r="B80" s="475"/>
      <c r="C80" s="464"/>
      <c r="D80" s="465"/>
      <c r="E80" s="51"/>
      <c r="F80" s="33"/>
      <c r="G80" s="147"/>
      <c r="H80" s="147"/>
      <c r="I80" s="33"/>
      <c r="J80" s="50"/>
      <c r="K80" s="40"/>
      <c r="M80" s="74">
        <f>SUM(M78:M79)</f>
        <v>0</v>
      </c>
    </row>
    <row r="81" spans="1:13" ht="18.75" customHeight="1" thickTop="1" thickBot="1" x14ac:dyDescent="0.3">
      <c r="A81" s="476" t="s">
        <v>22</v>
      </c>
      <c r="B81" s="478"/>
      <c r="C81" s="466">
        <f>SUM(C58:C80)</f>
        <v>0</v>
      </c>
      <c r="D81" s="467"/>
      <c r="E81" s="146"/>
      <c r="F81" s="146"/>
      <c r="G81" s="166"/>
      <c r="H81" s="167"/>
      <c r="I81" s="146"/>
      <c r="J81" s="165"/>
      <c r="K81" s="101"/>
      <c r="M81" s="59" t="str">
        <f>IF(M80=C81,"OK","NG")</f>
        <v>OK</v>
      </c>
    </row>
    <row r="82" spans="1:13" ht="18.75" customHeight="1" thickBot="1" x14ac:dyDescent="0.3">
      <c r="A82" s="125" t="s">
        <v>87</v>
      </c>
      <c r="B82" s="3" t="s">
        <v>154</v>
      </c>
      <c r="C82" s="4"/>
      <c r="D82" s="2"/>
      <c r="E82" s="46"/>
      <c r="F82" s="46"/>
      <c r="G82" s="4" t="s">
        <v>151</v>
      </c>
      <c r="K82" s="126" t="s">
        <v>86</v>
      </c>
      <c r="M82" s="422" t="s">
        <v>51</v>
      </c>
    </row>
    <row r="83" spans="1:13" ht="15" customHeight="1" x14ac:dyDescent="0.25">
      <c r="A83" s="388" t="s">
        <v>0</v>
      </c>
      <c r="B83" s="389"/>
      <c r="C83" s="392" t="s">
        <v>94</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474"/>
      <c r="B85" s="475"/>
      <c r="C85" s="344"/>
      <c r="D85" s="345"/>
      <c r="E85" s="51"/>
      <c r="F85" s="33"/>
      <c r="G85" s="147"/>
      <c r="H85" s="147"/>
      <c r="I85" s="33"/>
      <c r="J85" s="43"/>
      <c r="K85" s="44"/>
      <c r="M85" s="422"/>
    </row>
    <row r="86" spans="1:13" ht="22.5" customHeight="1" x14ac:dyDescent="0.25">
      <c r="A86" s="474"/>
      <c r="B86" s="475"/>
      <c r="C86" s="344"/>
      <c r="D86" s="345"/>
      <c r="E86" s="51"/>
      <c r="F86" s="33"/>
      <c r="G86" s="147"/>
      <c r="H86" s="147"/>
      <c r="I86" s="33"/>
      <c r="J86" s="42"/>
      <c r="K86" s="39"/>
      <c r="M86" s="422"/>
    </row>
    <row r="87" spans="1:13" ht="22.5" customHeight="1" x14ac:dyDescent="0.25">
      <c r="A87" s="474"/>
      <c r="B87" s="475"/>
      <c r="C87" s="344"/>
      <c r="D87" s="345"/>
      <c r="E87" s="51"/>
      <c r="F87" s="33"/>
      <c r="G87" s="147"/>
      <c r="H87" s="147"/>
      <c r="I87" s="33"/>
      <c r="J87" s="50"/>
      <c r="K87" s="40"/>
      <c r="M87" s="422"/>
    </row>
    <row r="88" spans="1:13" ht="22.5" customHeight="1" x14ac:dyDescent="0.25">
      <c r="A88" s="474"/>
      <c r="B88" s="475"/>
      <c r="C88" s="344"/>
      <c r="D88" s="345"/>
      <c r="E88" s="51"/>
      <c r="F88" s="33"/>
      <c r="G88" s="147"/>
      <c r="H88" s="147"/>
      <c r="I88" s="33"/>
      <c r="J88" s="50"/>
      <c r="K88" s="40"/>
      <c r="M88" s="422"/>
    </row>
    <row r="89" spans="1:13" ht="22.5" customHeight="1" x14ac:dyDescent="0.25">
      <c r="A89" s="474"/>
      <c r="B89" s="475"/>
      <c r="C89" s="344"/>
      <c r="D89" s="345"/>
      <c r="E89" s="51"/>
      <c r="F89" s="33"/>
      <c r="G89" s="147"/>
      <c r="H89" s="147"/>
      <c r="I89" s="33"/>
      <c r="J89" s="50"/>
      <c r="K89" s="40"/>
      <c r="M89" s="422"/>
    </row>
    <row r="90" spans="1:13" ht="22.5" customHeight="1" x14ac:dyDescent="0.25">
      <c r="A90" s="474"/>
      <c r="B90" s="475"/>
      <c r="C90" s="344"/>
      <c r="D90" s="345"/>
      <c r="E90" s="51"/>
      <c r="F90" s="33"/>
      <c r="G90" s="147"/>
      <c r="H90" s="147"/>
      <c r="I90" s="33"/>
      <c r="J90" s="50"/>
      <c r="K90" s="40"/>
      <c r="M90" s="422"/>
    </row>
    <row r="91" spans="1:13" ht="22.5" customHeight="1" x14ac:dyDescent="0.25">
      <c r="A91" s="474"/>
      <c r="B91" s="475"/>
      <c r="C91" s="344"/>
      <c r="D91" s="345"/>
      <c r="E91" s="51"/>
      <c r="F91" s="33"/>
      <c r="G91" s="147"/>
      <c r="H91" s="147"/>
      <c r="I91" s="33"/>
      <c r="J91" s="50"/>
      <c r="K91" s="40"/>
      <c r="M91" s="422"/>
    </row>
    <row r="92" spans="1:13" ht="22.5" customHeight="1" x14ac:dyDescent="0.25">
      <c r="A92" s="474"/>
      <c r="B92" s="475"/>
      <c r="C92" s="344"/>
      <c r="D92" s="345"/>
      <c r="E92" s="51"/>
      <c r="F92" s="33"/>
      <c r="G92" s="147"/>
      <c r="H92" s="147"/>
      <c r="I92" s="33"/>
      <c r="J92" s="50"/>
      <c r="K92" s="40"/>
      <c r="M92" s="422"/>
    </row>
    <row r="93" spans="1:13" ht="22.5" customHeight="1" x14ac:dyDescent="0.25">
      <c r="A93" s="474"/>
      <c r="B93" s="475"/>
      <c r="C93" s="344"/>
      <c r="D93" s="345"/>
      <c r="E93" s="51"/>
      <c r="F93" s="33"/>
      <c r="G93" s="147"/>
      <c r="H93" s="147"/>
      <c r="I93" s="33"/>
      <c r="J93" s="50"/>
      <c r="K93" s="40"/>
      <c r="M93" s="422"/>
    </row>
    <row r="94" spans="1:13" ht="22.5" customHeight="1" x14ac:dyDescent="0.25">
      <c r="A94" s="474"/>
      <c r="B94" s="475"/>
      <c r="C94" s="344"/>
      <c r="D94" s="345"/>
      <c r="E94" s="51"/>
      <c r="F94" s="33"/>
      <c r="G94" s="147"/>
      <c r="H94" s="147"/>
      <c r="I94" s="33"/>
      <c r="J94" s="50"/>
      <c r="K94" s="40"/>
      <c r="M94" s="422"/>
    </row>
    <row r="95" spans="1:13" ht="22.5" customHeight="1" x14ac:dyDescent="0.25">
      <c r="A95" s="474"/>
      <c r="B95" s="475"/>
      <c r="C95" s="344"/>
      <c r="D95" s="345"/>
      <c r="E95" s="51"/>
      <c r="F95" s="33"/>
      <c r="G95" s="147"/>
      <c r="H95" s="147"/>
      <c r="I95" s="33"/>
      <c r="J95" s="42"/>
      <c r="K95" s="40"/>
      <c r="M95" s="422"/>
    </row>
    <row r="96" spans="1:13" ht="22.5" customHeight="1" x14ac:dyDescent="0.25">
      <c r="A96" s="474"/>
      <c r="B96" s="475"/>
      <c r="C96" s="344"/>
      <c r="D96" s="345"/>
      <c r="E96" s="51"/>
      <c r="F96" s="33"/>
      <c r="G96" s="147"/>
      <c r="H96" s="147"/>
      <c r="I96" s="33"/>
      <c r="J96" s="50"/>
      <c r="K96" s="40"/>
      <c r="M96" s="422"/>
    </row>
    <row r="97" spans="1:13" ht="22.5" customHeight="1" x14ac:dyDescent="0.25">
      <c r="A97" s="474"/>
      <c r="B97" s="475"/>
      <c r="C97" s="344"/>
      <c r="D97" s="345"/>
      <c r="E97" s="51"/>
      <c r="F97" s="33"/>
      <c r="G97" s="147"/>
      <c r="H97" s="147"/>
      <c r="I97" s="33"/>
      <c r="J97" s="50"/>
      <c r="K97" s="40"/>
    </row>
    <row r="98" spans="1:13" ht="22.5" customHeight="1" x14ac:dyDescent="0.25">
      <c r="A98" s="474"/>
      <c r="B98" s="475"/>
      <c r="C98" s="344"/>
      <c r="D98" s="345"/>
      <c r="E98" s="51"/>
      <c r="F98" s="33"/>
      <c r="G98" s="148"/>
      <c r="H98" s="148"/>
      <c r="I98" s="145"/>
      <c r="J98" s="168"/>
      <c r="K98" s="169"/>
    </row>
    <row r="99" spans="1:13" ht="22.5" customHeight="1" x14ac:dyDescent="0.25">
      <c r="A99" s="474"/>
      <c r="B99" s="475"/>
      <c r="C99" s="344"/>
      <c r="D99" s="345"/>
      <c r="E99" s="51"/>
      <c r="F99" s="33"/>
      <c r="G99" s="148"/>
      <c r="H99" s="148"/>
      <c r="I99" s="145"/>
      <c r="J99" s="168"/>
      <c r="K99" s="169"/>
    </row>
    <row r="100" spans="1:13" ht="22.5" customHeight="1" x14ac:dyDescent="0.25">
      <c r="A100" s="474"/>
      <c r="B100" s="475"/>
      <c r="C100" s="344"/>
      <c r="D100" s="345"/>
      <c r="E100" s="51"/>
      <c r="F100" s="33"/>
      <c r="G100" s="147"/>
      <c r="H100" s="147"/>
      <c r="I100" s="33"/>
      <c r="J100" s="50"/>
      <c r="K100" s="40"/>
    </row>
    <row r="101" spans="1:13" ht="22.5" customHeight="1" x14ac:dyDescent="0.25">
      <c r="A101" s="474"/>
      <c r="B101" s="475"/>
      <c r="C101" s="344"/>
      <c r="D101" s="345"/>
      <c r="E101" s="51"/>
      <c r="F101" s="33"/>
      <c r="G101" s="147"/>
      <c r="H101" s="147"/>
      <c r="I101" s="33"/>
      <c r="J101" s="50"/>
      <c r="K101" s="40"/>
    </row>
    <row r="102" spans="1:13" ht="22.5" customHeight="1" x14ac:dyDescent="0.25">
      <c r="A102" s="474"/>
      <c r="B102" s="475"/>
      <c r="C102" s="344"/>
      <c r="D102" s="345"/>
      <c r="E102" s="51"/>
      <c r="F102" s="33"/>
      <c r="G102" s="147"/>
      <c r="H102" s="147"/>
      <c r="I102" s="33"/>
      <c r="J102" s="50"/>
      <c r="K102" s="40"/>
    </row>
    <row r="103" spans="1:13" ht="22.5" customHeight="1" x14ac:dyDescent="0.25">
      <c r="A103" s="474"/>
      <c r="B103" s="475"/>
      <c r="C103" s="344"/>
      <c r="D103" s="345"/>
      <c r="E103" s="51"/>
      <c r="F103" s="33"/>
      <c r="G103" s="147"/>
      <c r="H103" s="147"/>
      <c r="I103" s="33"/>
      <c r="J103" s="50"/>
      <c r="K103" s="40"/>
    </row>
    <row r="104" spans="1:13" ht="22.5" customHeight="1" x14ac:dyDescent="0.25">
      <c r="A104" s="474"/>
      <c r="B104" s="475"/>
      <c r="C104" s="344"/>
      <c r="D104" s="345"/>
      <c r="E104" s="51"/>
      <c r="F104" s="33"/>
      <c r="G104" s="147"/>
      <c r="H104" s="147"/>
      <c r="I104" s="33"/>
      <c r="J104" s="50"/>
      <c r="K104" s="40"/>
    </row>
    <row r="105" spans="1:13" ht="22.5" customHeight="1" x14ac:dyDescent="0.25">
      <c r="A105" s="474"/>
      <c r="B105" s="475"/>
      <c r="C105" s="344"/>
      <c r="D105" s="345"/>
      <c r="E105" s="51"/>
      <c r="F105" s="33"/>
      <c r="G105" s="147"/>
      <c r="H105" s="147"/>
      <c r="I105" s="33"/>
      <c r="J105" s="50"/>
      <c r="K105" s="40"/>
      <c r="M105" s="74">
        <f>SUMIF(E85:E107,"立候補準備",C85:C107)</f>
        <v>0</v>
      </c>
    </row>
    <row r="106" spans="1:13" ht="22.5" customHeight="1" x14ac:dyDescent="0.25">
      <c r="A106" s="474"/>
      <c r="B106" s="475"/>
      <c r="C106" s="344"/>
      <c r="D106" s="345"/>
      <c r="E106" s="51"/>
      <c r="F106" s="33"/>
      <c r="G106" s="147"/>
      <c r="H106" s="147"/>
      <c r="I106" s="33"/>
      <c r="J106" s="50"/>
      <c r="K106" s="40"/>
      <c r="M106" s="74">
        <f>SUMIF(E85:E107,"選 挙 運 動",C85:C107)</f>
        <v>0</v>
      </c>
    </row>
    <row r="107" spans="1:13" ht="22.5" customHeight="1" thickBot="1" x14ac:dyDescent="0.3">
      <c r="A107" s="474"/>
      <c r="B107" s="475"/>
      <c r="C107" s="464"/>
      <c r="D107" s="465"/>
      <c r="E107" s="51"/>
      <c r="F107" s="33"/>
      <c r="G107" s="147"/>
      <c r="H107" s="147"/>
      <c r="I107" s="33"/>
      <c r="J107" s="50"/>
      <c r="K107" s="40"/>
      <c r="M107" s="74">
        <f>SUM(M105:M106)</f>
        <v>0</v>
      </c>
    </row>
    <row r="108" spans="1:13" ht="18.75" customHeight="1" thickTop="1" thickBot="1" x14ac:dyDescent="0.3">
      <c r="A108" s="476" t="s">
        <v>22</v>
      </c>
      <c r="B108" s="478"/>
      <c r="C108" s="466">
        <f>SUM(C85:C107)</f>
        <v>0</v>
      </c>
      <c r="D108" s="467"/>
      <c r="E108" s="146"/>
      <c r="F108" s="146"/>
      <c r="G108" s="166"/>
      <c r="H108" s="167"/>
      <c r="I108" s="146"/>
      <c r="J108" s="165"/>
      <c r="K108" s="101"/>
      <c r="M108" s="59" t="str">
        <f>IF(M107=C108,"OK","NG")</f>
        <v>OK</v>
      </c>
    </row>
  </sheetData>
  <mergeCells count="224">
    <mergeCell ref="M1:M15"/>
    <mergeCell ref="M28:M42"/>
    <mergeCell ref="M55:M69"/>
    <mergeCell ref="M82:M96"/>
    <mergeCell ref="A106:B106"/>
    <mergeCell ref="A107:B107"/>
    <mergeCell ref="A108:B108"/>
    <mergeCell ref="A101:B101"/>
    <mergeCell ref="A102:B102"/>
    <mergeCell ref="A103:B103"/>
    <mergeCell ref="A104:B104"/>
    <mergeCell ref="A105:B105"/>
    <mergeCell ref="A96:B96"/>
    <mergeCell ref="A97:B97"/>
    <mergeCell ref="A98:B98"/>
    <mergeCell ref="A99:B99"/>
    <mergeCell ref="A100:B100"/>
    <mergeCell ref="A91:B91"/>
    <mergeCell ref="A92:B92"/>
    <mergeCell ref="A93:B93"/>
    <mergeCell ref="A94:B94"/>
    <mergeCell ref="A95:B95"/>
    <mergeCell ref="A83:B84"/>
    <mergeCell ref="C83:D84"/>
    <mergeCell ref="E83:E84"/>
    <mergeCell ref="F83:F84"/>
    <mergeCell ref="G83:I83"/>
    <mergeCell ref="J83:J84"/>
    <mergeCell ref="K83:K84"/>
    <mergeCell ref="A85:B85"/>
    <mergeCell ref="A86:B86"/>
    <mergeCell ref="A87:B87"/>
    <mergeCell ref="A88:B88"/>
    <mergeCell ref="C88:D88"/>
    <mergeCell ref="A89:B89"/>
    <mergeCell ref="A90:B90"/>
    <mergeCell ref="A77:B77"/>
    <mergeCell ref="A78:B78"/>
    <mergeCell ref="A79:B79"/>
    <mergeCell ref="A80:B80"/>
    <mergeCell ref="A81:B81"/>
    <mergeCell ref="A72:B72"/>
    <mergeCell ref="A73:B73"/>
    <mergeCell ref="A74:B74"/>
    <mergeCell ref="A75:B75"/>
    <mergeCell ref="A76:B76"/>
    <mergeCell ref="A67:B67"/>
    <mergeCell ref="A68:B68"/>
    <mergeCell ref="A69:B69"/>
    <mergeCell ref="A70:B70"/>
    <mergeCell ref="A71:B71"/>
    <mergeCell ref="A62:B62"/>
    <mergeCell ref="A63:B63"/>
    <mergeCell ref="A64:B64"/>
    <mergeCell ref="A65:B65"/>
    <mergeCell ref="A66:B66"/>
    <mergeCell ref="K56:K57"/>
    <mergeCell ref="A58:B58"/>
    <mergeCell ref="A59:B59"/>
    <mergeCell ref="A60:B60"/>
    <mergeCell ref="A61:B61"/>
    <mergeCell ref="C56:D57"/>
    <mergeCell ref="E56:E57"/>
    <mergeCell ref="F56:F57"/>
    <mergeCell ref="G56:I56"/>
    <mergeCell ref="J56:J57"/>
    <mergeCell ref="C62:D62"/>
    <mergeCell ref="C63:D63"/>
    <mergeCell ref="C64:D64"/>
    <mergeCell ref="C65:D65"/>
    <mergeCell ref="C66:D66"/>
    <mergeCell ref="A51:B51"/>
    <mergeCell ref="A52:B52"/>
    <mergeCell ref="A53:B53"/>
    <mergeCell ref="A54:B54"/>
    <mergeCell ref="A56:B57"/>
    <mergeCell ref="A46:B46"/>
    <mergeCell ref="A47:B47"/>
    <mergeCell ref="A48:B48"/>
    <mergeCell ref="A49:B49"/>
    <mergeCell ref="A50:B50"/>
    <mergeCell ref="A41:B41"/>
    <mergeCell ref="A42:B42"/>
    <mergeCell ref="A43:B43"/>
    <mergeCell ref="A44:B44"/>
    <mergeCell ref="A45:B45"/>
    <mergeCell ref="K29:K30"/>
    <mergeCell ref="A29:B30"/>
    <mergeCell ref="A31:B31"/>
    <mergeCell ref="A32:B32"/>
    <mergeCell ref="A33:B33"/>
    <mergeCell ref="A34:B34"/>
    <mergeCell ref="A35:B35"/>
    <mergeCell ref="A36:B36"/>
    <mergeCell ref="A37:B37"/>
    <mergeCell ref="A38:B38"/>
    <mergeCell ref="A39:B39"/>
    <mergeCell ref="A40:B40"/>
    <mergeCell ref="C29:D30"/>
    <mergeCell ref="E29:E30"/>
    <mergeCell ref="F29:F30"/>
    <mergeCell ref="G29:I29"/>
    <mergeCell ref="J29:J30"/>
    <mergeCell ref="C39:D39"/>
    <mergeCell ref="C40:D40"/>
    <mergeCell ref="C36:D36"/>
    <mergeCell ref="C37:D37"/>
    <mergeCell ref="C38:D38"/>
    <mergeCell ref="A15:B15"/>
    <mergeCell ref="A27:B27"/>
    <mergeCell ref="A21:B21"/>
    <mergeCell ref="A23:B23"/>
    <mergeCell ref="A16:B16"/>
    <mergeCell ref="A17:B17"/>
    <mergeCell ref="A18:B18"/>
    <mergeCell ref="A19:B19"/>
    <mergeCell ref="A20:B20"/>
    <mergeCell ref="A22:B22"/>
    <mergeCell ref="A24:B24"/>
    <mergeCell ref="A25:B25"/>
    <mergeCell ref="A26:B26"/>
    <mergeCell ref="A13:B13"/>
    <mergeCell ref="A14:B14"/>
    <mergeCell ref="A8:B8"/>
    <mergeCell ref="A9:B9"/>
    <mergeCell ref="A10:B10"/>
    <mergeCell ref="A11:B11"/>
    <mergeCell ref="G2:I2"/>
    <mergeCell ref="A5:B5"/>
    <mergeCell ref="A12:B12"/>
    <mergeCell ref="C8:D8"/>
    <mergeCell ref="C9:D9"/>
    <mergeCell ref="C10:D10"/>
    <mergeCell ref="C11:D11"/>
    <mergeCell ref="C12:D12"/>
    <mergeCell ref="C13:D13"/>
    <mergeCell ref="C14:D14"/>
    <mergeCell ref="J2:J3"/>
    <mergeCell ref="K2:K3"/>
    <mergeCell ref="A2:B3"/>
    <mergeCell ref="C2:D3"/>
    <mergeCell ref="E2:E3"/>
    <mergeCell ref="F2:F3"/>
    <mergeCell ref="A4:B4"/>
    <mergeCell ref="A6:B6"/>
    <mergeCell ref="A7:B7"/>
    <mergeCell ref="C5:D5"/>
    <mergeCell ref="C4:D4"/>
    <mergeCell ref="C6:D6"/>
    <mergeCell ref="C7:D7"/>
    <mergeCell ref="C15:D15"/>
    <mergeCell ref="C16:D16"/>
    <mergeCell ref="C17:D17"/>
    <mergeCell ref="C18:D18"/>
    <mergeCell ref="C19:D19"/>
    <mergeCell ref="C20:D20"/>
    <mergeCell ref="C21:D21"/>
    <mergeCell ref="C22:D22"/>
    <mergeCell ref="C23:D23"/>
    <mergeCell ref="C24:D24"/>
    <mergeCell ref="C25:D25"/>
    <mergeCell ref="C26:D26"/>
    <mergeCell ref="C27:D27"/>
    <mergeCell ref="C31:D31"/>
    <mergeCell ref="C32:D32"/>
    <mergeCell ref="C33:D33"/>
    <mergeCell ref="C34:D34"/>
    <mergeCell ref="C35:D35"/>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9:D59"/>
    <mergeCell ref="C58:D58"/>
    <mergeCell ref="C60:D60"/>
    <mergeCell ref="C61:D61"/>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6:D86"/>
    <mergeCell ref="C85:D85"/>
    <mergeCell ref="C87:D87"/>
    <mergeCell ref="C89:D89"/>
    <mergeCell ref="C90:D90"/>
    <mergeCell ref="C91:D91"/>
    <mergeCell ref="C92:D92"/>
    <mergeCell ref="C93:D93"/>
    <mergeCell ref="C94:D94"/>
    <mergeCell ref="C95:D95"/>
    <mergeCell ref="C96:D96"/>
    <mergeCell ref="C106:D106"/>
    <mergeCell ref="C107:D107"/>
    <mergeCell ref="C108:D108"/>
    <mergeCell ref="C97:D97"/>
    <mergeCell ref="C98:D98"/>
    <mergeCell ref="C99:D99"/>
    <mergeCell ref="C100:D100"/>
    <mergeCell ref="C101:D101"/>
    <mergeCell ref="C102:D102"/>
    <mergeCell ref="C103:D103"/>
    <mergeCell ref="C104:D104"/>
    <mergeCell ref="C105:D105"/>
  </mergeCells>
  <phoneticPr fontId="3"/>
  <dataValidations disablePrompts="1" count="3">
    <dataValidation type="list" allowBlank="1" showInputMessage="1" showErrorMessage="1" sqref="F59:F66 F32:F39 F86:F93" xr:uid="{00000000-0002-0000-0400-000000000000}">
      <formula1>$O$24:$O$27</formula1>
    </dataValidation>
    <dataValidation type="list" allowBlank="1" showInputMessage="1" showErrorMessage="1" sqref="F94:F107 F85 F31 F40:F53 F58 F67:F80 F4:F26" xr:uid="{00000000-0002-0000-0400-000001000000}">
      <formula1>$O$24:$O$28</formula1>
    </dataValidation>
    <dataValidation type="list" allowBlank="1" showInputMessage="1" showErrorMessage="1" sqref="E4:E26 E31:E53 E58:E80 E85:E107" xr:uid="{00000000-0002-0000-0400-000002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A28 A55 A82" numberStoredAsText="1"/>
  </ignoredError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2060"/>
  </sheetPr>
  <dimension ref="A1:O108"/>
  <sheetViews>
    <sheetView view="pageBreakPreview" zoomScale="85" zoomScaleNormal="100" zoomScaleSheetLayoutView="85" workbookViewId="0">
      <pane ySplit="3" topLeftCell="A4"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25" t="s">
        <v>87</v>
      </c>
      <c r="B1" s="3" t="s">
        <v>155</v>
      </c>
      <c r="C1" s="4"/>
      <c r="D1" s="2"/>
      <c r="E1" s="2"/>
      <c r="F1" s="46"/>
      <c r="G1" s="4" t="s">
        <v>148</v>
      </c>
      <c r="K1" s="126" t="s">
        <v>96</v>
      </c>
      <c r="M1" s="422" t="s">
        <v>48</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344">
        <v>140000</v>
      </c>
      <c r="D4" s="345"/>
      <c r="E4" s="71" t="s">
        <v>21</v>
      </c>
      <c r="F4" s="36" t="s">
        <v>240</v>
      </c>
      <c r="G4" s="190" t="s">
        <v>230</v>
      </c>
      <c r="H4" s="171" t="s">
        <v>243</v>
      </c>
      <c r="I4" s="36" t="s">
        <v>244</v>
      </c>
      <c r="J4" s="174"/>
      <c r="K4" s="175"/>
      <c r="M4" s="422"/>
    </row>
    <row r="5" spans="1:13" ht="22.5" customHeight="1" x14ac:dyDescent="0.25">
      <c r="A5" s="474" t="s">
        <v>340</v>
      </c>
      <c r="B5" s="475"/>
      <c r="C5" s="344">
        <v>21000</v>
      </c>
      <c r="D5" s="345"/>
      <c r="E5" s="51" t="s">
        <v>21</v>
      </c>
      <c r="F5" s="9" t="s">
        <v>241</v>
      </c>
      <c r="G5" s="147" t="s">
        <v>230</v>
      </c>
      <c r="H5" s="206" t="s">
        <v>245</v>
      </c>
      <c r="I5" s="9" t="s">
        <v>219</v>
      </c>
      <c r="J5" s="50" t="s">
        <v>316</v>
      </c>
      <c r="K5" s="39" t="s">
        <v>246</v>
      </c>
      <c r="M5" s="422"/>
    </row>
    <row r="6" spans="1:13" ht="22.5" customHeight="1" x14ac:dyDescent="0.25">
      <c r="A6" s="474" t="s">
        <v>340</v>
      </c>
      <c r="B6" s="475"/>
      <c r="C6" s="344">
        <v>30000</v>
      </c>
      <c r="D6" s="345"/>
      <c r="E6" s="51" t="s">
        <v>21</v>
      </c>
      <c r="F6" s="10" t="s">
        <v>242</v>
      </c>
      <c r="G6" s="147" t="s">
        <v>230</v>
      </c>
      <c r="H6" s="173" t="s">
        <v>247</v>
      </c>
      <c r="I6" s="9"/>
      <c r="J6" s="50"/>
      <c r="K6" s="40" t="s">
        <v>344</v>
      </c>
      <c r="M6" s="422"/>
    </row>
    <row r="7" spans="1:13" ht="22.5" customHeight="1" x14ac:dyDescent="0.25">
      <c r="A7" s="371"/>
      <c r="B7" s="372"/>
      <c r="C7" s="344"/>
      <c r="D7" s="345"/>
      <c r="E7" s="51"/>
      <c r="F7" s="9"/>
      <c r="G7" s="147"/>
      <c r="H7" s="206"/>
      <c r="I7" s="9"/>
      <c r="J7" s="50"/>
      <c r="K7" s="40"/>
      <c r="M7" s="422"/>
    </row>
    <row r="8" spans="1:13" ht="22.5" customHeight="1" x14ac:dyDescent="0.25">
      <c r="A8" s="371"/>
      <c r="B8" s="372"/>
      <c r="C8" s="344"/>
      <c r="D8" s="345"/>
      <c r="E8" s="51"/>
      <c r="F8" s="10"/>
      <c r="G8" s="147"/>
      <c r="H8" s="206"/>
      <c r="I8" s="9"/>
      <c r="J8" s="50"/>
      <c r="K8" s="40"/>
      <c r="M8" s="422"/>
    </row>
    <row r="9" spans="1:13" ht="22.5" customHeight="1" x14ac:dyDescent="0.25">
      <c r="A9" s="371"/>
      <c r="B9" s="372"/>
      <c r="C9" s="344"/>
      <c r="D9" s="345"/>
      <c r="E9" s="51"/>
      <c r="F9" s="170"/>
      <c r="G9" s="147"/>
      <c r="H9" s="206"/>
      <c r="I9" s="9"/>
      <c r="J9" s="50"/>
      <c r="K9" s="40"/>
      <c r="M9" s="422"/>
    </row>
    <row r="10" spans="1:13" ht="22.5" customHeight="1" x14ac:dyDescent="0.25">
      <c r="A10" s="371"/>
      <c r="B10" s="372"/>
      <c r="C10" s="344"/>
      <c r="D10" s="345"/>
      <c r="E10" s="51"/>
      <c r="F10" s="170"/>
      <c r="G10" s="147"/>
      <c r="H10" s="206"/>
      <c r="I10" s="9"/>
      <c r="J10" s="50"/>
      <c r="K10" s="40"/>
      <c r="M10" s="422"/>
    </row>
    <row r="11" spans="1:13" ht="22.5" customHeight="1" x14ac:dyDescent="0.25">
      <c r="A11" s="371"/>
      <c r="B11" s="372"/>
      <c r="C11" s="344"/>
      <c r="D11" s="345"/>
      <c r="E11" s="51"/>
      <c r="F11" s="9"/>
      <c r="G11" s="147"/>
      <c r="H11" s="206"/>
      <c r="I11" s="9"/>
      <c r="J11" s="50"/>
      <c r="K11" s="40"/>
      <c r="M11" s="422"/>
    </row>
    <row r="12" spans="1:13" ht="22.5" customHeight="1" x14ac:dyDescent="0.25">
      <c r="A12" s="371"/>
      <c r="B12" s="372"/>
      <c r="C12" s="344"/>
      <c r="D12" s="345"/>
      <c r="E12" s="51"/>
      <c r="F12" s="9"/>
      <c r="G12" s="147"/>
      <c r="H12" s="206"/>
      <c r="I12" s="9"/>
      <c r="J12" s="50"/>
      <c r="K12" s="40"/>
      <c r="M12" s="422"/>
    </row>
    <row r="13" spans="1:13" ht="22.5" customHeight="1" x14ac:dyDescent="0.25">
      <c r="A13" s="371"/>
      <c r="B13" s="372"/>
      <c r="C13" s="344"/>
      <c r="D13" s="345"/>
      <c r="E13" s="51"/>
      <c r="F13" s="9"/>
      <c r="G13" s="147"/>
      <c r="H13" s="206"/>
      <c r="I13" s="9"/>
      <c r="J13" s="50"/>
      <c r="K13" s="40"/>
      <c r="M13" s="422"/>
    </row>
    <row r="14" spans="1:13" ht="22.5" customHeight="1" x14ac:dyDescent="0.25">
      <c r="A14" s="371"/>
      <c r="B14" s="372"/>
      <c r="C14" s="344"/>
      <c r="D14" s="345"/>
      <c r="E14" s="51"/>
      <c r="F14" s="9"/>
      <c r="G14" s="147"/>
      <c r="H14" s="206"/>
      <c r="I14" s="9"/>
      <c r="J14" s="50"/>
      <c r="K14" s="40"/>
      <c r="M14" s="422"/>
    </row>
    <row r="15" spans="1:13" ht="22.5" customHeight="1" x14ac:dyDescent="0.25">
      <c r="A15" s="371"/>
      <c r="B15" s="372"/>
      <c r="C15" s="344"/>
      <c r="D15" s="345"/>
      <c r="E15" s="51"/>
      <c r="F15" s="9"/>
      <c r="G15" s="147"/>
      <c r="H15" s="206"/>
      <c r="I15" s="9"/>
      <c r="J15" s="50"/>
      <c r="K15" s="40"/>
      <c r="M15" s="422"/>
    </row>
    <row r="16" spans="1:13" ht="22.5" customHeight="1" x14ac:dyDescent="0.25">
      <c r="A16" s="371"/>
      <c r="B16" s="372"/>
      <c r="C16" s="344"/>
      <c r="D16" s="345"/>
      <c r="E16" s="51"/>
      <c r="F16" s="9"/>
      <c r="G16" s="147"/>
      <c r="H16" s="206"/>
      <c r="I16" s="9"/>
      <c r="J16" s="50"/>
      <c r="K16" s="40"/>
    </row>
    <row r="17" spans="1:15" ht="22.5" customHeight="1" x14ac:dyDescent="0.25">
      <c r="A17" s="371"/>
      <c r="B17" s="372"/>
      <c r="C17" s="344"/>
      <c r="D17" s="345"/>
      <c r="E17" s="51"/>
      <c r="F17" s="9"/>
      <c r="G17" s="147"/>
      <c r="H17" s="206"/>
      <c r="I17" s="9"/>
      <c r="J17" s="50"/>
      <c r="K17" s="40"/>
    </row>
    <row r="18" spans="1:15" ht="22.5" customHeight="1" x14ac:dyDescent="0.25">
      <c r="A18" s="371"/>
      <c r="B18" s="372"/>
      <c r="C18" s="344"/>
      <c r="D18" s="345"/>
      <c r="E18" s="51"/>
      <c r="F18" s="9"/>
      <c r="G18" s="147"/>
      <c r="H18" s="206"/>
      <c r="I18" s="9"/>
      <c r="J18" s="50"/>
      <c r="K18" s="40"/>
    </row>
    <row r="19" spans="1:15" ht="22.5" customHeight="1" x14ac:dyDescent="0.25">
      <c r="A19" s="371"/>
      <c r="B19" s="372"/>
      <c r="C19" s="344"/>
      <c r="D19" s="345"/>
      <c r="E19" s="51"/>
      <c r="F19" s="9"/>
      <c r="G19" s="147"/>
      <c r="H19" s="206"/>
      <c r="I19" s="9"/>
      <c r="J19" s="50"/>
      <c r="K19" s="40"/>
    </row>
    <row r="20" spans="1:15" ht="22.5" customHeight="1" x14ac:dyDescent="0.25">
      <c r="A20" s="371"/>
      <c r="B20" s="372"/>
      <c r="C20" s="344"/>
      <c r="D20" s="345"/>
      <c r="E20" s="51"/>
      <c r="F20" s="9"/>
      <c r="G20" s="147"/>
      <c r="H20" s="206"/>
      <c r="I20" s="9"/>
      <c r="J20" s="50"/>
      <c r="K20" s="40"/>
    </row>
    <row r="21" spans="1:15" ht="22.5" customHeight="1" x14ac:dyDescent="0.25">
      <c r="A21" s="371"/>
      <c r="B21" s="372"/>
      <c r="C21" s="344"/>
      <c r="D21" s="345"/>
      <c r="E21" s="51"/>
      <c r="F21" s="9"/>
      <c r="G21" s="147"/>
      <c r="H21" s="206"/>
      <c r="I21" s="9"/>
      <c r="J21" s="50"/>
      <c r="K21" s="40"/>
    </row>
    <row r="22" spans="1:15" ht="22.5" customHeight="1" x14ac:dyDescent="0.25">
      <c r="A22" s="371"/>
      <c r="B22" s="372"/>
      <c r="C22" s="344"/>
      <c r="D22" s="345"/>
      <c r="E22" s="51"/>
      <c r="F22" s="9"/>
      <c r="G22" s="147"/>
      <c r="H22" s="206"/>
      <c r="I22" s="9"/>
      <c r="J22" s="50"/>
      <c r="K22" s="40"/>
    </row>
    <row r="23" spans="1:15" ht="22.5" customHeight="1" x14ac:dyDescent="0.25">
      <c r="A23" s="474"/>
      <c r="B23" s="475"/>
      <c r="C23" s="344"/>
      <c r="D23" s="345"/>
      <c r="E23" s="51"/>
      <c r="F23" s="9"/>
      <c r="G23" s="147"/>
      <c r="H23" s="206"/>
      <c r="I23" s="9"/>
      <c r="J23" s="50"/>
      <c r="K23" s="40"/>
    </row>
    <row r="24" spans="1:15" ht="22.5" customHeight="1" x14ac:dyDescent="0.25">
      <c r="A24" s="371"/>
      <c r="B24" s="372"/>
      <c r="C24" s="344"/>
      <c r="D24" s="345"/>
      <c r="E24" s="51"/>
      <c r="F24" s="9"/>
      <c r="G24" s="147"/>
      <c r="H24" s="147"/>
      <c r="I24" s="9"/>
      <c r="J24" s="50"/>
      <c r="K24" s="40"/>
      <c r="M24" s="74">
        <f>SUMIF(E4:E26,"立候補準備",C4:C26)</f>
        <v>191000</v>
      </c>
      <c r="N24" s="65" t="s">
        <v>21</v>
      </c>
    </row>
    <row r="25" spans="1:15" ht="22.5" customHeight="1" x14ac:dyDescent="0.25">
      <c r="A25" s="371"/>
      <c r="B25" s="372"/>
      <c r="C25" s="344"/>
      <c r="D25" s="345"/>
      <c r="E25" s="51"/>
      <c r="F25" s="9"/>
      <c r="G25" s="147"/>
      <c r="H25" s="206"/>
      <c r="I25" s="9"/>
      <c r="J25" s="50"/>
      <c r="K25" s="40"/>
      <c r="M25" s="74">
        <f>SUMIF(E4:E26,"選 挙 運 動",C4:C26)</f>
        <v>0</v>
      </c>
      <c r="N25" s="65" t="s">
        <v>54</v>
      </c>
    </row>
    <row r="26" spans="1:15" ht="22.5" customHeight="1" thickBot="1" x14ac:dyDescent="0.3">
      <c r="A26" s="371"/>
      <c r="B26" s="372"/>
      <c r="C26" s="400"/>
      <c r="D26" s="401"/>
      <c r="E26" s="51"/>
      <c r="F26" s="9"/>
      <c r="G26" s="147"/>
      <c r="H26" s="206"/>
      <c r="I26" s="9"/>
      <c r="J26" s="50"/>
      <c r="K26" s="40"/>
      <c r="M26" s="74">
        <f>SUM(M24:M25)</f>
        <v>191000</v>
      </c>
      <c r="O26" s="20"/>
    </row>
    <row r="27" spans="1:15" ht="18.75" customHeight="1" thickTop="1" thickBot="1" x14ac:dyDescent="0.3">
      <c r="A27" s="476" t="s">
        <v>22</v>
      </c>
      <c r="B27" s="477"/>
      <c r="C27" s="468">
        <f>SUM(C4:C26)</f>
        <v>191000</v>
      </c>
      <c r="D27" s="469"/>
      <c r="E27" s="223"/>
      <c r="F27" s="146"/>
      <c r="G27" s="166"/>
      <c r="H27" s="167"/>
      <c r="I27" s="146"/>
      <c r="J27" s="176"/>
      <c r="K27" s="67"/>
      <c r="M27" s="59" t="str">
        <f>IF(M26=C27,"OK","NG")</f>
        <v>OK</v>
      </c>
    </row>
    <row r="28" spans="1:15" ht="18.75" customHeight="1" thickBot="1" x14ac:dyDescent="0.3">
      <c r="A28" s="125" t="s">
        <v>87</v>
      </c>
      <c r="B28" s="3" t="s">
        <v>155</v>
      </c>
      <c r="C28" s="4"/>
      <c r="D28" s="2"/>
      <c r="E28" s="2"/>
      <c r="F28" s="46"/>
      <c r="G28" s="4" t="s">
        <v>149</v>
      </c>
      <c r="K28" s="126" t="s">
        <v>97</v>
      </c>
      <c r="M28" s="422" t="s">
        <v>49</v>
      </c>
    </row>
    <row r="29" spans="1:15" ht="15" customHeight="1" x14ac:dyDescent="0.25">
      <c r="A29" s="388" t="s">
        <v>0</v>
      </c>
      <c r="B29" s="389"/>
      <c r="C29" s="392" t="s">
        <v>94</v>
      </c>
      <c r="D29" s="389"/>
      <c r="E29" s="389" t="s">
        <v>10</v>
      </c>
      <c r="F29" s="472" t="s">
        <v>3</v>
      </c>
      <c r="G29" s="389" t="s">
        <v>11</v>
      </c>
      <c r="H29" s="389"/>
      <c r="I29" s="389"/>
      <c r="J29" s="470" t="s">
        <v>355</v>
      </c>
      <c r="K29" s="385" t="s">
        <v>9</v>
      </c>
      <c r="M29" s="422"/>
    </row>
    <row r="30" spans="1:15" ht="15" customHeight="1" x14ac:dyDescent="0.25">
      <c r="A30" s="390"/>
      <c r="B30" s="391"/>
      <c r="C30" s="391"/>
      <c r="D30" s="391"/>
      <c r="E30" s="391"/>
      <c r="F30" s="473"/>
      <c r="G30" s="33" t="s">
        <v>43</v>
      </c>
      <c r="H30" s="33" t="s">
        <v>1</v>
      </c>
      <c r="I30" s="32" t="s">
        <v>44</v>
      </c>
      <c r="J30" s="471"/>
      <c r="K30" s="386"/>
      <c r="M30" s="422"/>
    </row>
    <row r="31" spans="1:15" ht="22.5" customHeight="1" x14ac:dyDescent="0.25">
      <c r="A31" s="371"/>
      <c r="B31" s="372"/>
      <c r="C31" s="419"/>
      <c r="D31" s="420"/>
      <c r="E31" s="51"/>
      <c r="F31" s="9"/>
      <c r="G31" s="147"/>
      <c r="H31" s="206"/>
      <c r="I31" s="9"/>
      <c r="J31" s="42"/>
      <c r="K31" s="39"/>
      <c r="M31" s="422"/>
    </row>
    <row r="32" spans="1:15" ht="22.5" customHeight="1" x14ac:dyDescent="0.25">
      <c r="A32" s="371"/>
      <c r="B32" s="372"/>
      <c r="C32" s="419"/>
      <c r="D32" s="420"/>
      <c r="E32" s="51"/>
      <c r="F32" s="10"/>
      <c r="G32" s="147"/>
      <c r="H32" s="206"/>
      <c r="I32" s="9"/>
      <c r="J32" s="50"/>
      <c r="K32" s="40"/>
      <c r="M32" s="422"/>
    </row>
    <row r="33" spans="1:13" ht="22.5" customHeight="1" x14ac:dyDescent="0.25">
      <c r="A33" s="371"/>
      <c r="B33" s="372"/>
      <c r="C33" s="419"/>
      <c r="D33" s="420"/>
      <c r="E33" s="51"/>
      <c r="F33" s="9"/>
      <c r="G33" s="147"/>
      <c r="H33" s="206"/>
      <c r="I33" s="9"/>
      <c r="J33" s="50"/>
      <c r="K33" s="40"/>
      <c r="M33" s="422"/>
    </row>
    <row r="34" spans="1:13" ht="22.5" customHeight="1" x14ac:dyDescent="0.25">
      <c r="A34" s="371"/>
      <c r="B34" s="372"/>
      <c r="C34" s="419"/>
      <c r="D34" s="420"/>
      <c r="E34" s="51"/>
      <c r="F34" s="10"/>
      <c r="G34" s="147"/>
      <c r="H34" s="206"/>
      <c r="I34" s="9"/>
      <c r="J34" s="50"/>
      <c r="K34" s="40"/>
      <c r="M34" s="422"/>
    </row>
    <row r="35" spans="1:13" ht="22.5" customHeight="1" x14ac:dyDescent="0.25">
      <c r="A35" s="371"/>
      <c r="B35" s="372"/>
      <c r="C35" s="419"/>
      <c r="D35" s="420"/>
      <c r="E35" s="51"/>
      <c r="F35" s="170"/>
      <c r="G35" s="147"/>
      <c r="H35" s="206"/>
      <c r="I35" s="9"/>
      <c r="J35" s="50"/>
      <c r="K35" s="40"/>
      <c r="M35" s="422"/>
    </row>
    <row r="36" spans="1:13" ht="22.5" customHeight="1" x14ac:dyDescent="0.25">
      <c r="A36" s="371"/>
      <c r="B36" s="372"/>
      <c r="C36" s="419"/>
      <c r="D36" s="420"/>
      <c r="E36" s="51"/>
      <c r="F36" s="170"/>
      <c r="G36" s="147"/>
      <c r="H36" s="206"/>
      <c r="I36" s="9"/>
      <c r="J36" s="50"/>
      <c r="K36" s="40"/>
      <c r="M36" s="422"/>
    </row>
    <row r="37" spans="1:13" ht="22.5" customHeight="1" x14ac:dyDescent="0.25">
      <c r="A37" s="371"/>
      <c r="B37" s="372"/>
      <c r="C37" s="419"/>
      <c r="D37" s="420"/>
      <c r="E37" s="51"/>
      <c r="F37" s="9"/>
      <c r="G37" s="147"/>
      <c r="H37" s="206"/>
      <c r="I37" s="9"/>
      <c r="J37" s="50"/>
      <c r="K37" s="40"/>
      <c r="M37" s="422"/>
    </row>
    <row r="38" spans="1:13" ht="22.5" customHeight="1" x14ac:dyDescent="0.25">
      <c r="A38" s="371"/>
      <c r="B38" s="372"/>
      <c r="C38" s="419"/>
      <c r="D38" s="420"/>
      <c r="E38" s="51"/>
      <c r="F38" s="9"/>
      <c r="G38" s="147"/>
      <c r="H38" s="206"/>
      <c r="I38" s="9"/>
      <c r="J38" s="50"/>
      <c r="K38" s="40"/>
      <c r="M38" s="422"/>
    </row>
    <row r="39" spans="1:13" ht="22.5" customHeight="1" x14ac:dyDescent="0.25">
      <c r="A39" s="371"/>
      <c r="B39" s="372"/>
      <c r="C39" s="419"/>
      <c r="D39" s="420"/>
      <c r="E39" s="51"/>
      <c r="F39" s="9"/>
      <c r="G39" s="147"/>
      <c r="H39" s="206"/>
      <c r="I39" s="9"/>
      <c r="J39" s="50"/>
      <c r="K39" s="40"/>
      <c r="M39" s="422"/>
    </row>
    <row r="40" spans="1:13" ht="22.5" customHeight="1" x14ac:dyDescent="0.25">
      <c r="A40" s="371"/>
      <c r="B40" s="372"/>
      <c r="C40" s="419"/>
      <c r="D40" s="420"/>
      <c r="E40" s="51"/>
      <c r="F40" s="9"/>
      <c r="G40" s="147"/>
      <c r="H40" s="206"/>
      <c r="I40" s="9"/>
      <c r="J40" s="50"/>
      <c r="K40" s="40"/>
      <c r="M40" s="422"/>
    </row>
    <row r="41" spans="1:13" ht="22.5" customHeight="1" x14ac:dyDescent="0.25">
      <c r="A41" s="371"/>
      <c r="B41" s="372"/>
      <c r="C41" s="419"/>
      <c r="D41" s="420"/>
      <c r="E41" s="51"/>
      <c r="F41" s="9"/>
      <c r="G41" s="147"/>
      <c r="H41" s="206"/>
      <c r="I41" s="9"/>
      <c r="J41" s="50"/>
      <c r="K41" s="40"/>
      <c r="M41" s="422"/>
    </row>
    <row r="42" spans="1:13" ht="22.5" customHeight="1" x14ac:dyDescent="0.25">
      <c r="A42" s="371"/>
      <c r="B42" s="372"/>
      <c r="C42" s="419"/>
      <c r="D42" s="420"/>
      <c r="E42" s="51"/>
      <c r="F42" s="9"/>
      <c r="G42" s="147"/>
      <c r="H42" s="206"/>
      <c r="I42" s="9"/>
      <c r="J42" s="50"/>
      <c r="K42" s="40"/>
      <c r="M42" s="422"/>
    </row>
    <row r="43" spans="1:13" ht="22.5" customHeight="1" x14ac:dyDescent="0.25">
      <c r="A43" s="371"/>
      <c r="B43" s="372"/>
      <c r="C43" s="419"/>
      <c r="D43" s="420"/>
      <c r="E43" s="51"/>
      <c r="F43" s="9"/>
      <c r="G43" s="147"/>
      <c r="H43" s="206"/>
      <c r="I43" s="9"/>
      <c r="J43" s="50"/>
      <c r="K43" s="40"/>
    </row>
    <row r="44" spans="1:13" ht="22.5" customHeight="1" x14ac:dyDescent="0.25">
      <c r="A44" s="371"/>
      <c r="B44" s="372"/>
      <c r="C44" s="419"/>
      <c r="D44" s="420"/>
      <c r="E44" s="51"/>
      <c r="F44" s="9"/>
      <c r="G44" s="147"/>
      <c r="H44" s="206"/>
      <c r="I44" s="9"/>
      <c r="J44" s="50"/>
      <c r="K44" s="40"/>
    </row>
    <row r="45" spans="1:13" ht="22.5" customHeight="1" x14ac:dyDescent="0.25">
      <c r="A45" s="371"/>
      <c r="B45" s="372"/>
      <c r="C45" s="419"/>
      <c r="D45" s="420"/>
      <c r="E45" s="51"/>
      <c r="F45" s="9"/>
      <c r="G45" s="147"/>
      <c r="H45" s="206"/>
      <c r="I45" s="9"/>
      <c r="J45" s="50"/>
      <c r="K45" s="40"/>
    </row>
    <row r="46" spans="1:13" ht="22.5" customHeight="1" x14ac:dyDescent="0.25">
      <c r="A46" s="371"/>
      <c r="B46" s="372"/>
      <c r="C46" s="419"/>
      <c r="D46" s="420"/>
      <c r="E46" s="51"/>
      <c r="F46" s="9"/>
      <c r="G46" s="147"/>
      <c r="H46" s="206"/>
      <c r="I46" s="9"/>
      <c r="J46" s="50"/>
      <c r="K46" s="40"/>
    </row>
    <row r="47" spans="1:13" ht="22.5" customHeight="1" x14ac:dyDescent="0.25">
      <c r="A47" s="371"/>
      <c r="B47" s="372"/>
      <c r="C47" s="419"/>
      <c r="D47" s="420"/>
      <c r="E47" s="51"/>
      <c r="F47" s="9"/>
      <c r="G47" s="147"/>
      <c r="H47" s="206"/>
      <c r="I47" s="9"/>
      <c r="J47" s="50"/>
      <c r="K47" s="40"/>
    </row>
    <row r="48" spans="1:13" ht="22.5" customHeight="1" x14ac:dyDescent="0.25">
      <c r="A48" s="371"/>
      <c r="B48" s="372"/>
      <c r="C48" s="419"/>
      <c r="D48" s="420"/>
      <c r="E48" s="51"/>
      <c r="F48" s="9"/>
      <c r="G48" s="147"/>
      <c r="H48" s="206"/>
      <c r="I48" s="9"/>
      <c r="J48" s="50"/>
      <c r="K48" s="40"/>
    </row>
    <row r="49" spans="1:13" ht="22.5" customHeight="1" x14ac:dyDescent="0.25">
      <c r="A49" s="371"/>
      <c r="B49" s="372"/>
      <c r="C49" s="419"/>
      <c r="D49" s="420"/>
      <c r="E49" s="51"/>
      <c r="F49" s="9"/>
      <c r="G49" s="147"/>
      <c r="H49" s="206"/>
      <c r="I49" s="9"/>
      <c r="J49" s="50"/>
      <c r="K49" s="40"/>
    </row>
    <row r="50" spans="1:13" ht="22.5" customHeight="1" x14ac:dyDescent="0.25">
      <c r="A50" s="474"/>
      <c r="B50" s="475"/>
      <c r="C50" s="419"/>
      <c r="D50" s="420"/>
      <c r="E50" s="51"/>
      <c r="F50" s="9"/>
      <c r="G50" s="147"/>
      <c r="H50" s="206"/>
      <c r="I50" s="9"/>
      <c r="J50" s="50"/>
      <c r="K50" s="40"/>
    </row>
    <row r="51" spans="1:13" ht="22.5" customHeight="1" x14ac:dyDescent="0.25">
      <c r="A51" s="371"/>
      <c r="B51" s="372"/>
      <c r="C51" s="419"/>
      <c r="D51" s="420"/>
      <c r="E51" s="51"/>
      <c r="F51" s="9"/>
      <c r="G51" s="147"/>
      <c r="H51" s="147"/>
      <c r="I51" s="9"/>
      <c r="J51" s="50"/>
      <c r="K51" s="40"/>
      <c r="M51" s="74">
        <f>SUMIF(E31:E53,"立候補準備",C31:C53)</f>
        <v>0</v>
      </c>
    </row>
    <row r="52" spans="1:13" ht="22.5" customHeight="1" x14ac:dyDescent="0.25">
      <c r="A52" s="371"/>
      <c r="B52" s="372"/>
      <c r="C52" s="419"/>
      <c r="D52" s="420"/>
      <c r="E52" s="51"/>
      <c r="F52" s="9"/>
      <c r="G52" s="147"/>
      <c r="H52" s="206"/>
      <c r="I52" s="9"/>
      <c r="J52" s="50"/>
      <c r="K52" s="40"/>
      <c r="M52" s="74">
        <f>SUMIF(E31:E53,"選 挙 運 動",C31:C53)</f>
        <v>0</v>
      </c>
    </row>
    <row r="53" spans="1:13" ht="22.5" customHeight="1" thickBot="1" x14ac:dyDescent="0.3">
      <c r="A53" s="371"/>
      <c r="B53" s="372"/>
      <c r="C53" s="464"/>
      <c r="D53" s="465"/>
      <c r="E53" s="51"/>
      <c r="F53" s="9"/>
      <c r="G53" s="147"/>
      <c r="H53" s="206"/>
      <c r="I53" s="9"/>
      <c r="J53" s="50"/>
      <c r="K53" s="40"/>
      <c r="M53" s="74">
        <f>SUM(M51:M52)</f>
        <v>0</v>
      </c>
    </row>
    <row r="54" spans="1:13" ht="18.75" customHeight="1" thickTop="1" thickBot="1" x14ac:dyDescent="0.3">
      <c r="A54" s="476" t="s">
        <v>22</v>
      </c>
      <c r="B54" s="478"/>
      <c r="C54" s="466">
        <f>SUM(C31:C53)</f>
        <v>0</v>
      </c>
      <c r="D54" s="467"/>
      <c r="E54" s="146"/>
      <c r="F54" s="146"/>
      <c r="G54" s="166"/>
      <c r="H54" s="167"/>
      <c r="I54" s="146"/>
      <c r="J54" s="176"/>
      <c r="K54" s="67"/>
      <c r="M54" s="59" t="str">
        <f>IF(M53=C54,"OK","NG")</f>
        <v>OK</v>
      </c>
    </row>
    <row r="55" spans="1:13" ht="18.75" customHeight="1" thickBot="1" x14ac:dyDescent="0.3">
      <c r="A55" s="125" t="s">
        <v>87</v>
      </c>
      <c r="B55" s="3" t="s">
        <v>155</v>
      </c>
      <c r="C55" s="4"/>
      <c r="D55" s="2"/>
      <c r="E55" s="2"/>
      <c r="F55" s="46"/>
      <c r="G55" s="4" t="s">
        <v>150</v>
      </c>
      <c r="K55" s="126" t="s">
        <v>97</v>
      </c>
      <c r="M55" s="422" t="s">
        <v>50</v>
      </c>
    </row>
    <row r="56" spans="1:13" ht="15" customHeight="1" x14ac:dyDescent="0.25">
      <c r="A56" s="388" t="s">
        <v>0</v>
      </c>
      <c r="B56" s="389"/>
      <c r="C56" s="392" t="s">
        <v>94</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371"/>
      <c r="B58" s="372"/>
      <c r="C58" s="419"/>
      <c r="D58" s="420"/>
      <c r="E58" s="51"/>
      <c r="F58" s="9"/>
      <c r="G58" s="147"/>
      <c r="H58" s="206"/>
      <c r="I58" s="9"/>
      <c r="J58" s="42"/>
      <c r="K58" s="39"/>
      <c r="M58" s="422"/>
    </row>
    <row r="59" spans="1:13" ht="22.5" customHeight="1" x14ac:dyDescent="0.25">
      <c r="A59" s="371"/>
      <c r="B59" s="372"/>
      <c r="C59" s="419"/>
      <c r="D59" s="420"/>
      <c r="E59" s="51"/>
      <c r="F59" s="10"/>
      <c r="G59" s="147"/>
      <c r="H59" s="206"/>
      <c r="I59" s="9"/>
      <c r="J59" s="50"/>
      <c r="K59" s="40"/>
      <c r="M59" s="422"/>
    </row>
    <row r="60" spans="1:13" ht="22.5" customHeight="1" x14ac:dyDescent="0.25">
      <c r="A60" s="371"/>
      <c r="B60" s="372"/>
      <c r="C60" s="419"/>
      <c r="D60" s="420"/>
      <c r="E60" s="51"/>
      <c r="F60" s="9"/>
      <c r="G60" s="147"/>
      <c r="H60" s="206"/>
      <c r="I60" s="9"/>
      <c r="J60" s="50"/>
      <c r="K60" s="40"/>
      <c r="M60" s="422"/>
    </row>
    <row r="61" spans="1:13" ht="22.5" customHeight="1" x14ac:dyDescent="0.25">
      <c r="A61" s="371"/>
      <c r="B61" s="372"/>
      <c r="C61" s="419"/>
      <c r="D61" s="420"/>
      <c r="E61" s="51"/>
      <c r="F61" s="10"/>
      <c r="G61" s="147"/>
      <c r="H61" s="206"/>
      <c r="I61" s="9"/>
      <c r="J61" s="50"/>
      <c r="K61" s="40"/>
      <c r="M61" s="422"/>
    </row>
    <row r="62" spans="1:13" ht="22.5" customHeight="1" x14ac:dyDescent="0.25">
      <c r="A62" s="371"/>
      <c r="B62" s="372"/>
      <c r="C62" s="419"/>
      <c r="D62" s="420"/>
      <c r="E62" s="51"/>
      <c r="F62" s="170"/>
      <c r="G62" s="147"/>
      <c r="H62" s="206"/>
      <c r="I62" s="9"/>
      <c r="J62" s="50"/>
      <c r="K62" s="40"/>
      <c r="M62" s="422"/>
    </row>
    <row r="63" spans="1:13" ht="22.5" customHeight="1" x14ac:dyDescent="0.25">
      <c r="A63" s="371"/>
      <c r="B63" s="372"/>
      <c r="C63" s="419"/>
      <c r="D63" s="420"/>
      <c r="E63" s="51"/>
      <c r="F63" s="170"/>
      <c r="G63" s="147"/>
      <c r="H63" s="206"/>
      <c r="I63" s="9"/>
      <c r="J63" s="50"/>
      <c r="K63" s="40"/>
      <c r="M63" s="422"/>
    </row>
    <row r="64" spans="1:13" ht="22.5" customHeight="1" x14ac:dyDescent="0.25">
      <c r="A64" s="371"/>
      <c r="B64" s="372"/>
      <c r="C64" s="419"/>
      <c r="D64" s="420"/>
      <c r="E64" s="51"/>
      <c r="F64" s="9"/>
      <c r="G64" s="147"/>
      <c r="H64" s="206"/>
      <c r="I64" s="9"/>
      <c r="J64" s="50"/>
      <c r="K64" s="40"/>
      <c r="M64" s="422"/>
    </row>
    <row r="65" spans="1:13" ht="22.5" customHeight="1" x14ac:dyDescent="0.25">
      <c r="A65" s="371"/>
      <c r="B65" s="372"/>
      <c r="C65" s="419"/>
      <c r="D65" s="420"/>
      <c r="E65" s="51"/>
      <c r="F65" s="9"/>
      <c r="G65" s="147"/>
      <c r="H65" s="206"/>
      <c r="I65" s="9"/>
      <c r="J65" s="50"/>
      <c r="K65" s="40"/>
      <c r="M65" s="422"/>
    </row>
    <row r="66" spans="1:13" ht="22.5" customHeight="1" x14ac:dyDescent="0.25">
      <c r="A66" s="371"/>
      <c r="B66" s="372"/>
      <c r="C66" s="419"/>
      <c r="D66" s="420"/>
      <c r="E66" s="51"/>
      <c r="F66" s="9"/>
      <c r="G66" s="147"/>
      <c r="H66" s="206"/>
      <c r="I66" s="9"/>
      <c r="J66" s="50"/>
      <c r="K66" s="40"/>
      <c r="M66" s="422"/>
    </row>
    <row r="67" spans="1:13" ht="22.5" customHeight="1" x14ac:dyDescent="0.25">
      <c r="A67" s="371"/>
      <c r="B67" s="372"/>
      <c r="C67" s="419"/>
      <c r="D67" s="420"/>
      <c r="E67" s="51"/>
      <c r="F67" s="9"/>
      <c r="G67" s="147"/>
      <c r="H67" s="206"/>
      <c r="I67" s="9"/>
      <c r="J67" s="50"/>
      <c r="K67" s="40"/>
      <c r="M67" s="422"/>
    </row>
    <row r="68" spans="1:13" ht="22.5" customHeight="1" x14ac:dyDescent="0.25">
      <c r="A68" s="371"/>
      <c r="B68" s="372"/>
      <c r="C68" s="419"/>
      <c r="D68" s="420"/>
      <c r="E68" s="51"/>
      <c r="F68" s="9"/>
      <c r="G68" s="147"/>
      <c r="H68" s="206"/>
      <c r="I68" s="9"/>
      <c r="J68" s="50"/>
      <c r="K68" s="40"/>
      <c r="M68" s="422"/>
    </row>
    <row r="69" spans="1:13" ht="22.5" customHeight="1" x14ac:dyDescent="0.25">
      <c r="A69" s="371"/>
      <c r="B69" s="372"/>
      <c r="C69" s="419"/>
      <c r="D69" s="420"/>
      <c r="E69" s="51"/>
      <c r="F69" s="9"/>
      <c r="G69" s="147"/>
      <c r="H69" s="206"/>
      <c r="I69" s="9"/>
      <c r="J69" s="50"/>
      <c r="K69" s="40"/>
      <c r="M69" s="422"/>
    </row>
    <row r="70" spans="1:13" ht="22.5" customHeight="1" x14ac:dyDescent="0.25">
      <c r="A70" s="371"/>
      <c r="B70" s="372"/>
      <c r="C70" s="419"/>
      <c r="D70" s="420"/>
      <c r="E70" s="51"/>
      <c r="F70" s="9"/>
      <c r="G70" s="147"/>
      <c r="H70" s="206"/>
      <c r="I70" s="9"/>
      <c r="J70" s="50"/>
      <c r="K70" s="40"/>
    </row>
    <row r="71" spans="1:13" ht="22.5" customHeight="1" x14ac:dyDescent="0.25">
      <c r="A71" s="371"/>
      <c r="B71" s="372"/>
      <c r="C71" s="419"/>
      <c r="D71" s="420"/>
      <c r="E71" s="51"/>
      <c r="F71" s="9"/>
      <c r="G71" s="147"/>
      <c r="H71" s="206"/>
      <c r="I71" s="9"/>
      <c r="J71" s="50"/>
      <c r="K71" s="40"/>
    </row>
    <row r="72" spans="1:13" ht="22.5" customHeight="1" x14ac:dyDescent="0.25">
      <c r="A72" s="371"/>
      <c r="B72" s="372"/>
      <c r="C72" s="419"/>
      <c r="D72" s="420"/>
      <c r="E72" s="51"/>
      <c r="F72" s="9"/>
      <c r="G72" s="147"/>
      <c r="H72" s="206"/>
      <c r="I72" s="9"/>
      <c r="J72" s="50"/>
      <c r="K72" s="40"/>
    </row>
    <row r="73" spans="1:13" ht="22.5" customHeight="1" x14ac:dyDescent="0.25">
      <c r="A73" s="371"/>
      <c r="B73" s="372"/>
      <c r="C73" s="419"/>
      <c r="D73" s="420"/>
      <c r="E73" s="51"/>
      <c r="F73" s="9"/>
      <c r="G73" s="147"/>
      <c r="H73" s="206"/>
      <c r="I73" s="9"/>
      <c r="J73" s="50"/>
      <c r="K73" s="40"/>
    </row>
    <row r="74" spans="1:13" ht="22.5" customHeight="1" x14ac:dyDescent="0.25">
      <c r="A74" s="371"/>
      <c r="B74" s="372"/>
      <c r="C74" s="419"/>
      <c r="D74" s="420"/>
      <c r="E74" s="51"/>
      <c r="F74" s="9"/>
      <c r="G74" s="147"/>
      <c r="H74" s="206"/>
      <c r="I74" s="9"/>
      <c r="J74" s="50"/>
      <c r="K74" s="40"/>
    </row>
    <row r="75" spans="1:13" ht="22.5" customHeight="1" x14ac:dyDescent="0.25">
      <c r="A75" s="371"/>
      <c r="B75" s="372"/>
      <c r="C75" s="419"/>
      <c r="D75" s="420"/>
      <c r="E75" s="51"/>
      <c r="F75" s="9"/>
      <c r="G75" s="147"/>
      <c r="H75" s="206"/>
      <c r="I75" s="9"/>
      <c r="J75" s="50"/>
      <c r="K75" s="40"/>
    </row>
    <row r="76" spans="1:13" ht="22.5" customHeight="1" x14ac:dyDescent="0.25">
      <c r="A76" s="371"/>
      <c r="B76" s="372"/>
      <c r="C76" s="419"/>
      <c r="D76" s="420"/>
      <c r="E76" s="51"/>
      <c r="F76" s="9"/>
      <c r="G76" s="147"/>
      <c r="H76" s="206"/>
      <c r="I76" s="9"/>
      <c r="J76" s="50"/>
      <c r="K76" s="40"/>
    </row>
    <row r="77" spans="1:13" ht="22.5" customHeight="1" x14ac:dyDescent="0.25">
      <c r="A77" s="474"/>
      <c r="B77" s="475"/>
      <c r="C77" s="419"/>
      <c r="D77" s="420"/>
      <c r="E77" s="51"/>
      <c r="F77" s="9"/>
      <c r="G77" s="147"/>
      <c r="H77" s="206"/>
      <c r="I77" s="9"/>
      <c r="J77" s="50"/>
      <c r="K77" s="40"/>
    </row>
    <row r="78" spans="1:13" ht="22.5" customHeight="1" x14ac:dyDescent="0.25">
      <c r="A78" s="371"/>
      <c r="B78" s="372"/>
      <c r="C78" s="419"/>
      <c r="D78" s="420"/>
      <c r="E78" s="51"/>
      <c r="F78" s="9"/>
      <c r="G78" s="147"/>
      <c r="H78" s="147"/>
      <c r="I78" s="9"/>
      <c r="J78" s="50"/>
      <c r="K78" s="40"/>
      <c r="M78" s="74">
        <f>SUMIF(E58:E80,"立候補準備",C58:C80)</f>
        <v>0</v>
      </c>
    </row>
    <row r="79" spans="1:13" ht="22.5" customHeight="1" x14ac:dyDescent="0.25">
      <c r="A79" s="371"/>
      <c r="B79" s="372"/>
      <c r="C79" s="419"/>
      <c r="D79" s="420"/>
      <c r="E79" s="51"/>
      <c r="F79" s="9"/>
      <c r="G79" s="147"/>
      <c r="H79" s="206"/>
      <c r="I79" s="9"/>
      <c r="J79" s="50"/>
      <c r="K79" s="40"/>
      <c r="M79" s="74">
        <f>SUMIF(E58:E80,"選 挙 運 動",C58:C80)</f>
        <v>0</v>
      </c>
    </row>
    <row r="80" spans="1:13" ht="22.5" customHeight="1" thickBot="1" x14ac:dyDescent="0.3">
      <c r="A80" s="371"/>
      <c r="B80" s="372"/>
      <c r="C80" s="464"/>
      <c r="D80" s="465"/>
      <c r="E80" s="51"/>
      <c r="F80" s="9"/>
      <c r="G80" s="147"/>
      <c r="H80" s="206"/>
      <c r="I80" s="9"/>
      <c r="J80" s="50"/>
      <c r="K80" s="40"/>
      <c r="M80" s="74">
        <f>SUM(M78:M79)</f>
        <v>0</v>
      </c>
    </row>
    <row r="81" spans="1:13" ht="18.75" customHeight="1" thickTop="1" thickBot="1" x14ac:dyDescent="0.3">
      <c r="A81" s="476" t="s">
        <v>22</v>
      </c>
      <c r="B81" s="478"/>
      <c r="C81" s="466">
        <f>SUM(C58:C80)</f>
        <v>0</v>
      </c>
      <c r="D81" s="467"/>
      <c r="E81" s="146"/>
      <c r="F81" s="146"/>
      <c r="G81" s="166"/>
      <c r="H81" s="167"/>
      <c r="I81" s="146"/>
      <c r="J81" s="176"/>
      <c r="K81" s="67"/>
      <c r="M81" s="59" t="str">
        <f>IF(M80=C81,"OK","NG")</f>
        <v>OK</v>
      </c>
    </row>
    <row r="82" spans="1:13" ht="18.75" customHeight="1" thickBot="1" x14ac:dyDescent="0.3">
      <c r="A82" s="125" t="s">
        <v>87</v>
      </c>
      <c r="B82" s="3" t="s">
        <v>155</v>
      </c>
      <c r="C82" s="4"/>
      <c r="D82" s="2"/>
      <c r="E82" s="2"/>
      <c r="F82" s="46"/>
      <c r="G82" s="4" t="s">
        <v>151</v>
      </c>
      <c r="K82" s="126" t="s">
        <v>97</v>
      </c>
      <c r="M82" s="422" t="s">
        <v>51</v>
      </c>
    </row>
    <row r="83" spans="1:13" ht="15" customHeight="1" x14ac:dyDescent="0.25">
      <c r="A83" s="388" t="s">
        <v>0</v>
      </c>
      <c r="B83" s="389"/>
      <c r="C83" s="392" t="s">
        <v>94</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371"/>
      <c r="B85" s="372"/>
      <c r="C85" s="419"/>
      <c r="D85" s="420"/>
      <c r="E85" s="51"/>
      <c r="F85" s="9"/>
      <c r="G85" s="147"/>
      <c r="H85" s="206"/>
      <c r="I85" s="9"/>
      <c r="J85" s="42"/>
      <c r="K85" s="39"/>
      <c r="M85" s="422"/>
    </row>
    <row r="86" spans="1:13" ht="22.5" customHeight="1" x14ac:dyDescent="0.25">
      <c r="A86" s="371"/>
      <c r="B86" s="372"/>
      <c r="C86" s="419"/>
      <c r="D86" s="420"/>
      <c r="E86" s="51"/>
      <c r="F86" s="10"/>
      <c r="G86" s="147"/>
      <c r="H86" s="206"/>
      <c r="I86" s="9"/>
      <c r="J86" s="50"/>
      <c r="K86" s="40"/>
      <c r="M86" s="422"/>
    </row>
    <row r="87" spans="1:13" ht="22.5" customHeight="1" x14ac:dyDescent="0.25">
      <c r="A87" s="371"/>
      <c r="B87" s="372"/>
      <c r="C87" s="419"/>
      <c r="D87" s="420"/>
      <c r="E87" s="51"/>
      <c r="F87" s="9"/>
      <c r="G87" s="147"/>
      <c r="H87" s="206"/>
      <c r="I87" s="9"/>
      <c r="J87" s="50"/>
      <c r="K87" s="40"/>
      <c r="M87" s="422"/>
    </row>
    <row r="88" spans="1:13" ht="22.5" customHeight="1" x14ac:dyDescent="0.25">
      <c r="A88" s="371"/>
      <c r="B88" s="372"/>
      <c r="C88" s="419"/>
      <c r="D88" s="420"/>
      <c r="E88" s="51"/>
      <c r="F88" s="10"/>
      <c r="G88" s="147"/>
      <c r="H88" s="206"/>
      <c r="I88" s="9"/>
      <c r="J88" s="50"/>
      <c r="K88" s="40"/>
      <c r="M88" s="422"/>
    </row>
    <row r="89" spans="1:13" ht="22.5" customHeight="1" x14ac:dyDescent="0.25">
      <c r="A89" s="371"/>
      <c r="B89" s="372"/>
      <c r="C89" s="419"/>
      <c r="D89" s="420"/>
      <c r="E89" s="51"/>
      <c r="F89" s="170"/>
      <c r="G89" s="147"/>
      <c r="H89" s="206"/>
      <c r="I89" s="9"/>
      <c r="J89" s="50"/>
      <c r="K89" s="40"/>
      <c r="M89" s="422"/>
    </row>
    <row r="90" spans="1:13" ht="22.5" customHeight="1" x14ac:dyDescent="0.25">
      <c r="A90" s="371"/>
      <c r="B90" s="372"/>
      <c r="C90" s="419"/>
      <c r="D90" s="420"/>
      <c r="E90" s="51"/>
      <c r="F90" s="170"/>
      <c r="G90" s="147"/>
      <c r="H90" s="206"/>
      <c r="I90" s="9"/>
      <c r="J90" s="50"/>
      <c r="K90" s="40"/>
      <c r="M90" s="422"/>
    </row>
    <row r="91" spans="1:13" ht="22.5" customHeight="1" x14ac:dyDescent="0.25">
      <c r="A91" s="371"/>
      <c r="B91" s="372"/>
      <c r="C91" s="419"/>
      <c r="D91" s="420"/>
      <c r="E91" s="51"/>
      <c r="F91" s="9"/>
      <c r="G91" s="147"/>
      <c r="H91" s="206"/>
      <c r="I91" s="9"/>
      <c r="J91" s="50"/>
      <c r="K91" s="40"/>
      <c r="M91" s="422"/>
    </row>
    <row r="92" spans="1:13" ht="22.5" customHeight="1" x14ac:dyDescent="0.25">
      <c r="A92" s="371"/>
      <c r="B92" s="372"/>
      <c r="C92" s="419"/>
      <c r="D92" s="420"/>
      <c r="E92" s="51"/>
      <c r="F92" s="9"/>
      <c r="G92" s="147"/>
      <c r="H92" s="206"/>
      <c r="I92" s="9"/>
      <c r="J92" s="50"/>
      <c r="K92" s="40"/>
      <c r="M92" s="422"/>
    </row>
    <row r="93" spans="1:13" ht="22.5" customHeight="1" x14ac:dyDescent="0.25">
      <c r="A93" s="371"/>
      <c r="B93" s="372"/>
      <c r="C93" s="419"/>
      <c r="D93" s="420"/>
      <c r="E93" s="51"/>
      <c r="F93" s="9"/>
      <c r="G93" s="147"/>
      <c r="H93" s="206"/>
      <c r="I93" s="9"/>
      <c r="J93" s="50"/>
      <c r="K93" s="40"/>
      <c r="M93" s="422"/>
    </row>
    <row r="94" spans="1:13" ht="22.5" customHeight="1" x14ac:dyDescent="0.25">
      <c r="A94" s="371"/>
      <c r="B94" s="372"/>
      <c r="C94" s="419"/>
      <c r="D94" s="420"/>
      <c r="E94" s="51"/>
      <c r="F94" s="9"/>
      <c r="G94" s="147"/>
      <c r="H94" s="206"/>
      <c r="I94" s="9"/>
      <c r="J94" s="50"/>
      <c r="K94" s="40"/>
      <c r="M94" s="422"/>
    </row>
    <row r="95" spans="1:13" ht="22.5" customHeight="1" x14ac:dyDescent="0.25">
      <c r="A95" s="371"/>
      <c r="B95" s="372"/>
      <c r="C95" s="419"/>
      <c r="D95" s="420"/>
      <c r="E95" s="51"/>
      <c r="F95" s="9"/>
      <c r="G95" s="147"/>
      <c r="H95" s="206"/>
      <c r="I95" s="9"/>
      <c r="J95" s="50"/>
      <c r="K95" s="40"/>
      <c r="M95" s="422"/>
    </row>
    <row r="96" spans="1:13" ht="22.5" customHeight="1" x14ac:dyDescent="0.25">
      <c r="A96" s="371"/>
      <c r="B96" s="372"/>
      <c r="C96" s="419"/>
      <c r="D96" s="420"/>
      <c r="E96" s="51"/>
      <c r="F96" s="9"/>
      <c r="G96" s="147"/>
      <c r="H96" s="206"/>
      <c r="I96" s="9"/>
      <c r="J96" s="50"/>
      <c r="K96" s="40"/>
      <c r="M96" s="422"/>
    </row>
    <row r="97" spans="1:13" ht="22.5" customHeight="1" x14ac:dyDescent="0.25">
      <c r="A97" s="371"/>
      <c r="B97" s="372"/>
      <c r="C97" s="419"/>
      <c r="D97" s="420"/>
      <c r="E97" s="51"/>
      <c r="F97" s="9"/>
      <c r="G97" s="147"/>
      <c r="H97" s="206"/>
      <c r="I97" s="9"/>
      <c r="J97" s="50"/>
      <c r="K97" s="40"/>
    </row>
    <row r="98" spans="1:13" ht="22.5" customHeight="1" x14ac:dyDescent="0.25">
      <c r="A98" s="371"/>
      <c r="B98" s="372"/>
      <c r="C98" s="419"/>
      <c r="D98" s="420"/>
      <c r="E98" s="51"/>
      <c r="F98" s="9"/>
      <c r="G98" s="147"/>
      <c r="H98" s="206"/>
      <c r="I98" s="9"/>
      <c r="J98" s="50"/>
      <c r="K98" s="40"/>
    </row>
    <row r="99" spans="1:13" ht="22.5" customHeight="1" x14ac:dyDescent="0.25">
      <c r="A99" s="371"/>
      <c r="B99" s="372"/>
      <c r="C99" s="419"/>
      <c r="D99" s="420"/>
      <c r="E99" s="51"/>
      <c r="F99" s="9"/>
      <c r="G99" s="147"/>
      <c r="H99" s="206"/>
      <c r="I99" s="9"/>
      <c r="J99" s="50"/>
      <c r="K99" s="40"/>
    </row>
    <row r="100" spans="1:13" ht="22.5" customHeight="1" x14ac:dyDescent="0.25">
      <c r="A100" s="371"/>
      <c r="B100" s="372"/>
      <c r="C100" s="419"/>
      <c r="D100" s="420"/>
      <c r="E100" s="51"/>
      <c r="F100" s="9"/>
      <c r="G100" s="147"/>
      <c r="H100" s="206"/>
      <c r="I100" s="9"/>
      <c r="J100" s="50"/>
      <c r="K100" s="40"/>
    </row>
    <row r="101" spans="1:13" ht="22.5" customHeight="1" x14ac:dyDescent="0.25">
      <c r="A101" s="371"/>
      <c r="B101" s="372"/>
      <c r="C101" s="419"/>
      <c r="D101" s="420"/>
      <c r="E101" s="51"/>
      <c r="F101" s="9"/>
      <c r="G101" s="147"/>
      <c r="H101" s="206"/>
      <c r="I101" s="9"/>
      <c r="J101" s="50"/>
      <c r="K101" s="40"/>
    </row>
    <row r="102" spans="1:13" ht="22.5" customHeight="1" x14ac:dyDescent="0.25">
      <c r="A102" s="371"/>
      <c r="B102" s="372"/>
      <c r="C102" s="419"/>
      <c r="D102" s="420"/>
      <c r="E102" s="51"/>
      <c r="F102" s="9"/>
      <c r="G102" s="147"/>
      <c r="H102" s="206"/>
      <c r="I102" s="9"/>
      <c r="J102" s="50"/>
      <c r="K102" s="40"/>
    </row>
    <row r="103" spans="1:13" ht="22.5" customHeight="1" x14ac:dyDescent="0.25">
      <c r="A103" s="68"/>
      <c r="B103" s="69"/>
      <c r="C103" s="419"/>
      <c r="D103" s="420"/>
      <c r="E103" s="51"/>
      <c r="F103" s="9"/>
      <c r="G103" s="147"/>
      <c r="H103" s="206"/>
      <c r="I103" s="9"/>
      <c r="J103" s="50"/>
      <c r="K103" s="40"/>
    </row>
    <row r="104" spans="1:13" ht="22.5" customHeight="1" x14ac:dyDescent="0.25">
      <c r="A104" s="474"/>
      <c r="B104" s="475"/>
      <c r="C104" s="419"/>
      <c r="D104" s="420"/>
      <c r="E104" s="51"/>
      <c r="F104" s="9"/>
      <c r="G104" s="147"/>
      <c r="H104" s="206"/>
      <c r="I104" s="9"/>
      <c r="J104" s="50"/>
      <c r="K104" s="40"/>
    </row>
    <row r="105" spans="1:13" ht="22.5" customHeight="1" x14ac:dyDescent="0.25">
      <c r="A105" s="371"/>
      <c r="B105" s="372"/>
      <c r="C105" s="419"/>
      <c r="D105" s="420"/>
      <c r="E105" s="51"/>
      <c r="F105" s="9"/>
      <c r="G105" s="147"/>
      <c r="H105" s="147"/>
      <c r="I105" s="9"/>
      <c r="J105" s="50"/>
      <c r="K105" s="40"/>
      <c r="M105" s="74">
        <f>SUMIF(E85:E107,"立候補準備",C85:C107)</f>
        <v>0</v>
      </c>
    </row>
    <row r="106" spans="1:13" ht="22.5" customHeight="1" x14ac:dyDescent="0.25">
      <c r="A106" s="371"/>
      <c r="B106" s="372"/>
      <c r="C106" s="419"/>
      <c r="D106" s="420"/>
      <c r="E106" s="51"/>
      <c r="F106" s="9"/>
      <c r="G106" s="147"/>
      <c r="H106" s="206"/>
      <c r="I106" s="9"/>
      <c r="J106" s="50"/>
      <c r="K106" s="40"/>
      <c r="M106" s="74">
        <f>SUMIF(E85:E107,"選 挙 運 動",C85:C107)</f>
        <v>0</v>
      </c>
    </row>
    <row r="107" spans="1:13" ht="22.5" customHeight="1" thickBot="1" x14ac:dyDescent="0.3">
      <c r="A107" s="371"/>
      <c r="B107" s="372"/>
      <c r="C107" s="464"/>
      <c r="D107" s="465"/>
      <c r="E107" s="51"/>
      <c r="F107" s="9"/>
      <c r="G107" s="147"/>
      <c r="H107" s="206"/>
      <c r="I107" s="9"/>
      <c r="J107" s="50"/>
      <c r="K107" s="40"/>
      <c r="M107" s="74">
        <f>SUM(M105:M106)</f>
        <v>0</v>
      </c>
    </row>
    <row r="108" spans="1:13" ht="18.75" customHeight="1" thickTop="1" thickBot="1" x14ac:dyDescent="0.3">
      <c r="A108" s="476" t="s">
        <v>22</v>
      </c>
      <c r="B108" s="478"/>
      <c r="C108" s="479">
        <f>SUM(C85:C107)</f>
        <v>0</v>
      </c>
      <c r="D108" s="480"/>
      <c r="E108" s="146"/>
      <c r="F108" s="146"/>
      <c r="G108" s="166"/>
      <c r="H108" s="167"/>
      <c r="I108" s="146"/>
      <c r="J108" s="176"/>
      <c r="K108" s="67"/>
      <c r="M108" s="59" t="str">
        <f>IF(M107=C108,"OK","NG")</f>
        <v>OK</v>
      </c>
    </row>
  </sheetData>
  <mergeCells count="223">
    <mergeCell ref="A106:B106"/>
    <mergeCell ref="A107:B107"/>
    <mergeCell ref="A108:B108"/>
    <mergeCell ref="A100:B100"/>
    <mergeCell ref="A101:B101"/>
    <mergeCell ref="A102:B102"/>
    <mergeCell ref="A104:B104"/>
    <mergeCell ref="A105:B105"/>
    <mergeCell ref="A95:B95"/>
    <mergeCell ref="A96:B96"/>
    <mergeCell ref="A97:B97"/>
    <mergeCell ref="A98:B98"/>
    <mergeCell ref="A99:B99"/>
    <mergeCell ref="E83:E84"/>
    <mergeCell ref="F83:F84"/>
    <mergeCell ref="G83:I83"/>
    <mergeCell ref="J83:J84"/>
    <mergeCell ref="K83:K84"/>
    <mergeCell ref="A85:B85"/>
    <mergeCell ref="A86:B86"/>
    <mergeCell ref="A87:B87"/>
    <mergeCell ref="M1:M15"/>
    <mergeCell ref="M28:M42"/>
    <mergeCell ref="M55:M69"/>
    <mergeCell ref="M82:M96"/>
    <mergeCell ref="A90:B90"/>
    <mergeCell ref="A91:B91"/>
    <mergeCell ref="A92:B92"/>
    <mergeCell ref="A93:B93"/>
    <mergeCell ref="A94:B94"/>
    <mergeCell ref="A81:B81"/>
    <mergeCell ref="A83:B84"/>
    <mergeCell ref="A88:B88"/>
    <mergeCell ref="A89:B89"/>
    <mergeCell ref="C86:D86"/>
    <mergeCell ref="C85:D85"/>
    <mergeCell ref="C87:D87"/>
    <mergeCell ref="C88:D88"/>
    <mergeCell ref="C89:D89"/>
    <mergeCell ref="A76:B76"/>
    <mergeCell ref="A77:B77"/>
    <mergeCell ref="A78:B78"/>
    <mergeCell ref="A79:B79"/>
    <mergeCell ref="A80:B80"/>
    <mergeCell ref="C78:D78"/>
    <mergeCell ref="C79:D79"/>
    <mergeCell ref="C80:D80"/>
    <mergeCell ref="C81:D81"/>
    <mergeCell ref="C83:D84"/>
    <mergeCell ref="A70:B70"/>
    <mergeCell ref="A71:B71"/>
    <mergeCell ref="A72:B72"/>
    <mergeCell ref="A73:B73"/>
    <mergeCell ref="A74:B74"/>
    <mergeCell ref="A75:B75"/>
    <mergeCell ref="A65:B65"/>
    <mergeCell ref="A66:B66"/>
    <mergeCell ref="A67:B67"/>
    <mergeCell ref="A68:B68"/>
    <mergeCell ref="A69:B69"/>
    <mergeCell ref="A56:B57"/>
    <mergeCell ref="C56:D57"/>
    <mergeCell ref="E56:E57"/>
    <mergeCell ref="F56:F57"/>
    <mergeCell ref="G56:I56"/>
    <mergeCell ref="J56:J57"/>
    <mergeCell ref="K56:K57"/>
    <mergeCell ref="A58:B58"/>
    <mergeCell ref="A59:B59"/>
    <mergeCell ref="A60:B60"/>
    <mergeCell ref="A61:B61"/>
    <mergeCell ref="A62:B62"/>
    <mergeCell ref="A63:B63"/>
    <mergeCell ref="A64:B64"/>
    <mergeCell ref="C60:D60"/>
    <mergeCell ref="C61:D61"/>
    <mergeCell ref="C62:D62"/>
    <mergeCell ref="C63:D63"/>
    <mergeCell ref="A51:B51"/>
    <mergeCell ref="A52:B52"/>
    <mergeCell ref="A53:B53"/>
    <mergeCell ref="A54:B54"/>
    <mergeCell ref="A45:B45"/>
    <mergeCell ref="A46:B46"/>
    <mergeCell ref="A48:B48"/>
    <mergeCell ref="A49:B49"/>
    <mergeCell ref="A50:B50"/>
    <mergeCell ref="A47:B47"/>
    <mergeCell ref="A40:B40"/>
    <mergeCell ref="A41:B41"/>
    <mergeCell ref="A42:B42"/>
    <mergeCell ref="A43:B43"/>
    <mergeCell ref="A44:B44"/>
    <mergeCell ref="A35:B35"/>
    <mergeCell ref="A36:B36"/>
    <mergeCell ref="A37:B37"/>
    <mergeCell ref="A38:B38"/>
    <mergeCell ref="A39:B39"/>
    <mergeCell ref="A31:B31"/>
    <mergeCell ref="A32:B32"/>
    <mergeCell ref="A33:B33"/>
    <mergeCell ref="A34:B34"/>
    <mergeCell ref="A29:B30"/>
    <mergeCell ref="C29:D30"/>
    <mergeCell ref="E29:E30"/>
    <mergeCell ref="F29:F30"/>
    <mergeCell ref="G29:I29"/>
    <mergeCell ref="C34:D34"/>
    <mergeCell ref="J29:J30"/>
    <mergeCell ref="K29:K30"/>
    <mergeCell ref="A9:B9"/>
    <mergeCell ref="A11:B11"/>
    <mergeCell ref="A12:B12"/>
    <mergeCell ref="A8:B8"/>
    <mergeCell ref="A2:B3"/>
    <mergeCell ref="A5:B5"/>
    <mergeCell ref="A6:B6"/>
    <mergeCell ref="A7:B7"/>
    <mergeCell ref="A4:B4"/>
    <mergeCell ref="C2:D3"/>
    <mergeCell ref="E2:E3"/>
    <mergeCell ref="F2:F3"/>
    <mergeCell ref="K2:K3"/>
    <mergeCell ref="G2:I2"/>
    <mergeCell ref="J2:J3"/>
    <mergeCell ref="A26:B26"/>
    <mergeCell ref="A27:B27"/>
    <mergeCell ref="A13:B13"/>
    <mergeCell ref="A14:B14"/>
    <mergeCell ref="A25:B25"/>
    <mergeCell ref="A15:B15"/>
    <mergeCell ref="A16:B16"/>
    <mergeCell ref="A17:B17"/>
    <mergeCell ref="A18:B18"/>
    <mergeCell ref="A19:B19"/>
    <mergeCell ref="A20:B20"/>
    <mergeCell ref="A21:B21"/>
    <mergeCell ref="A22:B22"/>
    <mergeCell ref="A23:B23"/>
    <mergeCell ref="A24:B24"/>
    <mergeCell ref="A10:B10"/>
    <mergeCell ref="C5:D5"/>
    <mergeCell ref="C4:D4"/>
    <mergeCell ref="C6:D6"/>
    <mergeCell ref="C7:D7"/>
    <mergeCell ref="C8:D8"/>
    <mergeCell ref="C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 ref="C32:D32"/>
    <mergeCell ref="C31:D31"/>
    <mergeCell ref="C33:D33"/>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9:D59"/>
    <mergeCell ref="C58:D58"/>
    <mergeCell ref="C64:D64"/>
    <mergeCell ref="C65:D65"/>
    <mergeCell ref="C66:D66"/>
    <mergeCell ref="C67:D67"/>
    <mergeCell ref="C68:D68"/>
    <mergeCell ref="C69:D69"/>
    <mergeCell ref="C70:D70"/>
    <mergeCell ref="C71:D71"/>
    <mergeCell ref="C72:D72"/>
    <mergeCell ref="C73:D73"/>
    <mergeCell ref="C74:D74"/>
    <mergeCell ref="C75:D75"/>
    <mergeCell ref="C76:D76"/>
    <mergeCell ref="C77:D77"/>
    <mergeCell ref="C90:D90"/>
    <mergeCell ref="C91:D91"/>
    <mergeCell ref="C92:D92"/>
    <mergeCell ref="C93:D93"/>
    <mergeCell ref="C94:D94"/>
    <mergeCell ref="C95:D95"/>
    <mergeCell ref="C96:D96"/>
    <mergeCell ref="C97:D97"/>
    <mergeCell ref="C98:D98"/>
    <mergeCell ref="C108:D108"/>
    <mergeCell ref="C99:D99"/>
    <mergeCell ref="C100:D100"/>
    <mergeCell ref="C101:D101"/>
    <mergeCell ref="C102:D102"/>
    <mergeCell ref="C103:D103"/>
    <mergeCell ref="C104:D104"/>
    <mergeCell ref="C105:D105"/>
    <mergeCell ref="C106:D106"/>
    <mergeCell ref="C107:D107"/>
  </mergeCells>
  <phoneticPr fontId="3"/>
  <dataValidations disablePrompts="1" count="1">
    <dataValidation type="list" allowBlank="1" showInputMessage="1" showErrorMessage="1" sqref="E4:E26 E85:E107 E31:E53 E58:E80" xr:uid="{00000000-0002-0000-05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A28" numberStoredAsText="1"/>
  </ignoredError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002060"/>
  </sheetPr>
  <dimension ref="A1:O108"/>
  <sheetViews>
    <sheetView view="pageBreakPreview" zoomScale="85" zoomScaleNormal="100" zoomScaleSheetLayoutView="85" workbookViewId="0">
      <pane ySplit="3" topLeftCell="A14"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25" t="s">
        <v>87</v>
      </c>
      <c r="B1" s="3" t="s">
        <v>156</v>
      </c>
      <c r="C1" s="4"/>
      <c r="D1" s="2"/>
      <c r="E1" s="2"/>
      <c r="F1" s="46"/>
      <c r="G1" s="4" t="s">
        <v>148</v>
      </c>
      <c r="K1" s="126" t="s">
        <v>98</v>
      </c>
      <c r="M1" s="422" t="s">
        <v>48</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344">
        <v>10000</v>
      </c>
      <c r="D4" s="345"/>
      <c r="E4" s="71" t="s">
        <v>54</v>
      </c>
      <c r="F4" s="36" t="s">
        <v>248</v>
      </c>
      <c r="G4" s="190" t="s">
        <v>215</v>
      </c>
      <c r="H4" s="171" t="s">
        <v>249</v>
      </c>
      <c r="I4" s="36" t="s">
        <v>250</v>
      </c>
      <c r="J4" s="174"/>
      <c r="K4" s="175"/>
      <c r="M4" s="422"/>
    </row>
    <row r="5" spans="1:13" ht="22.5" customHeight="1" x14ac:dyDescent="0.25">
      <c r="A5" s="474" t="s">
        <v>340</v>
      </c>
      <c r="B5" s="475"/>
      <c r="C5" s="344">
        <v>20000</v>
      </c>
      <c r="D5" s="345"/>
      <c r="E5" s="51" t="s">
        <v>54</v>
      </c>
      <c r="F5" s="9" t="s">
        <v>237</v>
      </c>
      <c r="G5" s="147" t="s">
        <v>230</v>
      </c>
      <c r="H5" s="206" t="s">
        <v>251</v>
      </c>
      <c r="I5" s="9"/>
      <c r="J5" s="42"/>
      <c r="K5" s="39"/>
      <c r="M5" s="422"/>
    </row>
    <row r="6" spans="1:13" ht="22.5" customHeight="1" x14ac:dyDescent="0.25">
      <c r="A6" s="371"/>
      <c r="B6" s="372"/>
      <c r="C6" s="344"/>
      <c r="D6" s="345"/>
      <c r="E6" s="51"/>
      <c r="F6" s="10"/>
      <c r="G6" s="147"/>
      <c r="H6" s="206"/>
      <c r="I6" s="9"/>
      <c r="J6" s="50"/>
      <c r="K6" s="40"/>
      <c r="M6" s="422"/>
    </row>
    <row r="7" spans="1:13" ht="22.5" customHeight="1" x14ac:dyDescent="0.25">
      <c r="A7" s="371"/>
      <c r="B7" s="372"/>
      <c r="C7" s="344"/>
      <c r="D7" s="345"/>
      <c r="E7" s="51"/>
      <c r="F7" s="9"/>
      <c r="G7" s="147"/>
      <c r="H7" s="206"/>
      <c r="I7" s="9"/>
      <c r="J7" s="50"/>
      <c r="K7" s="40"/>
      <c r="M7" s="422"/>
    </row>
    <row r="8" spans="1:13" ht="22.5" customHeight="1" x14ac:dyDescent="0.25">
      <c r="A8" s="371"/>
      <c r="B8" s="372"/>
      <c r="C8" s="344"/>
      <c r="D8" s="345"/>
      <c r="E8" s="51"/>
      <c r="F8" s="10"/>
      <c r="G8" s="147"/>
      <c r="H8" s="206"/>
      <c r="I8" s="9"/>
      <c r="J8" s="50"/>
      <c r="K8" s="40"/>
      <c r="M8" s="422"/>
    </row>
    <row r="9" spans="1:13" ht="22.5" customHeight="1" x14ac:dyDescent="0.25">
      <c r="A9" s="371"/>
      <c r="B9" s="372"/>
      <c r="C9" s="344"/>
      <c r="D9" s="345"/>
      <c r="E9" s="51"/>
      <c r="F9" s="170"/>
      <c r="G9" s="147"/>
      <c r="H9" s="206"/>
      <c r="I9" s="9"/>
      <c r="J9" s="50"/>
      <c r="K9" s="40"/>
      <c r="M9" s="422"/>
    </row>
    <row r="10" spans="1:13" ht="22.5" customHeight="1" x14ac:dyDescent="0.25">
      <c r="A10" s="371"/>
      <c r="B10" s="372"/>
      <c r="C10" s="344"/>
      <c r="D10" s="345"/>
      <c r="E10" s="51"/>
      <c r="F10" s="170"/>
      <c r="G10" s="147"/>
      <c r="H10" s="206"/>
      <c r="I10" s="9"/>
      <c r="J10" s="50"/>
      <c r="K10" s="40"/>
      <c r="M10" s="422"/>
    </row>
    <row r="11" spans="1:13" ht="22.5" customHeight="1" x14ac:dyDescent="0.25">
      <c r="A11" s="371"/>
      <c r="B11" s="372"/>
      <c r="C11" s="344"/>
      <c r="D11" s="345"/>
      <c r="E11" s="51"/>
      <c r="F11" s="9"/>
      <c r="G11" s="147"/>
      <c r="H11" s="206"/>
      <c r="I11" s="9"/>
      <c r="J11" s="50"/>
      <c r="K11" s="40"/>
      <c r="M11" s="422"/>
    </row>
    <row r="12" spans="1:13" ht="22.5" customHeight="1" x14ac:dyDescent="0.25">
      <c r="A12" s="371"/>
      <c r="B12" s="372"/>
      <c r="C12" s="344"/>
      <c r="D12" s="345"/>
      <c r="E12" s="51"/>
      <c r="F12" s="9"/>
      <c r="G12" s="147"/>
      <c r="H12" s="206"/>
      <c r="I12" s="9"/>
      <c r="J12" s="50"/>
      <c r="K12" s="40"/>
      <c r="M12" s="422"/>
    </row>
    <row r="13" spans="1:13" ht="22.5" customHeight="1" x14ac:dyDescent="0.25">
      <c r="A13" s="371"/>
      <c r="B13" s="372"/>
      <c r="C13" s="344"/>
      <c r="D13" s="345"/>
      <c r="E13" s="51"/>
      <c r="F13" s="9"/>
      <c r="G13" s="147"/>
      <c r="H13" s="206"/>
      <c r="I13" s="9"/>
      <c r="J13" s="50"/>
      <c r="K13" s="40"/>
      <c r="M13" s="422"/>
    </row>
    <row r="14" spans="1:13" ht="22.5" customHeight="1" x14ac:dyDescent="0.25">
      <c r="A14" s="371"/>
      <c r="B14" s="372"/>
      <c r="C14" s="344"/>
      <c r="D14" s="345"/>
      <c r="E14" s="51"/>
      <c r="F14" s="9"/>
      <c r="G14" s="147"/>
      <c r="H14" s="206"/>
      <c r="I14" s="9"/>
      <c r="J14" s="50"/>
      <c r="K14" s="40"/>
      <c r="M14" s="422"/>
    </row>
    <row r="15" spans="1:13" ht="22.5" customHeight="1" x14ac:dyDescent="0.25">
      <c r="A15" s="371"/>
      <c r="B15" s="372"/>
      <c r="C15" s="344"/>
      <c r="D15" s="345"/>
      <c r="E15" s="51"/>
      <c r="F15" s="9"/>
      <c r="G15" s="147"/>
      <c r="H15" s="206"/>
      <c r="I15" s="9"/>
      <c r="J15" s="50"/>
      <c r="K15" s="40"/>
      <c r="M15" s="422"/>
    </row>
    <row r="16" spans="1:13" ht="22.5" customHeight="1" x14ac:dyDescent="0.25">
      <c r="A16" s="371"/>
      <c r="B16" s="372"/>
      <c r="C16" s="344"/>
      <c r="D16" s="345"/>
      <c r="E16" s="51"/>
      <c r="F16" s="9"/>
      <c r="G16" s="147"/>
      <c r="H16" s="206"/>
      <c r="I16" s="9"/>
      <c r="J16" s="50"/>
      <c r="K16" s="40"/>
    </row>
    <row r="17" spans="1:15" ht="22.5" customHeight="1" x14ac:dyDescent="0.25">
      <c r="A17" s="371"/>
      <c r="B17" s="372"/>
      <c r="C17" s="344"/>
      <c r="D17" s="345"/>
      <c r="E17" s="51"/>
      <c r="F17" s="9"/>
      <c r="G17" s="147"/>
      <c r="H17" s="206"/>
      <c r="I17" s="9"/>
      <c r="J17" s="50"/>
      <c r="K17" s="40"/>
    </row>
    <row r="18" spans="1:15" ht="22.5" customHeight="1" x14ac:dyDescent="0.25">
      <c r="A18" s="371"/>
      <c r="B18" s="372"/>
      <c r="C18" s="344"/>
      <c r="D18" s="345"/>
      <c r="E18" s="51"/>
      <c r="F18" s="9"/>
      <c r="G18" s="147"/>
      <c r="H18" s="206"/>
      <c r="I18" s="9"/>
      <c r="J18" s="50"/>
      <c r="K18" s="40"/>
    </row>
    <row r="19" spans="1:15" ht="22.5" customHeight="1" x14ac:dyDescent="0.25">
      <c r="A19" s="371"/>
      <c r="B19" s="372"/>
      <c r="C19" s="344"/>
      <c r="D19" s="345"/>
      <c r="E19" s="51"/>
      <c r="F19" s="9"/>
      <c r="G19" s="147"/>
      <c r="H19" s="206"/>
      <c r="I19" s="9"/>
      <c r="J19" s="50"/>
      <c r="K19" s="40"/>
    </row>
    <row r="20" spans="1:15" ht="22.5" customHeight="1" x14ac:dyDescent="0.25">
      <c r="A20" s="371"/>
      <c r="B20" s="372"/>
      <c r="C20" s="344"/>
      <c r="D20" s="345"/>
      <c r="E20" s="51"/>
      <c r="F20" s="9"/>
      <c r="G20" s="147"/>
      <c r="H20" s="206"/>
      <c r="I20" s="9"/>
      <c r="J20" s="50"/>
      <c r="K20" s="40"/>
    </row>
    <row r="21" spans="1:15" ht="22.5" customHeight="1" x14ac:dyDescent="0.25">
      <c r="A21" s="371"/>
      <c r="B21" s="372"/>
      <c r="C21" s="344"/>
      <c r="D21" s="345"/>
      <c r="E21" s="51"/>
      <c r="F21" s="9"/>
      <c r="G21" s="147"/>
      <c r="H21" s="206"/>
      <c r="I21" s="9"/>
      <c r="J21" s="50"/>
      <c r="K21" s="40"/>
    </row>
    <row r="22" spans="1:15" ht="22.5" customHeight="1" x14ac:dyDescent="0.25">
      <c r="A22" s="371"/>
      <c r="B22" s="372"/>
      <c r="C22" s="344"/>
      <c r="D22" s="345"/>
      <c r="E22" s="51"/>
      <c r="F22" s="9"/>
      <c r="G22" s="147"/>
      <c r="H22" s="206"/>
      <c r="I22" s="9"/>
      <c r="J22" s="50"/>
      <c r="K22" s="40"/>
    </row>
    <row r="23" spans="1:15" ht="22.5" customHeight="1" x14ac:dyDescent="0.25">
      <c r="A23" s="474"/>
      <c r="B23" s="475"/>
      <c r="C23" s="344"/>
      <c r="D23" s="345"/>
      <c r="E23" s="51"/>
      <c r="F23" s="9"/>
      <c r="G23" s="147"/>
      <c r="H23" s="206"/>
      <c r="I23" s="9"/>
      <c r="J23" s="50"/>
      <c r="K23" s="40"/>
    </row>
    <row r="24" spans="1:15" ht="22.5" customHeight="1" x14ac:dyDescent="0.25">
      <c r="A24" s="371"/>
      <c r="B24" s="372"/>
      <c r="C24" s="344"/>
      <c r="D24" s="345"/>
      <c r="E24" s="51"/>
      <c r="F24" s="9"/>
      <c r="G24" s="147"/>
      <c r="H24" s="147"/>
      <c r="I24" s="9"/>
      <c r="J24" s="50"/>
      <c r="K24" s="40"/>
      <c r="M24" s="74">
        <f>SUMIF(E4:E26,"立候補準備",C4:C26)</f>
        <v>0</v>
      </c>
      <c r="N24" s="65" t="s">
        <v>21</v>
      </c>
    </row>
    <row r="25" spans="1:15" ht="22.5" customHeight="1" x14ac:dyDescent="0.25">
      <c r="A25" s="371"/>
      <c r="B25" s="372"/>
      <c r="C25" s="344"/>
      <c r="D25" s="345"/>
      <c r="E25" s="51"/>
      <c r="F25" s="9"/>
      <c r="G25" s="147"/>
      <c r="H25" s="206"/>
      <c r="I25" s="9"/>
      <c r="J25" s="50"/>
      <c r="K25" s="40"/>
      <c r="M25" s="74">
        <f>SUMIF(E4:E26,"選 挙 運 動",C4:C26)</f>
        <v>30000</v>
      </c>
      <c r="N25" s="65" t="s">
        <v>54</v>
      </c>
    </row>
    <row r="26" spans="1:15" ht="22.5" customHeight="1" thickBot="1" x14ac:dyDescent="0.3">
      <c r="A26" s="371"/>
      <c r="B26" s="372"/>
      <c r="C26" s="400"/>
      <c r="D26" s="401"/>
      <c r="E26" s="51"/>
      <c r="F26" s="9"/>
      <c r="G26" s="147"/>
      <c r="H26" s="206"/>
      <c r="I26" s="9"/>
      <c r="J26" s="50"/>
      <c r="K26" s="40"/>
      <c r="M26" s="74">
        <f>SUM(M24:M25)</f>
        <v>30000</v>
      </c>
      <c r="O26" s="20"/>
    </row>
    <row r="27" spans="1:15" ht="18.75" customHeight="1" thickTop="1" thickBot="1" x14ac:dyDescent="0.3">
      <c r="A27" s="476" t="s">
        <v>22</v>
      </c>
      <c r="B27" s="477"/>
      <c r="C27" s="468">
        <f>SUM(C4:C26)</f>
        <v>30000</v>
      </c>
      <c r="D27" s="469"/>
      <c r="E27" s="223"/>
      <c r="F27" s="146"/>
      <c r="G27" s="166"/>
      <c r="H27" s="167"/>
      <c r="I27" s="146"/>
      <c r="J27" s="176"/>
      <c r="K27" s="67"/>
      <c r="M27" s="59" t="str">
        <f>IF(M26=C27,"OK","NG")</f>
        <v>OK</v>
      </c>
    </row>
    <row r="28" spans="1:15" ht="18.75" customHeight="1" thickBot="1" x14ac:dyDescent="0.3">
      <c r="A28" s="125" t="s">
        <v>87</v>
      </c>
      <c r="B28" s="3" t="s">
        <v>156</v>
      </c>
      <c r="C28" s="4"/>
      <c r="D28" s="2"/>
      <c r="E28" s="2"/>
      <c r="F28" s="46"/>
      <c r="G28" s="4" t="s">
        <v>149</v>
      </c>
      <c r="K28" s="126" t="s">
        <v>98</v>
      </c>
      <c r="M28" s="422" t="s">
        <v>49</v>
      </c>
    </row>
    <row r="29" spans="1:15" ht="15" customHeight="1" x14ac:dyDescent="0.25">
      <c r="A29" s="388" t="s">
        <v>0</v>
      </c>
      <c r="B29" s="389"/>
      <c r="C29" s="392" t="s">
        <v>95</v>
      </c>
      <c r="D29" s="389"/>
      <c r="E29" s="389" t="s">
        <v>10</v>
      </c>
      <c r="F29" s="472" t="s">
        <v>3</v>
      </c>
      <c r="G29" s="389" t="s">
        <v>11</v>
      </c>
      <c r="H29" s="389"/>
      <c r="I29" s="389"/>
      <c r="J29" s="470" t="s">
        <v>355</v>
      </c>
      <c r="K29" s="385" t="s">
        <v>9</v>
      </c>
      <c r="M29" s="422"/>
    </row>
    <row r="30" spans="1:15" ht="15" customHeight="1" x14ac:dyDescent="0.25">
      <c r="A30" s="390"/>
      <c r="B30" s="391"/>
      <c r="C30" s="391"/>
      <c r="D30" s="391"/>
      <c r="E30" s="391"/>
      <c r="F30" s="473"/>
      <c r="G30" s="33" t="s">
        <v>43</v>
      </c>
      <c r="H30" s="33" t="s">
        <v>1</v>
      </c>
      <c r="I30" s="32" t="s">
        <v>44</v>
      </c>
      <c r="J30" s="471"/>
      <c r="K30" s="386"/>
      <c r="M30" s="422"/>
    </row>
    <row r="31" spans="1:15" ht="22.5" customHeight="1" x14ac:dyDescent="0.25">
      <c r="A31" s="371"/>
      <c r="B31" s="372"/>
      <c r="C31" s="419"/>
      <c r="D31" s="420"/>
      <c r="E31" s="51"/>
      <c r="F31" s="9"/>
      <c r="G31" s="147"/>
      <c r="H31" s="206"/>
      <c r="I31" s="32"/>
      <c r="J31" s="42"/>
      <c r="K31" s="39"/>
      <c r="M31" s="422"/>
    </row>
    <row r="32" spans="1:15" ht="22.5" customHeight="1" x14ac:dyDescent="0.25">
      <c r="A32" s="371"/>
      <c r="B32" s="372"/>
      <c r="C32" s="419"/>
      <c r="D32" s="420"/>
      <c r="E32" s="51"/>
      <c r="F32" s="10"/>
      <c r="G32" s="147"/>
      <c r="H32" s="206"/>
      <c r="I32" s="32"/>
      <c r="J32" s="50"/>
      <c r="K32" s="40"/>
      <c r="M32" s="422"/>
    </row>
    <row r="33" spans="1:13" ht="22.5" customHeight="1" x14ac:dyDescent="0.25">
      <c r="A33" s="371"/>
      <c r="B33" s="372"/>
      <c r="C33" s="419"/>
      <c r="D33" s="420"/>
      <c r="E33" s="51"/>
      <c r="F33" s="9"/>
      <c r="G33" s="147"/>
      <c r="H33" s="206"/>
      <c r="I33" s="32"/>
      <c r="J33" s="50"/>
      <c r="K33" s="40"/>
      <c r="M33" s="422"/>
    </row>
    <row r="34" spans="1:13" ht="22.5" customHeight="1" x14ac:dyDescent="0.25">
      <c r="A34" s="371"/>
      <c r="B34" s="372"/>
      <c r="C34" s="419"/>
      <c r="D34" s="420"/>
      <c r="E34" s="51"/>
      <c r="F34" s="10"/>
      <c r="G34" s="147"/>
      <c r="H34" s="206"/>
      <c r="I34" s="32"/>
      <c r="J34" s="50"/>
      <c r="K34" s="40"/>
      <c r="M34" s="422"/>
    </row>
    <row r="35" spans="1:13" ht="22.5" customHeight="1" x14ac:dyDescent="0.25">
      <c r="A35" s="371"/>
      <c r="B35" s="372"/>
      <c r="C35" s="419"/>
      <c r="D35" s="420"/>
      <c r="E35" s="51"/>
      <c r="F35" s="170"/>
      <c r="G35" s="147"/>
      <c r="H35" s="206"/>
      <c r="I35" s="32"/>
      <c r="J35" s="50"/>
      <c r="K35" s="40"/>
      <c r="M35" s="422"/>
    </row>
    <row r="36" spans="1:13" ht="22.5" customHeight="1" x14ac:dyDescent="0.25">
      <c r="A36" s="371"/>
      <c r="B36" s="372"/>
      <c r="C36" s="419"/>
      <c r="D36" s="420"/>
      <c r="E36" s="51"/>
      <c r="F36" s="170"/>
      <c r="G36" s="147"/>
      <c r="H36" s="206"/>
      <c r="I36" s="32"/>
      <c r="J36" s="50"/>
      <c r="K36" s="40"/>
      <c r="M36" s="422"/>
    </row>
    <row r="37" spans="1:13" ht="22.5" customHeight="1" x14ac:dyDescent="0.25">
      <c r="A37" s="371"/>
      <c r="B37" s="372"/>
      <c r="C37" s="419"/>
      <c r="D37" s="420"/>
      <c r="E37" s="51"/>
      <c r="F37" s="9"/>
      <c r="G37" s="147"/>
      <c r="H37" s="206"/>
      <c r="I37" s="32"/>
      <c r="J37" s="50"/>
      <c r="K37" s="40"/>
      <c r="M37" s="422"/>
    </row>
    <row r="38" spans="1:13" ht="22.5" customHeight="1" x14ac:dyDescent="0.25">
      <c r="A38" s="371"/>
      <c r="B38" s="372"/>
      <c r="C38" s="419"/>
      <c r="D38" s="420"/>
      <c r="E38" s="51"/>
      <c r="F38" s="9"/>
      <c r="G38" s="147"/>
      <c r="H38" s="206"/>
      <c r="I38" s="32"/>
      <c r="J38" s="50"/>
      <c r="K38" s="40"/>
      <c r="M38" s="422"/>
    </row>
    <row r="39" spans="1:13" ht="22.5" customHeight="1" x14ac:dyDescent="0.25">
      <c r="A39" s="371"/>
      <c r="B39" s="372"/>
      <c r="C39" s="419"/>
      <c r="D39" s="420"/>
      <c r="E39" s="51"/>
      <c r="F39" s="9"/>
      <c r="G39" s="147"/>
      <c r="H39" s="206"/>
      <c r="I39" s="32"/>
      <c r="J39" s="50"/>
      <c r="K39" s="40"/>
      <c r="M39" s="422"/>
    </row>
    <row r="40" spans="1:13" ht="22.5" customHeight="1" x14ac:dyDescent="0.25">
      <c r="A40" s="371"/>
      <c r="B40" s="372"/>
      <c r="C40" s="419"/>
      <c r="D40" s="420"/>
      <c r="E40" s="51"/>
      <c r="F40" s="9"/>
      <c r="G40" s="147"/>
      <c r="H40" s="206"/>
      <c r="I40" s="32"/>
      <c r="J40" s="50"/>
      <c r="K40" s="40"/>
      <c r="M40" s="422"/>
    </row>
    <row r="41" spans="1:13" ht="22.5" customHeight="1" x14ac:dyDescent="0.25">
      <c r="A41" s="371"/>
      <c r="B41" s="372"/>
      <c r="C41" s="419"/>
      <c r="D41" s="420"/>
      <c r="E41" s="51"/>
      <c r="F41" s="9"/>
      <c r="G41" s="147"/>
      <c r="H41" s="206"/>
      <c r="I41" s="32"/>
      <c r="J41" s="50"/>
      <c r="K41" s="40"/>
      <c r="M41" s="422"/>
    </row>
    <row r="42" spans="1:13" ht="22.5" customHeight="1" x14ac:dyDescent="0.25">
      <c r="A42" s="371"/>
      <c r="B42" s="372"/>
      <c r="C42" s="419"/>
      <c r="D42" s="420"/>
      <c r="E42" s="51"/>
      <c r="F42" s="9"/>
      <c r="G42" s="147"/>
      <c r="H42" s="206"/>
      <c r="I42" s="32"/>
      <c r="J42" s="50"/>
      <c r="K42" s="40"/>
      <c r="M42" s="422"/>
    </row>
    <row r="43" spans="1:13" ht="22.5" customHeight="1" x14ac:dyDescent="0.25">
      <c r="A43" s="371"/>
      <c r="B43" s="372"/>
      <c r="C43" s="419"/>
      <c r="D43" s="420"/>
      <c r="E43" s="51"/>
      <c r="F43" s="9"/>
      <c r="G43" s="147"/>
      <c r="H43" s="206"/>
      <c r="I43" s="32"/>
      <c r="J43" s="50"/>
      <c r="K43" s="40"/>
    </row>
    <row r="44" spans="1:13" ht="22.5" customHeight="1" x14ac:dyDescent="0.25">
      <c r="A44" s="371"/>
      <c r="B44" s="372"/>
      <c r="C44" s="419"/>
      <c r="D44" s="420"/>
      <c r="E44" s="51"/>
      <c r="F44" s="9"/>
      <c r="G44" s="147"/>
      <c r="H44" s="206"/>
      <c r="I44" s="32"/>
      <c r="J44" s="50"/>
      <c r="K44" s="40"/>
    </row>
    <row r="45" spans="1:13" ht="22.5" customHeight="1" x14ac:dyDescent="0.25">
      <c r="A45" s="371"/>
      <c r="B45" s="372"/>
      <c r="C45" s="419"/>
      <c r="D45" s="420"/>
      <c r="E45" s="51"/>
      <c r="F45" s="9"/>
      <c r="G45" s="147"/>
      <c r="H45" s="206"/>
      <c r="I45" s="32"/>
      <c r="J45" s="50"/>
      <c r="K45" s="40"/>
    </row>
    <row r="46" spans="1:13" ht="22.5" customHeight="1" x14ac:dyDescent="0.25">
      <c r="A46" s="371"/>
      <c r="B46" s="372"/>
      <c r="C46" s="419"/>
      <c r="D46" s="420"/>
      <c r="E46" s="51"/>
      <c r="F46" s="9"/>
      <c r="G46" s="147"/>
      <c r="H46" s="206"/>
      <c r="I46" s="32"/>
      <c r="J46" s="50"/>
      <c r="K46" s="40"/>
    </row>
    <row r="47" spans="1:13" ht="22.5" customHeight="1" x14ac:dyDescent="0.25">
      <c r="A47" s="371"/>
      <c r="B47" s="372"/>
      <c r="C47" s="419"/>
      <c r="D47" s="420"/>
      <c r="E47" s="51"/>
      <c r="F47" s="9"/>
      <c r="G47" s="147"/>
      <c r="H47" s="206"/>
      <c r="I47" s="32"/>
      <c r="J47" s="50"/>
      <c r="K47" s="40"/>
    </row>
    <row r="48" spans="1:13" ht="22.5" customHeight="1" x14ac:dyDescent="0.25">
      <c r="A48" s="371"/>
      <c r="B48" s="372"/>
      <c r="C48" s="419"/>
      <c r="D48" s="420"/>
      <c r="E48" s="51"/>
      <c r="F48" s="9"/>
      <c r="G48" s="147"/>
      <c r="H48" s="206"/>
      <c r="I48" s="32"/>
      <c r="J48" s="50"/>
      <c r="K48" s="40"/>
    </row>
    <row r="49" spans="1:13" ht="22.5" customHeight="1" x14ac:dyDescent="0.25">
      <c r="A49" s="371"/>
      <c r="B49" s="372"/>
      <c r="C49" s="419"/>
      <c r="D49" s="420"/>
      <c r="E49" s="51"/>
      <c r="F49" s="9"/>
      <c r="G49" s="147"/>
      <c r="H49" s="206"/>
      <c r="I49" s="32"/>
      <c r="J49" s="50"/>
      <c r="K49" s="40"/>
    </row>
    <row r="50" spans="1:13" ht="22.5" customHeight="1" x14ac:dyDescent="0.25">
      <c r="A50" s="474"/>
      <c r="B50" s="475"/>
      <c r="C50" s="419"/>
      <c r="D50" s="420"/>
      <c r="E50" s="51"/>
      <c r="F50" s="9"/>
      <c r="G50" s="147"/>
      <c r="H50" s="206"/>
      <c r="I50" s="32"/>
      <c r="J50" s="50"/>
      <c r="K50" s="40"/>
    </row>
    <row r="51" spans="1:13" ht="22.5" customHeight="1" x14ac:dyDescent="0.25">
      <c r="A51" s="371"/>
      <c r="B51" s="372"/>
      <c r="C51" s="419"/>
      <c r="D51" s="420"/>
      <c r="E51" s="51"/>
      <c r="F51" s="9"/>
      <c r="G51" s="147"/>
      <c r="H51" s="147"/>
      <c r="I51" s="32"/>
      <c r="J51" s="50"/>
      <c r="K51" s="40"/>
      <c r="M51" s="74">
        <f>SUMIF(E31:E53,"立候補準備",C31:C53)</f>
        <v>0</v>
      </c>
    </row>
    <row r="52" spans="1:13" ht="22.5" customHeight="1" x14ac:dyDescent="0.25">
      <c r="A52" s="371"/>
      <c r="B52" s="372"/>
      <c r="C52" s="419"/>
      <c r="D52" s="420"/>
      <c r="E52" s="51"/>
      <c r="F52" s="9"/>
      <c r="G52" s="147"/>
      <c r="H52" s="206"/>
      <c r="I52" s="32"/>
      <c r="J52" s="50"/>
      <c r="K52" s="40"/>
      <c r="M52" s="74">
        <f>SUMIF(E31:E53,"選 挙 運 動",C31:C53)</f>
        <v>0</v>
      </c>
    </row>
    <row r="53" spans="1:13" ht="22.5" customHeight="1" thickBot="1" x14ac:dyDescent="0.3">
      <c r="A53" s="371"/>
      <c r="B53" s="372"/>
      <c r="C53" s="464"/>
      <c r="D53" s="465"/>
      <c r="E53" s="51"/>
      <c r="F53" s="9"/>
      <c r="G53" s="147"/>
      <c r="H53" s="206"/>
      <c r="I53" s="32"/>
      <c r="J53" s="50"/>
      <c r="K53" s="40"/>
      <c r="M53" s="74">
        <f>SUM(M51:M52)</f>
        <v>0</v>
      </c>
    </row>
    <row r="54" spans="1:13" ht="18.75" customHeight="1" thickTop="1" thickBot="1" x14ac:dyDescent="0.3">
      <c r="A54" s="476" t="s">
        <v>22</v>
      </c>
      <c r="B54" s="478"/>
      <c r="C54" s="466">
        <f>SUM(C31:C53)</f>
        <v>0</v>
      </c>
      <c r="D54" s="467"/>
      <c r="E54" s="146"/>
      <c r="F54" s="146"/>
      <c r="G54" s="166"/>
      <c r="H54" s="167"/>
      <c r="I54" s="146"/>
      <c r="J54" s="176"/>
      <c r="K54" s="67"/>
      <c r="M54" s="59" t="str">
        <f>IF(M53=C54,"OK","NG")</f>
        <v>OK</v>
      </c>
    </row>
    <row r="55" spans="1:13" ht="18.75" customHeight="1" thickBot="1" x14ac:dyDescent="0.3">
      <c r="A55" s="125" t="s">
        <v>87</v>
      </c>
      <c r="B55" s="3" t="s">
        <v>156</v>
      </c>
      <c r="C55" s="4"/>
      <c r="D55" s="2"/>
      <c r="E55" s="2"/>
      <c r="F55" s="46"/>
      <c r="G55" s="4" t="s">
        <v>150</v>
      </c>
      <c r="K55" s="126" t="s">
        <v>98</v>
      </c>
      <c r="M55" s="422" t="s">
        <v>50</v>
      </c>
    </row>
    <row r="56" spans="1:13" ht="15" customHeight="1" x14ac:dyDescent="0.25">
      <c r="A56" s="388" t="s">
        <v>0</v>
      </c>
      <c r="B56" s="389"/>
      <c r="C56" s="392" t="s">
        <v>95</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371"/>
      <c r="B58" s="372"/>
      <c r="C58" s="419"/>
      <c r="D58" s="420"/>
      <c r="E58" s="51"/>
      <c r="F58" s="9"/>
      <c r="G58" s="172"/>
      <c r="H58" s="173"/>
      <c r="I58" s="9"/>
      <c r="J58" s="42"/>
      <c r="K58" s="39"/>
      <c r="M58" s="422"/>
    </row>
    <row r="59" spans="1:13" ht="22.5" customHeight="1" x14ac:dyDescent="0.25">
      <c r="A59" s="371"/>
      <c r="B59" s="372"/>
      <c r="C59" s="419"/>
      <c r="D59" s="420"/>
      <c r="E59" s="51"/>
      <c r="F59" s="10"/>
      <c r="G59" s="172"/>
      <c r="H59" s="173"/>
      <c r="I59" s="9"/>
      <c r="J59" s="50"/>
      <c r="K59" s="40"/>
      <c r="M59" s="422"/>
    </row>
    <row r="60" spans="1:13" ht="22.5" customHeight="1" x14ac:dyDescent="0.25">
      <c r="A60" s="371"/>
      <c r="B60" s="372"/>
      <c r="C60" s="419"/>
      <c r="D60" s="420"/>
      <c r="E60" s="51"/>
      <c r="F60" s="9"/>
      <c r="G60" s="172"/>
      <c r="H60" s="173"/>
      <c r="I60" s="9"/>
      <c r="J60" s="50"/>
      <c r="K60" s="40"/>
      <c r="M60" s="422"/>
    </row>
    <row r="61" spans="1:13" ht="22.5" customHeight="1" x14ac:dyDescent="0.25">
      <c r="A61" s="371"/>
      <c r="B61" s="372"/>
      <c r="C61" s="419"/>
      <c r="D61" s="420"/>
      <c r="E61" s="51"/>
      <c r="F61" s="10"/>
      <c r="G61" s="172"/>
      <c r="H61" s="173"/>
      <c r="I61" s="9"/>
      <c r="J61" s="50"/>
      <c r="K61" s="40"/>
      <c r="M61" s="422"/>
    </row>
    <row r="62" spans="1:13" ht="22.5" customHeight="1" x14ac:dyDescent="0.25">
      <c r="A62" s="371"/>
      <c r="B62" s="372"/>
      <c r="C62" s="419"/>
      <c r="D62" s="420"/>
      <c r="E62" s="51"/>
      <c r="F62" s="170"/>
      <c r="G62" s="172"/>
      <c r="H62" s="173"/>
      <c r="I62" s="9"/>
      <c r="J62" s="50"/>
      <c r="K62" s="40"/>
      <c r="M62" s="422"/>
    </row>
    <row r="63" spans="1:13" ht="22.5" customHeight="1" x14ac:dyDescent="0.25">
      <c r="A63" s="371"/>
      <c r="B63" s="372"/>
      <c r="C63" s="419"/>
      <c r="D63" s="420"/>
      <c r="E63" s="51"/>
      <c r="F63" s="170"/>
      <c r="G63" s="172"/>
      <c r="H63" s="173"/>
      <c r="I63" s="9"/>
      <c r="J63" s="50"/>
      <c r="K63" s="40"/>
      <c r="M63" s="422"/>
    </row>
    <row r="64" spans="1:13" ht="22.5" customHeight="1" x14ac:dyDescent="0.25">
      <c r="A64" s="371"/>
      <c r="B64" s="372"/>
      <c r="C64" s="419"/>
      <c r="D64" s="420"/>
      <c r="E64" s="51"/>
      <c r="F64" s="9"/>
      <c r="G64" s="172"/>
      <c r="H64" s="173"/>
      <c r="I64" s="9"/>
      <c r="J64" s="50"/>
      <c r="K64" s="40"/>
      <c r="M64" s="422"/>
    </row>
    <row r="65" spans="1:13" ht="22.5" customHeight="1" x14ac:dyDescent="0.25">
      <c r="A65" s="371"/>
      <c r="B65" s="372"/>
      <c r="C65" s="419"/>
      <c r="D65" s="420"/>
      <c r="E65" s="51"/>
      <c r="F65" s="9"/>
      <c r="G65" s="172"/>
      <c r="H65" s="173"/>
      <c r="I65" s="9"/>
      <c r="J65" s="50"/>
      <c r="K65" s="40"/>
      <c r="M65" s="422"/>
    </row>
    <row r="66" spans="1:13" ht="22.5" customHeight="1" x14ac:dyDescent="0.25">
      <c r="A66" s="371"/>
      <c r="B66" s="372"/>
      <c r="C66" s="419"/>
      <c r="D66" s="420"/>
      <c r="E66" s="51"/>
      <c r="F66" s="9"/>
      <c r="G66" s="172"/>
      <c r="H66" s="173"/>
      <c r="I66" s="9"/>
      <c r="J66" s="50"/>
      <c r="K66" s="40"/>
      <c r="M66" s="422"/>
    </row>
    <row r="67" spans="1:13" ht="22.5" customHeight="1" x14ac:dyDescent="0.25">
      <c r="A67" s="371"/>
      <c r="B67" s="372"/>
      <c r="C67" s="419"/>
      <c r="D67" s="420"/>
      <c r="E67" s="51"/>
      <c r="F67" s="9"/>
      <c r="G67" s="172"/>
      <c r="H67" s="173"/>
      <c r="I67" s="9"/>
      <c r="J67" s="50"/>
      <c r="K67" s="40"/>
      <c r="M67" s="422"/>
    </row>
    <row r="68" spans="1:13" ht="22.5" customHeight="1" x14ac:dyDescent="0.25">
      <c r="A68" s="371"/>
      <c r="B68" s="372"/>
      <c r="C68" s="419"/>
      <c r="D68" s="420"/>
      <c r="E68" s="51"/>
      <c r="F68" s="9"/>
      <c r="G68" s="172"/>
      <c r="H68" s="173"/>
      <c r="I68" s="9"/>
      <c r="J68" s="50"/>
      <c r="K68" s="40"/>
      <c r="M68" s="422"/>
    </row>
    <row r="69" spans="1:13" ht="22.5" customHeight="1" x14ac:dyDescent="0.25">
      <c r="A69" s="371"/>
      <c r="B69" s="372"/>
      <c r="C69" s="419"/>
      <c r="D69" s="420"/>
      <c r="E69" s="51"/>
      <c r="F69" s="9"/>
      <c r="G69" s="172"/>
      <c r="H69" s="173"/>
      <c r="I69" s="9"/>
      <c r="J69" s="50"/>
      <c r="K69" s="40"/>
      <c r="M69" s="422"/>
    </row>
    <row r="70" spans="1:13" ht="22.5" customHeight="1" x14ac:dyDescent="0.25">
      <c r="A70" s="371"/>
      <c r="B70" s="372"/>
      <c r="C70" s="419"/>
      <c r="D70" s="420"/>
      <c r="E70" s="51"/>
      <c r="F70" s="9"/>
      <c r="G70" s="172"/>
      <c r="H70" s="173"/>
      <c r="I70" s="9"/>
      <c r="J70" s="50"/>
      <c r="K70" s="40"/>
    </row>
    <row r="71" spans="1:13" ht="22.5" customHeight="1" x14ac:dyDescent="0.25">
      <c r="A71" s="371"/>
      <c r="B71" s="372"/>
      <c r="C71" s="419"/>
      <c r="D71" s="420"/>
      <c r="E71" s="51"/>
      <c r="F71" s="9"/>
      <c r="G71" s="172"/>
      <c r="H71" s="173"/>
      <c r="I71" s="9"/>
      <c r="J71" s="50"/>
      <c r="K71" s="40"/>
    </row>
    <row r="72" spans="1:13" ht="22.5" customHeight="1" x14ac:dyDescent="0.25">
      <c r="A72" s="371"/>
      <c r="B72" s="372"/>
      <c r="C72" s="419"/>
      <c r="D72" s="420"/>
      <c r="E72" s="51"/>
      <c r="F72" s="9"/>
      <c r="G72" s="172"/>
      <c r="H72" s="173"/>
      <c r="I72" s="9"/>
      <c r="J72" s="50"/>
      <c r="K72" s="40"/>
    </row>
    <row r="73" spans="1:13" ht="22.5" customHeight="1" x14ac:dyDescent="0.25">
      <c r="A73" s="371"/>
      <c r="B73" s="372"/>
      <c r="C73" s="419"/>
      <c r="D73" s="420"/>
      <c r="E73" s="51"/>
      <c r="F73" s="9"/>
      <c r="G73" s="172"/>
      <c r="H73" s="173"/>
      <c r="I73" s="9"/>
      <c r="J73" s="50"/>
      <c r="K73" s="40"/>
    </row>
    <row r="74" spans="1:13" ht="22.5" customHeight="1" x14ac:dyDescent="0.25">
      <c r="A74" s="371"/>
      <c r="B74" s="372"/>
      <c r="C74" s="419"/>
      <c r="D74" s="420"/>
      <c r="E74" s="51"/>
      <c r="F74" s="9"/>
      <c r="G74" s="172"/>
      <c r="H74" s="173"/>
      <c r="I74" s="9"/>
      <c r="J74" s="50"/>
      <c r="K74" s="40"/>
    </row>
    <row r="75" spans="1:13" ht="22.5" customHeight="1" x14ac:dyDescent="0.25">
      <c r="A75" s="371"/>
      <c r="B75" s="372"/>
      <c r="C75" s="419"/>
      <c r="D75" s="420"/>
      <c r="E75" s="51"/>
      <c r="F75" s="9"/>
      <c r="G75" s="172"/>
      <c r="H75" s="173"/>
      <c r="I75" s="9"/>
      <c r="J75" s="50"/>
      <c r="K75" s="40"/>
    </row>
    <row r="76" spans="1:13" ht="22.5" customHeight="1" x14ac:dyDescent="0.25">
      <c r="A76" s="371"/>
      <c r="B76" s="372"/>
      <c r="C76" s="419"/>
      <c r="D76" s="420"/>
      <c r="E76" s="51"/>
      <c r="F76" s="9"/>
      <c r="G76" s="172"/>
      <c r="H76" s="173"/>
      <c r="I76" s="9"/>
      <c r="J76" s="50"/>
      <c r="K76" s="40"/>
    </row>
    <row r="77" spans="1:13" ht="22.5" customHeight="1" x14ac:dyDescent="0.25">
      <c r="A77" s="474"/>
      <c r="B77" s="475"/>
      <c r="C77" s="419"/>
      <c r="D77" s="420"/>
      <c r="E77" s="51"/>
      <c r="F77" s="9"/>
      <c r="G77" s="172"/>
      <c r="H77" s="173"/>
      <c r="I77" s="9"/>
      <c r="J77" s="50"/>
      <c r="K77" s="40"/>
    </row>
    <row r="78" spans="1:13" ht="22.5" customHeight="1" x14ac:dyDescent="0.25">
      <c r="A78" s="371"/>
      <c r="B78" s="372"/>
      <c r="C78" s="419"/>
      <c r="D78" s="420"/>
      <c r="E78" s="51"/>
      <c r="F78" s="9"/>
      <c r="G78" s="172"/>
      <c r="H78" s="172"/>
      <c r="I78" s="9"/>
      <c r="J78" s="50"/>
      <c r="K78" s="40"/>
      <c r="M78" s="74">
        <f>SUMIF(E58:E80,"立候補準備",C58:C80)</f>
        <v>0</v>
      </c>
    </row>
    <row r="79" spans="1:13" ht="22.5" customHeight="1" x14ac:dyDescent="0.25">
      <c r="A79" s="371"/>
      <c r="B79" s="372"/>
      <c r="C79" s="419"/>
      <c r="D79" s="420"/>
      <c r="E79" s="51"/>
      <c r="F79" s="9"/>
      <c r="G79" s="172"/>
      <c r="H79" s="173"/>
      <c r="I79" s="9"/>
      <c r="J79" s="50"/>
      <c r="K79" s="40"/>
      <c r="M79" s="74">
        <f>SUMIF(E58:E80,"選 挙 運 動",C58:C80)</f>
        <v>0</v>
      </c>
    </row>
    <row r="80" spans="1:13" ht="22.5" customHeight="1" thickBot="1" x14ac:dyDescent="0.3">
      <c r="A80" s="371"/>
      <c r="B80" s="372"/>
      <c r="C80" s="464"/>
      <c r="D80" s="465"/>
      <c r="E80" s="51"/>
      <c r="F80" s="9"/>
      <c r="G80" s="172"/>
      <c r="H80" s="173"/>
      <c r="I80" s="9"/>
      <c r="J80" s="50"/>
      <c r="K80" s="40"/>
      <c r="M80" s="74">
        <f>SUM(M78:M79)</f>
        <v>0</v>
      </c>
    </row>
    <row r="81" spans="1:13" ht="18.75" customHeight="1" thickTop="1" thickBot="1" x14ac:dyDescent="0.3">
      <c r="A81" s="476" t="s">
        <v>22</v>
      </c>
      <c r="B81" s="478"/>
      <c r="C81" s="466">
        <f>SUM(C58:C80)</f>
        <v>0</v>
      </c>
      <c r="D81" s="467"/>
      <c r="E81" s="146"/>
      <c r="F81" s="146"/>
      <c r="G81" s="166"/>
      <c r="H81" s="167"/>
      <c r="I81" s="146"/>
      <c r="J81" s="176"/>
      <c r="K81" s="67"/>
      <c r="M81" s="59" t="str">
        <f>IF(M80=C81,"OK","NG")</f>
        <v>OK</v>
      </c>
    </row>
    <row r="82" spans="1:13" ht="18.75" customHeight="1" thickBot="1" x14ac:dyDescent="0.3">
      <c r="A82" s="125" t="s">
        <v>87</v>
      </c>
      <c r="B82" s="3" t="s">
        <v>156</v>
      </c>
      <c r="C82" s="4"/>
      <c r="D82" s="2"/>
      <c r="E82" s="2"/>
      <c r="F82" s="46"/>
      <c r="G82" s="4" t="s">
        <v>151</v>
      </c>
      <c r="K82" s="126" t="s">
        <v>98</v>
      </c>
      <c r="M82" s="422" t="s">
        <v>51</v>
      </c>
    </row>
    <row r="83" spans="1:13" ht="15" customHeight="1" x14ac:dyDescent="0.25">
      <c r="A83" s="388" t="s">
        <v>0</v>
      </c>
      <c r="B83" s="389"/>
      <c r="C83" s="392" t="s">
        <v>95</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371"/>
      <c r="B85" s="372"/>
      <c r="C85" s="419"/>
      <c r="D85" s="420"/>
      <c r="E85" s="51"/>
      <c r="F85" s="9"/>
      <c r="G85" s="172"/>
      <c r="H85" s="173"/>
      <c r="I85" s="9"/>
      <c r="J85" s="42"/>
      <c r="K85" s="39"/>
      <c r="M85" s="422"/>
    </row>
    <row r="86" spans="1:13" ht="22.5" customHeight="1" x14ac:dyDescent="0.25">
      <c r="A86" s="371"/>
      <c r="B86" s="372"/>
      <c r="C86" s="419"/>
      <c r="D86" s="420"/>
      <c r="E86" s="51"/>
      <c r="F86" s="10"/>
      <c r="G86" s="172"/>
      <c r="H86" s="173"/>
      <c r="I86" s="9"/>
      <c r="J86" s="50"/>
      <c r="K86" s="40"/>
      <c r="M86" s="422"/>
    </row>
    <row r="87" spans="1:13" ht="22.5" customHeight="1" x14ac:dyDescent="0.25">
      <c r="A87" s="371"/>
      <c r="B87" s="372"/>
      <c r="C87" s="419"/>
      <c r="D87" s="420"/>
      <c r="E87" s="51"/>
      <c r="F87" s="9"/>
      <c r="G87" s="172"/>
      <c r="H87" s="173"/>
      <c r="I87" s="9"/>
      <c r="J87" s="50"/>
      <c r="K87" s="40"/>
      <c r="M87" s="422"/>
    </row>
    <row r="88" spans="1:13" ht="22.5" customHeight="1" x14ac:dyDescent="0.25">
      <c r="A88" s="371"/>
      <c r="B88" s="372"/>
      <c r="C88" s="419"/>
      <c r="D88" s="420"/>
      <c r="E88" s="51"/>
      <c r="F88" s="10"/>
      <c r="G88" s="172"/>
      <c r="H88" s="173"/>
      <c r="I88" s="9"/>
      <c r="J88" s="50"/>
      <c r="K88" s="40"/>
      <c r="M88" s="422"/>
    </row>
    <row r="89" spans="1:13" ht="22.5" customHeight="1" x14ac:dyDescent="0.25">
      <c r="A89" s="371"/>
      <c r="B89" s="372"/>
      <c r="C89" s="419"/>
      <c r="D89" s="420"/>
      <c r="E89" s="51"/>
      <c r="F89" s="170"/>
      <c r="G89" s="172"/>
      <c r="H89" s="173"/>
      <c r="I89" s="9"/>
      <c r="J89" s="50"/>
      <c r="K89" s="40"/>
      <c r="M89" s="422"/>
    </row>
    <row r="90" spans="1:13" ht="22.5" customHeight="1" x14ac:dyDescent="0.25">
      <c r="A90" s="371"/>
      <c r="B90" s="372"/>
      <c r="C90" s="419"/>
      <c r="D90" s="420"/>
      <c r="E90" s="51"/>
      <c r="F90" s="170"/>
      <c r="G90" s="172"/>
      <c r="H90" s="173"/>
      <c r="I90" s="9"/>
      <c r="J90" s="50"/>
      <c r="K90" s="40"/>
      <c r="M90" s="422"/>
    </row>
    <row r="91" spans="1:13" ht="22.5" customHeight="1" x14ac:dyDescent="0.25">
      <c r="A91" s="371"/>
      <c r="B91" s="372"/>
      <c r="C91" s="419"/>
      <c r="D91" s="420"/>
      <c r="E91" s="51"/>
      <c r="F91" s="9"/>
      <c r="G91" s="172"/>
      <c r="H91" s="173"/>
      <c r="I91" s="9"/>
      <c r="J91" s="50"/>
      <c r="K91" s="40"/>
      <c r="M91" s="422"/>
    </row>
    <row r="92" spans="1:13" ht="22.5" customHeight="1" x14ac:dyDescent="0.25">
      <c r="A92" s="371"/>
      <c r="B92" s="372"/>
      <c r="C92" s="419"/>
      <c r="D92" s="420"/>
      <c r="E92" s="51"/>
      <c r="F92" s="9"/>
      <c r="G92" s="172"/>
      <c r="H92" s="173"/>
      <c r="I92" s="9"/>
      <c r="J92" s="50"/>
      <c r="K92" s="40"/>
      <c r="M92" s="422"/>
    </row>
    <row r="93" spans="1:13" ht="22.5" customHeight="1" x14ac:dyDescent="0.25">
      <c r="A93" s="371"/>
      <c r="B93" s="372"/>
      <c r="C93" s="419"/>
      <c r="D93" s="420"/>
      <c r="E93" s="51"/>
      <c r="F93" s="9"/>
      <c r="G93" s="172"/>
      <c r="H93" s="173"/>
      <c r="I93" s="9"/>
      <c r="J93" s="50"/>
      <c r="K93" s="40"/>
      <c r="M93" s="422"/>
    </row>
    <row r="94" spans="1:13" ht="22.5" customHeight="1" x14ac:dyDescent="0.25">
      <c r="A94" s="371"/>
      <c r="B94" s="372"/>
      <c r="C94" s="419"/>
      <c r="D94" s="420"/>
      <c r="E94" s="51"/>
      <c r="F94" s="9"/>
      <c r="G94" s="172"/>
      <c r="H94" s="173"/>
      <c r="I94" s="9"/>
      <c r="J94" s="50"/>
      <c r="K94" s="40"/>
      <c r="M94" s="422"/>
    </row>
    <row r="95" spans="1:13" ht="22.5" customHeight="1" x14ac:dyDescent="0.25">
      <c r="A95" s="371"/>
      <c r="B95" s="372"/>
      <c r="C95" s="419"/>
      <c r="D95" s="420"/>
      <c r="E95" s="51"/>
      <c r="F95" s="9"/>
      <c r="G95" s="172"/>
      <c r="H95" s="173"/>
      <c r="I95" s="9"/>
      <c r="J95" s="50"/>
      <c r="K95" s="40"/>
      <c r="M95" s="422"/>
    </row>
    <row r="96" spans="1:13" ht="22.5" customHeight="1" x14ac:dyDescent="0.25">
      <c r="A96" s="371"/>
      <c r="B96" s="372"/>
      <c r="C96" s="419"/>
      <c r="D96" s="420"/>
      <c r="E96" s="51"/>
      <c r="F96" s="9"/>
      <c r="G96" s="172"/>
      <c r="H96" s="173"/>
      <c r="I96" s="9"/>
      <c r="J96" s="50"/>
      <c r="K96" s="40"/>
      <c r="M96" s="422"/>
    </row>
    <row r="97" spans="1:13" ht="22.5" customHeight="1" x14ac:dyDescent="0.25">
      <c r="A97" s="371"/>
      <c r="B97" s="372"/>
      <c r="C97" s="419"/>
      <c r="D97" s="420"/>
      <c r="E97" s="51"/>
      <c r="F97" s="9"/>
      <c r="G97" s="172"/>
      <c r="H97" s="173"/>
      <c r="I97" s="9"/>
      <c r="J97" s="50"/>
      <c r="K97" s="40"/>
    </row>
    <row r="98" spans="1:13" ht="22.5" customHeight="1" x14ac:dyDescent="0.25">
      <c r="A98" s="371"/>
      <c r="B98" s="372"/>
      <c r="C98" s="419"/>
      <c r="D98" s="420"/>
      <c r="E98" s="51"/>
      <c r="F98" s="9"/>
      <c r="G98" s="172"/>
      <c r="H98" s="173"/>
      <c r="I98" s="9"/>
      <c r="J98" s="50"/>
      <c r="K98" s="40"/>
    </row>
    <row r="99" spans="1:13" ht="22.5" customHeight="1" x14ac:dyDescent="0.25">
      <c r="A99" s="371"/>
      <c r="B99" s="372"/>
      <c r="C99" s="419"/>
      <c r="D99" s="420"/>
      <c r="E99" s="51"/>
      <c r="F99" s="9"/>
      <c r="G99" s="172"/>
      <c r="H99" s="173"/>
      <c r="I99" s="9"/>
      <c r="J99" s="50"/>
      <c r="K99" s="40"/>
    </row>
    <row r="100" spans="1:13" ht="22.5" customHeight="1" x14ac:dyDescent="0.25">
      <c r="A100" s="371"/>
      <c r="B100" s="372"/>
      <c r="C100" s="419"/>
      <c r="D100" s="420"/>
      <c r="E100" s="51"/>
      <c r="F100" s="9"/>
      <c r="G100" s="172"/>
      <c r="H100" s="173"/>
      <c r="I100" s="9"/>
      <c r="J100" s="50"/>
      <c r="K100" s="40"/>
    </row>
    <row r="101" spans="1:13" ht="22.5" customHeight="1" x14ac:dyDescent="0.25">
      <c r="A101" s="371"/>
      <c r="B101" s="372"/>
      <c r="C101" s="419"/>
      <c r="D101" s="420"/>
      <c r="E101" s="51"/>
      <c r="F101" s="9"/>
      <c r="G101" s="172"/>
      <c r="H101" s="173"/>
      <c r="I101" s="9"/>
      <c r="J101" s="50"/>
      <c r="K101" s="40"/>
    </row>
    <row r="102" spans="1:13" ht="22.5" customHeight="1" x14ac:dyDescent="0.25">
      <c r="A102" s="371"/>
      <c r="B102" s="372"/>
      <c r="C102" s="419"/>
      <c r="D102" s="420"/>
      <c r="E102" s="51"/>
      <c r="F102" s="9"/>
      <c r="G102" s="172"/>
      <c r="H102" s="173"/>
      <c r="I102" s="9"/>
      <c r="J102" s="50"/>
      <c r="K102" s="40"/>
    </row>
    <row r="103" spans="1:13" ht="22.5" customHeight="1" x14ac:dyDescent="0.25">
      <c r="A103" s="371"/>
      <c r="B103" s="372"/>
      <c r="C103" s="419"/>
      <c r="D103" s="420"/>
      <c r="E103" s="51"/>
      <c r="F103" s="9"/>
      <c r="G103" s="172"/>
      <c r="H103" s="173"/>
      <c r="I103" s="9"/>
      <c r="J103" s="50"/>
      <c r="K103" s="40"/>
    </row>
    <row r="104" spans="1:13" ht="22.5" customHeight="1" x14ac:dyDescent="0.25">
      <c r="A104" s="474"/>
      <c r="B104" s="475"/>
      <c r="C104" s="419"/>
      <c r="D104" s="420"/>
      <c r="E104" s="51"/>
      <c r="F104" s="9"/>
      <c r="G104" s="172"/>
      <c r="H104" s="173"/>
      <c r="I104" s="9"/>
      <c r="J104" s="50"/>
      <c r="K104" s="40"/>
    </row>
    <row r="105" spans="1:13" ht="22.5" customHeight="1" x14ac:dyDescent="0.25">
      <c r="A105" s="371"/>
      <c r="B105" s="372"/>
      <c r="C105" s="419"/>
      <c r="D105" s="420"/>
      <c r="E105" s="51"/>
      <c r="F105" s="9"/>
      <c r="G105" s="172"/>
      <c r="H105" s="172"/>
      <c r="I105" s="9"/>
      <c r="J105" s="50"/>
      <c r="K105" s="40"/>
      <c r="M105" s="74">
        <f>SUMIF(E85:E107,"立候補準備",C85:C107)</f>
        <v>0</v>
      </c>
    </row>
    <row r="106" spans="1:13" ht="22.5" customHeight="1" x14ac:dyDescent="0.25">
      <c r="A106" s="371"/>
      <c r="B106" s="372"/>
      <c r="C106" s="419"/>
      <c r="D106" s="420"/>
      <c r="E106" s="51"/>
      <c r="F106" s="9"/>
      <c r="G106" s="172"/>
      <c r="H106" s="173"/>
      <c r="I106" s="9"/>
      <c r="J106" s="50"/>
      <c r="K106" s="40"/>
      <c r="M106" s="74">
        <f>SUMIF(E85:E107,"選 挙 運 動",C85:C107)</f>
        <v>0</v>
      </c>
    </row>
    <row r="107" spans="1:13" ht="22.5" customHeight="1" thickBot="1" x14ac:dyDescent="0.3">
      <c r="A107" s="371"/>
      <c r="B107" s="372"/>
      <c r="C107" s="464"/>
      <c r="D107" s="465"/>
      <c r="E107" s="51"/>
      <c r="F107" s="9"/>
      <c r="G107" s="172"/>
      <c r="H107" s="173"/>
      <c r="I107" s="9"/>
      <c r="J107" s="50"/>
      <c r="K107" s="40"/>
      <c r="M107" s="74">
        <f>SUM(M105:M106)</f>
        <v>0</v>
      </c>
    </row>
    <row r="108" spans="1:13" ht="18.75" customHeight="1" thickTop="1" thickBot="1" x14ac:dyDescent="0.3">
      <c r="A108" s="476" t="s">
        <v>22</v>
      </c>
      <c r="B108" s="478"/>
      <c r="C108" s="466">
        <f>SUM(C85:C107)</f>
        <v>0</v>
      </c>
      <c r="D108" s="467"/>
      <c r="E108" s="146"/>
      <c r="F108" s="146"/>
      <c r="G108" s="166"/>
      <c r="H108" s="167"/>
      <c r="I108" s="146"/>
      <c r="J108" s="176"/>
      <c r="K108" s="67"/>
      <c r="M108" s="59" t="str">
        <f>IF(M107=C108,"OK","NG")</f>
        <v>OK</v>
      </c>
    </row>
  </sheetData>
  <mergeCells count="224">
    <mergeCell ref="M82:M96"/>
    <mergeCell ref="F2:F3"/>
    <mergeCell ref="G2:I2"/>
    <mergeCell ref="J2:J3"/>
    <mergeCell ref="K2:K3"/>
    <mergeCell ref="G29:I29"/>
    <mergeCell ref="C21:D21"/>
    <mergeCell ref="C22:D22"/>
    <mergeCell ref="C23:D23"/>
    <mergeCell ref="C24:D24"/>
    <mergeCell ref="C50:D50"/>
    <mergeCell ref="C51:D51"/>
    <mergeCell ref="C52:D52"/>
    <mergeCell ref="C53:D53"/>
    <mergeCell ref="C54:D54"/>
    <mergeCell ref="C65:D65"/>
    <mergeCell ref="C2:D3"/>
    <mergeCell ref="E2:E3"/>
    <mergeCell ref="C5:D5"/>
    <mergeCell ref="C4:D4"/>
    <mergeCell ref="C6:D6"/>
    <mergeCell ref="C7:D7"/>
    <mergeCell ref="C8:D8"/>
    <mergeCell ref="C12:D12"/>
    <mergeCell ref="M1:M15"/>
    <mergeCell ref="M28:M42"/>
    <mergeCell ref="M55:M69"/>
    <mergeCell ref="A6:B6"/>
    <mergeCell ref="A7:B7"/>
    <mergeCell ref="A8:B8"/>
    <mergeCell ref="A9:B9"/>
    <mergeCell ref="A10:B10"/>
    <mergeCell ref="A11:B11"/>
    <mergeCell ref="A2:B3"/>
    <mergeCell ref="A4:B4"/>
    <mergeCell ref="A5:B5"/>
    <mergeCell ref="C9:D9"/>
    <mergeCell ref="C10:D10"/>
    <mergeCell ref="C11:D11"/>
    <mergeCell ref="A18:B18"/>
    <mergeCell ref="A19:B19"/>
    <mergeCell ref="A20:B20"/>
    <mergeCell ref="A22:B22"/>
    <mergeCell ref="A12:B12"/>
    <mergeCell ref="A13:B13"/>
    <mergeCell ref="A14:B14"/>
    <mergeCell ref="A15:B15"/>
    <mergeCell ref="A16:B16"/>
    <mergeCell ref="A17:B17"/>
    <mergeCell ref="A24:B24"/>
    <mergeCell ref="C13:D13"/>
    <mergeCell ref="C14:D14"/>
    <mergeCell ref="C15:D15"/>
    <mergeCell ref="C16:D16"/>
    <mergeCell ref="C17:D17"/>
    <mergeCell ref="C18:D18"/>
    <mergeCell ref="C19:D19"/>
    <mergeCell ref="C20:D20"/>
    <mergeCell ref="J29:J30"/>
    <mergeCell ref="K29:K30"/>
    <mergeCell ref="A31:B31"/>
    <mergeCell ref="A32:B32"/>
    <mergeCell ref="A33:B33"/>
    <mergeCell ref="A46:B46"/>
    <mergeCell ref="A29:B30"/>
    <mergeCell ref="C29:D30"/>
    <mergeCell ref="E29:E30"/>
    <mergeCell ref="F29:F30"/>
    <mergeCell ref="A34:B34"/>
    <mergeCell ref="A35:B35"/>
    <mergeCell ref="A25:B25"/>
    <mergeCell ref="A26:B26"/>
    <mergeCell ref="A27:B27"/>
    <mergeCell ref="C33:D33"/>
    <mergeCell ref="C34:D34"/>
    <mergeCell ref="C35:D35"/>
    <mergeCell ref="C36:D36"/>
    <mergeCell ref="C37:D37"/>
    <mergeCell ref="A21:B21"/>
    <mergeCell ref="C25:D25"/>
    <mergeCell ref="C26:D26"/>
    <mergeCell ref="C27:D27"/>
    <mergeCell ref="C32:D32"/>
    <mergeCell ref="C31:D31"/>
    <mergeCell ref="A23:B23"/>
    <mergeCell ref="C49:D49"/>
    <mergeCell ref="A38:B38"/>
    <mergeCell ref="A39:B39"/>
    <mergeCell ref="A36:B36"/>
    <mergeCell ref="A37:B37"/>
    <mergeCell ref="A48:B48"/>
    <mergeCell ref="C38:D38"/>
    <mergeCell ref="C39:D39"/>
    <mergeCell ref="C40:D40"/>
    <mergeCell ref="C41:D41"/>
    <mergeCell ref="C42:D42"/>
    <mergeCell ref="C43:D43"/>
    <mergeCell ref="C44:D44"/>
    <mergeCell ref="C45:D45"/>
    <mergeCell ref="C46:D46"/>
    <mergeCell ref="C47:D47"/>
    <mergeCell ref="C48:D48"/>
    <mergeCell ref="A50:B50"/>
    <mergeCell ref="A51:B51"/>
    <mergeCell ref="A52:B52"/>
    <mergeCell ref="A40:B40"/>
    <mergeCell ref="A41:B41"/>
    <mergeCell ref="A42:B42"/>
    <mergeCell ref="A43:B43"/>
    <mergeCell ref="A44:B44"/>
    <mergeCell ref="A45:B45"/>
    <mergeCell ref="A47:B47"/>
    <mergeCell ref="A49:B49"/>
    <mergeCell ref="A56:B57"/>
    <mergeCell ref="C56:D57"/>
    <mergeCell ref="E56:E57"/>
    <mergeCell ref="F56:F57"/>
    <mergeCell ref="G56:I56"/>
    <mergeCell ref="J56:J57"/>
    <mergeCell ref="K56:K57"/>
    <mergeCell ref="A63:B63"/>
    <mergeCell ref="A64:B64"/>
    <mergeCell ref="C61:D61"/>
    <mergeCell ref="C62:D62"/>
    <mergeCell ref="C63:D63"/>
    <mergeCell ref="C64:D64"/>
    <mergeCell ref="C59:D59"/>
    <mergeCell ref="C58:D58"/>
    <mergeCell ref="C60:D60"/>
    <mergeCell ref="A53:B53"/>
    <mergeCell ref="A54:B54"/>
    <mergeCell ref="A77:B77"/>
    <mergeCell ref="A78:B78"/>
    <mergeCell ref="A79:B79"/>
    <mergeCell ref="A80:B80"/>
    <mergeCell ref="A81:B81"/>
    <mergeCell ref="A70:B70"/>
    <mergeCell ref="A71:B71"/>
    <mergeCell ref="A72:B72"/>
    <mergeCell ref="A73:B73"/>
    <mergeCell ref="A74:B74"/>
    <mergeCell ref="A75:B75"/>
    <mergeCell ref="A69:B69"/>
    <mergeCell ref="A76:B76"/>
    <mergeCell ref="A65:B65"/>
    <mergeCell ref="A66:B66"/>
    <mergeCell ref="A67:B67"/>
    <mergeCell ref="A68:B68"/>
    <mergeCell ref="A58:B58"/>
    <mergeCell ref="A59:B59"/>
    <mergeCell ref="A60:B60"/>
    <mergeCell ref="A61:B61"/>
    <mergeCell ref="A62:B62"/>
    <mergeCell ref="A83:B84"/>
    <mergeCell ref="C83:D84"/>
    <mergeCell ref="E83:E84"/>
    <mergeCell ref="F83:F84"/>
    <mergeCell ref="G83:I83"/>
    <mergeCell ref="J83:J84"/>
    <mergeCell ref="K83:K84"/>
    <mergeCell ref="A85:B85"/>
    <mergeCell ref="A92:B92"/>
    <mergeCell ref="C87:D87"/>
    <mergeCell ref="C88:D88"/>
    <mergeCell ref="C89:D89"/>
    <mergeCell ref="C90:D90"/>
    <mergeCell ref="C91:D91"/>
    <mergeCell ref="C92:D92"/>
    <mergeCell ref="A98:B98"/>
    <mergeCell ref="A105:B105"/>
    <mergeCell ref="A106:B106"/>
    <mergeCell ref="A107:B107"/>
    <mergeCell ref="A108:B108"/>
    <mergeCell ref="A99:B99"/>
    <mergeCell ref="A100:B100"/>
    <mergeCell ref="A101:B101"/>
    <mergeCell ref="A102:B102"/>
    <mergeCell ref="A103:B103"/>
    <mergeCell ref="A104:B104"/>
    <mergeCell ref="A93:B93"/>
    <mergeCell ref="A94:B94"/>
    <mergeCell ref="A95:B95"/>
    <mergeCell ref="A96:B96"/>
    <mergeCell ref="A97:B97"/>
    <mergeCell ref="A86:B86"/>
    <mergeCell ref="A87:B87"/>
    <mergeCell ref="A88:B88"/>
    <mergeCell ref="A89:B89"/>
    <mergeCell ref="A90:B90"/>
    <mergeCell ref="A91:B91"/>
    <mergeCell ref="C66:D66"/>
    <mergeCell ref="C67:D67"/>
    <mergeCell ref="C68:D68"/>
    <mergeCell ref="C69:D69"/>
    <mergeCell ref="C70:D70"/>
    <mergeCell ref="C71:D71"/>
    <mergeCell ref="C72:D72"/>
    <mergeCell ref="C73:D73"/>
    <mergeCell ref="C74:D74"/>
    <mergeCell ref="C75:D75"/>
    <mergeCell ref="C76:D76"/>
    <mergeCell ref="C77:D77"/>
    <mergeCell ref="C78:D78"/>
    <mergeCell ref="C79:D79"/>
    <mergeCell ref="C80:D80"/>
    <mergeCell ref="C81:D81"/>
    <mergeCell ref="C86:D86"/>
    <mergeCell ref="C85:D85"/>
    <mergeCell ref="C102:D102"/>
    <mergeCell ref="C103:D103"/>
    <mergeCell ref="C104:D104"/>
    <mergeCell ref="C105:D105"/>
    <mergeCell ref="C106:D106"/>
    <mergeCell ref="C107:D107"/>
    <mergeCell ref="C108:D108"/>
    <mergeCell ref="C93:D93"/>
    <mergeCell ref="C94:D94"/>
    <mergeCell ref="C95:D95"/>
    <mergeCell ref="C96:D96"/>
    <mergeCell ref="C97:D97"/>
    <mergeCell ref="C98:D98"/>
    <mergeCell ref="C99:D99"/>
    <mergeCell ref="C100:D100"/>
    <mergeCell ref="C101:D101"/>
  </mergeCells>
  <phoneticPr fontId="3"/>
  <dataValidations count="1">
    <dataValidation type="list" allowBlank="1" showInputMessage="1" showErrorMessage="1" sqref="E4:E26 E85:E107 E58:E80 E31:E53" xr:uid="{00000000-0002-0000-06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numberStoredAsText="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002060"/>
  </sheetPr>
  <dimension ref="A1:N108"/>
  <sheetViews>
    <sheetView view="pageBreakPreview" zoomScale="85" zoomScaleNormal="100" zoomScaleSheetLayoutView="85" workbookViewId="0">
      <pane ySplit="3" topLeftCell="A4"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25" t="s">
        <v>87</v>
      </c>
      <c r="B1" s="3" t="s">
        <v>157</v>
      </c>
      <c r="C1" s="4"/>
      <c r="D1" s="2"/>
      <c r="E1" s="2"/>
      <c r="F1" s="46"/>
      <c r="G1" s="4" t="s">
        <v>148</v>
      </c>
      <c r="K1" s="126" t="s">
        <v>99</v>
      </c>
      <c r="M1" s="422" t="s">
        <v>48</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419">
        <v>80000</v>
      </c>
      <c r="D4" s="420"/>
      <c r="E4" s="71" t="s">
        <v>21</v>
      </c>
      <c r="F4" s="36" t="s">
        <v>252</v>
      </c>
      <c r="G4" s="190" t="s">
        <v>256</v>
      </c>
      <c r="H4" s="181" t="s">
        <v>247</v>
      </c>
      <c r="I4" s="36"/>
      <c r="J4" s="182"/>
      <c r="K4" s="41" t="s">
        <v>345</v>
      </c>
      <c r="M4" s="422"/>
    </row>
    <row r="5" spans="1:13" ht="22.5" customHeight="1" x14ac:dyDescent="0.25">
      <c r="A5" s="474"/>
      <c r="B5" s="475"/>
      <c r="C5" s="419"/>
      <c r="D5" s="420"/>
      <c r="E5" s="51"/>
      <c r="F5" s="10"/>
      <c r="G5" s="147"/>
      <c r="H5" s="206"/>
      <c r="I5" s="9"/>
      <c r="J5" s="50"/>
      <c r="K5" s="40"/>
      <c r="M5" s="422"/>
    </row>
    <row r="6" spans="1:13" ht="22.5" customHeight="1" x14ac:dyDescent="0.25">
      <c r="A6" s="371"/>
      <c r="B6" s="372"/>
      <c r="C6" s="419"/>
      <c r="D6" s="420"/>
      <c r="E6" s="51"/>
      <c r="F6" s="9"/>
      <c r="G6" s="147"/>
      <c r="H6" s="206"/>
      <c r="I6" s="9"/>
      <c r="J6" s="50"/>
      <c r="K6" s="40"/>
      <c r="M6" s="422"/>
    </row>
    <row r="7" spans="1:13" ht="22.5" customHeight="1" x14ac:dyDescent="0.25">
      <c r="A7" s="371"/>
      <c r="B7" s="372"/>
      <c r="C7" s="419"/>
      <c r="D7" s="420"/>
      <c r="E7" s="51"/>
      <c r="F7" s="10"/>
      <c r="G7" s="147"/>
      <c r="H7" s="206"/>
      <c r="I7" s="9"/>
      <c r="J7" s="50"/>
      <c r="K7" s="40"/>
      <c r="M7" s="422"/>
    </row>
    <row r="8" spans="1:13" ht="22.5" customHeight="1" x14ac:dyDescent="0.25">
      <c r="A8" s="371"/>
      <c r="B8" s="372"/>
      <c r="C8" s="419"/>
      <c r="D8" s="420"/>
      <c r="E8" s="51"/>
      <c r="F8" s="170"/>
      <c r="G8" s="147"/>
      <c r="H8" s="206"/>
      <c r="I8" s="9"/>
      <c r="J8" s="50"/>
      <c r="K8" s="40"/>
      <c r="M8" s="422"/>
    </row>
    <row r="9" spans="1:13" ht="22.5" customHeight="1" x14ac:dyDescent="0.25">
      <c r="A9" s="371"/>
      <c r="B9" s="372"/>
      <c r="C9" s="419"/>
      <c r="D9" s="420"/>
      <c r="E9" s="51"/>
      <c r="F9" s="9"/>
      <c r="G9" s="147"/>
      <c r="H9" s="206"/>
      <c r="I9" s="9"/>
      <c r="J9" s="50"/>
      <c r="K9" s="40"/>
      <c r="M9" s="422"/>
    </row>
    <row r="10" spans="1:13" ht="22.5" customHeight="1" x14ac:dyDescent="0.25">
      <c r="A10" s="371"/>
      <c r="B10" s="372"/>
      <c r="C10" s="419"/>
      <c r="D10" s="420"/>
      <c r="E10" s="51"/>
      <c r="F10" s="9"/>
      <c r="G10" s="147"/>
      <c r="H10" s="206"/>
      <c r="I10" s="9"/>
      <c r="J10" s="50"/>
      <c r="K10" s="40"/>
      <c r="M10" s="422"/>
    </row>
    <row r="11" spans="1:13" ht="22.5" customHeight="1" x14ac:dyDescent="0.25">
      <c r="A11" s="371"/>
      <c r="B11" s="372"/>
      <c r="C11" s="419"/>
      <c r="D11" s="420"/>
      <c r="E11" s="51"/>
      <c r="F11" s="9"/>
      <c r="G11" s="147"/>
      <c r="H11" s="206"/>
      <c r="I11" s="9"/>
      <c r="J11" s="50"/>
      <c r="K11" s="40"/>
      <c r="M11" s="422"/>
    </row>
    <row r="12" spans="1:13" ht="22.5" customHeight="1" x14ac:dyDescent="0.25">
      <c r="A12" s="371"/>
      <c r="B12" s="372"/>
      <c r="C12" s="419"/>
      <c r="D12" s="420"/>
      <c r="E12" s="51"/>
      <c r="F12" s="9"/>
      <c r="G12" s="147"/>
      <c r="H12" s="206"/>
      <c r="I12" s="9"/>
      <c r="J12" s="50"/>
      <c r="K12" s="40"/>
      <c r="M12" s="422"/>
    </row>
    <row r="13" spans="1:13" ht="22.5" customHeight="1" x14ac:dyDescent="0.25">
      <c r="A13" s="371"/>
      <c r="B13" s="372"/>
      <c r="C13" s="419"/>
      <c r="D13" s="420"/>
      <c r="E13" s="51"/>
      <c r="F13" s="9"/>
      <c r="G13" s="147"/>
      <c r="H13" s="206"/>
      <c r="I13" s="9"/>
      <c r="J13" s="50"/>
      <c r="K13" s="40"/>
      <c r="M13" s="422"/>
    </row>
    <row r="14" spans="1:13" ht="22.5" customHeight="1" x14ac:dyDescent="0.25">
      <c r="A14" s="371"/>
      <c r="B14" s="372"/>
      <c r="C14" s="419"/>
      <c r="D14" s="420"/>
      <c r="E14" s="51"/>
      <c r="F14" s="9"/>
      <c r="G14" s="147"/>
      <c r="H14" s="206"/>
      <c r="I14" s="9"/>
      <c r="J14" s="50"/>
      <c r="K14" s="40"/>
      <c r="M14" s="422"/>
    </row>
    <row r="15" spans="1:13" ht="22.5" customHeight="1" x14ac:dyDescent="0.25">
      <c r="A15" s="371"/>
      <c r="B15" s="372"/>
      <c r="C15" s="419"/>
      <c r="D15" s="420"/>
      <c r="E15" s="51"/>
      <c r="F15" s="9"/>
      <c r="G15" s="147"/>
      <c r="H15" s="147"/>
      <c r="I15" s="10"/>
      <c r="J15" s="42"/>
      <c r="K15" s="40"/>
      <c r="M15" s="422"/>
    </row>
    <row r="16" spans="1:13" ht="22.5" customHeight="1" x14ac:dyDescent="0.25">
      <c r="A16" s="371"/>
      <c r="B16" s="372"/>
      <c r="C16" s="419"/>
      <c r="D16" s="420"/>
      <c r="E16" s="51"/>
      <c r="F16" s="10"/>
      <c r="G16" s="147"/>
      <c r="H16" s="206"/>
      <c r="I16" s="9"/>
      <c r="J16" s="50"/>
      <c r="K16" s="40"/>
    </row>
    <row r="17" spans="1:14" ht="22.5" customHeight="1" x14ac:dyDescent="0.25">
      <c r="A17" s="371"/>
      <c r="B17" s="372"/>
      <c r="C17" s="419"/>
      <c r="D17" s="420"/>
      <c r="E17" s="72"/>
      <c r="F17" s="18"/>
      <c r="G17" s="191"/>
      <c r="H17" s="191"/>
      <c r="I17" s="180"/>
      <c r="J17" s="183"/>
      <c r="K17" s="184"/>
    </row>
    <row r="18" spans="1:14" ht="22.5" customHeight="1" x14ac:dyDescent="0.25">
      <c r="A18" s="371"/>
      <c r="B18" s="372"/>
      <c r="C18" s="419"/>
      <c r="D18" s="420"/>
      <c r="E18" s="51"/>
      <c r="F18" s="9"/>
      <c r="G18" s="147"/>
      <c r="H18" s="206"/>
      <c r="I18" s="9"/>
      <c r="J18" s="50"/>
      <c r="K18" s="40"/>
    </row>
    <row r="19" spans="1:14" ht="22.5" customHeight="1" x14ac:dyDescent="0.25">
      <c r="A19" s="371"/>
      <c r="B19" s="372"/>
      <c r="C19" s="419"/>
      <c r="D19" s="420"/>
      <c r="E19" s="51"/>
      <c r="F19" s="9"/>
      <c r="G19" s="147"/>
      <c r="H19" s="206"/>
      <c r="I19" s="9"/>
      <c r="J19" s="50"/>
      <c r="K19" s="40"/>
    </row>
    <row r="20" spans="1:14" ht="22.5" customHeight="1" x14ac:dyDescent="0.25">
      <c r="A20" s="371"/>
      <c r="B20" s="372"/>
      <c r="C20" s="419"/>
      <c r="D20" s="420"/>
      <c r="E20" s="51"/>
      <c r="F20" s="9"/>
      <c r="G20" s="147"/>
      <c r="H20" s="206"/>
      <c r="I20" s="9"/>
      <c r="J20" s="50"/>
      <c r="K20" s="40"/>
    </row>
    <row r="21" spans="1:14" ht="22.5" customHeight="1" x14ac:dyDescent="0.25">
      <c r="A21" s="371"/>
      <c r="B21" s="372"/>
      <c r="C21" s="419"/>
      <c r="D21" s="420"/>
      <c r="E21" s="51"/>
      <c r="F21" s="9"/>
      <c r="G21" s="147"/>
      <c r="H21" s="206"/>
      <c r="I21" s="9"/>
      <c r="J21" s="50"/>
      <c r="K21" s="40"/>
    </row>
    <row r="22" spans="1:14" ht="22.5" customHeight="1" x14ac:dyDescent="0.25">
      <c r="A22" s="371"/>
      <c r="B22" s="372"/>
      <c r="C22" s="419"/>
      <c r="D22" s="420"/>
      <c r="E22" s="51"/>
      <c r="F22" s="9"/>
      <c r="G22" s="147"/>
      <c r="H22" s="206"/>
      <c r="I22" s="9"/>
      <c r="J22" s="50"/>
      <c r="K22" s="40"/>
    </row>
    <row r="23" spans="1:14" ht="22.5" customHeight="1" x14ac:dyDescent="0.25">
      <c r="A23" s="371"/>
      <c r="B23" s="372"/>
      <c r="C23" s="419"/>
      <c r="D23" s="420"/>
      <c r="E23" s="51"/>
      <c r="F23" s="9"/>
      <c r="G23" s="147"/>
      <c r="H23" s="206"/>
      <c r="I23" s="9"/>
      <c r="J23" s="50"/>
      <c r="K23" s="40"/>
    </row>
    <row r="24" spans="1:14" ht="22.5" customHeight="1" x14ac:dyDescent="0.25">
      <c r="A24" s="371"/>
      <c r="B24" s="372"/>
      <c r="C24" s="419"/>
      <c r="D24" s="420"/>
      <c r="E24" s="51"/>
      <c r="F24" s="9"/>
      <c r="G24" s="147"/>
      <c r="H24" s="206"/>
      <c r="I24" s="9"/>
      <c r="J24" s="50"/>
      <c r="K24" s="40"/>
      <c r="M24" s="74">
        <f>SUMIF(E4:E26,"立候補準備",C4:C26)</f>
        <v>80000</v>
      </c>
      <c r="N24" s="65" t="s">
        <v>21</v>
      </c>
    </row>
    <row r="25" spans="1:14" ht="22.5" customHeight="1" x14ac:dyDescent="0.25">
      <c r="A25" s="371"/>
      <c r="B25" s="372"/>
      <c r="C25" s="419"/>
      <c r="D25" s="420"/>
      <c r="E25" s="51"/>
      <c r="F25" s="9"/>
      <c r="G25" s="147"/>
      <c r="H25" s="206"/>
      <c r="I25" s="9"/>
      <c r="J25" s="50"/>
      <c r="K25" s="40"/>
      <c r="M25" s="74">
        <f>SUMIF(E4:E26,"選 挙 運 動",C4:C26)</f>
        <v>0</v>
      </c>
      <c r="N25" s="65" t="s">
        <v>54</v>
      </c>
    </row>
    <row r="26" spans="1:14" ht="22.5" customHeight="1" thickBot="1" x14ac:dyDescent="0.3">
      <c r="A26" s="371"/>
      <c r="B26" s="372"/>
      <c r="C26" s="483"/>
      <c r="D26" s="484"/>
      <c r="E26" s="51"/>
      <c r="F26" s="180"/>
      <c r="G26" s="191"/>
      <c r="H26" s="207"/>
      <c r="I26" s="180"/>
      <c r="J26" s="183"/>
      <c r="K26" s="184"/>
      <c r="M26" s="74">
        <f>SUM(M24:M25)</f>
        <v>80000</v>
      </c>
    </row>
    <row r="27" spans="1:14" ht="18.75" customHeight="1" thickTop="1" thickBot="1" x14ac:dyDescent="0.3">
      <c r="A27" s="476" t="s">
        <v>22</v>
      </c>
      <c r="B27" s="477"/>
      <c r="C27" s="468">
        <f>SUM(C4:C26)</f>
        <v>80000</v>
      </c>
      <c r="D27" s="469"/>
      <c r="E27" s="223"/>
      <c r="F27" s="146"/>
      <c r="G27" s="166"/>
      <c r="H27" s="167"/>
      <c r="I27" s="146"/>
      <c r="J27" s="176"/>
      <c r="K27" s="67"/>
      <c r="M27" s="59" t="str">
        <f>IF(M26=C27,"OK","NG")</f>
        <v>OK</v>
      </c>
    </row>
    <row r="28" spans="1:14" ht="18.75" customHeight="1" thickBot="1" x14ac:dyDescent="0.3">
      <c r="A28" s="125" t="s">
        <v>87</v>
      </c>
      <c r="B28" s="3" t="s">
        <v>157</v>
      </c>
      <c r="C28" s="4"/>
      <c r="D28" s="2"/>
      <c r="E28" s="2"/>
      <c r="F28" s="46"/>
      <c r="G28" s="4" t="s">
        <v>149</v>
      </c>
      <c r="K28" s="126" t="s">
        <v>100</v>
      </c>
      <c r="M28" s="422" t="s">
        <v>49</v>
      </c>
    </row>
    <row r="29" spans="1:14" ht="15" customHeight="1" x14ac:dyDescent="0.25">
      <c r="A29" s="388" t="s">
        <v>0</v>
      </c>
      <c r="B29" s="389"/>
      <c r="C29" s="392" t="s">
        <v>94</v>
      </c>
      <c r="D29" s="389"/>
      <c r="E29" s="389" t="s">
        <v>10</v>
      </c>
      <c r="F29" s="472" t="s">
        <v>3</v>
      </c>
      <c r="G29" s="389" t="s">
        <v>11</v>
      </c>
      <c r="H29" s="389"/>
      <c r="I29" s="389"/>
      <c r="J29" s="470" t="s">
        <v>355</v>
      </c>
      <c r="K29" s="385" t="s">
        <v>9</v>
      </c>
      <c r="M29" s="422"/>
    </row>
    <row r="30" spans="1:14" ht="15" customHeight="1" x14ac:dyDescent="0.25">
      <c r="A30" s="390"/>
      <c r="B30" s="391"/>
      <c r="C30" s="391"/>
      <c r="D30" s="391"/>
      <c r="E30" s="391"/>
      <c r="F30" s="473"/>
      <c r="G30" s="33" t="s">
        <v>43</v>
      </c>
      <c r="H30" s="33" t="s">
        <v>1</v>
      </c>
      <c r="I30" s="32" t="s">
        <v>44</v>
      </c>
      <c r="J30" s="471"/>
      <c r="K30" s="386"/>
      <c r="M30" s="422"/>
    </row>
    <row r="31" spans="1:14" ht="22.5" customHeight="1" x14ac:dyDescent="0.25">
      <c r="A31" s="481"/>
      <c r="B31" s="482"/>
      <c r="C31" s="419"/>
      <c r="D31" s="420"/>
      <c r="E31" s="71"/>
      <c r="F31" s="36"/>
      <c r="G31" s="190"/>
      <c r="H31" s="171"/>
      <c r="I31" s="36"/>
      <c r="J31" s="182"/>
      <c r="K31" s="41"/>
      <c r="M31" s="422"/>
    </row>
    <row r="32" spans="1:14" ht="22.5" customHeight="1" x14ac:dyDescent="0.25">
      <c r="A32" s="371"/>
      <c r="B32" s="372"/>
      <c r="C32" s="419"/>
      <c r="D32" s="420"/>
      <c r="E32" s="51"/>
      <c r="F32" s="10"/>
      <c r="G32" s="147"/>
      <c r="H32" s="206"/>
      <c r="I32" s="9"/>
      <c r="J32" s="50"/>
      <c r="K32" s="40"/>
      <c r="M32" s="422"/>
    </row>
    <row r="33" spans="1:13" ht="22.5" customHeight="1" x14ac:dyDescent="0.25">
      <c r="A33" s="371"/>
      <c r="B33" s="372"/>
      <c r="C33" s="419"/>
      <c r="D33" s="420"/>
      <c r="E33" s="51"/>
      <c r="F33" s="9"/>
      <c r="G33" s="147"/>
      <c r="H33" s="206"/>
      <c r="I33" s="9"/>
      <c r="J33" s="50"/>
      <c r="K33" s="40"/>
      <c r="M33" s="422"/>
    </row>
    <row r="34" spans="1:13" ht="22.5" customHeight="1" x14ac:dyDescent="0.25">
      <c r="A34" s="371"/>
      <c r="B34" s="372"/>
      <c r="C34" s="419"/>
      <c r="D34" s="420"/>
      <c r="E34" s="51"/>
      <c r="F34" s="10"/>
      <c r="G34" s="147"/>
      <c r="H34" s="206"/>
      <c r="I34" s="9"/>
      <c r="J34" s="50"/>
      <c r="K34" s="40"/>
      <c r="M34" s="422"/>
    </row>
    <row r="35" spans="1:13" ht="22.5" customHeight="1" x14ac:dyDescent="0.25">
      <c r="A35" s="371"/>
      <c r="B35" s="372"/>
      <c r="C35" s="419"/>
      <c r="D35" s="420"/>
      <c r="E35" s="51"/>
      <c r="F35" s="170"/>
      <c r="G35" s="147"/>
      <c r="H35" s="206"/>
      <c r="I35" s="9"/>
      <c r="J35" s="50"/>
      <c r="K35" s="40"/>
      <c r="M35" s="422"/>
    </row>
    <row r="36" spans="1:13" ht="22.5" customHeight="1" x14ac:dyDescent="0.25">
      <c r="A36" s="371"/>
      <c r="B36" s="372"/>
      <c r="C36" s="419"/>
      <c r="D36" s="420"/>
      <c r="E36" s="51"/>
      <c r="F36" s="9"/>
      <c r="G36" s="147"/>
      <c r="H36" s="206"/>
      <c r="I36" s="9"/>
      <c r="J36" s="50"/>
      <c r="K36" s="40"/>
      <c r="M36" s="422"/>
    </row>
    <row r="37" spans="1:13" ht="22.5" customHeight="1" x14ac:dyDescent="0.25">
      <c r="A37" s="371"/>
      <c r="B37" s="372"/>
      <c r="C37" s="419"/>
      <c r="D37" s="420"/>
      <c r="E37" s="51"/>
      <c r="F37" s="9"/>
      <c r="G37" s="147"/>
      <c r="H37" s="206"/>
      <c r="I37" s="9"/>
      <c r="J37" s="50"/>
      <c r="K37" s="40"/>
      <c r="M37" s="422"/>
    </row>
    <row r="38" spans="1:13" ht="22.5" customHeight="1" x14ac:dyDescent="0.25">
      <c r="A38" s="371"/>
      <c r="B38" s="372"/>
      <c r="C38" s="419"/>
      <c r="D38" s="420"/>
      <c r="E38" s="51"/>
      <c r="F38" s="9"/>
      <c r="G38" s="147"/>
      <c r="H38" s="206"/>
      <c r="I38" s="9"/>
      <c r="J38" s="50"/>
      <c r="K38" s="40"/>
      <c r="M38" s="422"/>
    </row>
    <row r="39" spans="1:13" ht="22.5" customHeight="1" x14ac:dyDescent="0.25">
      <c r="A39" s="371"/>
      <c r="B39" s="372"/>
      <c r="C39" s="419"/>
      <c r="D39" s="420"/>
      <c r="E39" s="51"/>
      <c r="F39" s="9"/>
      <c r="G39" s="147"/>
      <c r="H39" s="206"/>
      <c r="I39" s="9"/>
      <c r="J39" s="50"/>
      <c r="K39" s="40"/>
      <c r="M39" s="422"/>
    </row>
    <row r="40" spans="1:13" ht="22.5" customHeight="1" x14ac:dyDescent="0.25">
      <c r="A40" s="371"/>
      <c r="B40" s="372"/>
      <c r="C40" s="419"/>
      <c r="D40" s="420"/>
      <c r="E40" s="51"/>
      <c r="F40" s="9"/>
      <c r="G40" s="147"/>
      <c r="H40" s="206"/>
      <c r="I40" s="9"/>
      <c r="J40" s="50"/>
      <c r="K40" s="40"/>
      <c r="M40" s="422"/>
    </row>
    <row r="41" spans="1:13" ht="22.5" customHeight="1" x14ac:dyDescent="0.25">
      <c r="A41" s="371"/>
      <c r="B41" s="372"/>
      <c r="C41" s="419"/>
      <c r="D41" s="420"/>
      <c r="E41" s="51"/>
      <c r="F41" s="9"/>
      <c r="G41" s="147"/>
      <c r="H41" s="206"/>
      <c r="I41" s="9"/>
      <c r="J41" s="50"/>
      <c r="K41" s="40"/>
      <c r="M41" s="422"/>
    </row>
    <row r="42" spans="1:13" ht="22.5" customHeight="1" x14ac:dyDescent="0.25">
      <c r="A42" s="371"/>
      <c r="B42" s="372"/>
      <c r="C42" s="419"/>
      <c r="D42" s="420"/>
      <c r="E42" s="51"/>
      <c r="F42" s="9"/>
      <c r="G42" s="147"/>
      <c r="H42" s="147"/>
      <c r="I42" s="10"/>
      <c r="J42" s="42"/>
      <c r="K42" s="40"/>
      <c r="M42" s="422"/>
    </row>
    <row r="43" spans="1:13" ht="22.5" customHeight="1" x14ac:dyDescent="0.25">
      <c r="A43" s="371"/>
      <c r="B43" s="372"/>
      <c r="C43" s="419"/>
      <c r="D43" s="420"/>
      <c r="E43" s="51"/>
      <c r="F43" s="10"/>
      <c r="G43" s="147"/>
      <c r="H43" s="206"/>
      <c r="I43" s="9"/>
      <c r="J43" s="50"/>
      <c r="K43" s="40"/>
    </row>
    <row r="44" spans="1:13" ht="22.5" customHeight="1" x14ac:dyDescent="0.25">
      <c r="A44" s="371"/>
      <c r="B44" s="372"/>
      <c r="C44" s="419"/>
      <c r="D44" s="420"/>
      <c r="E44" s="72"/>
      <c r="F44" s="18"/>
      <c r="G44" s="191"/>
      <c r="H44" s="191"/>
      <c r="I44" s="180"/>
      <c r="J44" s="183"/>
      <c r="K44" s="184"/>
    </row>
    <row r="45" spans="1:13" ht="22.5" customHeight="1" x14ac:dyDescent="0.25">
      <c r="A45" s="371"/>
      <c r="B45" s="372"/>
      <c r="C45" s="419"/>
      <c r="D45" s="420"/>
      <c r="E45" s="51"/>
      <c r="F45" s="9"/>
      <c r="G45" s="147"/>
      <c r="H45" s="206"/>
      <c r="I45" s="9"/>
      <c r="J45" s="50"/>
      <c r="K45" s="40"/>
    </row>
    <row r="46" spans="1:13" ht="22.5" customHeight="1" x14ac:dyDescent="0.25">
      <c r="A46" s="371"/>
      <c r="B46" s="372"/>
      <c r="C46" s="419"/>
      <c r="D46" s="420"/>
      <c r="E46" s="51"/>
      <c r="F46" s="9"/>
      <c r="G46" s="147"/>
      <c r="H46" s="206"/>
      <c r="I46" s="9"/>
      <c r="J46" s="50"/>
      <c r="K46" s="40"/>
    </row>
    <row r="47" spans="1:13" ht="22.5" customHeight="1" x14ac:dyDescent="0.25">
      <c r="A47" s="371"/>
      <c r="B47" s="372"/>
      <c r="C47" s="419"/>
      <c r="D47" s="420"/>
      <c r="E47" s="51"/>
      <c r="F47" s="9"/>
      <c r="G47" s="147"/>
      <c r="H47" s="206"/>
      <c r="I47" s="9"/>
      <c r="J47" s="50"/>
      <c r="K47" s="40"/>
    </row>
    <row r="48" spans="1:13" ht="22.5" customHeight="1" x14ac:dyDescent="0.25">
      <c r="A48" s="371"/>
      <c r="B48" s="372"/>
      <c r="C48" s="419"/>
      <c r="D48" s="420"/>
      <c r="E48" s="51"/>
      <c r="F48" s="9"/>
      <c r="G48" s="147"/>
      <c r="H48" s="206"/>
      <c r="I48" s="9"/>
      <c r="J48" s="50"/>
      <c r="K48" s="40"/>
    </row>
    <row r="49" spans="1:13" ht="22.5" customHeight="1" x14ac:dyDescent="0.25">
      <c r="A49" s="371"/>
      <c r="B49" s="372"/>
      <c r="C49" s="419"/>
      <c r="D49" s="420"/>
      <c r="E49" s="51"/>
      <c r="F49" s="9"/>
      <c r="G49" s="147"/>
      <c r="H49" s="206"/>
      <c r="I49" s="9"/>
      <c r="J49" s="50"/>
      <c r="K49" s="40"/>
    </row>
    <row r="50" spans="1:13" ht="22.5" customHeight="1" x14ac:dyDescent="0.25">
      <c r="A50" s="371"/>
      <c r="B50" s="372"/>
      <c r="C50" s="419"/>
      <c r="D50" s="420"/>
      <c r="E50" s="51"/>
      <c r="F50" s="9"/>
      <c r="G50" s="147"/>
      <c r="H50" s="206"/>
      <c r="I50" s="9"/>
      <c r="J50" s="50"/>
      <c r="K50" s="40"/>
    </row>
    <row r="51" spans="1:13" ht="22.5" customHeight="1" x14ac:dyDescent="0.25">
      <c r="A51" s="371"/>
      <c r="B51" s="372"/>
      <c r="C51" s="419"/>
      <c r="D51" s="420"/>
      <c r="E51" s="51"/>
      <c r="F51" s="9"/>
      <c r="G51" s="147"/>
      <c r="H51" s="206"/>
      <c r="I51" s="9"/>
      <c r="J51" s="50"/>
      <c r="K51" s="40"/>
      <c r="M51" s="74">
        <f>SUMIF(E31:E53,"立候補準備",C31:C53)</f>
        <v>0</v>
      </c>
    </row>
    <row r="52" spans="1:13" ht="22.5" customHeight="1" x14ac:dyDescent="0.25">
      <c r="A52" s="371"/>
      <c r="B52" s="372"/>
      <c r="C52" s="419"/>
      <c r="D52" s="420"/>
      <c r="E52" s="51"/>
      <c r="F52" s="9"/>
      <c r="G52" s="147"/>
      <c r="H52" s="206"/>
      <c r="I52" s="9"/>
      <c r="J52" s="50"/>
      <c r="K52" s="40"/>
      <c r="M52" s="74">
        <f>SUMIF(E31:E53,"選 挙 運 動",C31:C53)</f>
        <v>0</v>
      </c>
    </row>
    <row r="53" spans="1:13" ht="22.5" customHeight="1" thickBot="1" x14ac:dyDescent="0.3">
      <c r="A53" s="371"/>
      <c r="B53" s="372"/>
      <c r="C53" s="378"/>
      <c r="D53" s="379"/>
      <c r="E53" s="51"/>
      <c r="F53" s="180"/>
      <c r="G53" s="191"/>
      <c r="H53" s="207"/>
      <c r="I53" s="180"/>
      <c r="J53" s="183"/>
      <c r="K53" s="184"/>
      <c r="M53" s="74">
        <f>SUM(M51:M52)</f>
        <v>0</v>
      </c>
    </row>
    <row r="54" spans="1:13" ht="18.75" customHeight="1" thickTop="1" thickBot="1" x14ac:dyDescent="0.3">
      <c r="A54" s="476" t="s">
        <v>22</v>
      </c>
      <c r="B54" s="478"/>
      <c r="C54" s="466">
        <f>SUM(C31:C53)</f>
        <v>0</v>
      </c>
      <c r="D54" s="467"/>
      <c r="E54" s="146"/>
      <c r="F54" s="146"/>
      <c r="G54" s="166"/>
      <c r="H54" s="167"/>
      <c r="I54" s="146"/>
      <c r="J54" s="176"/>
      <c r="K54" s="67"/>
      <c r="M54" s="59" t="str">
        <f>IF(M53=C54,"OK","NG")</f>
        <v>OK</v>
      </c>
    </row>
    <row r="55" spans="1:13" ht="18.75" customHeight="1" thickBot="1" x14ac:dyDescent="0.3">
      <c r="A55" s="125" t="s">
        <v>87</v>
      </c>
      <c r="B55" s="3" t="s">
        <v>157</v>
      </c>
      <c r="C55" s="4"/>
      <c r="D55" s="2"/>
      <c r="E55" s="2"/>
      <c r="F55" s="46"/>
      <c r="G55" s="4" t="s">
        <v>150</v>
      </c>
      <c r="K55" s="126" t="s">
        <v>99</v>
      </c>
      <c r="M55" s="422" t="s">
        <v>50</v>
      </c>
    </row>
    <row r="56" spans="1:13" ht="15" customHeight="1" x14ac:dyDescent="0.25">
      <c r="A56" s="388" t="s">
        <v>0</v>
      </c>
      <c r="B56" s="389"/>
      <c r="C56" s="392" t="s">
        <v>94</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481"/>
      <c r="B58" s="482"/>
      <c r="C58" s="344"/>
      <c r="D58" s="345"/>
      <c r="E58" s="71"/>
      <c r="F58" s="36"/>
      <c r="G58" s="190"/>
      <c r="H58" s="171"/>
      <c r="I58" s="36"/>
      <c r="J58" s="182"/>
      <c r="K58" s="41"/>
      <c r="M58" s="422"/>
    </row>
    <row r="59" spans="1:13" ht="22.5" customHeight="1" x14ac:dyDescent="0.25">
      <c r="A59" s="371"/>
      <c r="B59" s="372"/>
      <c r="C59" s="344"/>
      <c r="D59" s="345"/>
      <c r="E59" s="51"/>
      <c r="F59" s="10"/>
      <c r="G59" s="147"/>
      <c r="H59" s="206"/>
      <c r="I59" s="9"/>
      <c r="J59" s="50"/>
      <c r="K59" s="40"/>
      <c r="M59" s="422"/>
    </row>
    <row r="60" spans="1:13" ht="22.5" customHeight="1" x14ac:dyDescent="0.25">
      <c r="A60" s="371"/>
      <c r="B60" s="372"/>
      <c r="C60" s="344"/>
      <c r="D60" s="345"/>
      <c r="E60" s="51"/>
      <c r="F60" s="9"/>
      <c r="G60" s="147"/>
      <c r="H60" s="206"/>
      <c r="I60" s="9"/>
      <c r="J60" s="50"/>
      <c r="K60" s="40"/>
      <c r="M60" s="422"/>
    </row>
    <row r="61" spans="1:13" ht="22.5" customHeight="1" x14ac:dyDescent="0.25">
      <c r="A61" s="371"/>
      <c r="B61" s="372"/>
      <c r="C61" s="344"/>
      <c r="D61" s="345"/>
      <c r="E61" s="51"/>
      <c r="F61" s="10"/>
      <c r="G61" s="147"/>
      <c r="H61" s="206"/>
      <c r="I61" s="9"/>
      <c r="J61" s="50"/>
      <c r="K61" s="40"/>
      <c r="M61" s="422"/>
    </row>
    <row r="62" spans="1:13" ht="22.5" customHeight="1" x14ac:dyDescent="0.25">
      <c r="A62" s="371"/>
      <c r="B62" s="372"/>
      <c r="C62" s="344"/>
      <c r="D62" s="345"/>
      <c r="E62" s="51"/>
      <c r="F62" s="170"/>
      <c r="G62" s="147"/>
      <c r="H62" s="206"/>
      <c r="I62" s="9"/>
      <c r="J62" s="50"/>
      <c r="K62" s="40"/>
      <c r="M62" s="422"/>
    </row>
    <row r="63" spans="1:13" ht="22.5" customHeight="1" x14ac:dyDescent="0.25">
      <c r="A63" s="371"/>
      <c r="B63" s="372"/>
      <c r="C63" s="344"/>
      <c r="D63" s="345"/>
      <c r="E63" s="51"/>
      <c r="F63" s="9"/>
      <c r="G63" s="147"/>
      <c r="H63" s="206"/>
      <c r="I63" s="9"/>
      <c r="J63" s="50"/>
      <c r="K63" s="40"/>
      <c r="M63" s="422"/>
    </row>
    <row r="64" spans="1:13" ht="22.5" customHeight="1" x14ac:dyDescent="0.25">
      <c r="A64" s="371"/>
      <c r="B64" s="372"/>
      <c r="C64" s="344"/>
      <c r="D64" s="345"/>
      <c r="E64" s="51"/>
      <c r="F64" s="9"/>
      <c r="G64" s="147"/>
      <c r="H64" s="206"/>
      <c r="I64" s="9"/>
      <c r="J64" s="50"/>
      <c r="K64" s="40"/>
      <c r="M64" s="422"/>
    </row>
    <row r="65" spans="1:13" ht="22.5" customHeight="1" x14ac:dyDescent="0.25">
      <c r="A65" s="371"/>
      <c r="B65" s="372"/>
      <c r="C65" s="344"/>
      <c r="D65" s="345"/>
      <c r="E65" s="51"/>
      <c r="F65" s="9"/>
      <c r="G65" s="147"/>
      <c r="H65" s="206"/>
      <c r="I65" s="9"/>
      <c r="J65" s="50"/>
      <c r="K65" s="40"/>
      <c r="M65" s="422"/>
    </row>
    <row r="66" spans="1:13" ht="22.5" customHeight="1" x14ac:dyDescent="0.25">
      <c r="A66" s="371"/>
      <c r="B66" s="372"/>
      <c r="C66" s="344"/>
      <c r="D66" s="345"/>
      <c r="E66" s="51"/>
      <c r="F66" s="9"/>
      <c r="G66" s="147"/>
      <c r="H66" s="206"/>
      <c r="I66" s="9"/>
      <c r="J66" s="50"/>
      <c r="K66" s="40"/>
      <c r="M66" s="422"/>
    </row>
    <row r="67" spans="1:13" ht="22.5" customHeight="1" x14ac:dyDescent="0.25">
      <c r="A67" s="371"/>
      <c r="B67" s="372"/>
      <c r="C67" s="344"/>
      <c r="D67" s="345"/>
      <c r="E67" s="51"/>
      <c r="F67" s="9"/>
      <c r="G67" s="147"/>
      <c r="H67" s="206"/>
      <c r="I67" s="9"/>
      <c r="J67" s="50"/>
      <c r="K67" s="40"/>
      <c r="M67" s="422"/>
    </row>
    <row r="68" spans="1:13" ht="22.5" customHeight="1" x14ac:dyDescent="0.25">
      <c r="A68" s="371"/>
      <c r="B68" s="372"/>
      <c r="C68" s="344"/>
      <c r="D68" s="345"/>
      <c r="E68" s="51"/>
      <c r="F68" s="9"/>
      <c r="G68" s="147"/>
      <c r="H68" s="206"/>
      <c r="I68" s="9"/>
      <c r="J68" s="50"/>
      <c r="K68" s="40"/>
      <c r="M68" s="422"/>
    </row>
    <row r="69" spans="1:13" ht="22.5" customHeight="1" x14ac:dyDescent="0.25">
      <c r="A69" s="371"/>
      <c r="B69" s="372"/>
      <c r="C69" s="344"/>
      <c r="D69" s="345"/>
      <c r="E69" s="51"/>
      <c r="F69" s="9"/>
      <c r="G69" s="147"/>
      <c r="H69" s="147"/>
      <c r="I69" s="10"/>
      <c r="J69" s="42"/>
      <c r="K69" s="40"/>
      <c r="M69" s="422"/>
    </row>
    <row r="70" spans="1:13" ht="22.5" customHeight="1" x14ac:dyDescent="0.25">
      <c r="A70" s="371"/>
      <c r="B70" s="372"/>
      <c r="C70" s="344"/>
      <c r="D70" s="345"/>
      <c r="E70" s="51"/>
      <c r="F70" s="10"/>
      <c r="G70" s="147"/>
      <c r="H70" s="206"/>
      <c r="I70" s="9"/>
      <c r="J70" s="50"/>
      <c r="K70" s="40"/>
    </row>
    <row r="71" spans="1:13" ht="22.5" customHeight="1" x14ac:dyDescent="0.25">
      <c r="A71" s="371"/>
      <c r="B71" s="372"/>
      <c r="C71" s="344"/>
      <c r="D71" s="345"/>
      <c r="E71" s="72"/>
      <c r="F71" s="18"/>
      <c r="G71" s="191"/>
      <c r="H71" s="191"/>
      <c r="I71" s="180"/>
      <c r="J71" s="183"/>
      <c r="K71" s="184"/>
    </row>
    <row r="72" spans="1:13" ht="22.5" customHeight="1" x14ac:dyDescent="0.25">
      <c r="A72" s="371"/>
      <c r="B72" s="372"/>
      <c r="C72" s="344"/>
      <c r="D72" s="345"/>
      <c r="E72" s="51"/>
      <c r="F72" s="9"/>
      <c r="G72" s="147"/>
      <c r="H72" s="206"/>
      <c r="I72" s="9"/>
      <c r="J72" s="50"/>
      <c r="K72" s="40"/>
    </row>
    <row r="73" spans="1:13" ht="22.5" customHeight="1" x14ac:dyDescent="0.25">
      <c r="A73" s="371"/>
      <c r="B73" s="372"/>
      <c r="C73" s="344"/>
      <c r="D73" s="345"/>
      <c r="E73" s="51"/>
      <c r="F73" s="9"/>
      <c r="G73" s="147"/>
      <c r="H73" s="206"/>
      <c r="I73" s="9"/>
      <c r="J73" s="50"/>
      <c r="K73" s="40"/>
    </row>
    <row r="74" spans="1:13" ht="22.5" customHeight="1" x14ac:dyDescent="0.25">
      <c r="A74" s="371"/>
      <c r="B74" s="372"/>
      <c r="C74" s="344"/>
      <c r="D74" s="345"/>
      <c r="E74" s="51"/>
      <c r="F74" s="9"/>
      <c r="G74" s="147"/>
      <c r="H74" s="206"/>
      <c r="I74" s="9"/>
      <c r="J74" s="50"/>
      <c r="K74" s="40"/>
    </row>
    <row r="75" spans="1:13" ht="22.5" customHeight="1" x14ac:dyDescent="0.25">
      <c r="A75" s="371"/>
      <c r="B75" s="372"/>
      <c r="C75" s="344"/>
      <c r="D75" s="345"/>
      <c r="E75" s="51"/>
      <c r="F75" s="9"/>
      <c r="G75" s="147"/>
      <c r="H75" s="206"/>
      <c r="I75" s="9"/>
      <c r="J75" s="50"/>
      <c r="K75" s="40"/>
    </row>
    <row r="76" spans="1:13" ht="22.5" customHeight="1" x14ac:dyDescent="0.25">
      <c r="A76" s="371"/>
      <c r="B76" s="372"/>
      <c r="C76" s="344"/>
      <c r="D76" s="345"/>
      <c r="E76" s="51"/>
      <c r="F76" s="9"/>
      <c r="G76" s="147"/>
      <c r="H76" s="206"/>
      <c r="I76" s="9"/>
      <c r="J76" s="50"/>
      <c r="K76" s="40"/>
    </row>
    <row r="77" spans="1:13" ht="22.5" customHeight="1" x14ac:dyDescent="0.25">
      <c r="A77" s="371"/>
      <c r="B77" s="372"/>
      <c r="C77" s="344"/>
      <c r="D77" s="345"/>
      <c r="E77" s="51"/>
      <c r="F77" s="9"/>
      <c r="G77" s="147"/>
      <c r="H77" s="206"/>
      <c r="I77" s="9"/>
      <c r="J77" s="50"/>
      <c r="K77" s="40"/>
    </row>
    <row r="78" spans="1:13" ht="22.5" customHeight="1" x14ac:dyDescent="0.25">
      <c r="A78" s="371"/>
      <c r="B78" s="372"/>
      <c r="C78" s="344"/>
      <c r="D78" s="345"/>
      <c r="E78" s="51"/>
      <c r="F78" s="9"/>
      <c r="G78" s="147"/>
      <c r="H78" s="206"/>
      <c r="I78" s="9"/>
      <c r="J78" s="50"/>
      <c r="K78" s="40"/>
      <c r="M78" s="74">
        <f>SUMIF(E58:E80,"立候補準備",C58:C80)</f>
        <v>0</v>
      </c>
    </row>
    <row r="79" spans="1:13" ht="22.5" customHeight="1" x14ac:dyDescent="0.25">
      <c r="A79" s="371"/>
      <c r="B79" s="372"/>
      <c r="C79" s="344"/>
      <c r="D79" s="345"/>
      <c r="E79" s="51"/>
      <c r="F79" s="9"/>
      <c r="G79" s="147"/>
      <c r="H79" s="206"/>
      <c r="I79" s="9"/>
      <c r="J79" s="50"/>
      <c r="K79" s="40"/>
      <c r="M79" s="74">
        <f>SUMIF(E58:E80,"選 挙 運 動",C58:C80)</f>
        <v>0</v>
      </c>
    </row>
    <row r="80" spans="1:13" ht="22.5" customHeight="1" thickBot="1" x14ac:dyDescent="0.3">
      <c r="A80" s="371"/>
      <c r="B80" s="372"/>
      <c r="C80" s="378"/>
      <c r="D80" s="379"/>
      <c r="E80" s="51"/>
      <c r="F80" s="180"/>
      <c r="G80" s="191"/>
      <c r="H80" s="207"/>
      <c r="I80" s="180"/>
      <c r="J80" s="183"/>
      <c r="K80" s="184"/>
      <c r="M80" s="74">
        <f>SUM(M78:M79)</f>
        <v>0</v>
      </c>
    </row>
    <row r="81" spans="1:13" ht="18.75" customHeight="1" thickTop="1" thickBot="1" x14ac:dyDescent="0.3">
      <c r="A81" s="476" t="s">
        <v>22</v>
      </c>
      <c r="B81" s="478"/>
      <c r="C81" s="466">
        <f>SUM(C58:C80)</f>
        <v>0</v>
      </c>
      <c r="D81" s="467"/>
      <c r="E81" s="146"/>
      <c r="F81" s="146"/>
      <c r="G81" s="166"/>
      <c r="H81" s="167"/>
      <c r="I81" s="146"/>
      <c r="J81" s="176"/>
      <c r="K81" s="67"/>
      <c r="M81" s="59" t="str">
        <f>IF(M80=C81,"OK","NG")</f>
        <v>OK</v>
      </c>
    </row>
    <row r="82" spans="1:13" ht="18.75" customHeight="1" thickBot="1" x14ac:dyDescent="0.3">
      <c r="A82" s="125" t="s">
        <v>87</v>
      </c>
      <c r="B82" s="3" t="s">
        <v>157</v>
      </c>
      <c r="C82" s="4"/>
      <c r="D82" s="2"/>
      <c r="E82" s="2"/>
      <c r="F82" s="46"/>
      <c r="G82" s="4" t="s">
        <v>151</v>
      </c>
      <c r="K82" s="126" t="s">
        <v>99</v>
      </c>
      <c r="M82" s="422" t="s">
        <v>51</v>
      </c>
    </row>
    <row r="83" spans="1:13" ht="15" customHeight="1" x14ac:dyDescent="0.25">
      <c r="A83" s="388" t="s">
        <v>0</v>
      </c>
      <c r="B83" s="389"/>
      <c r="C83" s="392" t="s">
        <v>94</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481"/>
      <c r="B85" s="482"/>
      <c r="C85" s="344"/>
      <c r="D85" s="345"/>
      <c r="E85" s="71"/>
      <c r="F85" s="36"/>
      <c r="G85" s="190"/>
      <c r="H85" s="171"/>
      <c r="I85" s="36"/>
      <c r="J85" s="182"/>
      <c r="K85" s="41"/>
      <c r="M85" s="422"/>
    </row>
    <row r="86" spans="1:13" ht="22.5" customHeight="1" x14ac:dyDescent="0.25">
      <c r="A86" s="371"/>
      <c r="B86" s="372"/>
      <c r="C86" s="344"/>
      <c r="D86" s="345"/>
      <c r="E86" s="51"/>
      <c r="F86" s="10"/>
      <c r="G86" s="147"/>
      <c r="H86" s="206"/>
      <c r="I86" s="9"/>
      <c r="J86" s="50"/>
      <c r="K86" s="40"/>
      <c r="M86" s="422"/>
    </row>
    <row r="87" spans="1:13" ht="22.5" customHeight="1" x14ac:dyDescent="0.25">
      <c r="A87" s="371"/>
      <c r="B87" s="372"/>
      <c r="C87" s="344"/>
      <c r="D87" s="345"/>
      <c r="E87" s="51"/>
      <c r="F87" s="9"/>
      <c r="G87" s="147"/>
      <c r="H87" s="206"/>
      <c r="I87" s="9"/>
      <c r="J87" s="50"/>
      <c r="K87" s="40"/>
      <c r="M87" s="422"/>
    </row>
    <row r="88" spans="1:13" ht="22.5" customHeight="1" x14ac:dyDescent="0.25">
      <c r="A88" s="371"/>
      <c r="B88" s="372"/>
      <c r="C88" s="344"/>
      <c r="D88" s="345"/>
      <c r="E88" s="51"/>
      <c r="F88" s="10"/>
      <c r="G88" s="147"/>
      <c r="H88" s="206"/>
      <c r="I88" s="9"/>
      <c r="J88" s="50"/>
      <c r="K88" s="40"/>
      <c r="M88" s="422"/>
    </row>
    <row r="89" spans="1:13" ht="22.5" customHeight="1" x14ac:dyDescent="0.25">
      <c r="A89" s="371"/>
      <c r="B89" s="372"/>
      <c r="C89" s="344"/>
      <c r="D89" s="345"/>
      <c r="E89" s="51"/>
      <c r="F89" s="170"/>
      <c r="G89" s="147"/>
      <c r="H89" s="206"/>
      <c r="I89" s="9"/>
      <c r="J89" s="50"/>
      <c r="K89" s="40"/>
      <c r="M89" s="422"/>
    </row>
    <row r="90" spans="1:13" ht="22.5" customHeight="1" x14ac:dyDescent="0.25">
      <c r="A90" s="371"/>
      <c r="B90" s="372"/>
      <c r="C90" s="344"/>
      <c r="D90" s="345"/>
      <c r="E90" s="51"/>
      <c r="F90" s="9"/>
      <c r="G90" s="147"/>
      <c r="H90" s="206"/>
      <c r="I90" s="9"/>
      <c r="J90" s="50"/>
      <c r="K90" s="40"/>
      <c r="M90" s="422"/>
    </row>
    <row r="91" spans="1:13" ht="22.5" customHeight="1" x14ac:dyDescent="0.25">
      <c r="A91" s="371"/>
      <c r="B91" s="372"/>
      <c r="C91" s="344"/>
      <c r="D91" s="345"/>
      <c r="E91" s="51"/>
      <c r="F91" s="9"/>
      <c r="G91" s="147"/>
      <c r="H91" s="206"/>
      <c r="I91" s="9"/>
      <c r="J91" s="50"/>
      <c r="K91" s="40"/>
      <c r="M91" s="422"/>
    </row>
    <row r="92" spans="1:13" ht="22.5" customHeight="1" x14ac:dyDescent="0.25">
      <c r="A92" s="371"/>
      <c r="B92" s="372"/>
      <c r="C92" s="344"/>
      <c r="D92" s="345"/>
      <c r="E92" s="51"/>
      <c r="F92" s="9"/>
      <c r="G92" s="147"/>
      <c r="H92" s="206"/>
      <c r="I92" s="9"/>
      <c r="J92" s="50"/>
      <c r="K92" s="40"/>
      <c r="M92" s="422"/>
    </row>
    <row r="93" spans="1:13" ht="22.5" customHeight="1" x14ac:dyDescent="0.25">
      <c r="A93" s="371"/>
      <c r="B93" s="372"/>
      <c r="C93" s="344"/>
      <c r="D93" s="345"/>
      <c r="E93" s="51"/>
      <c r="F93" s="9"/>
      <c r="G93" s="147"/>
      <c r="H93" s="206"/>
      <c r="I93" s="9"/>
      <c r="J93" s="50"/>
      <c r="K93" s="40"/>
      <c r="M93" s="422"/>
    </row>
    <row r="94" spans="1:13" ht="22.5" customHeight="1" x14ac:dyDescent="0.25">
      <c r="A94" s="371"/>
      <c r="B94" s="372"/>
      <c r="C94" s="344"/>
      <c r="D94" s="345"/>
      <c r="E94" s="51"/>
      <c r="F94" s="9"/>
      <c r="G94" s="147"/>
      <c r="H94" s="206"/>
      <c r="I94" s="9"/>
      <c r="J94" s="50"/>
      <c r="K94" s="40"/>
      <c r="M94" s="422"/>
    </row>
    <row r="95" spans="1:13" ht="22.5" customHeight="1" x14ac:dyDescent="0.25">
      <c r="A95" s="371"/>
      <c r="B95" s="372"/>
      <c r="C95" s="344"/>
      <c r="D95" s="345"/>
      <c r="E95" s="51"/>
      <c r="F95" s="9"/>
      <c r="G95" s="147"/>
      <c r="H95" s="206"/>
      <c r="I95" s="9"/>
      <c r="J95" s="50"/>
      <c r="K95" s="40"/>
      <c r="M95" s="422"/>
    </row>
    <row r="96" spans="1:13" ht="22.5" customHeight="1" x14ac:dyDescent="0.25">
      <c r="A96" s="371"/>
      <c r="B96" s="372"/>
      <c r="C96" s="344"/>
      <c r="D96" s="345"/>
      <c r="E96" s="51"/>
      <c r="F96" s="9"/>
      <c r="G96" s="147"/>
      <c r="H96" s="147"/>
      <c r="I96" s="10"/>
      <c r="J96" s="42"/>
      <c r="K96" s="40"/>
      <c r="M96" s="422"/>
    </row>
    <row r="97" spans="1:13" ht="22.5" customHeight="1" x14ac:dyDescent="0.25">
      <c r="A97" s="371"/>
      <c r="B97" s="372"/>
      <c r="C97" s="344"/>
      <c r="D97" s="345"/>
      <c r="E97" s="51"/>
      <c r="F97" s="10"/>
      <c r="G97" s="147"/>
      <c r="H97" s="206"/>
      <c r="I97" s="9"/>
      <c r="J97" s="50"/>
      <c r="K97" s="40"/>
    </row>
    <row r="98" spans="1:13" ht="22.5" customHeight="1" x14ac:dyDescent="0.25">
      <c r="A98" s="371"/>
      <c r="B98" s="372"/>
      <c r="C98" s="344"/>
      <c r="D98" s="345"/>
      <c r="E98" s="72"/>
      <c r="F98" s="18"/>
      <c r="G98" s="191"/>
      <c r="H98" s="191"/>
      <c r="I98" s="180"/>
      <c r="J98" s="183"/>
      <c r="K98" s="184"/>
    </row>
    <row r="99" spans="1:13" ht="22.5" customHeight="1" x14ac:dyDescent="0.25">
      <c r="A99" s="371"/>
      <c r="B99" s="372"/>
      <c r="C99" s="344"/>
      <c r="D99" s="345"/>
      <c r="E99" s="51"/>
      <c r="F99" s="9"/>
      <c r="G99" s="147"/>
      <c r="H99" s="206"/>
      <c r="I99" s="9"/>
      <c r="J99" s="50"/>
      <c r="K99" s="40"/>
    </row>
    <row r="100" spans="1:13" ht="22.5" customHeight="1" x14ac:dyDescent="0.25">
      <c r="A100" s="371"/>
      <c r="B100" s="372"/>
      <c r="C100" s="344"/>
      <c r="D100" s="345"/>
      <c r="E100" s="51"/>
      <c r="F100" s="9"/>
      <c r="G100" s="147"/>
      <c r="H100" s="206"/>
      <c r="I100" s="9"/>
      <c r="J100" s="50"/>
      <c r="K100" s="40"/>
    </row>
    <row r="101" spans="1:13" ht="22.5" customHeight="1" x14ac:dyDescent="0.25">
      <c r="A101" s="371"/>
      <c r="B101" s="372"/>
      <c r="C101" s="344"/>
      <c r="D101" s="345"/>
      <c r="E101" s="51"/>
      <c r="F101" s="9"/>
      <c r="G101" s="147"/>
      <c r="H101" s="206"/>
      <c r="I101" s="9"/>
      <c r="J101" s="50"/>
      <c r="K101" s="40"/>
    </row>
    <row r="102" spans="1:13" ht="22.5" customHeight="1" x14ac:dyDescent="0.25">
      <c r="A102" s="371"/>
      <c r="B102" s="372"/>
      <c r="C102" s="344"/>
      <c r="D102" s="345"/>
      <c r="E102" s="51"/>
      <c r="F102" s="9"/>
      <c r="G102" s="147"/>
      <c r="H102" s="206"/>
      <c r="I102" s="9"/>
      <c r="J102" s="50"/>
      <c r="K102" s="40"/>
    </row>
    <row r="103" spans="1:13" ht="22.5" customHeight="1" x14ac:dyDescent="0.25">
      <c r="A103" s="371"/>
      <c r="B103" s="372"/>
      <c r="C103" s="344"/>
      <c r="D103" s="345"/>
      <c r="E103" s="51"/>
      <c r="F103" s="9"/>
      <c r="G103" s="147"/>
      <c r="H103" s="206"/>
      <c r="I103" s="9"/>
      <c r="J103" s="50"/>
      <c r="K103" s="40"/>
    </row>
    <row r="104" spans="1:13" ht="22.5" customHeight="1" x14ac:dyDescent="0.25">
      <c r="A104" s="371"/>
      <c r="B104" s="372"/>
      <c r="C104" s="344"/>
      <c r="D104" s="345"/>
      <c r="E104" s="51"/>
      <c r="F104" s="9"/>
      <c r="G104" s="147"/>
      <c r="H104" s="206"/>
      <c r="I104" s="9"/>
      <c r="J104" s="50"/>
      <c r="K104" s="40"/>
    </row>
    <row r="105" spans="1:13" ht="22.5" customHeight="1" x14ac:dyDescent="0.25">
      <c r="A105" s="371"/>
      <c r="B105" s="372"/>
      <c r="C105" s="344"/>
      <c r="D105" s="345"/>
      <c r="E105" s="51"/>
      <c r="F105" s="9"/>
      <c r="G105" s="147"/>
      <c r="H105" s="206"/>
      <c r="I105" s="9"/>
      <c r="J105" s="50"/>
      <c r="K105" s="40"/>
      <c r="M105" s="74">
        <f>SUMIF(E85:E107,"立候補準備",C85:C107)</f>
        <v>0</v>
      </c>
    </row>
    <row r="106" spans="1:13" ht="22.5" customHeight="1" x14ac:dyDescent="0.25">
      <c r="A106" s="371"/>
      <c r="B106" s="372"/>
      <c r="C106" s="344"/>
      <c r="D106" s="345"/>
      <c r="E106" s="51"/>
      <c r="F106" s="9"/>
      <c r="G106" s="147"/>
      <c r="H106" s="206"/>
      <c r="I106" s="9"/>
      <c r="J106" s="50"/>
      <c r="K106" s="40"/>
      <c r="M106" s="74">
        <f>SUMIF(E85:E107,"選 挙 運 動",C85:C107)</f>
        <v>0</v>
      </c>
    </row>
    <row r="107" spans="1:13" ht="22.5" customHeight="1" thickBot="1" x14ac:dyDescent="0.3">
      <c r="A107" s="371"/>
      <c r="B107" s="372"/>
      <c r="C107" s="378"/>
      <c r="D107" s="379"/>
      <c r="E107" s="51"/>
      <c r="F107" s="180"/>
      <c r="G107" s="191"/>
      <c r="H107" s="207"/>
      <c r="I107" s="180"/>
      <c r="J107" s="183"/>
      <c r="K107" s="184"/>
      <c r="M107" s="74">
        <f>SUM(M105:M106)</f>
        <v>0</v>
      </c>
    </row>
    <row r="108" spans="1:13" ht="18.75" customHeight="1" thickTop="1" thickBot="1" x14ac:dyDescent="0.3">
      <c r="A108" s="476" t="s">
        <v>22</v>
      </c>
      <c r="B108" s="478"/>
      <c r="C108" s="466">
        <f>SUM(C85:C107)</f>
        <v>0</v>
      </c>
      <c r="D108" s="467"/>
      <c r="E108" s="185"/>
      <c r="F108" s="185"/>
      <c r="G108" s="186"/>
      <c r="H108" s="187"/>
      <c r="I108" s="185"/>
      <c r="J108" s="188"/>
      <c r="K108" s="66"/>
      <c r="M108" s="59" t="str">
        <f>IF(M107=C108,"OK","NG")</f>
        <v>OK</v>
      </c>
    </row>
  </sheetData>
  <mergeCells count="224">
    <mergeCell ref="C106:D106"/>
    <mergeCell ref="C107:D107"/>
    <mergeCell ref="C27:D27"/>
    <mergeCell ref="C54:D54"/>
    <mergeCell ref="C81:D81"/>
    <mergeCell ref="C108:D108"/>
    <mergeCell ref="M1:M15"/>
    <mergeCell ref="M28:M42"/>
    <mergeCell ref="M55:M69"/>
    <mergeCell ref="M82:M96"/>
    <mergeCell ref="C97:D97"/>
    <mergeCell ref="C98:D98"/>
    <mergeCell ref="C99:D99"/>
    <mergeCell ref="C100:D100"/>
    <mergeCell ref="C101:D101"/>
    <mergeCell ref="C102:D102"/>
    <mergeCell ref="C103:D103"/>
    <mergeCell ref="C104:D104"/>
    <mergeCell ref="C105:D105"/>
    <mergeCell ref="C88:D88"/>
    <mergeCell ref="C89:D89"/>
    <mergeCell ref="C90:D90"/>
    <mergeCell ref="C91:D91"/>
    <mergeCell ref="C92:D92"/>
    <mergeCell ref="C64:D64"/>
    <mergeCell ref="C65:D65"/>
    <mergeCell ref="C66:D66"/>
    <mergeCell ref="C67:D67"/>
    <mergeCell ref="C68:D68"/>
    <mergeCell ref="C69:D69"/>
    <mergeCell ref="C70:D70"/>
    <mergeCell ref="C71:D71"/>
    <mergeCell ref="C93:D93"/>
    <mergeCell ref="C72:D72"/>
    <mergeCell ref="C73:D73"/>
    <mergeCell ref="C74:D74"/>
    <mergeCell ref="C75:D75"/>
    <mergeCell ref="C76:D76"/>
    <mergeCell ref="C77:D77"/>
    <mergeCell ref="C78:D78"/>
    <mergeCell ref="C79:D79"/>
    <mergeCell ref="C80:D80"/>
    <mergeCell ref="C51:D51"/>
    <mergeCell ref="C52:D52"/>
    <mergeCell ref="C53:D53"/>
    <mergeCell ref="C58:D58"/>
    <mergeCell ref="C59:D59"/>
    <mergeCell ref="C60:D60"/>
    <mergeCell ref="C61:D61"/>
    <mergeCell ref="C62:D62"/>
    <mergeCell ref="C63:D63"/>
    <mergeCell ref="C21:D21"/>
    <mergeCell ref="C22:D22"/>
    <mergeCell ref="C23:D23"/>
    <mergeCell ref="C24:D24"/>
    <mergeCell ref="C25:D25"/>
    <mergeCell ref="C26:D26"/>
    <mergeCell ref="C32:D32"/>
    <mergeCell ref="C31:D31"/>
    <mergeCell ref="C33:D33"/>
    <mergeCell ref="C12:D12"/>
    <mergeCell ref="C13:D13"/>
    <mergeCell ref="C14:D14"/>
    <mergeCell ref="C15:D15"/>
    <mergeCell ref="C16:D16"/>
    <mergeCell ref="C17:D17"/>
    <mergeCell ref="C18:D18"/>
    <mergeCell ref="C19:D19"/>
    <mergeCell ref="C20:D20"/>
    <mergeCell ref="A108:B108"/>
    <mergeCell ref="A103:B103"/>
    <mergeCell ref="A104:B104"/>
    <mergeCell ref="A105:B105"/>
    <mergeCell ref="A106:B106"/>
    <mergeCell ref="A107:B107"/>
    <mergeCell ref="A98:B98"/>
    <mergeCell ref="A99:B99"/>
    <mergeCell ref="A100:B100"/>
    <mergeCell ref="A101:B101"/>
    <mergeCell ref="A102:B102"/>
    <mergeCell ref="A93:B93"/>
    <mergeCell ref="A94:B94"/>
    <mergeCell ref="A95:B95"/>
    <mergeCell ref="A96:B96"/>
    <mergeCell ref="A97:B97"/>
    <mergeCell ref="A83:B84"/>
    <mergeCell ref="C83:D84"/>
    <mergeCell ref="E83:E84"/>
    <mergeCell ref="F83:F84"/>
    <mergeCell ref="A91:B91"/>
    <mergeCell ref="A92:B92"/>
    <mergeCell ref="C94:D94"/>
    <mergeCell ref="C95:D95"/>
    <mergeCell ref="C96:D96"/>
    <mergeCell ref="G83:I83"/>
    <mergeCell ref="J83:J84"/>
    <mergeCell ref="K83:K84"/>
    <mergeCell ref="A85:B85"/>
    <mergeCell ref="A86:B86"/>
    <mergeCell ref="A87:B87"/>
    <mergeCell ref="A88:B88"/>
    <mergeCell ref="A89:B89"/>
    <mergeCell ref="A90:B90"/>
    <mergeCell ref="C85:D85"/>
    <mergeCell ref="C86:D86"/>
    <mergeCell ref="C87:D87"/>
    <mergeCell ref="K2:K3"/>
    <mergeCell ref="A4:B4"/>
    <mergeCell ref="A5:B5"/>
    <mergeCell ref="A6:B6"/>
    <mergeCell ref="A7:B7"/>
    <mergeCell ref="A2:B3"/>
    <mergeCell ref="C2:D3"/>
    <mergeCell ref="E2:E3"/>
    <mergeCell ref="F2:F3"/>
    <mergeCell ref="G2:I2"/>
    <mergeCell ref="J2:J3"/>
    <mergeCell ref="A8:B8"/>
    <mergeCell ref="A9:B9"/>
    <mergeCell ref="A10:B10"/>
    <mergeCell ref="A11:B11"/>
    <mergeCell ref="C5:D5"/>
    <mergeCell ref="C4:D4"/>
    <mergeCell ref="C6:D6"/>
    <mergeCell ref="C7:D7"/>
    <mergeCell ref="C8:D8"/>
    <mergeCell ref="C9:D9"/>
    <mergeCell ref="C10:D10"/>
    <mergeCell ref="C11:D11"/>
    <mergeCell ref="A15:B15"/>
    <mergeCell ref="A26:B26"/>
    <mergeCell ref="A27:B27"/>
    <mergeCell ref="A12:B12"/>
    <mergeCell ref="A13:B13"/>
    <mergeCell ref="A14:B14"/>
    <mergeCell ref="A20:B20"/>
    <mergeCell ref="A21:B21"/>
    <mergeCell ref="A22:B22"/>
    <mergeCell ref="A23:B23"/>
    <mergeCell ref="A24:B24"/>
    <mergeCell ref="A25:B25"/>
    <mergeCell ref="A17:B17"/>
    <mergeCell ref="A18:B18"/>
    <mergeCell ref="A19:B19"/>
    <mergeCell ref="A16:B16"/>
    <mergeCell ref="A29:B30"/>
    <mergeCell ref="C29:D30"/>
    <mergeCell ref="E29:E30"/>
    <mergeCell ref="F29:F30"/>
    <mergeCell ref="G29:I29"/>
    <mergeCell ref="J29:J30"/>
    <mergeCell ref="K29:K30"/>
    <mergeCell ref="A31:B31"/>
    <mergeCell ref="A32:B32"/>
    <mergeCell ref="A33:B33"/>
    <mergeCell ref="A34:B34"/>
    <mergeCell ref="A35:B35"/>
    <mergeCell ref="A36:B36"/>
    <mergeCell ref="A37:B37"/>
    <mergeCell ref="A38:B38"/>
    <mergeCell ref="A39:B39"/>
    <mergeCell ref="C34:D34"/>
    <mergeCell ref="C35:D35"/>
    <mergeCell ref="C36:D36"/>
    <mergeCell ref="C37:D37"/>
    <mergeCell ref="C38:D38"/>
    <mergeCell ref="C39:D39"/>
    <mergeCell ref="A53:B53"/>
    <mergeCell ref="A54:B54"/>
    <mergeCell ref="A56:B57"/>
    <mergeCell ref="C56:D57"/>
    <mergeCell ref="E56:E57"/>
    <mergeCell ref="A40:B40"/>
    <mergeCell ref="A41:B41"/>
    <mergeCell ref="A42:B42"/>
    <mergeCell ref="A43:B43"/>
    <mergeCell ref="A44:B44"/>
    <mergeCell ref="A45:B45"/>
    <mergeCell ref="A46:B46"/>
    <mergeCell ref="A47:B47"/>
    <mergeCell ref="A48:B48"/>
    <mergeCell ref="C40:D40"/>
    <mergeCell ref="C41:D41"/>
    <mergeCell ref="C42:D42"/>
    <mergeCell ref="C43:D43"/>
    <mergeCell ref="C44:D44"/>
    <mergeCell ref="C45:D45"/>
    <mergeCell ref="C46:D46"/>
    <mergeCell ref="C47:D47"/>
    <mergeCell ref="C48:D48"/>
    <mergeCell ref="C50:D50"/>
    <mergeCell ref="F56:F57"/>
    <mergeCell ref="G56:I56"/>
    <mergeCell ref="J56:J57"/>
    <mergeCell ref="K56:K57"/>
    <mergeCell ref="A58:B58"/>
    <mergeCell ref="A59:B59"/>
    <mergeCell ref="A60:B60"/>
    <mergeCell ref="A61:B61"/>
    <mergeCell ref="A62:B62"/>
    <mergeCell ref="A63:B63"/>
    <mergeCell ref="A64:B64"/>
    <mergeCell ref="A65:B65"/>
    <mergeCell ref="A66:B66"/>
    <mergeCell ref="C49:D49"/>
    <mergeCell ref="A81:B81"/>
    <mergeCell ref="A75:B75"/>
    <mergeCell ref="A76:B76"/>
    <mergeCell ref="A77:B77"/>
    <mergeCell ref="A78:B78"/>
    <mergeCell ref="A79:B79"/>
    <mergeCell ref="A67:B67"/>
    <mergeCell ref="A68:B68"/>
    <mergeCell ref="A69:B69"/>
    <mergeCell ref="A70:B70"/>
    <mergeCell ref="A71:B71"/>
    <mergeCell ref="A72:B72"/>
    <mergeCell ref="A73:B73"/>
    <mergeCell ref="A74:B74"/>
    <mergeCell ref="A80:B80"/>
    <mergeCell ref="A49:B49"/>
    <mergeCell ref="A50:B50"/>
    <mergeCell ref="A51:B51"/>
    <mergeCell ref="A52:B52"/>
  </mergeCells>
  <phoneticPr fontId="3"/>
  <dataValidations count="1">
    <dataValidation type="list" allowBlank="1" showInputMessage="1" showErrorMessage="1" sqref="E4:E26 E85:E107 E58:E80 E31:E53" xr:uid="{00000000-0002-0000-07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0" man="1"/>
    <brk id="54" max="10" man="1"/>
    <brk id="81" max="10" man="1"/>
  </rowBreaks>
  <ignoredErrors>
    <ignoredError sqref="A1 A28 A55 A82"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2060"/>
  </sheetPr>
  <dimension ref="A1:N108"/>
  <sheetViews>
    <sheetView view="pageBreakPreview" zoomScale="85" zoomScaleNormal="100" zoomScaleSheetLayoutView="85" workbookViewId="0">
      <pane ySplit="3" topLeftCell="A4" activePane="bottomLeft" state="frozen"/>
      <selection activeCell="BF12" sqref="BF12"/>
      <selection pane="bottomLeft" activeCell="BF12" sqref="BF12"/>
    </sheetView>
  </sheetViews>
  <sheetFormatPr defaultColWidth="9" defaultRowHeight="12.75" x14ac:dyDescent="0.25"/>
  <cols>
    <col min="1" max="1" width="2.796875" style="1" customWidth="1"/>
    <col min="2" max="2" width="9.46484375" style="1" customWidth="1"/>
    <col min="3" max="3" width="11.19921875" style="1" customWidth="1"/>
    <col min="4" max="4" width="3" style="1" customWidth="1"/>
    <col min="5" max="5" width="10.796875" style="1" customWidth="1"/>
    <col min="6" max="6" width="12.33203125" style="1" customWidth="1"/>
    <col min="7" max="7" width="22.46484375" style="1" customWidth="1"/>
    <col min="8" max="8" width="17.46484375" style="1" customWidth="1"/>
    <col min="9" max="9" width="12.46484375" style="1" customWidth="1"/>
    <col min="10" max="10" width="20" style="1" customWidth="1"/>
    <col min="11" max="11" width="18.1328125" style="1" customWidth="1"/>
    <col min="12" max="12" width="2.19921875" style="1" customWidth="1"/>
    <col min="13" max="16384" width="9" style="1"/>
  </cols>
  <sheetData>
    <row r="1" spans="1:13" ht="18.75" customHeight="1" thickBot="1" x14ac:dyDescent="0.3">
      <c r="A1" s="125" t="s">
        <v>87</v>
      </c>
      <c r="B1" s="3" t="s">
        <v>158</v>
      </c>
      <c r="C1" s="4"/>
      <c r="D1" s="2"/>
      <c r="E1" s="2"/>
      <c r="F1" s="46"/>
      <c r="G1" s="4" t="s">
        <v>148</v>
      </c>
      <c r="K1" s="126" t="s">
        <v>101</v>
      </c>
      <c r="M1" s="422" t="s">
        <v>48</v>
      </c>
    </row>
    <row r="2" spans="1:13" ht="15" customHeight="1" x14ac:dyDescent="0.25">
      <c r="A2" s="388" t="s">
        <v>0</v>
      </c>
      <c r="B2" s="389"/>
      <c r="C2" s="392" t="s">
        <v>94</v>
      </c>
      <c r="D2" s="389"/>
      <c r="E2" s="389" t="s">
        <v>10</v>
      </c>
      <c r="F2" s="472" t="s">
        <v>3</v>
      </c>
      <c r="G2" s="389" t="s">
        <v>11</v>
      </c>
      <c r="H2" s="389"/>
      <c r="I2" s="389"/>
      <c r="J2" s="470" t="s">
        <v>355</v>
      </c>
      <c r="K2" s="385" t="s">
        <v>9</v>
      </c>
      <c r="M2" s="422"/>
    </row>
    <row r="3" spans="1:13" ht="15" customHeight="1" x14ac:dyDescent="0.25">
      <c r="A3" s="390"/>
      <c r="B3" s="391"/>
      <c r="C3" s="391"/>
      <c r="D3" s="391"/>
      <c r="E3" s="391"/>
      <c r="F3" s="473"/>
      <c r="G3" s="33" t="s">
        <v>43</v>
      </c>
      <c r="H3" s="33" t="s">
        <v>1</v>
      </c>
      <c r="I3" s="32" t="s">
        <v>44</v>
      </c>
      <c r="J3" s="471"/>
      <c r="K3" s="386"/>
      <c r="M3" s="422"/>
    </row>
    <row r="4" spans="1:13" ht="22.5" customHeight="1" x14ac:dyDescent="0.25">
      <c r="A4" s="474" t="s">
        <v>339</v>
      </c>
      <c r="B4" s="475"/>
      <c r="C4" s="344">
        <v>400</v>
      </c>
      <c r="D4" s="345"/>
      <c r="E4" s="51" t="s">
        <v>21</v>
      </c>
      <c r="F4" s="9" t="s">
        <v>253</v>
      </c>
      <c r="G4" s="147" t="s">
        <v>230</v>
      </c>
      <c r="H4" s="206" t="s">
        <v>257</v>
      </c>
      <c r="I4" s="9"/>
      <c r="J4" s="50"/>
      <c r="K4" s="40" t="s">
        <v>261</v>
      </c>
      <c r="M4" s="422"/>
    </row>
    <row r="5" spans="1:13" ht="22.5" customHeight="1" x14ac:dyDescent="0.25">
      <c r="A5" s="474" t="s">
        <v>339</v>
      </c>
      <c r="B5" s="475"/>
      <c r="C5" s="344">
        <v>3200</v>
      </c>
      <c r="D5" s="345"/>
      <c r="E5" s="51" t="s">
        <v>54</v>
      </c>
      <c r="F5" s="10" t="s">
        <v>254</v>
      </c>
      <c r="G5" s="147" t="s">
        <v>230</v>
      </c>
      <c r="H5" s="206" t="s">
        <v>258</v>
      </c>
      <c r="I5" s="9"/>
      <c r="J5" s="50"/>
      <c r="K5" s="40"/>
      <c r="M5" s="422"/>
    </row>
    <row r="6" spans="1:13" ht="22.5" customHeight="1" x14ac:dyDescent="0.25">
      <c r="A6" s="474" t="s">
        <v>339</v>
      </c>
      <c r="B6" s="475"/>
      <c r="C6" s="344">
        <v>2500</v>
      </c>
      <c r="D6" s="345"/>
      <c r="E6" s="51" t="s">
        <v>54</v>
      </c>
      <c r="F6" s="170" t="s">
        <v>255</v>
      </c>
      <c r="G6" s="147" t="s">
        <v>230</v>
      </c>
      <c r="H6" s="206" t="s">
        <v>259</v>
      </c>
      <c r="I6" s="9" t="s">
        <v>227</v>
      </c>
      <c r="J6" s="50"/>
      <c r="K6" s="40" t="s">
        <v>260</v>
      </c>
      <c r="M6" s="422"/>
    </row>
    <row r="7" spans="1:13" ht="22.5" customHeight="1" x14ac:dyDescent="0.25">
      <c r="A7" s="371"/>
      <c r="B7" s="372"/>
      <c r="C7" s="344"/>
      <c r="D7" s="345"/>
      <c r="E7" s="51"/>
      <c r="F7" s="9"/>
      <c r="G7" s="147"/>
      <c r="H7" s="206"/>
      <c r="I7" s="9"/>
      <c r="J7" s="50"/>
      <c r="K7" s="40"/>
      <c r="M7" s="422"/>
    </row>
    <row r="8" spans="1:13" ht="22.5" customHeight="1" x14ac:dyDescent="0.25">
      <c r="A8" s="371"/>
      <c r="B8" s="372"/>
      <c r="C8" s="344"/>
      <c r="D8" s="345"/>
      <c r="E8" s="51"/>
      <c r="F8" s="9"/>
      <c r="G8" s="147"/>
      <c r="H8" s="206"/>
      <c r="I8" s="9"/>
      <c r="J8" s="50"/>
      <c r="K8" s="40"/>
      <c r="M8" s="422"/>
    </row>
    <row r="9" spans="1:13" ht="22.5" customHeight="1" x14ac:dyDescent="0.25">
      <c r="A9" s="371"/>
      <c r="B9" s="372"/>
      <c r="C9" s="344"/>
      <c r="D9" s="345"/>
      <c r="E9" s="51"/>
      <c r="F9" s="9"/>
      <c r="G9" s="147"/>
      <c r="H9" s="206"/>
      <c r="I9" s="9"/>
      <c r="J9" s="50"/>
      <c r="K9" s="40"/>
      <c r="M9" s="422"/>
    </row>
    <row r="10" spans="1:13" ht="22.5" customHeight="1" x14ac:dyDescent="0.25">
      <c r="A10" s="371"/>
      <c r="B10" s="372"/>
      <c r="C10" s="344"/>
      <c r="D10" s="345"/>
      <c r="E10" s="51"/>
      <c r="F10" s="9"/>
      <c r="G10" s="147"/>
      <c r="H10" s="147"/>
      <c r="I10" s="10"/>
      <c r="J10" s="42"/>
      <c r="K10" s="40"/>
      <c r="M10" s="422"/>
    </row>
    <row r="11" spans="1:13" ht="22.5" customHeight="1" x14ac:dyDescent="0.25">
      <c r="A11" s="371"/>
      <c r="B11" s="372"/>
      <c r="C11" s="344"/>
      <c r="D11" s="345"/>
      <c r="E11" s="51"/>
      <c r="F11" s="10"/>
      <c r="G11" s="147"/>
      <c r="H11" s="206"/>
      <c r="I11" s="9"/>
      <c r="J11" s="50"/>
      <c r="K11" s="40"/>
      <c r="M11" s="422"/>
    </row>
    <row r="12" spans="1:13" ht="22.5" customHeight="1" x14ac:dyDescent="0.25">
      <c r="A12" s="371"/>
      <c r="B12" s="372"/>
      <c r="C12" s="344"/>
      <c r="D12" s="345"/>
      <c r="E12" s="51"/>
      <c r="F12" s="9"/>
      <c r="G12" s="147"/>
      <c r="H12" s="206"/>
      <c r="I12" s="9"/>
      <c r="J12" s="50"/>
      <c r="K12" s="40"/>
      <c r="M12" s="422"/>
    </row>
    <row r="13" spans="1:13" ht="22.5" customHeight="1" x14ac:dyDescent="0.25">
      <c r="A13" s="371"/>
      <c r="B13" s="372"/>
      <c r="C13" s="344"/>
      <c r="D13" s="345"/>
      <c r="E13" s="51"/>
      <c r="F13" s="9"/>
      <c r="G13" s="147"/>
      <c r="H13" s="206"/>
      <c r="I13" s="9"/>
      <c r="J13" s="50"/>
      <c r="K13" s="40"/>
      <c r="M13" s="422"/>
    </row>
    <row r="14" spans="1:13" ht="22.5" customHeight="1" x14ac:dyDescent="0.25">
      <c r="A14" s="371"/>
      <c r="B14" s="372"/>
      <c r="C14" s="344"/>
      <c r="D14" s="345"/>
      <c r="E14" s="51"/>
      <c r="F14" s="9"/>
      <c r="G14" s="147"/>
      <c r="H14" s="206"/>
      <c r="I14" s="9"/>
      <c r="J14" s="50"/>
      <c r="K14" s="40"/>
      <c r="M14" s="422"/>
    </row>
    <row r="15" spans="1:13" ht="22.5" customHeight="1" x14ac:dyDescent="0.25">
      <c r="A15" s="371"/>
      <c r="B15" s="372"/>
      <c r="C15" s="344"/>
      <c r="D15" s="345"/>
      <c r="E15" s="51"/>
      <c r="F15" s="9"/>
      <c r="G15" s="147"/>
      <c r="H15" s="206"/>
      <c r="I15" s="9"/>
      <c r="J15" s="50"/>
      <c r="K15" s="40"/>
      <c r="M15" s="422"/>
    </row>
    <row r="16" spans="1:13" ht="22.5" customHeight="1" x14ac:dyDescent="0.25">
      <c r="A16" s="371"/>
      <c r="B16" s="372"/>
      <c r="C16" s="344"/>
      <c r="D16" s="345"/>
      <c r="E16" s="51"/>
      <c r="F16" s="9"/>
      <c r="G16" s="147"/>
      <c r="H16" s="206"/>
      <c r="I16" s="9"/>
      <c r="J16" s="50"/>
      <c r="K16" s="40"/>
    </row>
    <row r="17" spans="1:14" ht="22.5" customHeight="1" x14ac:dyDescent="0.25">
      <c r="A17" s="371"/>
      <c r="B17" s="372"/>
      <c r="C17" s="344"/>
      <c r="D17" s="345"/>
      <c r="E17" s="51"/>
      <c r="F17" s="9"/>
      <c r="G17" s="147"/>
      <c r="H17" s="206"/>
      <c r="I17" s="9"/>
      <c r="J17" s="50"/>
      <c r="K17" s="40"/>
    </row>
    <row r="18" spans="1:14" ht="22.5" customHeight="1" x14ac:dyDescent="0.25">
      <c r="A18" s="371"/>
      <c r="B18" s="372"/>
      <c r="C18" s="344"/>
      <c r="D18" s="345"/>
      <c r="E18" s="51"/>
      <c r="F18" s="9"/>
      <c r="G18" s="147"/>
      <c r="H18" s="206"/>
      <c r="I18" s="9"/>
      <c r="J18" s="50"/>
      <c r="K18" s="40"/>
    </row>
    <row r="19" spans="1:14" ht="22.5" customHeight="1" x14ac:dyDescent="0.25">
      <c r="A19" s="371"/>
      <c r="B19" s="372"/>
      <c r="C19" s="344"/>
      <c r="D19" s="345"/>
      <c r="E19" s="51"/>
      <c r="F19" s="9"/>
      <c r="G19" s="147"/>
      <c r="H19" s="206"/>
      <c r="I19" s="9"/>
      <c r="J19" s="50"/>
      <c r="K19" s="40"/>
    </row>
    <row r="20" spans="1:14" ht="22.5" customHeight="1" x14ac:dyDescent="0.25">
      <c r="A20" s="371"/>
      <c r="B20" s="372"/>
      <c r="C20" s="344"/>
      <c r="D20" s="345"/>
      <c r="E20" s="51"/>
      <c r="F20" s="9"/>
      <c r="G20" s="147"/>
      <c r="H20" s="206"/>
      <c r="I20" s="9"/>
      <c r="J20" s="50"/>
      <c r="K20" s="40"/>
    </row>
    <row r="21" spans="1:14" ht="22.5" customHeight="1" x14ac:dyDescent="0.25">
      <c r="A21" s="371"/>
      <c r="B21" s="372"/>
      <c r="C21" s="344"/>
      <c r="D21" s="345"/>
      <c r="E21" s="51"/>
      <c r="F21" s="9"/>
      <c r="G21" s="147"/>
      <c r="H21" s="206"/>
      <c r="I21" s="9"/>
      <c r="J21" s="50"/>
      <c r="K21" s="40"/>
    </row>
    <row r="22" spans="1:14" ht="22.5" customHeight="1" x14ac:dyDescent="0.25">
      <c r="A22" s="371"/>
      <c r="B22" s="372"/>
      <c r="C22" s="344"/>
      <c r="D22" s="345"/>
      <c r="E22" s="51"/>
      <c r="F22" s="9"/>
      <c r="G22" s="147"/>
      <c r="H22" s="206"/>
      <c r="I22" s="9"/>
      <c r="J22" s="50"/>
      <c r="K22" s="40"/>
    </row>
    <row r="23" spans="1:14" ht="22.5" customHeight="1" x14ac:dyDescent="0.25">
      <c r="A23" s="371"/>
      <c r="B23" s="372"/>
      <c r="C23" s="344"/>
      <c r="D23" s="345"/>
      <c r="E23" s="51"/>
      <c r="F23" s="9"/>
      <c r="G23" s="147"/>
      <c r="H23" s="206"/>
      <c r="I23" s="9"/>
      <c r="J23" s="50"/>
      <c r="K23" s="40"/>
    </row>
    <row r="24" spans="1:14" ht="22.5" customHeight="1" x14ac:dyDescent="0.25">
      <c r="A24" s="371"/>
      <c r="B24" s="372"/>
      <c r="C24" s="344"/>
      <c r="D24" s="345"/>
      <c r="E24" s="51"/>
      <c r="F24" s="9"/>
      <c r="G24" s="147"/>
      <c r="H24" s="206"/>
      <c r="I24" s="9"/>
      <c r="J24" s="50"/>
      <c r="K24" s="40"/>
      <c r="M24" s="74">
        <f>SUMIF(E4:E26,"立候補準備",C4:C26)</f>
        <v>400</v>
      </c>
      <c r="N24" s="65" t="s">
        <v>21</v>
      </c>
    </row>
    <row r="25" spans="1:14" ht="22.5" customHeight="1" x14ac:dyDescent="0.25">
      <c r="A25" s="371"/>
      <c r="B25" s="372"/>
      <c r="C25" s="344"/>
      <c r="D25" s="345"/>
      <c r="E25" s="51"/>
      <c r="F25" s="9"/>
      <c r="G25" s="147"/>
      <c r="H25" s="206"/>
      <c r="I25" s="9"/>
      <c r="J25" s="50"/>
      <c r="K25" s="40"/>
      <c r="M25" s="74">
        <f>SUMIF(E4:E26,"選 挙 運 動",C4:C26)</f>
        <v>5700</v>
      </c>
      <c r="N25" s="65" t="s">
        <v>54</v>
      </c>
    </row>
    <row r="26" spans="1:14" ht="22.5" customHeight="1" thickBot="1" x14ac:dyDescent="0.3">
      <c r="A26" s="371"/>
      <c r="B26" s="372"/>
      <c r="C26" s="483"/>
      <c r="D26" s="484"/>
      <c r="E26" s="51"/>
      <c r="F26" s="180"/>
      <c r="G26" s="191"/>
      <c r="H26" s="207"/>
      <c r="I26" s="180"/>
      <c r="J26" s="183"/>
      <c r="K26" s="184"/>
      <c r="M26" s="74">
        <f>SUM(M24:M25)</f>
        <v>6100</v>
      </c>
    </row>
    <row r="27" spans="1:14" ht="18.75" customHeight="1" thickTop="1" thickBot="1" x14ac:dyDescent="0.3">
      <c r="A27" s="476" t="s">
        <v>22</v>
      </c>
      <c r="B27" s="477"/>
      <c r="C27" s="468">
        <f>SUM(C4:C26)</f>
        <v>6100</v>
      </c>
      <c r="D27" s="469"/>
      <c r="E27" s="223"/>
      <c r="F27" s="146"/>
      <c r="G27" s="166"/>
      <c r="H27" s="167"/>
      <c r="I27" s="146"/>
      <c r="J27" s="176"/>
      <c r="K27" s="67"/>
      <c r="M27" s="59" t="str">
        <f>IF(M26=C27,"OK","NG")</f>
        <v>OK</v>
      </c>
    </row>
    <row r="28" spans="1:14" ht="18.75" customHeight="1" thickBot="1" x14ac:dyDescent="0.3">
      <c r="A28" s="125" t="s">
        <v>87</v>
      </c>
      <c r="B28" s="3" t="s">
        <v>158</v>
      </c>
      <c r="C28" s="4"/>
      <c r="D28" s="2"/>
      <c r="E28" s="2"/>
      <c r="F28" s="46"/>
      <c r="G28" s="4" t="s">
        <v>149</v>
      </c>
      <c r="K28" s="126" t="s">
        <v>101</v>
      </c>
      <c r="M28" s="422" t="s">
        <v>49</v>
      </c>
    </row>
    <row r="29" spans="1:14" ht="15" customHeight="1" x14ac:dyDescent="0.25">
      <c r="A29" s="388" t="s">
        <v>0</v>
      </c>
      <c r="B29" s="389"/>
      <c r="C29" s="392" t="s">
        <v>94</v>
      </c>
      <c r="D29" s="389"/>
      <c r="E29" s="389" t="s">
        <v>10</v>
      </c>
      <c r="F29" s="472" t="s">
        <v>3</v>
      </c>
      <c r="G29" s="389" t="s">
        <v>11</v>
      </c>
      <c r="H29" s="389"/>
      <c r="I29" s="389"/>
      <c r="J29" s="470" t="s">
        <v>355</v>
      </c>
      <c r="K29" s="385" t="s">
        <v>9</v>
      </c>
      <c r="M29" s="422"/>
    </row>
    <row r="30" spans="1:14" ht="15" customHeight="1" x14ac:dyDescent="0.25">
      <c r="A30" s="390"/>
      <c r="B30" s="391"/>
      <c r="C30" s="391"/>
      <c r="D30" s="391"/>
      <c r="E30" s="391"/>
      <c r="F30" s="473"/>
      <c r="G30" s="33" t="s">
        <v>43</v>
      </c>
      <c r="H30" s="33" t="s">
        <v>1</v>
      </c>
      <c r="I30" s="32" t="s">
        <v>44</v>
      </c>
      <c r="J30" s="471"/>
      <c r="K30" s="386"/>
      <c r="M30" s="422"/>
    </row>
    <row r="31" spans="1:14" ht="22.5" customHeight="1" x14ac:dyDescent="0.25">
      <c r="A31" s="371"/>
      <c r="B31" s="372"/>
      <c r="C31" s="344"/>
      <c r="D31" s="345"/>
      <c r="E31" s="51"/>
      <c r="F31" s="9"/>
      <c r="G31" s="147"/>
      <c r="H31" s="206"/>
      <c r="I31" s="9"/>
      <c r="J31" s="50"/>
      <c r="K31" s="40"/>
      <c r="M31" s="422"/>
    </row>
    <row r="32" spans="1:14" ht="22.5" customHeight="1" x14ac:dyDescent="0.25">
      <c r="A32" s="371"/>
      <c r="B32" s="372"/>
      <c r="C32" s="344"/>
      <c r="D32" s="345"/>
      <c r="E32" s="51"/>
      <c r="F32" s="10"/>
      <c r="G32" s="147"/>
      <c r="H32" s="206"/>
      <c r="I32" s="9"/>
      <c r="J32" s="50"/>
      <c r="K32" s="40"/>
      <c r="M32" s="422"/>
    </row>
    <row r="33" spans="1:13" ht="22.5" customHeight="1" x14ac:dyDescent="0.25">
      <c r="A33" s="371"/>
      <c r="B33" s="372"/>
      <c r="C33" s="344"/>
      <c r="D33" s="345"/>
      <c r="E33" s="51"/>
      <c r="F33" s="170"/>
      <c r="G33" s="147"/>
      <c r="H33" s="206"/>
      <c r="I33" s="9"/>
      <c r="J33" s="50"/>
      <c r="K33" s="40"/>
      <c r="M33" s="422"/>
    </row>
    <row r="34" spans="1:13" ht="22.5" customHeight="1" x14ac:dyDescent="0.25">
      <c r="A34" s="371"/>
      <c r="B34" s="372"/>
      <c r="C34" s="344"/>
      <c r="D34" s="345"/>
      <c r="E34" s="51"/>
      <c r="F34" s="9"/>
      <c r="G34" s="147"/>
      <c r="H34" s="206"/>
      <c r="I34" s="9"/>
      <c r="J34" s="50"/>
      <c r="K34" s="40"/>
      <c r="M34" s="422"/>
    </row>
    <row r="35" spans="1:13" ht="22.5" customHeight="1" x14ac:dyDescent="0.25">
      <c r="A35" s="371"/>
      <c r="B35" s="372"/>
      <c r="C35" s="344"/>
      <c r="D35" s="345"/>
      <c r="E35" s="51"/>
      <c r="F35" s="9"/>
      <c r="G35" s="147"/>
      <c r="H35" s="206"/>
      <c r="I35" s="9"/>
      <c r="J35" s="50"/>
      <c r="K35" s="40"/>
      <c r="M35" s="422"/>
    </row>
    <row r="36" spans="1:13" ht="22.5" customHeight="1" x14ac:dyDescent="0.25">
      <c r="A36" s="371"/>
      <c r="B36" s="372"/>
      <c r="C36" s="344"/>
      <c r="D36" s="345"/>
      <c r="E36" s="51"/>
      <c r="F36" s="9"/>
      <c r="G36" s="147"/>
      <c r="H36" s="206"/>
      <c r="I36" s="9"/>
      <c r="J36" s="50"/>
      <c r="K36" s="40"/>
      <c r="M36" s="422"/>
    </row>
    <row r="37" spans="1:13" ht="22.5" customHeight="1" x14ac:dyDescent="0.25">
      <c r="A37" s="371"/>
      <c r="B37" s="372"/>
      <c r="C37" s="344"/>
      <c r="D37" s="345"/>
      <c r="E37" s="51"/>
      <c r="F37" s="9"/>
      <c r="G37" s="147"/>
      <c r="H37" s="147"/>
      <c r="I37" s="10"/>
      <c r="J37" s="42"/>
      <c r="K37" s="40"/>
      <c r="M37" s="422"/>
    </row>
    <row r="38" spans="1:13" ht="22.5" customHeight="1" x14ac:dyDescent="0.25">
      <c r="A38" s="371"/>
      <c r="B38" s="372"/>
      <c r="C38" s="344"/>
      <c r="D38" s="345"/>
      <c r="E38" s="51"/>
      <c r="F38" s="10"/>
      <c r="G38" s="147"/>
      <c r="H38" s="206"/>
      <c r="I38" s="9"/>
      <c r="J38" s="50"/>
      <c r="K38" s="40"/>
      <c r="M38" s="422"/>
    </row>
    <row r="39" spans="1:13" ht="22.5" customHeight="1" x14ac:dyDescent="0.25">
      <c r="A39" s="371"/>
      <c r="B39" s="372"/>
      <c r="C39" s="344"/>
      <c r="D39" s="345"/>
      <c r="E39" s="51"/>
      <c r="F39" s="9"/>
      <c r="G39" s="147"/>
      <c r="H39" s="206"/>
      <c r="I39" s="9"/>
      <c r="J39" s="50"/>
      <c r="K39" s="40"/>
      <c r="M39" s="422"/>
    </row>
    <row r="40" spans="1:13" ht="22.5" customHeight="1" x14ac:dyDescent="0.25">
      <c r="A40" s="371"/>
      <c r="B40" s="372"/>
      <c r="C40" s="344"/>
      <c r="D40" s="345"/>
      <c r="E40" s="51"/>
      <c r="F40" s="9"/>
      <c r="G40" s="147"/>
      <c r="H40" s="206"/>
      <c r="I40" s="9"/>
      <c r="J40" s="50"/>
      <c r="K40" s="40"/>
      <c r="M40" s="422"/>
    </row>
    <row r="41" spans="1:13" ht="22.5" customHeight="1" x14ac:dyDescent="0.25">
      <c r="A41" s="371"/>
      <c r="B41" s="372"/>
      <c r="C41" s="344"/>
      <c r="D41" s="345"/>
      <c r="E41" s="51"/>
      <c r="F41" s="9"/>
      <c r="G41" s="147"/>
      <c r="H41" s="206"/>
      <c r="I41" s="9"/>
      <c r="J41" s="50"/>
      <c r="K41" s="40"/>
      <c r="M41" s="422"/>
    </row>
    <row r="42" spans="1:13" ht="22.5" customHeight="1" x14ac:dyDescent="0.25">
      <c r="A42" s="371"/>
      <c r="B42" s="372"/>
      <c r="C42" s="344"/>
      <c r="D42" s="345"/>
      <c r="E42" s="51"/>
      <c r="F42" s="9"/>
      <c r="G42" s="147"/>
      <c r="H42" s="206"/>
      <c r="I42" s="9"/>
      <c r="J42" s="50"/>
      <c r="K42" s="40"/>
      <c r="M42" s="422"/>
    </row>
    <row r="43" spans="1:13" ht="22.5" customHeight="1" x14ac:dyDescent="0.25">
      <c r="A43" s="371"/>
      <c r="B43" s="372"/>
      <c r="C43" s="344"/>
      <c r="D43" s="345"/>
      <c r="E43" s="51"/>
      <c r="F43" s="9"/>
      <c r="G43" s="147"/>
      <c r="H43" s="206"/>
      <c r="I43" s="9"/>
      <c r="J43" s="50"/>
      <c r="K43" s="40"/>
    </row>
    <row r="44" spans="1:13" ht="22.5" customHeight="1" x14ac:dyDescent="0.25">
      <c r="A44" s="371"/>
      <c r="B44" s="372"/>
      <c r="C44" s="344"/>
      <c r="D44" s="345"/>
      <c r="E44" s="51"/>
      <c r="F44" s="9"/>
      <c r="G44" s="147"/>
      <c r="H44" s="206"/>
      <c r="I44" s="9"/>
      <c r="J44" s="50"/>
      <c r="K44" s="40"/>
    </row>
    <row r="45" spans="1:13" ht="22.5" customHeight="1" x14ac:dyDescent="0.25">
      <c r="A45" s="371"/>
      <c r="B45" s="372"/>
      <c r="C45" s="344"/>
      <c r="D45" s="345"/>
      <c r="E45" s="51"/>
      <c r="F45" s="9"/>
      <c r="G45" s="147"/>
      <c r="H45" s="206"/>
      <c r="I45" s="9"/>
      <c r="J45" s="50"/>
      <c r="K45" s="40"/>
    </row>
    <row r="46" spans="1:13" ht="22.5" customHeight="1" x14ac:dyDescent="0.25">
      <c r="A46" s="371"/>
      <c r="B46" s="372"/>
      <c r="C46" s="344"/>
      <c r="D46" s="345"/>
      <c r="E46" s="51"/>
      <c r="F46" s="9"/>
      <c r="G46" s="147"/>
      <c r="H46" s="206"/>
      <c r="I46" s="9"/>
      <c r="J46" s="50"/>
      <c r="K46" s="40"/>
    </row>
    <row r="47" spans="1:13" ht="22.5" customHeight="1" x14ac:dyDescent="0.25">
      <c r="A47" s="371"/>
      <c r="B47" s="372"/>
      <c r="C47" s="344"/>
      <c r="D47" s="345"/>
      <c r="E47" s="51"/>
      <c r="F47" s="9"/>
      <c r="G47" s="147"/>
      <c r="H47" s="206"/>
      <c r="I47" s="9"/>
      <c r="J47" s="50"/>
      <c r="K47" s="40"/>
    </row>
    <row r="48" spans="1:13" ht="22.5" customHeight="1" x14ac:dyDescent="0.25">
      <c r="A48" s="371"/>
      <c r="B48" s="372"/>
      <c r="C48" s="344"/>
      <c r="D48" s="345"/>
      <c r="E48" s="51"/>
      <c r="F48" s="9"/>
      <c r="G48" s="147"/>
      <c r="H48" s="206"/>
      <c r="I48" s="9"/>
      <c r="J48" s="50"/>
      <c r="K48" s="40"/>
    </row>
    <row r="49" spans="1:13" ht="22.5" customHeight="1" x14ac:dyDescent="0.25">
      <c r="A49" s="371"/>
      <c r="B49" s="372"/>
      <c r="C49" s="344"/>
      <c r="D49" s="345"/>
      <c r="E49" s="51"/>
      <c r="F49" s="9"/>
      <c r="G49" s="147"/>
      <c r="H49" s="206"/>
      <c r="I49" s="9"/>
      <c r="J49" s="50"/>
      <c r="K49" s="40"/>
    </row>
    <row r="50" spans="1:13" ht="22.5" customHeight="1" x14ac:dyDescent="0.25">
      <c r="A50" s="371"/>
      <c r="B50" s="372"/>
      <c r="C50" s="344"/>
      <c r="D50" s="345"/>
      <c r="E50" s="51"/>
      <c r="F50" s="9"/>
      <c r="G50" s="147"/>
      <c r="H50" s="206"/>
      <c r="I50" s="9"/>
      <c r="J50" s="50"/>
      <c r="K50" s="40"/>
    </row>
    <row r="51" spans="1:13" ht="22.5" customHeight="1" x14ac:dyDescent="0.25">
      <c r="A51" s="371"/>
      <c r="B51" s="372"/>
      <c r="C51" s="344"/>
      <c r="D51" s="345"/>
      <c r="E51" s="51"/>
      <c r="F51" s="9"/>
      <c r="G51" s="147"/>
      <c r="H51" s="206"/>
      <c r="I51" s="9"/>
      <c r="J51" s="50"/>
      <c r="K51" s="40"/>
      <c r="M51" s="74">
        <f>SUMIF(E31:E53,"立候補準備",C31:C53)</f>
        <v>0</v>
      </c>
    </row>
    <row r="52" spans="1:13" ht="22.5" customHeight="1" x14ac:dyDescent="0.25">
      <c r="A52" s="371"/>
      <c r="B52" s="372"/>
      <c r="C52" s="344"/>
      <c r="D52" s="345"/>
      <c r="E52" s="51"/>
      <c r="F52" s="9"/>
      <c r="G52" s="147"/>
      <c r="H52" s="206"/>
      <c r="I52" s="9"/>
      <c r="J52" s="50"/>
      <c r="K52" s="40"/>
      <c r="M52" s="74">
        <f>SUMIF(E31:E53,"選 挙 運 動",C31:C53)</f>
        <v>0</v>
      </c>
    </row>
    <row r="53" spans="1:13" ht="22.5" customHeight="1" thickBot="1" x14ac:dyDescent="0.3">
      <c r="A53" s="371"/>
      <c r="B53" s="372"/>
      <c r="C53" s="378"/>
      <c r="D53" s="379"/>
      <c r="E53" s="51"/>
      <c r="F53" s="180"/>
      <c r="G53" s="191"/>
      <c r="H53" s="207"/>
      <c r="I53" s="180"/>
      <c r="J53" s="183"/>
      <c r="K53" s="184"/>
      <c r="M53" s="74">
        <f>SUM(M51:M52)</f>
        <v>0</v>
      </c>
    </row>
    <row r="54" spans="1:13" ht="18.75" customHeight="1" thickTop="1" thickBot="1" x14ac:dyDescent="0.3">
      <c r="A54" s="476" t="s">
        <v>22</v>
      </c>
      <c r="B54" s="478"/>
      <c r="C54" s="466">
        <f>SUM(C31:C53)</f>
        <v>0</v>
      </c>
      <c r="D54" s="467"/>
      <c r="E54" s="146"/>
      <c r="F54" s="146"/>
      <c r="G54" s="166"/>
      <c r="H54" s="167"/>
      <c r="I54" s="146"/>
      <c r="J54" s="176"/>
      <c r="K54" s="67"/>
      <c r="M54" s="59" t="str">
        <f>IF(M53=C54,"OK","NG")</f>
        <v>OK</v>
      </c>
    </row>
    <row r="55" spans="1:13" ht="18.75" customHeight="1" thickBot="1" x14ac:dyDescent="0.3">
      <c r="A55" s="125" t="s">
        <v>87</v>
      </c>
      <c r="B55" s="3" t="s">
        <v>158</v>
      </c>
      <c r="C55" s="4"/>
      <c r="D55" s="2"/>
      <c r="E55" s="2"/>
      <c r="F55" s="46"/>
      <c r="G55" s="4" t="s">
        <v>150</v>
      </c>
      <c r="K55" s="126" t="s">
        <v>101</v>
      </c>
      <c r="M55" s="422" t="s">
        <v>50</v>
      </c>
    </row>
    <row r="56" spans="1:13" ht="15" customHeight="1" x14ac:dyDescent="0.25">
      <c r="A56" s="388" t="s">
        <v>0</v>
      </c>
      <c r="B56" s="389"/>
      <c r="C56" s="392" t="s">
        <v>94</v>
      </c>
      <c r="D56" s="389"/>
      <c r="E56" s="389" t="s">
        <v>10</v>
      </c>
      <c r="F56" s="472" t="s">
        <v>3</v>
      </c>
      <c r="G56" s="389" t="s">
        <v>11</v>
      </c>
      <c r="H56" s="389"/>
      <c r="I56" s="389"/>
      <c r="J56" s="470" t="s">
        <v>355</v>
      </c>
      <c r="K56" s="385" t="s">
        <v>9</v>
      </c>
      <c r="M56" s="422"/>
    </row>
    <row r="57" spans="1:13" ht="15" customHeight="1" x14ac:dyDescent="0.25">
      <c r="A57" s="390"/>
      <c r="B57" s="391"/>
      <c r="C57" s="391"/>
      <c r="D57" s="391"/>
      <c r="E57" s="391"/>
      <c r="F57" s="473"/>
      <c r="G57" s="33" t="s">
        <v>43</v>
      </c>
      <c r="H57" s="33" t="s">
        <v>1</v>
      </c>
      <c r="I57" s="32" t="s">
        <v>44</v>
      </c>
      <c r="J57" s="471"/>
      <c r="K57" s="386"/>
      <c r="M57" s="422"/>
    </row>
    <row r="58" spans="1:13" ht="22.5" customHeight="1" x14ac:dyDescent="0.25">
      <c r="A58" s="371"/>
      <c r="B58" s="372"/>
      <c r="C58" s="344"/>
      <c r="D58" s="345"/>
      <c r="E58" s="51"/>
      <c r="F58" s="9"/>
      <c r="G58" s="147"/>
      <c r="H58" s="206"/>
      <c r="I58" s="9"/>
      <c r="J58" s="50"/>
      <c r="K58" s="40"/>
      <c r="M58" s="422"/>
    </row>
    <row r="59" spans="1:13" ht="22.5" customHeight="1" x14ac:dyDescent="0.25">
      <c r="A59" s="371"/>
      <c r="B59" s="372"/>
      <c r="C59" s="344"/>
      <c r="D59" s="345"/>
      <c r="E59" s="51"/>
      <c r="F59" s="10"/>
      <c r="G59" s="147"/>
      <c r="H59" s="206"/>
      <c r="I59" s="9"/>
      <c r="J59" s="50"/>
      <c r="K59" s="40"/>
      <c r="M59" s="422"/>
    </row>
    <row r="60" spans="1:13" ht="22.5" customHeight="1" x14ac:dyDescent="0.25">
      <c r="A60" s="371"/>
      <c r="B60" s="372"/>
      <c r="C60" s="344"/>
      <c r="D60" s="345"/>
      <c r="E60" s="51"/>
      <c r="F60" s="170"/>
      <c r="G60" s="147"/>
      <c r="H60" s="206"/>
      <c r="I60" s="9"/>
      <c r="J60" s="50"/>
      <c r="K60" s="40"/>
      <c r="M60" s="422"/>
    </row>
    <row r="61" spans="1:13" ht="22.5" customHeight="1" x14ac:dyDescent="0.25">
      <c r="A61" s="371"/>
      <c r="B61" s="372"/>
      <c r="C61" s="344"/>
      <c r="D61" s="345"/>
      <c r="E61" s="51"/>
      <c r="F61" s="9"/>
      <c r="G61" s="147"/>
      <c r="H61" s="206"/>
      <c r="I61" s="9"/>
      <c r="J61" s="50"/>
      <c r="K61" s="40"/>
      <c r="M61" s="422"/>
    </row>
    <row r="62" spans="1:13" ht="22.5" customHeight="1" x14ac:dyDescent="0.25">
      <c r="A62" s="371"/>
      <c r="B62" s="372"/>
      <c r="C62" s="344"/>
      <c r="D62" s="345"/>
      <c r="E62" s="51"/>
      <c r="F62" s="9"/>
      <c r="G62" s="147"/>
      <c r="H62" s="206"/>
      <c r="I62" s="9"/>
      <c r="J62" s="50"/>
      <c r="K62" s="40"/>
      <c r="M62" s="422"/>
    </row>
    <row r="63" spans="1:13" ht="22.5" customHeight="1" x14ac:dyDescent="0.25">
      <c r="A63" s="371"/>
      <c r="B63" s="372"/>
      <c r="C63" s="344"/>
      <c r="D63" s="345"/>
      <c r="E63" s="51"/>
      <c r="F63" s="9"/>
      <c r="G63" s="147"/>
      <c r="H63" s="206"/>
      <c r="I63" s="9"/>
      <c r="J63" s="50"/>
      <c r="K63" s="40"/>
      <c r="M63" s="422"/>
    </row>
    <row r="64" spans="1:13" ht="22.5" customHeight="1" x14ac:dyDescent="0.25">
      <c r="A64" s="371"/>
      <c r="B64" s="372"/>
      <c r="C64" s="344"/>
      <c r="D64" s="345"/>
      <c r="E64" s="51"/>
      <c r="F64" s="9"/>
      <c r="G64" s="147"/>
      <c r="H64" s="147"/>
      <c r="I64" s="10"/>
      <c r="J64" s="42"/>
      <c r="K64" s="40"/>
      <c r="M64" s="422"/>
    </row>
    <row r="65" spans="1:13" ht="22.5" customHeight="1" x14ac:dyDescent="0.25">
      <c r="A65" s="371"/>
      <c r="B65" s="372"/>
      <c r="C65" s="344"/>
      <c r="D65" s="345"/>
      <c r="E65" s="51"/>
      <c r="F65" s="10"/>
      <c r="G65" s="147"/>
      <c r="H65" s="206"/>
      <c r="I65" s="9"/>
      <c r="J65" s="50"/>
      <c r="K65" s="40"/>
      <c r="M65" s="422"/>
    </row>
    <row r="66" spans="1:13" ht="22.5" customHeight="1" x14ac:dyDescent="0.25">
      <c r="A66" s="371"/>
      <c r="B66" s="372"/>
      <c r="C66" s="344"/>
      <c r="D66" s="345"/>
      <c r="E66" s="51"/>
      <c r="F66" s="9"/>
      <c r="G66" s="147"/>
      <c r="H66" s="206"/>
      <c r="I66" s="9"/>
      <c r="J66" s="50"/>
      <c r="K66" s="40"/>
      <c r="M66" s="422"/>
    </row>
    <row r="67" spans="1:13" ht="22.5" customHeight="1" x14ac:dyDescent="0.25">
      <c r="A67" s="371"/>
      <c r="B67" s="372"/>
      <c r="C67" s="344"/>
      <c r="D67" s="345"/>
      <c r="E67" s="51"/>
      <c r="F67" s="9"/>
      <c r="G67" s="147"/>
      <c r="H67" s="206"/>
      <c r="I67" s="9"/>
      <c r="J67" s="50"/>
      <c r="K67" s="40"/>
      <c r="M67" s="422"/>
    </row>
    <row r="68" spans="1:13" ht="22.5" customHeight="1" x14ac:dyDescent="0.25">
      <c r="A68" s="371"/>
      <c r="B68" s="372"/>
      <c r="C68" s="344"/>
      <c r="D68" s="345"/>
      <c r="E68" s="51"/>
      <c r="F68" s="9"/>
      <c r="G68" s="147"/>
      <c r="H68" s="206"/>
      <c r="I68" s="9"/>
      <c r="J68" s="50"/>
      <c r="K68" s="40"/>
      <c r="M68" s="422"/>
    </row>
    <row r="69" spans="1:13" ht="22.5" customHeight="1" x14ac:dyDescent="0.25">
      <c r="A69" s="371"/>
      <c r="B69" s="372"/>
      <c r="C69" s="344"/>
      <c r="D69" s="345"/>
      <c r="E69" s="51"/>
      <c r="F69" s="9"/>
      <c r="G69" s="147"/>
      <c r="H69" s="206"/>
      <c r="I69" s="9"/>
      <c r="J69" s="50"/>
      <c r="K69" s="40"/>
      <c r="M69" s="422"/>
    </row>
    <row r="70" spans="1:13" ht="22.5" customHeight="1" x14ac:dyDescent="0.25">
      <c r="A70" s="371"/>
      <c r="B70" s="372"/>
      <c r="C70" s="344"/>
      <c r="D70" s="345"/>
      <c r="E70" s="51"/>
      <c r="F70" s="9"/>
      <c r="G70" s="147"/>
      <c r="H70" s="206"/>
      <c r="I70" s="9"/>
      <c r="J70" s="50"/>
      <c r="K70" s="40"/>
    </row>
    <row r="71" spans="1:13" ht="22.5" customHeight="1" x14ac:dyDescent="0.25">
      <c r="A71" s="371"/>
      <c r="B71" s="372"/>
      <c r="C71" s="344"/>
      <c r="D71" s="345"/>
      <c r="E71" s="51"/>
      <c r="F71" s="9"/>
      <c r="G71" s="147"/>
      <c r="H71" s="206"/>
      <c r="I71" s="9"/>
      <c r="J71" s="50"/>
      <c r="K71" s="40"/>
    </row>
    <row r="72" spans="1:13" ht="22.5" customHeight="1" x14ac:dyDescent="0.25">
      <c r="A72" s="371"/>
      <c r="B72" s="372"/>
      <c r="C72" s="344"/>
      <c r="D72" s="345"/>
      <c r="E72" s="51"/>
      <c r="F72" s="9"/>
      <c r="G72" s="147"/>
      <c r="H72" s="206"/>
      <c r="I72" s="9"/>
      <c r="J72" s="50"/>
      <c r="K72" s="40"/>
    </row>
    <row r="73" spans="1:13" ht="22.5" customHeight="1" x14ac:dyDescent="0.25">
      <c r="A73" s="371"/>
      <c r="B73" s="372"/>
      <c r="C73" s="344"/>
      <c r="D73" s="345"/>
      <c r="E73" s="51"/>
      <c r="F73" s="9"/>
      <c r="G73" s="147"/>
      <c r="H73" s="206"/>
      <c r="I73" s="9"/>
      <c r="J73" s="50"/>
      <c r="K73" s="40"/>
    </row>
    <row r="74" spans="1:13" ht="22.5" customHeight="1" x14ac:dyDescent="0.25">
      <c r="A74" s="371"/>
      <c r="B74" s="372"/>
      <c r="C74" s="344"/>
      <c r="D74" s="345"/>
      <c r="E74" s="51"/>
      <c r="F74" s="9"/>
      <c r="G74" s="147"/>
      <c r="H74" s="206"/>
      <c r="I74" s="9"/>
      <c r="J74" s="50"/>
      <c r="K74" s="40"/>
    </row>
    <row r="75" spans="1:13" ht="22.5" customHeight="1" x14ac:dyDescent="0.25">
      <c r="A75" s="371"/>
      <c r="B75" s="372"/>
      <c r="C75" s="344"/>
      <c r="D75" s="345"/>
      <c r="E75" s="51"/>
      <c r="F75" s="9"/>
      <c r="G75" s="147"/>
      <c r="H75" s="206"/>
      <c r="I75" s="9"/>
      <c r="J75" s="50"/>
      <c r="K75" s="40"/>
    </row>
    <row r="76" spans="1:13" ht="22.5" customHeight="1" x14ac:dyDescent="0.25">
      <c r="A76" s="371"/>
      <c r="B76" s="372"/>
      <c r="C76" s="344"/>
      <c r="D76" s="345"/>
      <c r="E76" s="51"/>
      <c r="F76" s="9"/>
      <c r="G76" s="147"/>
      <c r="H76" s="206"/>
      <c r="I76" s="9"/>
      <c r="J76" s="50"/>
      <c r="K76" s="40"/>
    </row>
    <row r="77" spans="1:13" ht="22.5" customHeight="1" x14ac:dyDescent="0.25">
      <c r="A77" s="371"/>
      <c r="B77" s="372"/>
      <c r="C77" s="344"/>
      <c r="D77" s="345"/>
      <c r="E77" s="51"/>
      <c r="F77" s="9"/>
      <c r="G77" s="147"/>
      <c r="H77" s="206"/>
      <c r="I77" s="9"/>
      <c r="J77" s="50"/>
      <c r="K77" s="40"/>
    </row>
    <row r="78" spans="1:13" ht="22.5" customHeight="1" x14ac:dyDescent="0.25">
      <c r="A78" s="371"/>
      <c r="B78" s="372"/>
      <c r="C78" s="344"/>
      <c r="D78" s="345"/>
      <c r="E78" s="51"/>
      <c r="F78" s="9"/>
      <c r="G78" s="147"/>
      <c r="H78" s="206"/>
      <c r="I78" s="9"/>
      <c r="J78" s="50"/>
      <c r="K78" s="40"/>
      <c r="M78" s="74">
        <f>SUMIF(E58:E80,"立候補準備",C58:C80)</f>
        <v>0</v>
      </c>
    </row>
    <row r="79" spans="1:13" ht="22.5" customHeight="1" x14ac:dyDescent="0.25">
      <c r="A79" s="371"/>
      <c r="B79" s="372"/>
      <c r="C79" s="344"/>
      <c r="D79" s="345"/>
      <c r="E79" s="51"/>
      <c r="F79" s="9"/>
      <c r="G79" s="147"/>
      <c r="H79" s="206"/>
      <c r="I79" s="9"/>
      <c r="J79" s="50"/>
      <c r="K79" s="40"/>
      <c r="M79" s="74">
        <f>SUMIF(E58:E80,"選 挙 運 動",C58:C80)</f>
        <v>0</v>
      </c>
    </row>
    <row r="80" spans="1:13" ht="22.5" customHeight="1" thickBot="1" x14ac:dyDescent="0.3">
      <c r="A80" s="371"/>
      <c r="B80" s="372"/>
      <c r="C80" s="378"/>
      <c r="D80" s="379"/>
      <c r="E80" s="51"/>
      <c r="F80" s="180"/>
      <c r="G80" s="191"/>
      <c r="H80" s="207"/>
      <c r="I80" s="180"/>
      <c r="J80" s="183"/>
      <c r="K80" s="184"/>
      <c r="M80" s="74">
        <f>SUM(M78:M79)</f>
        <v>0</v>
      </c>
    </row>
    <row r="81" spans="1:13" ht="18.75" customHeight="1" thickTop="1" thickBot="1" x14ac:dyDescent="0.3">
      <c r="A81" s="476" t="s">
        <v>22</v>
      </c>
      <c r="B81" s="478"/>
      <c r="C81" s="466">
        <f>SUM(C58:C80)</f>
        <v>0</v>
      </c>
      <c r="D81" s="467"/>
      <c r="E81" s="146"/>
      <c r="F81" s="146"/>
      <c r="G81" s="166"/>
      <c r="H81" s="167"/>
      <c r="I81" s="146"/>
      <c r="J81" s="176"/>
      <c r="K81" s="67"/>
      <c r="M81" s="59" t="str">
        <f>IF(M80=C81,"OK","NG")</f>
        <v>OK</v>
      </c>
    </row>
    <row r="82" spans="1:13" ht="18.75" customHeight="1" thickBot="1" x14ac:dyDescent="0.3">
      <c r="A82" s="125" t="s">
        <v>87</v>
      </c>
      <c r="B82" s="3" t="s">
        <v>158</v>
      </c>
      <c r="C82" s="4"/>
      <c r="D82" s="2"/>
      <c r="E82" s="2"/>
      <c r="F82" s="46"/>
      <c r="G82" s="4" t="s">
        <v>151</v>
      </c>
      <c r="K82" s="126" t="s">
        <v>101</v>
      </c>
      <c r="M82" s="422" t="s">
        <v>51</v>
      </c>
    </row>
    <row r="83" spans="1:13" ht="15" customHeight="1" x14ac:dyDescent="0.25">
      <c r="A83" s="388" t="s">
        <v>0</v>
      </c>
      <c r="B83" s="389"/>
      <c r="C83" s="392" t="s">
        <v>94</v>
      </c>
      <c r="D83" s="389"/>
      <c r="E83" s="389" t="s">
        <v>10</v>
      </c>
      <c r="F83" s="472" t="s">
        <v>3</v>
      </c>
      <c r="G83" s="389" t="s">
        <v>11</v>
      </c>
      <c r="H83" s="389"/>
      <c r="I83" s="389"/>
      <c r="J83" s="470" t="s">
        <v>355</v>
      </c>
      <c r="K83" s="385" t="s">
        <v>9</v>
      </c>
      <c r="M83" s="422"/>
    </row>
    <row r="84" spans="1:13" ht="15" customHeight="1" x14ac:dyDescent="0.25">
      <c r="A84" s="390"/>
      <c r="B84" s="391"/>
      <c r="C84" s="391"/>
      <c r="D84" s="391"/>
      <c r="E84" s="391"/>
      <c r="F84" s="473"/>
      <c r="G84" s="33" t="s">
        <v>43</v>
      </c>
      <c r="H84" s="33" t="s">
        <v>1</v>
      </c>
      <c r="I84" s="32" t="s">
        <v>44</v>
      </c>
      <c r="J84" s="471"/>
      <c r="K84" s="386"/>
      <c r="M84" s="422"/>
    </row>
    <row r="85" spans="1:13" ht="22.5" customHeight="1" x14ac:dyDescent="0.25">
      <c r="A85" s="371"/>
      <c r="B85" s="372"/>
      <c r="C85" s="485"/>
      <c r="D85" s="486"/>
      <c r="E85" s="51"/>
      <c r="F85" s="9"/>
      <c r="G85" s="147"/>
      <c r="H85" s="206"/>
      <c r="I85" s="9"/>
      <c r="J85" s="50"/>
      <c r="K85" s="40"/>
      <c r="M85" s="422"/>
    </row>
    <row r="86" spans="1:13" ht="22.5" customHeight="1" x14ac:dyDescent="0.25">
      <c r="A86" s="371"/>
      <c r="B86" s="372"/>
      <c r="C86" s="485"/>
      <c r="D86" s="486"/>
      <c r="E86" s="51"/>
      <c r="F86" s="10"/>
      <c r="G86" s="147"/>
      <c r="H86" s="206"/>
      <c r="I86" s="9"/>
      <c r="J86" s="50"/>
      <c r="K86" s="40"/>
      <c r="M86" s="422"/>
    </row>
    <row r="87" spans="1:13" ht="22.5" customHeight="1" x14ac:dyDescent="0.25">
      <c r="A87" s="371"/>
      <c r="B87" s="372"/>
      <c r="C87" s="485"/>
      <c r="D87" s="486"/>
      <c r="E87" s="51"/>
      <c r="F87" s="170"/>
      <c r="G87" s="147"/>
      <c r="H87" s="206"/>
      <c r="I87" s="9"/>
      <c r="J87" s="50"/>
      <c r="K87" s="40"/>
      <c r="M87" s="422"/>
    </row>
    <row r="88" spans="1:13" ht="22.5" customHeight="1" x14ac:dyDescent="0.25">
      <c r="A88" s="371"/>
      <c r="B88" s="372"/>
      <c r="C88" s="485"/>
      <c r="D88" s="486"/>
      <c r="E88" s="51"/>
      <c r="F88" s="9"/>
      <c r="G88" s="147"/>
      <c r="H88" s="206"/>
      <c r="I88" s="9"/>
      <c r="J88" s="50"/>
      <c r="K88" s="40"/>
      <c r="M88" s="422"/>
    </row>
    <row r="89" spans="1:13" ht="22.5" customHeight="1" x14ac:dyDescent="0.25">
      <c r="A89" s="371"/>
      <c r="B89" s="372"/>
      <c r="C89" s="485"/>
      <c r="D89" s="486"/>
      <c r="E89" s="51"/>
      <c r="F89" s="9"/>
      <c r="G89" s="147"/>
      <c r="H89" s="206"/>
      <c r="I89" s="9"/>
      <c r="J89" s="50"/>
      <c r="K89" s="40"/>
      <c r="M89" s="422"/>
    </row>
    <row r="90" spans="1:13" ht="22.5" customHeight="1" x14ac:dyDescent="0.25">
      <c r="A90" s="371"/>
      <c r="B90" s="372"/>
      <c r="C90" s="485"/>
      <c r="D90" s="486"/>
      <c r="E90" s="51"/>
      <c r="F90" s="9"/>
      <c r="G90" s="147"/>
      <c r="H90" s="206"/>
      <c r="I90" s="9"/>
      <c r="J90" s="50"/>
      <c r="K90" s="40"/>
      <c r="M90" s="422"/>
    </row>
    <row r="91" spans="1:13" ht="22.5" customHeight="1" x14ac:dyDescent="0.25">
      <c r="A91" s="371"/>
      <c r="B91" s="372"/>
      <c r="C91" s="485"/>
      <c r="D91" s="486"/>
      <c r="E91" s="51"/>
      <c r="F91" s="9"/>
      <c r="G91" s="147"/>
      <c r="H91" s="147"/>
      <c r="I91" s="10"/>
      <c r="J91" s="42"/>
      <c r="K91" s="40"/>
      <c r="M91" s="422"/>
    </row>
    <row r="92" spans="1:13" ht="22.5" customHeight="1" x14ac:dyDescent="0.25">
      <c r="A92" s="371"/>
      <c r="B92" s="372"/>
      <c r="C92" s="485"/>
      <c r="D92" s="486"/>
      <c r="E92" s="51"/>
      <c r="F92" s="10"/>
      <c r="G92" s="147"/>
      <c r="H92" s="206"/>
      <c r="I92" s="9"/>
      <c r="J92" s="50"/>
      <c r="K92" s="40"/>
      <c r="M92" s="422"/>
    </row>
    <row r="93" spans="1:13" ht="22.5" customHeight="1" x14ac:dyDescent="0.25">
      <c r="A93" s="371"/>
      <c r="B93" s="372"/>
      <c r="C93" s="485"/>
      <c r="D93" s="486"/>
      <c r="E93" s="51"/>
      <c r="F93" s="9"/>
      <c r="G93" s="147"/>
      <c r="H93" s="206"/>
      <c r="I93" s="9"/>
      <c r="J93" s="50"/>
      <c r="K93" s="40"/>
      <c r="M93" s="422"/>
    </row>
    <row r="94" spans="1:13" ht="22.5" customHeight="1" x14ac:dyDescent="0.25">
      <c r="A94" s="371"/>
      <c r="B94" s="372"/>
      <c r="C94" s="485"/>
      <c r="D94" s="486"/>
      <c r="E94" s="51"/>
      <c r="F94" s="9"/>
      <c r="G94" s="147"/>
      <c r="H94" s="206"/>
      <c r="I94" s="9"/>
      <c r="J94" s="50"/>
      <c r="K94" s="40"/>
      <c r="M94" s="422"/>
    </row>
    <row r="95" spans="1:13" ht="22.5" customHeight="1" x14ac:dyDescent="0.25">
      <c r="A95" s="371"/>
      <c r="B95" s="372"/>
      <c r="C95" s="485"/>
      <c r="D95" s="486"/>
      <c r="E95" s="51"/>
      <c r="F95" s="9"/>
      <c r="G95" s="147"/>
      <c r="H95" s="206"/>
      <c r="I95" s="9"/>
      <c r="J95" s="50"/>
      <c r="K95" s="40"/>
      <c r="M95" s="422"/>
    </row>
    <row r="96" spans="1:13" ht="22.5" customHeight="1" x14ac:dyDescent="0.25">
      <c r="A96" s="371"/>
      <c r="B96" s="372"/>
      <c r="C96" s="485"/>
      <c r="D96" s="486"/>
      <c r="E96" s="51"/>
      <c r="F96" s="9"/>
      <c r="G96" s="147"/>
      <c r="H96" s="206"/>
      <c r="I96" s="9"/>
      <c r="J96" s="50"/>
      <c r="K96" s="40"/>
      <c r="M96" s="422"/>
    </row>
    <row r="97" spans="1:13" ht="22.5" customHeight="1" x14ac:dyDescent="0.25">
      <c r="A97" s="371"/>
      <c r="B97" s="372"/>
      <c r="C97" s="485"/>
      <c r="D97" s="486"/>
      <c r="E97" s="51"/>
      <c r="F97" s="9"/>
      <c r="G97" s="147"/>
      <c r="H97" s="206"/>
      <c r="I97" s="9"/>
      <c r="J97" s="50"/>
      <c r="K97" s="40"/>
    </row>
    <row r="98" spans="1:13" ht="22.5" customHeight="1" x14ac:dyDescent="0.25">
      <c r="A98" s="371"/>
      <c r="B98" s="372"/>
      <c r="C98" s="485"/>
      <c r="D98" s="486"/>
      <c r="E98" s="51"/>
      <c r="F98" s="9"/>
      <c r="G98" s="147"/>
      <c r="H98" s="206"/>
      <c r="I98" s="9"/>
      <c r="J98" s="50"/>
      <c r="K98" s="40"/>
    </row>
    <row r="99" spans="1:13" ht="22.5" customHeight="1" x14ac:dyDescent="0.25">
      <c r="A99" s="371"/>
      <c r="B99" s="372"/>
      <c r="C99" s="485"/>
      <c r="D99" s="486"/>
      <c r="E99" s="51"/>
      <c r="F99" s="9"/>
      <c r="G99" s="147"/>
      <c r="H99" s="206"/>
      <c r="I99" s="9"/>
      <c r="J99" s="50"/>
      <c r="K99" s="40"/>
    </row>
    <row r="100" spans="1:13" ht="22.5" customHeight="1" x14ac:dyDescent="0.25">
      <c r="A100" s="371"/>
      <c r="B100" s="372"/>
      <c r="C100" s="485"/>
      <c r="D100" s="486"/>
      <c r="E100" s="51"/>
      <c r="F100" s="9"/>
      <c r="G100" s="147"/>
      <c r="H100" s="206"/>
      <c r="I100" s="9"/>
      <c r="J100" s="50"/>
      <c r="K100" s="40"/>
    </row>
    <row r="101" spans="1:13" ht="22.5" customHeight="1" x14ac:dyDescent="0.25">
      <c r="A101" s="371"/>
      <c r="B101" s="372"/>
      <c r="C101" s="485"/>
      <c r="D101" s="486"/>
      <c r="E101" s="51"/>
      <c r="F101" s="9"/>
      <c r="G101" s="147"/>
      <c r="H101" s="206"/>
      <c r="I101" s="9"/>
      <c r="J101" s="50"/>
      <c r="K101" s="40"/>
    </row>
    <row r="102" spans="1:13" ht="22.5" customHeight="1" x14ac:dyDescent="0.25">
      <c r="A102" s="371"/>
      <c r="B102" s="372"/>
      <c r="C102" s="485"/>
      <c r="D102" s="486"/>
      <c r="E102" s="51"/>
      <c r="F102" s="9"/>
      <c r="G102" s="147"/>
      <c r="H102" s="206"/>
      <c r="I102" s="9"/>
      <c r="J102" s="50"/>
      <c r="K102" s="40"/>
    </row>
    <row r="103" spans="1:13" ht="22.5" customHeight="1" x14ac:dyDescent="0.25">
      <c r="A103" s="371"/>
      <c r="B103" s="372"/>
      <c r="C103" s="485"/>
      <c r="D103" s="486"/>
      <c r="E103" s="51"/>
      <c r="F103" s="9"/>
      <c r="G103" s="147"/>
      <c r="H103" s="206"/>
      <c r="I103" s="9"/>
      <c r="J103" s="50"/>
      <c r="K103" s="40"/>
    </row>
    <row r="104" spans="1:13" ht="22.5" customHeight="1" x14ac:dyDescent="0.25">
      <c r="A104" s="371"/>
      <c r="B104" s="372"/>
      <c r="C104" s="485"/>
      <c r="D104" s="486"/>
      <c r="E104" s="51"/>
      <c r="F104" s="9"/>
      <c r="G104" s="147"/>
      <c r="H104" s="206"/>
      <c r="I104" s="9"/>
      <c r="J104" s="50"/>
      <c r="K104" s="40"/>
    </row>
    <row r="105" spans="1:13" ht="22.5" customHeight="1" x14ac:dyDescent="0.25">
      <c r="A105" s="371"/>
      <c r="B105" s="372"/>
      <c r="C105" s="485"/>
      <c r="D105" s="486"/>
      <c r="E105" s="51"/>
      <c r="F105" s="9"/>
      <c r="G105" s="147"/>
      <c r="H105" s="206"/>
      <c r="I105" s="9"/>
      <c r="J105" s="50"/>
      <c r="K105" s="40"/>
      <c r="M105" s="74">
        <f>SUMIF(E85:E107,"立候補準備",C85:C107)</f>
        <v>0</v>
      </c>
    </row>
    <row r="106" spans="1:13" ht="22.5" customHeight="1" x14ac:dyDescent="0.25">
      <c r="A106" s="371"/>
      <c r="B106" s="372"/>
      <c r="C106" s="485"/>
      <c r="D106" s="486"/>
      <c r="E106" s="51"/>
      <c r="F106" s="9"/>
      <c r="G106" s="147"/>
      <c r="H106" s="206"/>
      <c r="I106" s="9"/>
      <c r="J106" s="50"/>
      <c r="K106" s="40"/>
      <c r="M106" s="74">
        <f>SUMIF(E85:E107,"選 挙 運 動",C85:C107)</f>
        <v>0</v>
      </c>
    </row>
    <row r="107" spans="1:13" ht="22.5" customHeight="1" thickBot="1" x14ac:dyDescent="0.3">
      <c r="A107" s="371"/>
      <c r="B107" s="372"/>
      <c r="C107" s="378"/>
      <c r="D107" s="379"/>
      <c r="E107" s="51"/>
      <c r="F107" s="180"/>
      <c r="G107" s="191"/>
      <c r="H107" s="207"/>
      <c r="I107" s="180"/>
      <c r="J107" s="183"/>
      <c r="K107" s="184"/>
      <c r="M107" s="74">
        <f>SUM(M105:M106)</f>
        <v>0</v>
      </c>
    </row>
    <row r="108" spans="1:13" ht="18.75" customHeight="1" thickTop="1" thickBot="1" x14ac:dyDescent="0.3">
      <c r="A108" s="476" t="s">
        <v>22</v>
      </c>
      <c r="B108" s="478"/>
      <c r="C108" s="466">
        <f>SUM(C85:C107)</f>
        <v>0</v>
      </c>
      <c r="D108" s="467"/>
      <c r="E108" s="146"/>
      <c r="F108" s="146"/>
      <c r="G108" s="166"/>
      <c r="H108" s="167"/>
      <c r="I108" s="146"/>
      <c r="J108" s="176"/>
      <c r="K108" s="67"/>
      <c r="M108" s="59" t="str">
        <f>IF(M107=C108,"OK","NG")</f>
        <v>OK</v>
      </c>
    </row>
  </sheetData>
  <mergeCells count="224">
    <mergeCell ref="C102:D102"/>
    <mergeCell ref="C103:D103"/>
    <mergeCell ref="C104:D104"/>
    <mergeCell ref="C105:D105"/>
    <mergeCell ref="C106:D106"/>
    <mergeCell ref="C107:D107"/>
    <mergeCell ref="C108:D108"/>
    <mergeCell ref="M1:M15"/>
    <mergeCell ref="M28:M42"/>
    <mergeCell ref="M55:M69"/>
    <mergeCell ref="M82:M96"/>
    <mergeCell ref="C93:D93"/>
    <mergeCell ref="C94:D94"/>
    <mergeCell ref="C95:D95"/>
    <mergeCell ref="C96:D96"/>
    <mergeCell ref="C97:D97"/>
    <mergeCell ref="C98:D98"/>
    <mergeCell ref="C99:D99"/>
    <mergeCell ref="C100:D100"/>
    <mergeCell ref="C101:D101"/>
    <mergeCell ref="C78:D78"/>
    <mergeCell ref="C79:D79"/>
    <mergeCell ref="C80:D80"/>
    <mergeCell ref="C81:D81"/>
    <mergeCell ref="C67:D67"/>
    <mergeCell ref="C68:D68"/>
    <mergeCell ref="C85:D85"/>
    <mergeCell ref="C86:D86"/>
    <mergeCell ref="C87:D87"/>
    <mergeCell ref="C88:D88"/>
    <mergeCell ref="C89:D89"/>
    <mergeCell ref="C69:D69"/>
    <mergeCell ref="C70:D70"/>
    <mergeCell ref="C71:D71"/>
    <mergeCell ref="C72:D72"/>
    <mergeCell ref="C73:D73"/>
    <mergeCell ref="C74:D74"/>
    <mergeCell ref="C75:D75"/>
    <mergeCell ref="C76:D76"/>
    <mergeCell ref="C77:D77"/>
    <mergeCell ref="C40:D40"/>
    <mergeCell ref="C41:D41"/>
    <mergeCell ref="C42:D42"/>
    <mergeCell ref="C43:D43"/>
    <mergeCell ref="C44:D44"/>
    <mergeCell ref="C45:D45"/>
    <mergeCell ref="C46:D46"/>
    <mergeCell ref="C47:D47"/>
    <mergeCell ref="C48:D48"/>
    <mergeCell ref="C23:D23"/>
    <mergeCell ref="C24:D24"/>
    <mergeCell ref="C25:D25"/>
    <mergeCell ref="C26:D26"/>
    <mergeCell ref="C27:D27"/>
    <mergeCell ref="C31:D31"/>
    <mergeCell ref="C32:D32"/>
    <mergeCell ref="C33:D33"/>
    <mergeCell ref="C39:D39"/>
    <mergeCell ref="A108:B108"/>
    <mergeCell ref="A103:B103"/>
    <mergeCell ref="A104:B104"/>
    <mergeCell ref="A105:B105"/>
    <mergeCell ref="A106:B106"/>
    <mergeCell ref="A107:B107"/>
    <mergeCell ref="A98:B98"/>
    <mergeCell ref="A99:B99"/>
    <mergeCell ref="A100:B100"/>
    <mergeCell ref="A101:B101"/>
    <mergeCell ref="A102:B102"/>
    <mergeCell ref="A93:B93"/>
    <mergeCell ref="A94:B94"/>
    <mergeCell ref="A95:B95"/>
    <mergeCell ref="A96:B96"/>
    <mergeCell ref="A97:B97"/>
    <mergeCell ref="A83:B84"/>
    <mergeCell ref="C83:D84"/>
    <mergeCell ref="E83:E84"/>
    <mergeCell ref="F83:F84"/>
    <mergeCell ref="A91:B91"/>
    <mergeCell ref="A92:B92"/>
    <mergeCell ref="C91:D91"/>
    <mergeCell ref="C92:D92"/>
    <mergeCell ref="J83:J84"/>
    <mergeCell ref="K83:K84"/>
    <mergeCell ref="A85:B85"/>
    <mergeCell ref="A86:B86"/>
    <mergeCell ref="A87:B87"/>
    <mergeCell ref="A88:B88"/>
    <mergeCell ref="A89:B89"/>
    <mergeCell ref="A90:B90"/>
    <mergeCell ref="C90:D90"/>
    <mergeCell ref="A51:B51"/>
    <mergeCell ref="A52:B52"/>
    <mergeCell ref="A53:B53"/>
    <mergeCell ref="A44:B44"/>
    <mergeCell ref="A45:B45"/>
    <mergeCell ref="A46:B46"/>
    <mergeCell ref="A47:B47"/>
    <mergeCell ref="A48:B48"/>
    <mergeCell ref="G83:I83"/>
    <mergeCell ref="C49:D49"/>
    <mergeCell ref="C50:D50"/>
    <mergeCell ref="C51:D51"/>
    <mergeCell ref="C52:D52"/>
    <mergeCell ref="C53:D53"/>
    <mergeCell ref="C54:D54"/>
    <mergeCell ref="C58:D58"/>
    <mergeCell ref="C59:D59"/>
    <mergeCell ref="C60:D60"/>
    <mergeCell ref="C61:D61"/>
    <mergeCell ref="C62:D62"/>
    <mergeCell ref="C63:D63"/>
    <mergeCell ref="C64:D64"/>
    <mergeCell ref="C65:D65"/>
    <mergeCell ref="C66:D66"/>
    <mergeCell ref="A2:B3"/>
    <mergeCell ref="A4:B4"/>
    <mergeCell ref="C2:D3"/>
    <mergeCell ref="E2:E3"/>
    <mergeCell ref="F2:F3"/>
    <mergeCell ref="K2:K3"/>
    <mergeCell ref="G2:I2"/>
    <mergeCell ref="J2:J3"/>
    <mergeCell ref="K29:K30"/>
    <mergeCell ref="A29:B30"/>
    <mergeCell ref="C29:D30"/>
    <mergeCell ref="E29:E30"/>
    <mergeCell ref="F29:F30"/>
    <mergeCell ref="G29:I29"/>
    <mergeCell ref="J29:J30"/>
    <mergeCell ref="C13:D13"/>
    <mergeCell ref="C14:D14"/>
    <mergeCell ref="C15:D15"/>
    <mergeCell ref="C16:D16"/>
    <mergeCell ref="C17:D17"/>
    <mergeCell ref="C18:D18"/>
    <mergeCell ref="C19:D19"/>
    <mergeCell ref="C20:D20"/>
    <mergeCell ref="C21:D21"/>
    <mergeCell ref="A8:B8"/>
    <mergeCell ref="A9:B9"/>
    <mergeCell ref="A10:B10"/>
    <mergeCell ref="C4:D4"/>
    <mergeCell ref="C5:D5"/>
    <mergeCell ref="C6:D6"/>
    <mergeCell ref="C7:D7"/>
    <mergeCell ref="C8:D8"/>
    <mergeCell ref="C9:D9"/>
    <mergeCell ref="C10:D10"/>
    <mergeCell ref="A6:B6"/>
    <mergeCell ref="A7:B7"/>
    <mergeCell ref="A5:B5"/>
    <mergeCell ref="C11:D11"/>
    <mergeCell ref="C12:D12"/>
    <mergeCell ref="A22:B22"/>
    <mergeCell ref="A11:B11"/>
    <mergeCell ref="A14:B14"/>
    <mergeCell ref="A15:B15"/>
    <mergeCell ref="A12:B12"/>
    <mergeCell ref="A13:B13"/>
    <mergeCell ref="A20:B20"/>
    <mergeCell ref="A21:B21"/>
    <mergeCell ref="A16:B16"/>
    <mergeCell ref="A17:B17"/>
    <mergeCell ref="A18:B18"/>
    <mergeCell ref="A19:B19"/>
    <mergeCell ref="C22:D22"/>
    <mergeCell ref="A23:B23"/>
    <mergeCell ref="A24:B24"/>
    <mergeCell ref="A25:B25"/>
    <mergeCell ref="A26:B26"/>
    <mergeCell ref="A27:B27"/>
    <mergeCell ref="A56:B57"/>
    <mergeCell ref="C56:D57"/>
    <mergeCell ref="E56:E57"/>
    <mergeCell ref="F56:F57"/>
    <mergeCell ref="A31:B31"/>
    <mergeCell ref="A32:B32"/>
    <mergeCell ref="A33:B33"/>
    <mergeCell ref="A34:B34"/>
    <mergeCell ref="A35:B35"/>
    <mergeCell ref="A36:B36"/>
    <mergeCell ref="A37:B37"/>
    <mergeCell ref="A38:B38"/>
    <mergeCell ref="C34:D34"/>
    <mergeCell ref="C35:D35"/>
    <mergeCell ref="C36:D36"/>
    <mergeCell ref="C37:D37"/>
    <mergeCell ref="C38:D38"/>
    <mergeCell ref="A41:B41"/>
    <mergeCell ref="A42:B42"/>
    <mergeCell ref="G56:I56"/>
    <mergeCell ref="J56:J57"/>
    <mergeCell ref="K56:K57"/>
    <mergeCell ref="A58:B58"/>
    <mergeCell ref="A59:B59"/>
    <mergeCell ref="A60:B60"/>
    <mergeCell ref="A61:B61"/>
    <mergeCell ref="A62:B62"/>
    <mergeCell ref="A63:B63"/>
    <mergeCell ref="A64:B64"/>
    <mergeCell ref="A65:B65"/>
    <mergeCell ref="A66:B66"/>
    <mergeCell ref="A39:B39"/>
    <mergeCell ref="A40:B40"/>
    <mergeCell ref="A81:B81"/>
    <mergeCell ref="A76:B76"/>
    <mergeCell ref="A77:B77"/>
    <mergeCell ref="A78:B78"/>
    <mergeCell ref="A79:B79"/>
    <mergeCell ref="A80:B80"/>
    <mergeCell ref="A67:B67"/>
    <mergeCell ref="A68:B68"/>
    <mergeCell ref="A69:B69"/>
    <mergeCell ref="A70:B70"/>
    <mergeCell ref="A71:B71"/>
    <mergeCell ref="A72:B72"/>
    <mergeCell ref="A73:B73"/>
    <mergeCell ref="A74:B74"/>
    <mergeCell ref="A75:B75"/>
    <mergeCell ref="A43:B43"/>
    <mergeCell ref="A54:B54"/>
    <mergeCell ref="A49:B49"/>
    <mergeCell ref="A50:B50"/>
  </mergeCells>
  <phoneticPr fontId="3"/>
  <dataValidations disablePrompts="1" count="1">
    <dataValidation type="list" allowBlank="1" showInputMessage="1" showErrorMessage="1" sqref="E4:E26 E85:E107 E58:E80 E31:E53" xr:uid="{00000000-0002-0000-0800-000000000000}">
      <formula1>$N$24:$N$25</formula1>
    </dataValidation>
  </dataValidations>
  <pageMargins left="0.51181102362204722" right="0.39370078740157483" top="0.47244094488188981" bottom="0.31496062992125984" header="0.35433070866141736" footer="0.19685039370078741"/>
  <pageSetup paperSize="9" scale="95" fitToHeight="0" orientation="landscape" verticalDpi="0" r:id="rId1"/>
  <headerFooter alignWithMargins="0"/>
  <rowBreaks count="3" manualBreakCount="3">
    <brk id="27" max="16383" man="1"/>
    <brk id="54" max="10" man="1"/>
    <brk id="81" max="10" man="1"/>
  </rowBreaks>
  <ignoredErrors>
    <ignoredError sqref="A1 A28 A55 A82"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注意事項等</vt:lpstr>
      <vt:lpstr>【様式１】選挙運動費用収支報告書（表紙）</vt:lpstr>
      <vt:lpstr>【様式２】収入の部</vt:lpstr>
      <vt:lpstr>【様式4】支出費目別集計表</vt:lpstr>
      <vt:lpstr>【様式5-1】人件費</vt:lpstr>
      <vt:lpstr>【様式5-2の1】家屋費（選挙事務所費）</vt:lpstr>
      <vt:lpstr>【様式5-2の2】家屋費（集合会場費）</vt:lpstr>
      <vt:lpstr>【様式5-3】通信費</vt:lpstr>
      <vt:lpstr>【様式5-4】交通費</vt:lpstr>
      <vt:lpstr>【様式5-5】印刷費</vt:lpstr>
      <vt:lpstr>【様式5-6】広告費</vt:lpstr>
      <vt:lpstr>【様式5-7】文具費</vt:lpstr>
      <vt:lpstr>【様式5-8】食料費</vt:lpstr>
      <vt:lpstr>【様式5-9】休泊費</vt:lpstr>
      <vt:lpstr>【様式5-10】雑費</vt:lpstr>
      <vt:lpstr>【様式6】支出の部（計）</vt:lpstr>
      <vt:lpstr>【様式7】領収書等を徴し難い事情があった支出の明細書</vt:lpstr>
      <vt:lpstr>【様式8】振込明細書に係る支出目的書</vt:lpstr>
      <vt:lpstr>'【様式１】選挙運動費用収支報告書（表紙）'!Print_Area</vt:lpstr>
      <vt:lpstr>【様式２】収入の部!Print_Area</vt:lpstr>
      <vt:lpstr>【様式4】支出費目別集計表!Print_Area</vt:lpstr>
      <vt:lpstr>'【様式5-1】人件費'!Print_Area</vt:lpstr>
      <vt:lpstr>'【様式5-10】雑費'!Print_Area</vt:lpstr>
      <vt:lpstr>'【様式5-2の1】家屋費（選挙事務所費）'!Print_Area</vt:lpstr>
      <vt:lpstr>'【様式5-2の2】家屋費（集合会場費）'!Print_Area</vt:lpstr>
      <vt:lpstr>'【様式5-3】通信費'!Print_Area</vt:lpstr>
      <vt:lpstr>'【様式5-4】交通費'!Print_Area</vt:lpstr>
      <vt:lpstr>'【様式5-5】印刷費'!Print_Area</vt:lpstr>
      <vt:lpstr>'【様式5-6】広告費'!Print_Area</vt:lpstr>
      <vt:lpstr>'【様式5-7】文具費'!Print_Area</vt:lpstr>
      <vt:lpstr>'【様式5-8】食料費'!Print_Area</vt:lpstr>
      <vt:lpstr>'【様式5-9】休泊費'!Print_Area</vt:lpstr>
      <vt:lpstr>'【様式6】支出の部（計）'!Print_Area</vt:lpstr>
      <vt:lpstr>【様式7】領収書等を徴し難い事情があった支出の明細書!Print_Area</vt:lpstr>
      <vt:lpstr>注意事項等!Print_Area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W008881</dc:creator>
  <cp:lastModifiedBy>江口 幸一</cp:lastModifiedBy>
  <cp:lastPrinted>2025-12-23T04:53:25Z</cp:lastPrinted>
  <dcterms:created xsi:type="dcterms:W3CDTF">2022-11-21T09:35:59Z</dcterms:created>
  <dcterms:modified xsi:type="dcterms:W3CDTF">2025-12-23T04:55:09Z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176027</vt:lpwstr>
  </property>
  <property fmtid="{D5CDD505-2E9C-101B-9397-08002B2CF9AE}" pid="3" name="NXPowerLiteSettings">
    <vt:lpwstr>F74006B004C800</vt:lpwstr>
  </property>
  <property fmtid="{D5CDD505-2E9C-101B-9397-08002B2CF9AE}" pid="4" name="NXPowerLiteVersion">
    <vt:lpwstr>S5.2.4</vt:lpwstr>
  </property>
</Properties>
</file>