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480" windowHeight="7980" tabRatio="829" activeTab="1"/>
  </bookViews>
  <sheets>
    <sheet name="選挙結果の概要" sheetId="1" r:id="rId1"/>
    <sheet name="総計(豊中市長選挙)" sheetId="2" r:id="rId2"/>
    <sheet name="総計（豊中市議会議員補欠選挙）" sheetId="3" r:id="rId3"/>
  </sheets>
  <externalReferences>
    <externalReference r:id="rId6"/>
    <externalReference r:id="rId7"/>
  </externalReferences>
  <definedNames>
    <definedName name="_xlfn.IFERROR" hidden="1">#NAME?</definedName>
    <definedName name="_xlfn.RANK.EQ" hidden="1">#NAME?</definedName>
    <definedName name="_xlfn.SUMIFS" hidden="1">#NAME?</definedName>
    <definedName name="DATA_8" localSheetId="2">'総計（豊中市議会議員補欠選挙）'!$A$5:$M$74</definedName>
    <definedName name="DATA_8" localSheetId="1">'総計(豊中市長選挙)'!$A$5:$M$74</definedName>
    <definedName name="_xlnm.Print_Area" localSheetId="0">'選挙結果の概要'!$A$1:$L$97</definedName>
    <definedName name="_xlnm.Print_Area" localSheetId="2">'総計（豊中市議会議員補欠選挙）'!$A$1:$M$78</definedName>
    <definedName name="_xlnm.Print_Area" localSheetId="1">'総計(豊中市長選挙)'!$A$1:$M$78</definedName>
  </definedNames>
  <calcPr fullCalcOnLoad="1"/>
</workbook>
</file>

<file path=xl/sharedStrings.xml><?xml version="1.0" encoding="utf-8"?>
<sst xmlns="http://schemas.openxmlformats.org/spreadsheetml/2006/main" count="393" uniqueCount="186">
  <si>
    <t>無効投票</t>
  </si>
  <si>
    <t>無効投票率</t>
  </si>
  <si>
    <t>計</t>
  </si>
  <si>
    <t>男</t>
  </si>
  <si>
    <t>女</t>
  </si>
  <si>
    <t>候補者別得票数</t>
  </si>
  <si>
    <t>得票順位</t>
  </si>
  <si>
    <t>当落の別</t>
  </si>
  <si>
    <t>有　効　投　票</t>
  </si>
  <si>
    <t>無　効　投　票</t>
  </si>
  <si>
    <t>持　帰　り　票</t>
  </si>
  <si>
    <t>無 効 投 票 率</t>
  </si>
  <si>
    <t>党　派　別</t>
  </si>
  <si>
    <t>得　票　数</t>
  </si>
  <si>
    <t>得　票　率</t>
  </si>
  <si>
    <t>豊中市長選挙</t>
  </si>
  <si>
    <t>当日有権者数・投票者数・投票率</t>
  </si>
  <si>
    <t>時間別投票率</t>
  </si>
  <si>
    <t>党派別得票数・得票率</t>
  </si>
  <si>
    <t>投票総数・有効投票・無効投票等</t>
  </si>
  <si>
    <t>開票事務進行状況</t>
  </si>
  <si>
    <t>５．</t>
  </si>
  <si>
    <t>１．</t>
  </si>
  <si>
    <t>２．</t>
  </si>
  <si>
    <t>６．</t>
  </si>
  <si>
    <t>３．</t>
  </si>
  <si>
    <t>４．</t>
  </si>
  <si>
    <t>得票率は小数点第３位を四捨五入したもので、合計したものは必ずしも１００になるとは限らない。</t>
  </si>
  <si>
    <t>男</t>
  </si>
  <si>
    <t>女</t>
  </si>
  <si>
    <t>（１）豊中市長選挙</t>
  </si>
  <si>
    <t>（２）豊中市議会議員補欠選挙</t>
  </si>
  <si>
    <t xml:space="preserve"> 午前 　８時</t>
  </si>
  <si>
    <t xml:space="preserve">   〃　　９時</t>
  </si>
  <si>
    <t xml:space="preserve">   〃　１０時</t>
  </si>
  <si>
    <t xml:space="preserve">   〃　１１時</t>
  </si>
  <si>
    <t xml:space="preserve"> 午後   ０時</t>
  </si>
  <si>
    <t xml:space="preserve">   〃　　１時</t>
  </si>
  <si>
    <t xml:space="preserve">   〃　　２時</t>
  </si>
  <si>
    <t xml:space="preserve">   〃　　３時</t>
  </si>
  <si>
    <t xml:space="preserve">   〃　　４時</t>
  </si>
  <si>
    <t xml:space="preserve">   〃　　５時</t>
  </si>
  <si>
    <t xml:space="preserve">   〃　　６時</t>
  </si>
  <si>
    <t xml:space="preserve">   〃　　７時</t>
  </si>
  <si>
    <t xml:space="preserve">   〃　　８時</t>
  </si>
  <si>
    <t>市議会議員</t>
  </si>
  <si>
    <t xml:space="preserve">    （最　終）</t>
  </si>
  <si>
    <t>不受理票</t>
  </si>
  <si>
    <t>持ち帰り票</t>
  </si>
  <si>
    <t>区分</t>
  </si>
  <si>
    <t>投票者数</t>
  </si>
  <si>
    <t>投票総数</t>
  </si>
  <si>
    <t>有効投票</t>
  </si>
  <si>
    <t>区分</t>
  </si>
  <si>
    <t>時間別</t>
  </si>
  <si>
    <t>市         長</t>
  </si>
  <si>
    <t>開票数</t>
  </si>
  <si>
    <t>開票率</t>
  </si>
  <si>
    <t>（最終）</t>
  </si>
  <si>
    <t>　</t>
  </si>
  <si>
    <t>豊中市議会議員補欠選挙</t>
  </si>
  <si>
    <t>豊中市長選挙</t>
  </si>
  <si>
    <t>当日有権者数</t>
  </si>
  <si>
    <t>投票者数</t>
  </si>
  <si>
    <t>投票率　</t>
  </si>
  <si>
    <t>選挙結果の概要</t>
  </si>
  <si>
    <t>候補者氏名</t>
  </si>
  <si>
    <t>党派</t>
  </si>
  <si>
    <t>得票数</t>
  </si>
  <si>
    <t>党派</t>
  </si>
  <si>
    <t>平成30年(2018年)4月22日執行　豊中市長及び豊中市議会議員補欠選挙</t>
  </si>
  <si>
    <t>午前8時から午後7時までの投票率は市長選挙の投票率である。</t>
  </si>
  <si>
    <t xml:space="preserve"> 当日有権者数・投票者数・投票率 </t>
  </si>
  <si>
    <t xml:space="preserve">           　総計</t>
  </si>
  <si>
    <t>区</t>
  </si>
  <si>
    <t>投票所</t>
  </si>
  <si>
    <t>当日有権者数</t>
  </si>
  <si>
    <t>投票者数</t>
  </si>
  <si>
    <t xml:space="preserve"> 投票率（％）</t>
  </si>
  <si>
    <t>備　考</t>
  </si>
  <si>
    <t>計</t>
  </si>
  <si>
    <t>順位</t>
  </si>
  <si>
    <t>克明小学校</t>
  </si>
  <si>
    <t>第五中学校</t>
  </si>
  <si>
    <t>箕輪小学校</t>
  </si>
  <si>
    <t>蛍池小学校</t>
  </si>
  <si>
    <t>第十八中学校</t>
  </si>
  <si>
    <t>石橋文化幼稚園</t>
  </si>
  <si>
    <t>刀根山小学校</t>
  </si>
  <si>
    <t>神童幼稚園</t>
  </si>
  <si>
    <t>大池コミュニティプラザ</t>
  </si>
  <si>
    <t>堀田会館</t>
  </si>
  <si>
    <t>上野小学校</t>
  </si>
  <si>
    <t>桜井谷小学校</t>
  </si>
  <si>
    <t>野畑小学校</t>
  </si>
  <si>
    <t>少路小学校</t>
  </si>
  <si>
    <t>西丘小学校</t>
  </si>
  <si>
    <t>北丘小学校</t>
  </si>
  <si>
    <t>東丘小学校</t>
  </si>
  <si>
    <t>新田小学校</t>
  </si>
  <si>
    <t>新田南小学校</t>
  </si>
  <si>
    <t>南丘小学校</t>
  </si>
  <si>
    <t>東豊中小学校</t>
  </si>
  <si>
    <t>熊野田小学校</t>
  </si>
  <si>
    <t>泉丘コミュニティルーム</t>
  </si>
  <si>
    <t>旭ケ丘団地中央集会所</t>
  </si>
  <si>
    <t>桜塚住宅集会所</t>
  </si>
  <si>
    <t>桜塚小学校</t>
  </si>
  <si>
    <t>福祉会館</t>
  </si>
  <si>
    <t>南桜塚小学校</t>
  </si>
  <si>
    <t>寺内会館</t>
  </si>
  <si>
    <t>北条小学校</t>
  </si>
  <si>
    <t>中豊島小学校</t>
  </si>
  <si>
    <t>服部幼稚園</t>
  </si>
  <si>
    <t>服部南センター</t>
  </si>
  <si>
    <t>小曽根小学校</t>
  </si>
  <si>
    <t>高川小学校</t>
  </si>
  <si>
    <t>庄内東センター</t>
  </si>
  <si>
    <t>豊南小学校</t>
  </si>
  <si>
    <t>ほうなん子ども園</t>
  </si>
  <si>
    <t>三国センター</t>
  </si>
  <si>
    <t>庄内出張所</t>
  </si>
  <si>
    <t>庄内南小学校</t>
  </si>
  <si>
    <t>千成小学校</t>
  </si>
  <si>
    <t>大島文化会館</t>
  </si>
  <si>
    <t>庄内西小学校</t>
  </si>
  <si>
    <t>第七中学校</t>
  </si>
  <si>
    <t>庄内小学校</t>
  </si>
  <si>
    <t>野田小学校</t>
  </si>
  <si>
    <t>豊島北小学校</t>
  </si>
  <si>
    <t>第一中学校</t>
  </si>
  <si>
    <t>原田小学校</t>
  </si>
  <si>
    <t>第二中学校</t>
  </si>
  <si>
    <t>東豊中団地集会所</t>
  </si>
  <si>
    <t>緑地小学校</t>
  </si>
  <si>
    <t xml:space="preserve">   　　　　　総計</t>
  </si>
  <si>
    <t>蛍池小学校</t>
  </si>
  <si>
    <t>大池コミュニティプラザ</t>
  </si>
  <si>
    <t>泉丘コミュニティルーム</t>
  </si>
  <si>
    <t/>
  </si>
  <si>
    <t>午前０時００分</t>
  </si>
  <si>
    <t>午前　１時５０分</t>
  </si>
  <si>
    <t>－　</t>
  </si>
  <si>
    <t xml:space="preserve">－  </t>
  </si>
  <si>
    <t>総計</t>
  </si>
  <si>
    <t>午後１０時００分</t>
  </si>
  <si>
    <t>午後１０時３０分</t>
  </si>
  <si>
    <t>午後１１時００分</t>
  </si>
  <si>
    <t>午後１１時３０分</t>
  </si>
  <si>
    <t>午後１２時００分</t>
  </si>
  <si>
    <t>午前　１時００分</t>
  </si>
  <si>
    <t>自由民主党</t>
  </si>
  <si>
    <t>立憲民主党</t>
  </si>
  <si>
    <t>希望の党</t>
  </si>
  <si>
    <t>公明党</t>
  </si>
  <si>
    <t>民進党</t>
  </si>
  <si>
    <t>維新</t>
  </si>
  <si>
    <t>日本共産党</t>
  </si>
  <si>
    <t>自由</t>
  </si>
  <si>
    <t>社会民主党</t>
  </si>
  <si>
    <t>大阪維新の会</t>
  </si>
  <si>
    <t>無所属</t>
  </si>
  <si>
    <t>中岡　ひろあき</t>
  </si>
  <si>
    <t>大田　やすはる</t>
  </si>
  <si>
    <t>沢村　みか</t>
  </si>
  <si>
    <t>白岩　正三</t>
  </si>
  <si>
    <t>小林　清</t>
  </si>
  <si>
    <t>当</t>
  </si>
  <si>
    <t>落</t>
  </si>
  <si>
    <t>島田小学校</t>
  </si>
  <si>
    <t>第十中学校</t>
  </si>
  <si>
    <t>豊島西小学校</t>
  </si>
  <si>
    <t>服部寿センター</t>
  </si>
  <si>
    <t>豊島小学校</t>
  </si>
  <si>
    <t>青年の家いぶき</t>
  </si>
  <si>
    <t>第十四中学校</t>
  </si>
  <si>
    <t>東泉丘小学校</t>
  </si>
  <si>
    <t>アイテラス利倉</t>
  </si>
  <si>
    <t>第十五中学校</t>
  </si>
  <si>
    <t>第十三中学校</t>
  </si>
  <si>
    <t>北緑丘小学校</t>
  </si>
  <si>
    <t>東豊会館</t>
  </si>
  <si>
    <t>東豊会館</t>
  </si>
  <si>
    <t>長内　しげき</t>
  </si>
  <si>
    <t>中川　隆弘</t>
  </si>
  <si>
    <t>松岡　あきみち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</si>
</sst>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0_ "/>
    <numFmt numFmtId="179" formatCode="#,##0_);[Red]\(#,##0\)"/>
    <numFmt numFmtId="180" formatCode="0_ "/>
    <numFmt numFmtId="181" formatCode="0.000"/>
    <numFmt numFmtId="182" formatCode="#,##0.000_ "/>
    <numFmt numFmtId="183" formatCode="#,##0.000"/>
    <numFmt numFmtId="184" formatCode="0_);\(0\)"/>
    <numFmt numFmtId="185" formatCode="#,##0&quot;　票&quot;"/>
    <numFmt numFmtId="186" formatCode="#,##0.00&quot;　％&quot;"/>
    <numFmt numFmtId="187" formatCode="#,##0&quot;　票内&quot;"/>
    <numFmt numFmtId="188" formatCode="#,##0&quot;票&quot;"/>
    <numFmt numFmtId="189" formatCode="#,##0.000;[Red]\-#,##0.000"/>
    <numFmt numFmtId="190" formatCode="#,##0.000&quot;　票&quot;"/>
    <numFmt numFmtId="191" formatCode="&quot;.&quot;000"/>
    <numFmt numFmtId="192" formatCode="#,##0.000000000_ "/>
    <numFmt numFmtId="193" formatCode="#,##0_ ;[Red]\-#,##0\ "/>
    <numFmt numFmtId="194" formatCode="#,###"/>
    <numFmt numFmtId="195" formatCode="#,##0.00;\-#,##0.00;0\ \ \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3"/>
      <name val="ＭＳ 明朝"/>
      <family val="1"/>
    </font>
    <font>
      <b/>
      <u val="single"/>
      <sz val="16"/>
      <color indexed="10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b/>
      <u val="single"/>
      <sz val="16"/>
      <color indexed="12"/>
      <name val="ＭＳ 明朝"/>
      <family val="1"/>
    </font>
    <font>
      <b/>
      <sz val="12"/>
      <color indexed="12"/>
      <name val="ＭＳ 明朝"/>
      <family val="1"/>
    </font>
    <font>
      <sz val="12"/>
      <color indexed="12"/>
      <name val="ＭＳ 明朝"/>
      <family val="1"/>
    </font>
    <font>
      <b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thin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thin"/>
    </border>
    <border>
      <left style="dotted"/>
      <right style="dotted"/>
      <top style="dotted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5" fillId="31" borderId="4" applyNumberFormat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49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8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indent="1"/>
    </xf>
    <xf numFmtId="10" fontId="9" fillId="0" borderId="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176" fontId="7" fillId="0" borderId="25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horizontal="right" vertical="center" indent="2"/>
    </xf>
    <xf numFmtId="10" fontId="7" fillId="0" borderId="0" xfId="0" applyNumberFormat="1" applyFont="1" applyBorder="1" applyAlignment="1">
      <alignment horizontal="right" vertical="center" indent="2"/>
    </xf>
    <xf numFmtId="10" fontId="7" fillId="0" borderId="28" xfId="0" applyNumberFormat="1" applyFont="1" applyBorder="1" applyAlignment="1">
      <alignment horizontal="right" vertical="center" indent="2"/>
    </xf>
    <xf numFmtId="176" fontId="7" fillId="0" borderId="28" xfId="0" applyNumberFormat="1" applyFont="1" applyBorder="1" applyAlignment="1">
      <alignment horizontal="right" vertical="center" indent="2"/>
    </xf>
    <xf numFmtId="0" fontId="10" fillId="0" borderId="0" xfId="0" applyFont="1" applyBorder="1" applyAlignment="1">
      <alignment vertical="top" shrinkToFit="1"/>
    </xf>
    <xf numFmtId="0" fontId="0" fillId="0" borderId="0" xfId="0" applyBorder="1" applyAlignment="1">
      <alignment/>
    </xf>
    <xf numFmtId="176" fontId="7" fillId="0" borderId="29" xfId="0" applyNumberFormat="1" applyFont="1" applyBorder="1" applyAlignment="1">
      <alignment horizontal="right" vertical="center"/>
    </xf>
    <xf numFmtId="10" fontId="7" fillId="0" borderId="30" xfId="0" applyNumberFormat="1" applyFont="1" applyBorder="1" applyAlignment="1">
      <alignment vertical="center"/>
    </xf>
    <xf numFmtId="183" fontId="7" fillId="0" borderId="0" xfId="0" applyNumberFormat="1" applyFont="1" applyBorder="1" applyAlignment="1">
      <alignment horizontal="center" vertical="center"/>
    </xf>
    <xf numFmtId="191" fontId="7" fillId="0" borderId="31" xfId="0" applyNumberFormat="1" applyFont="1" applyBorder="1" applyAlignment="1">
      <alignment horizontal="left" vertical="center"/>
    </xf>
    <xf numFmtId="191" fontId="7" fillId="0" borderId="19" xfId="0" applyNumberFormat="1" applyFont="1" applyBorder="1" applyAlignment="1">
      <alignment horizontal="left" vertical="center"/>
    </xf>
    <xf numFmtId="191" fontId="7" fillId="0" borderId="20" xfId="0" applyNumberFormat="1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10" fontId="7" fillId="0" borderId="0" xfId="0" applyNumberFormat="1" applyFont="1" applyBorder="1" applyAlignment="1">
      <alignment vertical="center"/>
    </xf>
    <xf numFmtId="10" fontId="7" fillId="0" borderId="11" xfId="0" applyNumberFormat="1" applyFont="1" applyBorder="1" applyAlignment="1">
      <alignment horizontal="right" vertical="center"/>
    </xf>
    <xf numFmtId="10" fontId="7" fillId="0" borderId="12" xfId="0" applyNumberFormat="1" applyFont="1" applyBorder="1" applyAlignment="1">
      <alignment horizontal="right" vertical="center"/>
    </xf>
    <xf numFmtId="10" fontId="7" fillId="0" borderId="13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10" fontId="0" fillId="0" borderId="0" xfId="0" applyNumberForma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right" vertical="center"/>
    </xf>
    <xf numFmtId="191" fontId="7" fillId="0" borderId="18" xfId="0" applyNumberFormat="1" applyFont="1" applyBorder="1" applyAlignment="1">
      <alignment horizontal="left" vertical="center"/>
    </xf>
    <xf numFmtId="191" fontId="7" fillId="0" borderId="33" xfId="0" applyNumberFormat="1" applyFont="1" applyBorder="1" applyAlignment="1">
      <alignment horizontal="left" vertical="center"/>
    </xf>
    <xf numFmtId="10" fontId="7" fillId="0" borderId="34" xfId="0" applyNumberFormat="1" applyFont="1" applyBorder="1" applyAlignment="1">
      <alignment horizontal="right" vertical="center"/>
    </xf>
    <xf numFmtId="10" fontId="7" fillId="0" borderId="35" xfId="0" applyNumberFormat="1" applyFont="1" applyBorder="1" applyAlignment="1">
      <alignment horizontal="right"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6" fillId="0" borderId="37" xfId="0" applyFont="1" applyBorder="1" applyAlignment="1">
      <alignment horizontal="left" vertical="center" indent="1"/>
    </xf>
    <xf numFmtId="0" fontId="6" fillId="0" borderId="36" xfId="0" applyFont="1" applyBorder="1" applyAlignment="1">
      <alignment horizontal="left" vertical="center" indent="1"/>
    </xf>
    <xf numFmtId="0" fontId="6" fillId="0" borderId="3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38" xfId="0" applyFont="1" applyBorder="1" applyAlignment="1">
      <alignment horizontal="left" vertical="center" indent="1"/>
    </xf>
    <xf numFmtId="0" fontId="6" fillId="0" borderId="20" xfId="0" applyFont="1" applyBorder="1" applyAlignment="1">
      <alignment vertical="center"/>
    </xf>
    <xf numFmtId="0" fontId="7" fillId="0" borderId="0" xfId="63">
      <alignment/>
      <protection/>
    </xf>
    <xf numFmtId="0" fontId="13" fillId="0" borderId="0" xfId="63" applyFont="1">
      <alignment/>
      <protection/>
    </xf>
    <xf numFmtId="0" fontId="13" fillId="0" borderId="0" xfId="63" applyFont="1" applyAlignment="1" applyProtection="1">
      <alignment horizontal="left"/>
      <protection locked="0"/>
    </xf>
    <xf numFmtId="0" fontId="13" fillId="0" borderId="0" xfId="63" applyFont="1" applyAlignment="1" applyProtection="1">
      <alignment horizontal="right"/>
      <protection hidden="1"/>
    </xf>
    <xf numFmtId="0" fontId="13" fillId="0" borderId="0" xfId="63" applyFont="1" applyProtection="1">
      <alignment/>
      <protection locked="0"/>
    </xf>
    <xf numFmtId="0" fontId="13" fillId="0" borderId="0" xfId="63" applyFont="1" applyAlignment="1" applyProtection="1">
      <alignment horizontal="right" vertical="center"/>
      <protection locked="0"/>
    </xf>
    <xf numFmtId="0" fontId="16" fillId="0" borderId="36" xfId="63" applyFont="1" applyBorder="1" applyAlignment="1">
      <alignment vertical="center"/>
      <protection/>
    </xf>
    <xf numFmtId="0" fontId="16" fillId="0" borderId="36" xfId="63" applyFont="1" applyBorder="1" applyAlignment="1">
      <alignment horizontal="center" vertical="center"/>
      <protection/>
    </xf>
    <xf numFmtId="0" fontId="16" fillId="0" borderId="39" xfId="63" applyFont="1" applyBorder="1" applyAlignment="1">
      <alignment horizontal="center" vertical="center"/>
      <protection/>
    </xf>
    <xf numFmtId="0" fontId="16" fillId="0" borderId="31" xfId="63" applyFont="1" applyBorder="1" applyAlignment="1">
      <alignment horizontal="center" vertical="center"/>
      <protection/>
    </xf>
    <xf numFmtId="0" fontId="16" fillId="0" borderId="24" xfId="63" applyFont="1" applyBorder="1" applyAlignment="1">
      <alignment horizontal="center" vertical="center"/>
      <protection/>
    </xf>
    <xf numFmtId="0" fontId="16" fillId="0" borderId="40" xfId="63" applyFont="1" applyBorder="1" applyAlignment="1">
      <alignment horizontal="center" vertical="center"/>
      <protection/>
    </xf>
    <xf numFmtId="0" fontId="16" fillId="0" borderId="38" xfId="63" applyFont="1" applyBorder="1" applyAlignment="1">
      <alignment horizontal="center" vertical="center"/>
      <protection/>
    </xf>
    <xf numFmtId="0" fontId="16" fillId="0" borderId="17" xfId="63" applyFont="1" applyBorder="1" applyAlignment="1">
      <alignment horizontal="center" vertical="center"/>
      <protection/>
    </xf>
    <xf numFmtId="0" fontId="16" fillId="0" borderId="41" xfId="63" applyFont="1" applyBorder="1" applyAlignment="1">
      <alignment horizontal="center" vertical="center"/>
      <protection/>
    </xf>
    <xf numFmtId="0" fontId="16" fillId="0" borderId="20" xfId="63" applyFont="1" applyBorder="1" applyAlignment="1">
      <alignment horizontal="center" vertical="center"/>
      <protection/>
    </xf>
    <xf numFmtId="0" fontId="13" fillId="33" borderId="23" xfId="63" applyFont="1" applyFill="1" applyBorder="1" applyAlignment="1">
      <alignment horizontal="center" vertical="center"/>
      <protection/>
    </xf>
    <xf numFmtId="0" fontId="17" fillId="33" borderId="14" xfId="63" applyFont="1" applyFill="1" applyBorder="1" applyAlignment="1" applyProtection="1">
      <alignment vertical="center"/>
      <protection locked="0"/>
    </xf>
    <xf numFmtId="38" fontId="18" fillId="0" borderId="42" xfId="51" applyFont="1" applyBorder="1" applyAlignment="1" applyProtection="1">
      <alignment vertical="center"/>
      <protection locked="0"/>
    </xf>
    <xf numFmtId="38" fontId="18" fillId="0" borderId="43" xfId="51" applyFont="1" applyBorder="1" applyAlignment="1" applyProtection="1">
      <alignment vertical="center"/>
      <protection locked="0"/>
    </xf>
    <xf numFmtId="194" fontId="18" fillId="0" borderId="32" xfId="51" applyNumberFormat="1" applyFont="1" applyBorder="1" applyAlignment="1">
      <alignment/>
    </xf>
    <xf numFmtId="38" fontId="18" fillId="0" borderId="23" xfId="51" applyFont="1" applyBorder="1" applyAlignment="1" applyProtection="1">
      <alignment/>
      <protection locked="0"/>
    </xf>
    <xf numFmtId="38" fontId="18" fillId="0" borderId="43" xfId="51" applyFont="1" applyBorder="1" applyAlignment="1" applyProtection="1">
      <alignment/>
      <protection locked="0"/>
    </xf>
    <xf numFmtId="38" fontId="18" fillId="0" borderId="44" xfId="51" applyFont="1" applyBorder="1" applyAlignment="1">
      <alignment/>
    </xf>
    <xf numFmtId="195" fontId="18" fillId="0" borderId="23" xfId="63" applyNumberFormat="1" applyFont="1" applyBorder="1" applyAlignment="1">
      <alignment horizontal="right" vertical="center"/>
      <protection/>
    </xf>
    <xf numFmtId="195" fontId="18" fillId="0" borderId="43" xfId="63" applyNumberFormat="1" applyFont="1" applyBorder="1" applyAlignment="1">
      <alignment horizontal="right" vertical="center"/>
      <protection/>
    </xf>
    <xf numFmtId="0" fontId="18" fillId="0" borderId="32" xfId="63" applyFont="1" applyBorder="1" applyAlignment="1">
      <alignment horizontal="center"/>
      <protection/>
    </xf>
    <xf numFmtId="0" fontId="17" fillId="0" borderId="10" xfId="63" applyFont="1" applyBorder="1" applyProtection="1">
      <alignment/>
      <protection locked="0"/>
    </xf>
    <xf numFmtId="38" fontId="18" fillId="0" borderId="44" xfId="51" applyNumberFormat="1" applyFont="1" applyBorder="1" applyAlignment="1">
      <alignment/>
    </xf>
    <xf numFmtId="0" fontId="13" fillId="33" borderId="23" xfId="63" applyFont="1" applyFill="1" applyBorder="1" applyAlignment="1" applyProtection="1">
      <alignment horizontal="center" vertical="center"/>
      <protection locked="0"/>
    </xf>
    <xf numFmtId="38" fontId="18" fillId="0" borderId="32" xfId="51" applyFont="1" applyBorder="1" applyAlignment="1">
      <alignment/>
    </xf>
    <xf numFmtId="38" fontId="18" fillId="0" borderId="43" xfId="51" applyFont="1" applyBorder="1" applyAlignment="1">
      <alignment/>
    </xf>
    <xf numFmtId="38" fontId="18" fillId="0" borderId="23" xfId="51" applyFont="1" applyBorder="1" applyAlignment="1">
      <alignment/>
    </xf>
    <xf numFmtId="177" fontId="18" fillId="0" borderId="23" xfId="63" applyNumberFormat="1" applyFont="1" applyBorder="1" applyAlignment="1">
      <alignment horizontal="right" vertical="center"/>
      <protection/>
    </xf>
    <xf numFmtId="177" fontId="18" fillId="0" borderId="43" xfId="63" applyNumberFormat="1" applyFont="1" applyBorder="1" applyAlignment="1">
      <alignment horizontal="right" vertical="center"/>
      <protection/>
    </xf>
    <xf numFmtId="0" fontId="18" fillId="0" borderId="32" xfId="63" applyFont="1" applyBorder="1">
      <alignment/>
      <protection/>
    </xf>
    <xf numFmtId="0" fontId="7" fillId="0" borderId="0" xfId="63" applyAlignment="1">
      <alignment horizontal="right" vertical="center"/>
      <protection/>
    </xf>
    <xf numFmtId="0" fontId="13" fillId="0" borderId="0" xfId="63" applyFont="1" applyAlignment="1" applyProtection="1">
      <alignment horizontal="left"/>
      <protection hidden="1"/>
    </xf>
    <xf numFmtId="0" fontId="22" fillId="0" borderId="36" xfId="63" applyFont="1" applyBorder="1" applyAlignment="1">
      <alignment vertical="center"/>
      <protection/>
    </xf>
    <xf numFmtId="0" fontId="22" fillId="0" borderId="36" xfId="63" applyFont="1" applyBorder="1" applyAlignment="1">
      <alignment horizontal="center" vertical="center"/>
      <protection/>
    </xf>
    <xf numFmtId="0" fontId="22" fillId="0" borderId="39" xfId="63" applyFont="1" applyBorder="1" applyAlignment="1">
      <alignment horizontal="center" vertical="center"/>
      <protection/>
    </xf>
    <xf numFmtId="0" fontId="22" fillId="0" borderId="31" xfId="63" applyFont="1" applyBorder="1" applyAlignment="1">
      <alignment horizontal="center" vertical="center"/>
      <protection/>
    </xf>
    <xf numFmtId="0" fontId="22" fillId="0" borderId="24" xfId="63" applyFont="1" applyBorder="1" applyAlignment="1">
      <alignment horizontal="center" vertical="center"/>
      <protection/>
    </xf>
    <xf numFmtId="0" fontId="22" fillId="0" borderId="40" xfId="63" applyFont="1" applyBorder="1" applyAlignment="1">
      <alignment horizontal="center" vertical="center"/>
      <protection/>
    </xf>
    <xf numFmtId="0" fontId="22" fillId="0" borderId="38" xfId="63" applyFont="1" applyBorder="1" applyAlignment="1">
      <alignment horizontal="center" vertical="center"/>
      <protection/>
    </xf>
    <xf numFmtId="0" fontId="22" fillId="0" borderId="17" xfId="63" applyFont="1" applyBorder="1" applyAlignment="1">
      <alignment horizontal="center" vertical="center"/>
      <protection/>
    </xf>
    <xf numFmtId="0" fontId="22" fillId="0" borderId="41" xfId="63" applyFont="1" applyBorder="1" applyAlignment="1">
      <alignment horizontal="center" vertical="center"/>
      <protection/>
    </xf>
    <xf numFmtId="0" fontId="22" fillId="0" borderId="20" xfId="63" applyFont="1" applyBorder="1" applyAlignment="1">
      <alignment horizontal="center" vertical="center"/>
      <protection/>
    </xf>
    <xf numFmtId="38" fontId="18" fillId="0" borderId="45" xfId="51" applyFont="1" applyBorder="1" applyAlignment="1">
      <alignment/>
    </xf>
    <xf numFmtId="0" fontId="7" fillId="0" borderId="34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 indent="1"/>
    </xf>
    <xf numFmtId="0" fontId="7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191" fontId="7" fillId="0" borderId="47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distributed" vertical="center" indent="2"/>
    </xf>
    <xf numFmtId="0" fontId="0" fillId="0" borderId="19" xfId="0" applyBorder="1" applyAlignment="1">
      <alignment horizontal="distributed" vertical="center" indent="2"/>
    </xf>
    <xf numFmtId="0" fontId="7" fillId="0" borderId="24" xfId="0" applyFont="1" applyBorder="1" applyAlignment="1">
      <alignment horizontal="distributed" vertical="center" indent="2"/>
    </xf>
    <xf numFmtId="0" fontId="0" fillId="0" borderId="20" xfId="0" applyBorder="1" applyAlignment="1">
      <alignment horizontal="distributed" vertical="center" indent="2"/>
    </xf>
    <xf numFmtId="0" fontId="7" fillId="0" borderId="17" xfId="0" applyFont="1" applyBorder="1" applyAlignment="1">
      <alignment horizontal="distributed" vertical="center" wrapText="1" indent="2"/>
    </xf>
    <xf numFmtId="0" fontId="0" fillId="0" borderId="48" xfId="0" applyBorder="1" applyAlignment="1">
      <alignment horizontal="distributed" vertical="center" indent="2"/>
    </xf>
    <xf numFmtId="0" fontId="0" fillId="0" borderId="21" xfId="0" applyBorder="1" applyAlignment="1">
      <alignment horizontal="distributed" vertical="center" indent="2"/>
    </xf>
    <xf numFmtId="0" fontId="0" fillId="0" borderId="33" xfId="0" applyBorder="1" applyAlignment="1">
      <alignment horizontal="distributed" vertical="center" indent="2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distributed" vertical="center" indent="2"/>
    </xf>
    <xf numFmtId="0" fontId="7" fillId="0" borderId="15" xfId="0" applyFont="1" applyBorder="1" applyAlignment="1">
      <alignment horizontal="distributed" vertical="center" indent="1"/>
    </xf>
    <xf numFmtId="0" fontId="0" fillId="0" borderId="18" xfId="0" applyBorder="1" applyAlignment="1">
      <alignment horizontal="distributed" vertical="center" indent="1"/>
    </xf>
    <xf numFmtId="0" fontId="7" fillId="0" borderId="16" xfId="0" applyFont="1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7" fillId="0" borderId="24" xfId="0" applyFont="1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7" fillId="0" borderId="23" xfId="0" applyFont="1" applyBorder="1" applyAlignment="1">
      <alignment horizontal="distributed" vertical="center" indent="1"/>
    </xf>
    <xf numFmtId="0" fontId="0" fillId="0" borderId="44" xfId="0" applyBorder="1" applyAlignment="1">
      <alignment horizontal="distributed" vertical="center" indent="1"/>
    </xf>
    <xf numFmtId="0" fontId="7" fillId="0" borderId="32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53" xfId="0" applyNumberFormat="1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right" vertical="center"/>
    </xf>
    <xf numFmtId="176" fontId="9" fillId="0" borderId="16" xfId="0" applyNumberFormat="1" applyFont="1" applyBorder="1" applyAlignment="1">
      <alignment horizontal="right" vertical="center"/>
    </xf>
    <xf numFmtId="176" fontId="9" fillId="0" borderId="37" xfId="0" applyNumberFormat="1" applyFont="1" applyBorder="1" applyAlignment="1">
      <alignment horizontal="right" vertical="center"/>
    </xf>
    <xf numFmtId="176" fontId="9" fillId="0" borderId="19" xfId="0" applyNumberFormat="1" applyFont="1" applyBorder="1" applyAlignment="1">
      <alignment horizontal="right" vertical="center"/>
    </xf>
    <xf numFmtId="10" fontId="9" fillId="0" borderId="24" xfId="0" applyNumberFormat="1" applyFont="1" applyBorder="1" applyAlignment="1">
      <alignment horizontal="right" vertical="center"/>
    </xf>
    <xf numFmtId="10" fontId="9" fillId="0" borderId="38" xfId="0" applyNumberFormat="1" applyFont="1" applyBorder="1" applyAlignment="1">
      <alignment horizontal="right" vertical="center"/>
    </xf>
    <xf numFmtId="10" fontId="9" fillId="0" borderId="20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distributed" vertical="center" indent="2"/>
    </xf>
    <xf numFmtId="0" fontId="0" fillId="0" borderId="44" xfId="0" applyBorder="1" applyAlignment="1">
      <alignment horizontal="distributed" vertical="center" indent="2"/>
    </xf>
    <xf numFmtId="10" fontId="7" fillId="0" borderId="15" xfId="0" applyNumberFormat="1" applyFont="1" applyBorder="1" applyAlignment="1">
      <alignment horizontal="right" vertical="center" indent="2"/>
    </xf>
    <xf numFmtId="10" fontId="7" fillId="0" borderId="53" xfId="0" applyNumberFormat="1" applyFont="1" applyBorder="1" applyAlignment="1">
      <alignment horizontal="right" vertical="center" indent="2"/>
    </xf>
    <xf numFmtId="10" fontId="7" fillId="0" borderId="18" xfId="0" applyNumberFormat="1" applyFont="1" applyBorder="1" applyAlignment="1">
      <alignment horizontal="right" vertical="center" indent="2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distributed" vertical="center" indent="9"/>
    </xf>
    <xf numFmtId="0" fontId="0" fillId="0" borderId="0" xfId="0" applyAlignment="1">
      <alignment horizontal="distributed" vertical="center" indent="9"/>
    </xf>
    <xf numFmtId="3" fontId="9" fillId="0" borderId="15" xfId="0" applyNumberFormat="1" applyFont="1" applyBorder="1" applyAlignment="1">
      <alignment horizontal="right" vertical="center" indent="1"/>
    </xf>
    <xf numFmtId="3" fontId="9" fillId="0" borderId="53" xfId="0" applyNumberFormat="1" applyFont="1" applyBorder="1" applyAlignment="1">
      <alignment horizontal="right" vertical="center" indent="1"/>
    </xf>
    <xf numFmtId="3" fontId="9" fillId="0" borderId="18" xfId="0" applyNumberFormat="1" applyFont="1" applyBorder="1" applyAlignment="1">
      <alignment horizontal="right" vertical="center" indent="1"/>
    </xf>
    <xf numFmtId="3" fontId="9" fillId="0" borderId="16" xfId="0" applyNumberFormat="1" applyFont="1" applyBorder="1" applyAlignment="1">
      <alignment horizontal="right" vertical="center" indent="1"/>
    </xf>
    <xf numFmtId="3" fontId="9" fillId="0" borderId="37" xfId="0" applyNumberFormat="1" applyFont="1" applyBorder="1" applyAlignment="1">
      <alignment horizontal="right" vertical="center" indent="1"/>
    </xf>
    <xf numFmtId="3" fontId="9" fillId="0" borderId="19" xfId="0" applyNumberFormat="1" applyFont="1" applyBorder="1" applyAlignment="1">
      <alignment horizontal="right" vertical="center" indent="1"/>
    </xf>
    <xf numFmtId="10" fontId="7" fillId="0" borderId="16" xfId="0" applyNumberFormat="1" applyFont="1" applyBorder="1" applyAlignment="1">
      <alignment horizontal="right" vertical="center" indent="2"/>
    </xf>
    <xf numFmtId="10" fontId="7" fillId="0" borderId="37" xfId="0" applyNumberFormat="1" applyFont="1" applyBorder="1" applyAlignment="1">
      <alignment horizontal="right" vertical="center" indent="2"/>
    </xf>
    <xf numFmtId="10" fontId="7" fillId="0" borderId="19" xfId="0" applyNumberFormat="1" applyFont="1" applyBorder="1" applyAlignment="1">
      <alignment horizontal="right" vertical="center" indent="2"/>
    </xf>
    <xf numFmtId="0" fontId="7" fillId="0" borderId="24" xfId="0" applyFont="1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7" fillId="0" borderId="35" xfId="0" applyFont="1" applyBorder="1" applyAlignment="1">
      <alignment horizontal="center" vertical="center"/>
    </xf>
    <xf numFmtId="0" fontId="7" fillId="0" borderId="23" xfId="0" applyFont="1" applyBorder="1" applyAlignment="1">
      <alignment horizontal="distributed" vertical="center" indent="3"/>
    </xf>
    <xf numFmtId="0" fontId="0" fillId="0" borderId="44" xfId="0" applyBorder="1" applyAlignment="1">
      <alignment horizontal="distributed" vertical="center" indent="3"/>
    </xf>
    <xf numFmtId="0" fontId="7" fillId="0" borderId="54" xfId="0" applyFont="1" applyBorder="1" applyAlignment="1">
      <alignment horizontal="left" vertical="center" indent="1"/>
    </xf>
    <xf numFmtId="0" fontId="0" fillId="0" borderId="47" xfId="0" applyBorder="1" applyAlignment="1">
      <alignment horizontal="left" vertical="center" indent="1"/>
    </xf>
    <xf numFmtId="0" fontId="7" fillId="0" borderId="16" xfId="0" applyFont="1" applyBorder="1" applyAlignment="1">
      <alignment horizontal="left" vertical="center" indent="1"/>
    </xf>
    <xf numFmtId="0" fontId="7" fillId="0" borderId="19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10" fontId="7" fillId="0" borderId="24" xfId="0" applyNumberFormat="1" applyFont="1" applyBorder="1" applyAlignment="1">
      <alignment horizontal="right" vertical="center" indent="2"/>
    </xf>
    <xf numFmtId="10" fontId="7" fillId="0" borderId="38" xfId="0" applyNumberFormat="1" applyFont="1" applyBorder="1" applyAlignment="1">
      <alignment horizontal="right" vertical="center" indent="2"/>
    </xf>
    <xf numFmtId="10" fontId="7" fillId="0" borderId="20" xfId="0" applyNumberFormat="1" applyFont="1" applyBorder="1" applyAlignment="1">
      <alignment horizontal="right" vertical="center" indent="2"/>
    </xf>
    <xf numFmtId="0" fontId="10" fillId="0" borderId="36" xfId="0" applyFont="1" applyBorder="1" applyAlignment="1">
      <alignment vertical="top"/>
    </xf>
    <xf numFmtId="3" fontId="7" fillId="0" borderId="16" xfId="0" applyNumberFormat="1" applyFont="1" applyBorder="1" applyAlignment="1">
      <alignment horizontal="right" vertical="center"/>
    </xf>
    <xf numFmtId="3" fontId="7" fillId="0" borderId="37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3" fontId="7" fillId="0" borderId="24" xfId="0" applyNumberFormat="1" applyFont="1" applyBorder="1" applyAlignment="1">
      <alignment horizontal="right" vertical="center"/>
    </xf>
    <xf numFmtId="3" fontId="7" fillId="0" borderId="38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distributed" vertical="center" indent="2"/>
    </xf>
    <xf numFmtId="0" fontId="0" fillId="0" borderId="18" xfId="0" applyBorder="1" applyAlignment="1">
      <alignment horizontal="distributed" vertical="center" indent="2"/>
    </xf>
    <xf numFmtId="0" fontId="6" fillId="0" borderId="32" xfId="0" applyFont="1" applyBorder="1" applyAlignment="1">
      <alignment horizontal="distributed" vertical="center" indent="2"/>
    </xf>
    <xf numFmtId="0" fontId="6" fillId="0" borderId="44" xfId="0" applyFont="1" applyBorder="1" applyAlignment="1">
      <alignment horizontal="distributed" vertical="center" indent="2"/>
    </xf>
    <xf numFmtId="0" fontId="7" fillId="0" borderId="10" xfId="0" applyFont="1" applyBorder="1" applyAlignment="1">
      <alignment horizontal="center" vertical="center"/>
    </xf>
    <xf numFmtId="0" fontId="7" fillId="0" borderId="39" xfId="0" applyFont="1" applyBorder="1" applyAlignment="1">
      <alignment horizontal="distributed" vertical="center" indent="3"/>
    </xf>
    <xf numFmtId="0" fontId="0" fillId="0" borderId="31" xfId="0" applyBorder="1" applyAlignment="1">
      <alignment horizontal="distributed" vertical="center" indent="3"/>
    </xf>
    <xf numFmtId="0" fontId="0" fillId="0" borderId="21" xfId="0" applyBorder="1" applyAlignment="1">
      <alignment horizontal="distributed" vertical="center" indent="3"/>
    </xf>
    <xf numFmtId="0" fontId="0" fillId="0" borderId="33" xfId="0" applyBorder="1" applyAlignment="1">
      <alignment horizontal="distributed" vertical="center" indent="3"/>
    </xf>
    <xf numFmtId="10" fontId="7" fillId="0" borderId="55" xfId="0" applyNumberFormat="1" applyFont="1" applyBorder="1" applyAlignment="1">
      <alignment horizontal="right" vertical="center"/>
    </xf>
    <xf numFmtId="10" fontId="7" fillId="0" borderId="56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3" fontId="7" fillId="0" borderId="53" xfId="0" applyNumberFormat="1" applyFont="1" applyBorder="1" applyAlignment="1">
      <alignment horizontal="right" vertical="center"/>
    </xf>
    <xf numFmtId="0" fontId="7" fillId="0" borderId="32" xfId="0" applyFont="1" applyBorder="1" applyAlignment="1">
      <alignment horizontal="distributed" vertical="center" indent="1"/>
    </xf>
    <xf numFmtId="0" fontId="0" fillId="0" borderId="32" xfId="0" applyBorder="1" applyAlignment="1">
      <alignment horizontal="distributed" vertical="center" indent="1"/>
    </xf>
    <xf numFmtId="0" fontId="7" fillId="0" borderId="57" xfId="0" applyFont="1" applyBorder="1" applyAlignment="1">
      <alignment horizontal="center" vertical="center"/>
    </xf>
    <xf numFmtId="0" fontId="7" fillId="0" borderId="39" xfId="0" applyFont="1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10" fontId="7" fillId="0" borderId="58" xfId="0" applyNumberFormat="1" applyFont="1" applyBorder="1" applyAlignment="1">
      <alignment horizontal="right" vertical="center"/>
    </xf>
    <xf numFmtId="10" fontId="7" fillId="0" borderId="19" xfId="0" applyNumberFormat="1" applyFont="1" applyBorder="1" applyAlignment="1">
      <alignment horizontal="right" vertical="center"/>
    </xf>
    <xf numFmtId="3" fontId="7" fillId="0" borderId="54" xfId="0" applyNumberFormat="1" applyFont="1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3" fontId="7" fillId="0" borderId="23" xfId="0" applyNumberFormat="1" applyFont="1" applyBorder="1" applyAlignment="1">
      <alignment horizontal="right" vertical="center"/>
    </xf>
    <xf numFmtId="3" fontId="7" fillId="0" borderId="32" xfId="0" applyNumberFormat="1" applyFont="1" applyBorder="1" applyAlignment="1">
      <alignment horizontal="right" vertical="center"/>
    </xf>
    <xf numFmtId="0" fontId="7" fillId="0" borderId="32" xfId="0" applyFont="1" applyBorder="1" applyAlignment="1">
      <alignment horizontal="distributed" vertical="center" indent="3"/>
    </xf>
    <xf numFmtId="0" fontId="0" fillId="0" borderId="32" xfId="0" applyBorder="1" applyAlignment="1">
      <alignment horizontal="distributed" vertical="center" indent="3"/>
    </xf>
    <xf numFmtId="0" fontId="7" fillId="0" borderId="15" xfId="0" applyFont="1" applyBorder="1" applyAlignment="1">
      <alignment horizontal="left" vertical="center" indent="1"/>
    </xf>
    <xf numFmtId="0" fontId="7" fillId="0" borderId="18" xfId="0" applyFont="1" applyBorder="1" applyAlignment="1">
      <alignment horizontal="left" vertical="center" indent="1"/>
    </xf>
    <xf numFmtId="0" fontId="6" fillId="0" borderId="23" xfId="0" applyFont="1" applyBorder="1" applyAlignment="1">
      <alignment horizontal="distributed" vertical="center" indent="2"/>
    </xf>
    <xf numFmtId="0" fontId="6" fillId="0" borderId="15" xfId="0" applyFont="1" applyBorder="1" applyAlignment="1">
      <alignment horizontal="left" vertical="center" indent="1"/>
    </xf>
    <xf numFmtId="0" fontId="6" fillId="0" borderId="53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 indent="1"/>
    </xf>
    <xf numFmtId="0" fontId="6" fillId="0" borderId="37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 indent="1"/>
    </xf>
    <xf numFmtId="0" fontId="6" fillId="0" borderId="24" xfId="0" applyFont="1" applyBorder="1" applyAlignment="1">
      <alignment horizontal="left" vertical="center" indent="1"/>
    </xf>
    <xf numFmtId="0" fontId="6" fillId="0" borderId="38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left" vertical="center" indent="1"/>
    </xf>
    <xf numFmtId="0" fontId="0" fillId="0" borderId="54" xfId="0" applyBorder="1" applyAlignment="1">
      <alignment horizontal="left" vertical="center" indent="1"/>
    </xf>
    <xf numFmtId="0" fontId="0" fillId="0" borderId="46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7" fillId="0" borderId="20" xfId="0" applyFont="1" applyBorder="1" applyAlignment="1">
      <alignment horizontal="left" vertical="center" indent="1"/>
    </xf>
    <xf numFmtId="0" fontId="0" fillId="0" borderId="32" xfId="0" applyBorder="1" applyAlignment="1">
      <alignment horizontal="center" vertical="center"/>
    </xf>
    <xf numFmtId="10" fontId="7" fillId="0" borderId="59" xfId="0" applyNumberFormat="1" applyFont="1" applyBorder="1" applyAlignment="1">
      <alignment horizontal="right" vertical="center"/>
    </xf>
    <xf numFmtId="10" fontId="7" fillId="0" borderId="18" xfId="0" applyNumberFormat="1" applyFont="1" applyBorder="1" applyAlignment="1">
      <alignment horizontal="right" vertical="center"/>
    </xf>
    <xf numFmtId="0" fontId="7" fillId="0" borderId="60" xfId="0" applyFont="1" applyBorder="1" applyAlignment="1">
      <alignment horizontal="center" vertical="center"/>
    </xf>
    <xf numFmtId="0" fontId="10" fillId="0" borderId="36" xfId="0" applyFont="1" applyBorder="1" applyAlignment="1">
      <alignment vertical="top" shrinkToFit="1"/>
    </xf>
    <xf numFmtId="0" fontId="0" fillId="0" borderId="36" xfId="0" applyBorder="1" applyAlignment="1">
      <alignment/>
    </xf>
    <xf numFmtId="0" fontId="7" fillId="0" borderId="13" xfId="0" applyFont="1" applyBorder="1" applyAlignment="1">
      <alignment horizontal="distributed" vertical="center" indent="2"/>
    </xf>
    <xf numFmtId="0" fontId="17" fillId="0" borderId="23" xfId="63" applyFont="1" applyBorder="1" applyAlignment="1">
      <alignment horizontal="center"/>
      <protection/>
    </xf>
    <xf numFmtId="0" fontId="17" fillId="0" borderId="44" xfId="63" applyFont="1" applyBorder="1" applyAlignment="1">
      <alignment horizontal="center"/>
      <protection/>
    </xf>
    <xf numFmtId="0" fontId="12" fillId="0" borderId="0" xfId="63" applyFont="1" applyAlignment="1">
      <alignment horizontal="center" vertical="center"/>
      <protection/>
    </xf>
    <xf numFmtId="0" fontId="14" fillId="0" borderId="28" xfId="63" applyFont="1" applyBorder="1" applyAlignment="1">
      <alignment horizontal="center" vertical="center"/>
      <protection/>
    </xf>
    <xf numFmtId="0" fontId="15" fillId="0" borderId="28" xfId="63" applyFont="1" applyBorder="1" applyAlignment="1">
      <alignment horizontal="center"/>
      <protection/>
    </xf>
    <xf numFmtId="0" fontId="16" fillId="0" borderId="61" xfId="63" applyFont="1" applyBorder="1" applyAlignment="1">
      <alignment horizontal="center" vertical="center"/>
      <protection/>
    </xf>
    <xf numFmtId="0" fontId="16" fillId="0" borderId="62" xfId="63" applyFont="1" applyBorder="1" applyAlignment="1">
      <alignment horizontal="center" vertical="center"/>
      <protection/>
    </xf>
    <xf numFmtId="0" fontId="16" fillId="0" borderId="63" xfId="63" applyFont="1" applyBorder="1" applyAlignment="1">
      <alignment horizontal="center" vertical="center"/>
      <protection/>
    </xf>
    <xf numFmtId="0" fontId="16" fillId="0" borderId="64" xfId="63" applyFont="1" applyBorder="1" applyAlignment="1">
      <alignment horizontal="center" vertical="center"/>
      <protection/>
    </xf>
    <xf numFmtId="0" fontId="16" fillId="0" borderId="15" xfId="63" applyFont="1" applyBorder="1" applyAlignment="1">
      <alignment horizontal="center" vertical="center"/>
      <protection/>
    </xf>
    <xf numFmtId="0" fontId="15" fillId="0" borderId="53" xfId="63" applyFont="1" applyBorder="1" applyAlignment="1">
      <alignment horizontal="center" vertical="center"/>
      <protection/>
    </xf>
    <xf numFmtId="0" fontId="15" fillId="0" borderId="18" xfId="63" applyFont="1" applyBorder="1" applyAlignment="1">
      <alignment horizontal="center" vertical="center"/>
      <protection/>
    </xf>
    <xf numFmtId="0" fontId="16" fillId="0" borderId="57" xfId="63" applyFont="1" applyBorder="1" applyAlignment="1">
      <alignment horizontal="center" vertical="center"/>
      <protection/>
    </xf>
    <xf numFmtId="0" fontId="16" fillId="0" borderId="35" xfId="63" applyFont="1" applyBorder="1" applyAlignment="1">
      <alignment horizontal="center" vertical="center"/>
      <protection/>
    </xf>
    <xf numFmtId="0" fontId="19" fillId="0" borderId="0" xfId="63" applyFont="1" applyAlignment="1">
      <alignment horizontal="center" vertical="center"/>
      <protection/>
    </xf>
    <xf numFmtId="0" fontId="20" fillId="0" borderId="28" xfId="63" applyFont="1" applyBorder="1" applyAlignment="1">
      <alignment horizontal="center" vertical="center"/>
      <protection/>
    </xf>
    <xf numFmtId="0" fontId="21" fillId="0" borderId="28" xfId="63" applyFont="1" applyBorder="1" applyAlignment="1">
      <alignment horizontal="center"/>
      <protection/>
    </xf>
    <xf numFmtId="0" fontId="22" fillId="0" borderId="61" xfId="63" applyFont="1" applyBorder="1" applyAlignment="1">
      <alignment horizontal="center" vertical="center"/>
      <protection/>
    </xf>
    <xf numFmtId="0" fontId="22" fillId="0" borderId="62" xfId="63" applyFont="1" applyBorder="1" applyAlignment="1">
      <alignment horizontal="center" vertical="center"/>
      <protection/>
    </xf>
    <xf numFmtId="0" fontId="22" fillId="0" borderId="63" xfId="63" applyFont="1" applyBorder="1" applyAlignment="1">
      <alignment horizontal="center" vertical="center"/>
      <protection/>
    </xf>
    <xf numFmtId="0" fontId="22" fillId="0" borderId="64" xfId="63" applyFont="1" applyBorder="1" applyAlignment="1">
      <alignment horizontal="center" vertical="center"/>
      <protection/>
    </xf>
    <xf numFmtId="0" fontId="22" fillId="0" borderId="15" xfId="63" applyFont="1" applyBorder="1" applyAlignment="1">
      <alignment horizontal="center" vertical="center"/>
      <protection/>
    </xf>
    <xf numFmtId="0" fontId="21" fillId="0" borderId="53" xfId="63" applyFont="1" applyBorder="1" applyAlignment="1">
      <alignment horizontal="center" vertical="center"/>
      <protection/>
    </xf>
    <xf numFmtId="0" fontId="21" fillId="0" borderId="18" xfId="63" applyFont="1" applyBorder="1" applyAlignment="1">
      <alignment horizontal="center" vertical="center"/>
      <protection/>
    </xf>
    <xf numFmtId="0" fontId="22" fillId="0" borderId="57" xfId="63" applyFont="1" applyBorder="1" applyAlignment="1">
      <alignment horizontal="center" vertical="center"/>
      <protection/>
    </xf>
    <xf numFmtId="0" fontId="22" fillId="0" borderId="35" xfId="63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30&#24066;&#35696;&#35036;&#36984;%20&#36984;&#25369;&#376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9733;&#26368;&#32066;&#20837;&#21147;&#24460;H30&#24066;&#38263;&#36984;&#12539;&#24066;&#35696;&#35036;&#12539;&#24220;&#35696;&#35036;%20&#25237;&#31080;&#36895;&#22577;&#29992;&#65288;&#20837;&#21147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"/>
      <sheetName val="開票録"/>
      <sheetName val="入力票（参考）"/>
      <sheetName val="あん分"/>
      <sheetName val="投票者数（確定）"/>
      <sheetName val="按分計算表"/>
      <sheetName val="選挙録"/>
      <sheetName val="選挙録CHEEK LIST"/>
      <sheetName val="得票記録用"/>
      <sheetName val="中間報告(1)"/>
      <sheetName val="中間報告 (2)"/>
      <sheetName val="中間報告(3)"/>
      <sheetName val="中間報告(4)"/>
      <sheetName val="中間報告(5)"/>
      <sheetName val="最終報告"/>
      <sheetName val="点検結果"/>
      <sheetName val="結果発表"/>
      <sheetName val="選挙結果の概要"/>
      <sheetName val="開票速報（時間現在）"/>
      <sheetName val="開票速報（前回比較）"/>
      <sheetName val="開票速報（前回市長＆市議補選比較）"/>
      <sheetName val="開票速報（暦年）"/>
      <sheetName val="Sheet1"/>
      <sheetName val="Sheet2"/>
    </sheetNames>
    <sheetDataSet>
      <sheetData sheetId="2">
        <row r="53">
          <cell r="A53">
            <v>2</v>
          </cell>
          <cell r="D53">
            <v>1</v>
          </cell>
          <cell r="E53" t="str">
            <v>大田　やすはる</v>
          </cell>
          <cell r="F53">
            <v>25183</v>
          </cell>
          <cell r="G53" t="str">
            <v>大阪維新の会</v>
          </cell>
          <cell r="H53" t="str">
            <v>当選人</v>
          </cell>
          <cell r="K53" t="str">
            <v>元</v>
          </cell>
          <cell r="M53">
            <v>25183</v>
          </cell>
          <cell r="N53">
            <v>200</v>
          </cell>
          <cell r="O53">
            <v>21000</v>
          </cell>
          <cell r="P53">
            <v>24872</v>
          </cell>
          <cell r="Q53">
            <v>24872</v>
          </cell>
          <cell r="R53">
            <v>25183</v>
          </cell>
          <cell r="S53" t="str">
            <v>男</v>
          </cell>
          <cell r="T53">
            <v>50</v>
          </cell>
          <cell r="U53" t="str">
            <v>会社員</v>
          </cell>
          <cell r="V53" t="str">
            <v>なし</v>
          </cell>
          <cell r="W53" t="str">
            <v>大阪府豊中市栗ヶ丘町９番７０号</v>
          </cell>
          <cell r="X53" t="str">
            <v>昭和４３年　４月１１日</v>
          </cell>
          <cell r="Z53" t="str">
            <v>おおた　やすはる</v>
          </cell>
          <cell r="AA53" t="str">
            <v>大田　康治</v>
          </cell>
        </row>
        <row r="54">
          <cell r="A54">
            <v>3</v>
          </cell>
          <cell r="D54">
            <v>2</v>
          </cell>
          <cell r="E54" t="str">
            <v>沢村　みか</v>
          </cell>
          <cell r="F54">
            <v>21933</v>
          </cell>
          <cell r="G54" t="str">
            <v>大阪維新の会</v>
          </cell>
          <cell r="H54" t="str">
            <v>当選人</v>
          </cell>
          <cell r="K54" t="str">
            <v>新</v>
          </cell>
          <cell r="M54">
            <v>21933</v>
          </cell>
          <cell r="N54">
            <v>200</v>
          </cell>
          <cell r="O54">
            <v>14000</v>
          </cell>
          <cell r="P54">
            <v>21878</v>
          </cell>
          <cell r="Q54">
            <v>21878</v>
          </cell>
          <cell r="R54">
            <v>21933</v>
          </cell>
          <cell r="S54" t="str">
            <v>女</v>
          </cell>
          <cell r="T54">
            <v>54</v>
          </cell>
          <cell r="U54" t="str">
            <v>会社役員</v>
          </cell>
          <cell r="V54" t="str">
            <v>なし</v>
          </cell>
          <cell r="W54" t="str">
            <v>大阪府豊中市東豊中町二丁目１２番１－７０４号</v>
          </cell>
          <cell r="X54">
            <v>23364</v>
          </cell>
          <cell r="Z54" t="str">
            <v>さわむら　みか</v>
          </cell>
          <cell r="AA54" t="str">
            <v>沢村　美香</v>
          </cell>
        </row>
        <row r="55">
          <cell r="A55">
            <v>4</v>
          </cell>
          <cell r="D55">
            <v>3</v>
          </cell>
          <cell r="E55" t="str">
            <v>白岩　正三</v>
          </cell>
          <cell r="F55">
            <v>19594</v>
          </cell>
          <cell r="G55" t="str">
            <v>無所属</v>
          </cell>
          <cell r="H55" t="str">
            <v>落選人</v>
          </cell>
          <cell r="K55" t="str">
            <v>元</v>
          </cell>
          <cell r="L55" t="str">
            <v/>
          </cell>
          <cell r="M55">
            <v>19594</v>
          </cell>
          <cell r="N55">
            <v>200</v>
          </cell>
          <cell r="O55">
            <v>7000</v>
          </cell>
          <cell r="P55">
            <v>19302</v>
          </cell>
          <cell r="Q55">
            <v>19302</v>
          </cell>
          <cell r="R55">
            <v>19594</v>
          </cell>
          <cell r="S55" t="str">
            <v>男</v>
          </cell>
          <cell r="T55">
            <v>42</v>
          </cell>
          <cell r="U55" t="str">
            <v>コンサルタント</v>
          </cell>
          <cell r="V55" t="str">
            <v>なし</v>
          </cell>
          <cell r="W55" t="str">
            <v>大阪府豊中市曽根西町３－７－１６－８</v>
          </cell>
          <cell r="X55" t="str">
            <v>昭和５０年　９月２６日</v>
          </cell>
          <cell r="Z55" t="str">
            <v>しらいわ　しょうぞう</v>
          </cell>
          <cell r="AA55" t="str">
            <v>白岩　正三</v>
          </cell>
        </row>
        <row r="56">
          <cell r="A56">
            <v>1</v>
          </cell>
          <cell r="D56">
            <v>4</v>
          </cell>
          <cell r="E56" t="str">
            <v>中岡　ひろあき</v>
          </cell>
          <cell r="F56">
            <v>36407</v>
          </cell>
          <cell r="G56" t="str">
            <v>自由民主党</v>
          </cell>
          <cell r="H56" t="str">
            <v>当選人</v>
          </cell>
          <cell r="K56" t="str">
            <v>元</v>
          </cell>
          <cell r="L56" t="str">
            <v/>
          </cell>
          <cell r="M56">
            <v>36407</v>
          </cell>
          <cell r="N56">
            <v>200</v>
          </cell>
          <cell r="O56">
            <v>17000</v>
          </cell>
          <cell r="P56">
            <v>36160</v>
          </cell>
          <cell r="Q56">
            <v>36160</v>
          </cell>
          <cell r="R56">
            <v>36407</v>
          </cell>
          <cell r="S56" t="str">
            <v>男</v>
          </cell>
          <cell r="T56">
            <v>49</v>
          </cell>
          <cell r="U56" t="str">
            <v>会社員</v>
          </cell>
          <cell r="V56" t="str">
            <v>なし</v>
          </cell>
          <cell r="W56" t="str">
            <v>大阪府豊中市西泉丘２丁目２４００－４</v>
          </cell>
          <cell r="X56" t="str">
            <v>昭和４３年　７月　３日</v>
          </cell>
          <cell r="Z56" t="str">
            <v>なかおか　ひろあき</v>
          </cell>
          <cell r="AA56" t="str">
            <v>中岡　裕晶</v>
          </cell>
        </row>
        <row r="57">
          <cell r="A57">
            <v>5</v>
          </cell>
          <cell r="D57">
            <v>5</v>
          </cell>
          <cell r="E57" t="str">
            <v>小林　清</v>
          </cell>
          <cell r="F57">
            <v>10117</v>
          </cell>
          <cell r="G57" t="str">
            <v>無所属</v>
          </cell>
          <cell r="H57" t="str">
            <v>落選人</v>
          </cell>
          <cell r="K57" t="str">
            <v>新</v>
          </cell>
          <cell r="L57" t="str">
            <v/>
          </cell>
          <cell r="M57">
            <v>10117</v>
          </cell>
          <cell r="N57">
            <v>0</v>
          </cell>
          <cell r="O57">
            <v>7000</v>
          </cell>
          <cell r="P57">
            <v>10000</v>
          </cell>
          <cell r="Q57">
            <v>10098</v>
          </cell>
          <cell r="R57">
            <v>10117</v>
          </cell>
          <cell r="S57" t="str">
            <v>男</v>
          </cell>
          <cell r="T57">
            <v>69</v>
          </cell>
          <cell r="U57" t="str">
            <v>無職</v>
          </cell>
          <cell r="V57" t="str">
            <v>なし</v>
          </cell>
          <cell r="W57" t="str">
            <v>大阪府豊中市上新田２－２１－１－６０９</v>
          </cell>
          <cell r="X57" t="str">
            <v>昭和２４年　４月１７日</v>
          </cell>
          <cell r="Z57" t="str">
            <v>こばやし　きよし</v>
          </cell>
          <cell r="AA57" t="str">
            <v>小林　清</v>
          </cell>
        </row>
        <row r="58">
          <cell r="A58" t="str">
            <v/>
          </cell>
          <cell r="D58">
            <v>6</v>
          </cell>
          <cell r="F58" t="str">
            <v/>
          </cell>
          <cell r="H58" t="str">
            <v/>
          </cell>
          <cell r="M58" t="str">
            <v/>
          </cell>
          <cell r="V58" t="str">
            <v/>
          </cell>
        </row>
        <row r="59">
          <cell r="A59" t="str">
            <v/>
          </cell>
          <cell r="D59">
            <v>7</v>
          </cell>
          <cell r="F59" t="str">
            <v/>
          </cell>
          <cell r="H59" t="str">
            <v/>
          </cell>
          <cell r="M59" t="str">
            <v/>
          </cell>
          <cell r="V59" t="str">
            <v/>
          </cell>
        </row>
        <row r="60">
          <cell r="A60" t="str">
            <v/>
          </cell>
          <cell r="D60">
            <v>8</v>
          </cell>
          <cell r="F60" t="str">
            <v/>
          </cell>
          <cell r="H60" t="str">
            <v/>
          </cell>
          <cell r="M60" t="str">
            <v/>
          </cell>
          <cell r="V60" t="str">
            <v/>
          </cell>
        </row>
        <row r="61">
          <cell r="A61" t="str">
            <v/>
          </cell>
          <cell r="D61">
            <v>9</v>
          </cell>
          <cell r="F61" t="str">
            <v/>
          </cell>
          <cell r="H61" t="str">
            <v/>
          </cell>
          <cell r="M61" t="str">
            <v/>
          </cell>
          <cell r="V61" t="str">
            <v/>
          </cell>
        </row>
        <row r="62">
          <cell r="A62" t="str">
            <v/>
          </cell>
          <cell r="D62">
            <v>10</v>
          </cell>
          <cell r="F62" t="str">
            <v/>
          </cell>
          <cell r="H62" t="str">
            <v/>
          </cell>
          <cell r="M62" t="str">
            <v/>
          </cell>
          <cell r="V62" t="str">
            <v/>
          </cell>
        </row>
        <row r="63">
          <cell r="A63" t="str">
            <v/>
          </cell>
          <cell r="D63">
            <v>11</v>
          </cell>
          <cell r="F63" t="str">
            <v/>
          </cell>
          <cell r="H63" t="str">
            <v/>
          </cell>
          <cell r="M63" t="str">
            <v/>
          </cell>
          <cell r="V63" t="str">
            <v/>
          </cell>
        </row>
        <row r="64">
          <cell r="A64" t="str">
            <v/>
          </cell>
          <cell r="D64">
            <v>12</v>
          </cell>
          <cell r="F64" t="str">
            <v/>
          </cell>
          <cell r="H64" t="str">
            <v/>
          </cell>
          <cell r="M64" t="str">
            <v/>
          </cell>
          <cell r="V64" t="str">
            <v/>
          </cell>
        </row>
        <row r="65">
          <cell r="A65" t="str">
            <v/>
          </cell>
          <cell r="D65">
            <v>13</v>
          </cell>
          <cell r="F65" t="str">
            <v/>
          </cell>
          <cell r="H65" t="str">
            <v/>
          </cell>
          <cell r="M65" t="str">
            <v/>
          </cell>
          <cell r="V65" t="str">
            <v/>
          </cell>
        </row>
        <row r="66">
          <cell r="A66" t="str">
            <v/>
          </cell>
          <cell r="D66">
            <v>14</v>
          </cell>
          <cell r="F66" t="str">
            <v/>
          </cell>
          <cell r="H66" t="str">
            <v/>
          </cell>
          <cell r="M66" t="str">
            <v/>
          </cell>
          <cell r="V66" t="str">
            <v/>
          </cell>
        </row>
        <row r="67">
          <cell r="A67" t="str">
            <v/>
          </cell>
          <cell r="D67">
            <v>15</v>
          </cell>
          <cell r="F67" t="str">
            <v/>
          </cell>
          <cell r="H67" t="str">
            <v/>
          </cell>
          <cell r="M67" t="str">
            <v/>
          </cell>
          <cell r="V67" t="str">
            <v/>
          </cell>
        </row>
        <row r="68">
          <cell r="A68" t="str">
            <v/>
          </cell>
          <cell r="D68">
            <v>16</v>
          </cell>
          <cell r="F68" t="str">
            <v/>
          </cell>
          <cell r="H68" t="str">
            <v/>
          </cell>
          <cell r="M68" t="str">
            <v/>
          </cell>
          <cell r="V68" t="str">
            <v/>
          </cell>
        </row>
        <row r="69">
          <cell r="A69" t="str">
            <v/>
          </cell>
          <cell r="D69">
            <v>17</v>
          </cell>
          <cell r="F69" t="str">
            <v/>
          </cell>
          <cell r="H69" t="str">
            <v/>
          </cell>
          <cell r="M69" t="str">
            <v/>
          </cell>
          <cell r="V69" t="str">
            <v/>
          </cell>
        </row>
        <row r="70">
          <cell r="A70" t="str">
            <v/>
          </cell>
          <cell r="D70">
            <v>18</v>
          </cell>
          <cell r="F70" t="str">
            <v/>
          </cell>
          <cell r="H70" t="str">
            <v/>
          </cell>
          <cell r="M70" t="str">
            <v/>
          </cell>
          <cell r="V70" t="str">
            <v/>
          </cell>
        </row>
        <row r="71">
          <cell r="A71" t="str">
            <v/>
          </cell>
          <cell r="D71">
            <v>19</v>
          </cell>
          <cell r="F71" t="str">
            <v/>
          </cell>
          <cell r="H71" t="str">
            <v/>
          </cell>
          <cell r="M71" t="str">
            <v/>
          </cell>
          <cell r="V71" t="str">
            <v/>
          </cell>
        </row>
        <row r="72">
          <cell r="A72" t="str">
            <v/>
          </cell>
          <cell r="D72">
            <v>20</v>
          </cell>
          <cell r="F72" t="str">
            <v/>
          </cell>
          <cell r="H72" t="str">
            <v/>
          </cell>
          <cell r="M72" t="str">
            <v/>
          </cell>
          <cell r="V72" t="str">
            <v/>
          </cell>
        </row>
        <row r="73">
          <cell r="A73" t="str">
            <v/>
          </cell>
          <cell r="D73">
            <v>21</v>
          </cell>
          <cell r="F73" t="str">
            <v/>
          </cell>
          <cell r="H73" t="str">
            <v/>
          </cell>
          <cell r="M73" t="str">
            <v/>
          </cell>
          <cell r="V73" t="str">
            <v/>
          </cell>
        </row>
        <row r="74">
          <cell r="A74" t="str">
            <v/>
          </cell>
          <cell r="D74">
            <v>22</v>
          </cell>
          <cell r="F74" t="str">
            <v/>
          </cell>
          <cell r="H74" t="str">
            <v/>
          </cell>
          <cell r="M74" t="str">
            <v/>
          </cell>
          <cell r="V74" t="str">
            <v/>
          </cell>
        </row>
        <row r="75">
          <cell r="A75" t="str">
            <v/>
          </cell>
          <cell r="D75">
            <v>23</v>
          </cell>
          <cell r="F75" t="str">
            <v/>
          </cell>
          <cell r="H75" t="str">
            <v/>
          </cell>
          <cell r="M75" t="str">
            <v/>
          </cell>
          <cell r="V75" t="str">
            <v/>
          </cell>
        </row>
        <row r="76">
          <cell r="A76" t="str">
            <v/>
          </cell>
          <cell r="D76">
            <v>24</v>
          </cell>
          <cell r="F76" t="str">
            <v/>
          </cell>
          <cell r="H76" t="str">
            <v/>
          </cell>
          <cell r="M76" t="str">
            <v/>
          </cell>
          <cell r="V76" t="str">
            <v/>
          </cell>
        </row>
        <row r="77">
          <cell r="A77" t="str">
            <v/>
          </cell>
          <cell r="D77">
            <v>25</v>
          </cell>
          <cell r="F77" t="str">
            <v/>
          </cell>
          <cell r="H77" t="str">
            <v/>
          </cell>
          <cell r="M77" t="str">
            <v/>
          </cell>
          <cell r="V77" t="str">
            <v/>
          </cell>
        </row>
        <row r="78">
          <cell r="A78" t="str">
            <v/>
          </cell>
          <cell r="D78">
            <v>26</v>
          </cell>
          <cell r="F78" t="str">
            <v/>
          </cell>
          <cell r="H78" t="str">
            <v/>
          </cell>
          <cell r="M78" t="str">
            <v/>
          </cell>
          <cell r="V78" t="str">
            <v/>
          </cell>
        </row>
        <row r="79">
          <cell r="A79" t="str">
            <v/>
          </cell>
          <cell r="D79">
            <v>27</v>
          </cell>
          <cell r="F79" t="str">
            <v/>
          </cell>
          <cell r="H79" t="str">
            <v/>
          </cell>
          <cell r="M79" t="str">
            <v/>
          </cell>
          <cell r="V79" t="str">
            <v/>
          </cell>
        </row>
        <row r="80">
          <cell r="A80" t="str">
            <v/>
          </cell>
          <cell r="D80">
            <v>28</v>
          </cell>
          <cell r="F80" t="str">
            <v/>
          </cell>
          <cell r="H80" t="str">
            <v/>
          </cell>
          <cell r="M80" t="str">
            <v/>
          </cell>
          <cell r="V80" t="str">
            <v/>
          </cell>
        </row>
        <row r="81">
          <cell r="A81" t="str">
            <v/>
          </cell>
          <cell r="D81">
            <v>29</v>
          </cell>
          <cell r="F81" t="str">
            <v/>
          </cell>
          <cell r="H81" t="str">
            <v/>
          </cell>
          <cell r="M81" t="str">
            <v/>
          </cell>
          <cell r="V81" t="str">
            <v/>
          </cell>
        </row>
        <row r="82">
          <cell r="A82" t="str">
            <v/>
          </cell>
          <cell r="D82">
            <v>30</v>
          </cell>
          <cell r="F82" t="str">
            <v/>
          </cell>
          <cell r="H82" t="str">
            <v/>
          </cell>
          <cell r="M82" t="str">
            <v/>
          </cell>
          <cell r="V82" t="str">
            <v/>
          </cell>
        </row>
        <row r="83">
          <cell r="A83" t="str">
            <v/>
          </cell>
          <cell r="D83">
            <v>31</v>
          </cell>
          <cell r="F83" t="str">
            <v/>
          </cell>
          <cell r="H83" t="str">
            <v/>
          </cell>
          <cell r="M83" t="str">
            <v/>
          </cell>
          <cell r="V83" t="str">
            <v/>
          </cell>
        </row>
        <row r="84">
          <cell r="A84" t="str">
            <v/>
          </cell>
          <cell r="D84">
            <v>32</v>
          </cell>
          <cell r="F84" t="str">
            <v/>
          </cell>
          <cell r="H84" t="str">
            <v/>
          </cell>
          <cell r="M84" t="str">
            <v/>
          </cell>
          <cell r="V84" t="str">
            <v/>
          </cell>
        </row>
        <row r="85">
          <cell r="A85" t="str">
            <v/>
          </cell>
          <cell r="D85">
            <v>33</v>
          </cell>
          <cell r="F85" t="str">
            <v/>
          </cell>
          <cell r="H85" t="str">
            <v/>
          </cell>
          <cell r="M85" t="str">
            <v/>
          </cell>
          <cell r="V85" t="str">
            <v/>
          </cell>
        </row>
        <row r="86">
          <cell r="A86" t="str">
            <v/>
          </cell>
          <cell r="D86">
            <v>34</v>
          </cell>
          <cell r="F86" t="str">
            <v/>
          </cell>
          <cell r="H86" t="str">
            <v/>
          </cell>
          <cell r="M86" t="str">
            <v/>
          </cell>
          <cell r="V86" t="str">
            <v/>
          </cell>
        </row>
        <row r="87">
          <cell r="A87" t="str">
            <v/>
          </cell>
          <cell r="D87">
            <v>35</v>
          </cell>
          <cell r="F87" t="str">
            <v/>
          </cell>
          <cell r="H87" t="str">
            <v/>
          </cell>
          <cell r="M87" t="str">
            <v/>
          </cell>
          <cell r="V87" t="str">
            <v/>
          </cell>
        </row>
        <row r="88">
          <cell r="A88" t="str">
            <v/>
          </cell>
          <cell r="D88">
            <v>36</v>
          </cell>
          <cell r="F88" t="str">
            <v/>
          </cell>
          <cell r="H88" t="str">
            <v/>
          </cell>
          <cell r="M88" t="str">
            <v/>
          </cell>
          <cell r="V88" t="str">
            <v/>
          </cell>
        </row>
        <row r="89">
          <cell r="A89" t="str">
            <v/>
          </cell>
          <cell r="D89">
            <v>37</v>
          </cell>
          <cell r="F89" t="str">
            <v/>
          </cell>
          <cell r="H89" t="str">
            <v/>
          </cell>
          <cell r="M89" t="str">
            <v/>
          </cell>
          <cell r="V89" t="str">
            <v/>
          </cell>
        </row>
        <row r="90">
          <cell r="A90" t="str">
            <v/>
          </cell>
          <cell r="D90">
            <v>38</v>
          </cell>
          <cell r="F90" t="str">
            <v/>
          </cell>
          <cell r="H90" t="str">
            <v/>
          </cell>
          <cell r="M90" t="str">
            <v/>
          </cell>
          <cell r="V90" t="str">
            <v/>
          </cell>
        </row>
        <row r="91">
          <cell r="A91" t="str">
            <v/>
          </cell>
          <cell r="D91">
            <v>39</v>
          </cell>
          <cell r="F91" t="str">
            <v/>
          </cell>
          <cell r="H91" t="str">
            <v/>
          </cell>
          <cell r="M91" t="str">
            <v/>
          </cell>
          <cell r="V91" t="str">
            <v/>
          </cell>
        </row>
        <row r="92">
          <cell r="A92" t="str">
            <v/>
          </cell>
          <cell r="D92">
            <v>40</v>
          </cell>
          <cell r="F92" t="str">
            <v/>
          </cell>
          <cell r="H92" t="str">
            <v/>
          </cell>
          <cell r="M92" t="str">
            <v/>
          </cell>
          <cell r="V92" t="str">
            <v/>
          </cell>
        </row>
        <row r="93">
          <cell r="A93" t="str">
            <v/>
          </cell>
          <cell r="D93">
            <v>41</v>
          </cell>
          <cell r="F93" t="str">
            <v/>
          </cell>
          <cell r="H93" t="str">
            <v/>
          </cell>
          <cell r="M93" t="str">
            <v/>
          </cell>
          <cell r="V93" t="str">
            <v/>
          </cell>
        </row>
        <row r="94">
          <cell r="A94" t="str">
            <v/>
          </cell>
          <cell r="D94">
            <v>42</v>
          </cell>
          <cell r="F94" t="str">
            <v/>
          </cell>
          <cell r="H94" t="str">
            <v/>
          </cell>
          <cell r="M94" t="str">
            <v/>
          </cell>
          <cell r="V94" t="str">
            <v/>
          </cell>
        </row>
        <row r="95">
          <cell r="A95" t="str">
            <v/>
          </cell>
          <cell r="D95">
            <v>43</v>
          </cell>
          <cell r="F95" t="str">
            <v/>
          </cell>
          <cell r="H95" t="str">
            <v/>
          </cell>
          <cell r="M95" t="str">
            <v/>
          </cell>
          <cell r="V95" t="str">
            <v/>
          </cell>
        </row>
        <row r="96">
          <cell r="A96" t="str">
            <v/>
          </cell>
          <cell r="D96">
            <v>44</v>
          </cell>
          <cell r="F96" t="str">
            <v/>
          </cell>
          <cell r="H96" t="str">
            <v/>
          </cell>
          <cell r="M96" t="str">
            <v/>
          </cell>
          <cell r="V96" t="str">
            <v/>
          </cell>
        </row>
        <row r="97">
          <cell r="A97" t="str">
            <v/>
          </cell>
          <cell r="D97">
            <v>45</v>
          </cell>
          <cell r="F97" t="str">
            <v/>
          </cell>
          <cell r="H97" t="str">
            <v/>
          </cell>
          <cell r="M97" t="str">
            <v/>
          </cell>
          <cell r="V97" t="str">
            <v/>
          </cell>
        </row>
        <row r="98">
          <cell r="A98" t="str">
            <v/>
          </cell>
          <cell r="D98">
            <v>46</v>
          </cell>
          <cell r="F98" t="str">
            <v/>
          </cell>
          <cell r="H98" t="str">
            <v/>
          </cell>
          <cell r="M98" t="str">
            <v/>
          </cell>
          <cell r="V98" t="str">
            <v/>
          </cell>
        </row>
        <row r="99">
          <cell r="A99" t="str">
            <v/>
          </cell>
          <cell r="D99">
            <v>47</v>
          </cell>
          <cell r="F99" t="str">
            <v/>
          </cell>
          <cell r="H99" t="str">
            <v/>
          </cell>
          <cell r="M99" t="str">
            <v/>
          </cell>
          <cell r="V99" t="str">
            <v/>
          </cell>
        </row>
        <row r="100">
          <cell r="A100" t="str">
            <v/>
          </cell>
          <cell r="D100">
            <v>48</v>
          </cell>
          <cell r="F100" t="str">
            <v/>
          </cell>
          <cell r="H100" t="str">
            <v/>
          </cell>
          <cell r="M100" t="str">
            <v/>
          </cell>
          <cell r="V100" t="str">
            <v/>
          </cell>
        </row>
        <row r="101">
          <cell r="A101" t="str">
            <v/>
          </cell>
          <cell r="D101">
            <v>49</v>
          </cell>
          <cell r="F101" t="str">
            <v/>
          </cell>
          <cell r="H101" t="str">
            <v/>
          </cell>
          <cell r="M101" t="str">
            <v/>
          </cell>
          <cell r="V101" t="str">
            <v/>
          </cell>
        </row>
        <row r="102">
          <cell r="A102" t="str">
            <v/>
          </cell>
          <cell r="D102">
            <v>50</v>
          </cell>
          <cell r="F102" t="str">
            <v/>
          </cell>
          <cell r="H102" t="str">
            <v/>
          </cell>
          <cell r="M102" t="str">
            <v/>
          </cell>
          <cell r="V102" t="str">
            <v/>
          </cell>
        </row>
        <row r="103">
          <cell r="A103" t="str">
            <v/>
          </cell>
          <cell r="D103">
            <v>51</v>
          </cell>
          <cell r="F103" t="str">
            <v/>
          </cell>
          <cell r="H103" t="str">
            <v/>
          </cell>
          <cell r="M103" t="str">
            <v/>
          </cell>
          <cell r="V103" t="str">
            <v/>
          </cell>
        </row>
        <row r="104">
          <cell r="A104" t="str">
            <v/>
          </cell>
          <cell r="D104">
            <v>52</v>
          </cell>
          <cell r="F104" t="str">
            <v/>
          </cell>
          <cell r="H104" t="str">
            <v/>
          </cell>
          <cell r="M104" t="str">
            <v/>
          </cell>
          <cell r="V104" t="str">
            <v/>
          </cell>
        </row>
        <row r="105">
          <cell r="A105" t="str">
            <v/>
          </cell>
          <cell r="D105">
            <v>53</v>
          </cell>
          <cell r="F105" t="str">
            <v/>
          </cell>
          <cell r="H105" t="str">
            <v/>
          </cell>
          <cell r="M105" t="str">
            <v/>
          </cell>
          <cell r="V105" t="str">
            <v/>
          </cell>
        </row>
        <row r="106">
          <cell r="A106" t="str">
            <v/>
          </cell>
          <cell r="D106">
            <v>54</v>
          </cell>
          <cell r="F106" t="str">
            <v/>
          </cell>
          <cell r="H106" t="str">
            <v/>
          </cell>
          <cell r="M106" t="str">
            <v/>
          </cell>
          <cell r="V106" t="str">
            <v/>
          </cell>
        </row>
        <row r="107">
          <cell r="A107" t="str">
            <v/>
          </cell>
          <cell r="D107">
            <v>55</v>
          </cell>
          <cell r="F107" t="str">
            <v/>
          </cell>
          <cell r="H107" t="str">
            <v/>
          </cell>
          <cell r="M107" t="str">
            <v/>
          </cell>
          <cell r="V107" t="str">
            <v/>
          </cell>
        </row>
        <row r="108">
          <cell r="A108" t="str">
            <v/>
          </cell>
          <cell r="D108">
            <v>56</v>
          </cell>
          <cell r="F108" t="str">
            <v/>
          </cell>
          <cell r="H108" t="str">
            <v/>
          </cell>
          <cell r="M108" t="str">
            <v/>
          </cell>
          <cell r="V108" t="str">
            <v/>
          </cell>
        </row>
        <row r="109">
          <cell r="A109" t="str">
            <v/>
          </cell>
          <cell r="D109">
            <v>57</v>
          </cell>
          <cell r="F109" t="str">
            <v/>
          </cell>
          <cell r="H109" t="str">
            <v/>
          </cell>
          <cell r="M109" t="str">
            <v/>
          </cell>
          <cell r="V109" t="str">
            <v/>
          </cell>
        </row>
        <row r="110">
          <cell r="A110" t="str">
            <v/>
          </cell>
          <cell r="D110">
            <v>58</v>
          </cell>
          <cell r="F110" t="str">
            <v/>
          </cell>
          <cell r="H110" t="str">
            <v/>
          </cell>
          <cell r="M110" t="str">
            <v/>
          </cell>
          <cell r="V110" t="str">
            <v/>
          </cell>
        </row>
        <row r="111">
          <cell r="A111" t="str">
            <v/>
          </cell>
          <cell r="D111">
            <v>59</v>
          </cell>
          <cell r="F111" t="str">
            <v/>
          </cell>
          <cell r="H111" t="str">
            <v/>
          </cell>
          <cell r="M111" t="str">
            <v/>
          </cell>
          <cell r="V111" t="str">
            <v/>
          </cell>
        </row>
        <row r="112">
          <cell r="A112" t="str">
            <v/>
          </cell>
          <cell r="D112">
            <v>60</v>
          </cell>
          <cell r="F112" t="str">
            <v/>
          </cell>
          <cell r="H112" t="str">
            <v/>
          </cell>
          <cell r="M112" t="str">
            <v/>
          </cell>
          <cell r="V112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選挙基本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最終①"/>
      <sheetName val="最終②"/>
      <sheetName val="最終③"/>
      <sheetName val="期日前①"/>
      <sheetName val="期日前②"/>
      <sheetName val="期日前③"/>
      <sheetName val="総計①"/>
      <sheetName val="総計②"/>
      <sheetName val="総計③"/>
    </sheetNames>
    <definedNames>
      <definedName name="SORT_JUN"/>
      <definedName name="SORT_KU"/>
    </definedNames>
    <sheetDataSet>
      <sheetData sheetId="0">
        <row r="3">
          <cell r="C3" t="str">
            <v>平成</v>
          </cell>
        </row>
        <row r="4">
          <cell r="C4">
            <v>30</v>
          </cell>
          <cell r="D4" t="str">
            <v>年</v>
          </cell>
        </row>
        <row r="5">
          <cell r="C5">
            <v>4</v>
          </cell>
          <cell r="D5" t="str">
            <v>月</v>
          </cell>
        </row>
        <row r="6">
          <cell r="C6">
            <v>22</v>
          </cell>
          <cell r="D6" t="str">
            <v>日</v>
          </cell>
        </row>
        <row r="7">
          <cell r="C7" t="str">
            <v>平成30年4月22日執行豊中市長選挙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7"/>
  <sheetViews>
    <sheetView view="pageBreakPreview" zoomScaleNormal="90" zoomScaleSheetLayoutView="100" zoomScalePageLayoutView="0" workbookViewId="0" topLeftCell="A4">
      <selection activeCell="N52" sqref="N52"/>
    </sheetView>
  </sheetViews>
  <sheetFormatPr defaultColWidth="9.00390625" defaultRowHeight="13.5"/>
  <cols>
    <col min="1" max="1" width="4.375" style="10" customWidth="1"/>
    <col min="2" max="2" width="11.625" style="9" customWidth="1"/>
    <col min="3" max="4" width="10.625" style="9" customWidth="1"/>
    <col min="5" max="6" width="5.625" style="9" customWidth="1"/>
    <col min="7" max="8" width="10.625" style="9" customWidth="1"/>
    <col min="9" max="9" width="3.625" style="9" customWidth="1"/>
    <col min="10" max="10" width="5.625" style="9" customWidth="1"/>
    <col min="11" max="11" width="13.00390625" style="9" bestFit="1" customWidth="1"/>
    <col min="12" max="12" width="4.50390625" style="9" customWidth="1"/>
    <col min="13" max="13" width="6.625" style="9" customWidth="1"/>
    <col min="14" max="14" width="11.375" style="9" customWidth="1"/>
    <col min="15" max="15" width="7.375" style="9" customWidth="1"/>
    <col min="16" max="16" width="12.00390625" style="9" customWidth="1"/>
    <col min="17" max="17" width="17.125" style="9" customWidth="1"/>
    <col min="18" max="18" width="9.00390625" style="9" customWidth="1"/>
    <col min="19" max="19" width="6.375" style="9" customWidth="1"/>
    <col min="20" max="20" width="9.00390625" style="9" customWidth="1"/>
    <col min="21" max="21" width="3.875" style="9" customWidth="1"/>
    <col min="22" max="22" width="9.00390625" style="9" customWidth="1"/>
    <col min="23" max="16384" width="9.00390625" style="11" customWidth="1"/>
  </cols>
  <sheetData>
    <row r="1" spans="1:22" s="3" customFormat="1" ht="18" customHeight="1">
      <c r="A1" s="158" t="s">
        <v>70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V1" s="2"/>
    </row>
    <row r="2" spans="1:22" s="3" customFormat="1" ht="18" customHeight="1">
      <c r="A2" s="160" t="s">
        <v>65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V2" s="2"/>
    </row>
    <row r="3" spans="1:22" s="3" customFormat="1" ht="18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V3" s="2"/>
    </row>
    <row r="4" spans="1:22" s="3" customFormat="1" ht="18" customHeight="1">
      <c r="A4" s="1" t="s">
        <v>22</v>
      </c>
      <c r="B4" s="2" t="s">
        <v>16</v>
      </c>
      <c r="C4" s="2"/>
      <c r="D4" s="2"/>
      <c r="E4" s="2"/>
      <c r="F4" s="2"/>
      <c r="G4" s="2"/>
      <c r="H4" s="2"/>
      <c r="I4" s="2"/>
      <c r="J4" s="2"/>
      <c r="K4" s="2"/>
      <c r="V4" s="2"/>
    </row>
    <row r="5" spans="1:22" s="3" customFormat="1" ht="18" customHeight="1">
      <c r="A5" s="1"/>
      <c r="B5" s="2" t="s">
        <v>30</v>
      </c>
      <c r="C5" s="2"/>
      <c r="D5" s="2"/>
      <c r="E5" s="2"/>
      <c r="F5" s="2"/>
      <c r="G5" s="2"/>
      <c r="H5" s="2"/>
      <c r="I5" s="2"/>
      <c r="J5" s="2"/>
      <c r="K5" s="2"/>
      <c r="V5" s="2"/>
    </row>
    <row r="6" spans="1:22" s="3" customFormat="1" ht="18" customHeight="1">
      <c r="A6" s="1"/>
      <c r="B6" s="153" t="s">
        <v>53</v>
      </c>
      <c r="C6" s="154"/>
      <c r="D6" s="152" t="s">
        <v>3</v>
      </c>
      <c r="E6" s="141"/>
      <c r="F6" s="142"/>
      <c r="G6" s="152" t="s">
        <v>4</v>
      </c>
      <c r="H6" s="142"/>
      <c r="I6" s="43"/>
      <c r="J6" s="141" t="s">
        <v>2</v>
      </c>
      <c r="K6" s="142"/>
      <c r="V6" s="2"/>
    </row>
    <row r="7" spans="1:22" s="3" customFormat="1" ht="18" customHeight="1">
      <c r="A7" s="1"/>
      <c r="B7" s="133" t="s">
        <v>62</v>
      </c>
      <c r="C7" s="134"/>
      <c r="D7" s="143">
        <v>153368</v>
      </c>
      <c r="E7" s="144"/>
      <c r="F7" s="145"/>
      <c r="G7" s="143">
        <v>174699</v>
      </c>
      <c r="H7" s="145"/>
      <c r="I7" s="143">
        <v>328067</v>
      </c>
      <c r="J7" s="144"/>
      <c r="K7" s="145"/>
      <c r="V7" s="2"/>
    </row>
    <row r="8" spans="1:22" s="3" customFormat="1" ht="18" customHeight="1">
      <c r="A8" s="1"/>
      <c r="B8" s="135" t="s">
        <v>63</v>
      </c>
      <c r="C8" s="136"/>
      <c r="D8" s="146">
        <v>55950</v>
      </c>
      <c r="E8" s="147"/>
      <c r="F8" s="148"/>
      <c r="G8" s="146">
        <v>65165</v>
      </c>
      <c r="H8" s="148"/>
      <c r="I8" s="146">
        <v>121115</v>
      </c>
      <c r="J8" s="147"/>
      <c r="K8" s="148"/>
      <c r="V8" s="2"/>
    </row>
    <row r="9" spans="1:22" s="3" customFormat="1" ht="18" customHeight="1">
      <c r="A9" s="1"/>
      <c r="B9" s="137" t="s">
        <v>64</v>
      </c>
      <c r="C9" s="138"/>
      <c r="D9" s="149">
        <v>0.3648</v>
      </c>
      <c r="E9" s="150"/>
      <c r="F9" s="151"/>
      <c r="G9" s="149">
        <v>0.373</v>
      </c>
      <c r="H9" s="151"/>
      <c r="I9" s="149">
        <v>0.3692</v>
      </c>
      <c r="J9" s="150"/>
      <c r="K9" s="151"/>
      <c r="V9" s="2"/>
    </row>
    <row r="10" spans="1:22" s="3" customFormat="1" ht="18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V10" s="2"/>
    </row>
    <row r="11" spans="1:22" s="3" customFormat="1" ht="18" customHeight="1">
      <c r="A11" s="1"/>
      <c r="B11" s="2" t="s">
        <v>31</v>
      </c>
      <c r="C11" s="2"/>
      <c r="D11" s="2"/>
      <c r="E11" s="2"/>
      <c r="F11" s="2"/>
      <c r="G11" s="2"/>
      <c r="H11" s="2"/>
      <c r="I11" s="2"/>
      <c r="J11" s="2"/>
      <c r="K11" s="2"/>
      <c r="V11" s="2"/>
    </row>
    <row r="12" spans="1:22" s="3" customFormat="1" ht="18" customHeight="1">
      <c r="A12" s="1"/>
      <c r="B12" s="153" t="s">
        <v>53</v>
      </c>
      <c r="C12" s="154"/>
      <c r="D12" s="152" t="s">
        <v>3</v>
      </c>
      <c r="E12" s="141"/>
      <c r="F12" s="142"/>
      <c r="G12" s="152" t="s">
        <v>4</v>
      </c>
      <c r="H12" s="142"/>
      <c r="I12" s="152" t="s">
        <v>2</v>
      </c>
      <c r="J12" s="236"/>
      <c r="K12" s="142"/>
      <c r="V12" s="2"/>
    </row>
    <row r="13" spans="1:11" s="3" customFormat="1" ht="18" customHeight="1">
      <c r="A13" s="1"/>
      <c r="B13" s="133" t="s">
        <v>62</v>
      </c>
      <c r="C13" s="134"/>
      <c r="D13" s="143">
        <v>153368</v>
      </c>
      <c r="E13" s="144"/>
      <c r="F13" s="145"/>
      <c r="G13" s="143">
        <v>174699</v>
      </c>
      <c r="H13" s="145"/>
      <c r="I13" s="162">
        <v>328067</v>
      </c>
      <c r="J13" s="163"/>
      <c r="K13" s="164"/>
    </row>
    <row r="14" spans="1:11" s="3" customFormat="1" ht="18" customHeight="1">
      <c r="A14" s="1"/>
      <c r="B14" s="135" t="s">
        <v>63</v>
      </c>
      <c r="C14" s="136"/>
      <c r="D14" s="146">
        <v>55920</v>
      </c>
      <c r="E14" s="147"/>
      <c r="F14" s="148"/>
      <c r="G14" s="146">
        <v>65133</v>
      </c>
      <c r="H14" s="148"/>
      <c r="I14" s="165">
        <v>121053</v>
      </c>
      <c r="J14" s="166"/>
      <c r="K14" s="167"/>
    </row>
    <row r="15" spans="1:11" s="3" customFormat="1" ht="18" customHeight="1">
      <c r="A15" s="1"/>
      <c r="B15" s="137" t="s">
        <v>64</v>
      </c>
      <c r="C15" s="138"/>
      <c r="D15" s="149">
        <v>0.3646</v>
      </c>
      <c r="E15" s="150"/>
      <c r="F15" s="151"/>
      <c r="G15" s="149">
        <v>0.3728</v>
      </c>
      <c r="H15" s="151"/>
      <c r="I15" s="149">
        <v>0.369</v>
      </c>
      <c r="J15" s="150"/>
      <c r="K15" s="151"/>
    </row>
    <row r="16" spans="1:11" s="3" customFormat="1" ht="18" customHeight="1">
      <c r="A16" s="1"/>
      <c r="B16" s="15"/>
      <c r="C16" s="15"/>
      <c r="D16" s="16"/>
      <c r="E16" s="16"/>
      <c r="F16" s="16"/>
      <c r="G16" s="16"/>
      <c r="H16" s="16"/>
      <c r="I16" s="16"/>
      <c r="J16" s="16"/>
      <c r="K16" s="16"/>
    </row>
    <row r="17" spans="1:11" s="3" customFormat="1" ht="18" customHeight="1">
      <c r="A17" s="1" t="s">
        <v>23</v>
      </c>
      <c r="B17" s="2" t="s">
        <v>17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s="3" customFormat="1" ht="18" customHeight="1">
      <c r="A18" s="1"/>
      <c r="B18" s="139" t="s">
        <v>54</v>
      </c>
      <c r="C18" s="140"/>
      <c r="D18" s="152" t="s">
        <v>3</v>
      </c>
      <c r="E18" s="141"/>
      <c r="F18" s="142"/>
      <c r="G18" s="152" t="s">
        <v>4</v>
      </c>
      <c r="H18" s="142"/>
      <c r="I18" s="152" t="s">
        <v>2</v>
      </c>
      <c r="J18" s="236"/>
      <c r="K18" s="142"/>
    </row>
    <row r="19" spans="1:22" s="3" customFormat="1" ht="18" customHeight="1">
      <c r="A19" s="1"/>
      <c r="B19" s="17" t="s">
        <v>32</v>
      </c>
      <c r="C19" s="20"/>
      <c r="D19" s="155">
        <v>0.0083</v>
      </c>
      <c r="E19" s="156"/>
      <c r="F19" s="157"/>
      <c r="G19" s="155">
        <v>0.0037</v>
      </c>
      <c r="H19" s="157"/>
      <c r="I19" s="155">
        <v>0.0058</v>
      </c>
      <c r="J19" s="156"/>
      <c r="K19" s="157"/>
      <c r="V19" s="2"/>
    </row>
    <row r="20" spans="1:22" s="3" customFormat="1" ht="18" customHeight="1">
      <c r="A20" s="1"/>
      <c r="B20" s="18" t="s">
        <v>33</v>
      </c>
      <c r="C20" s="21"/>
      <c r="D20" s="168">
        <v>0.0241</v>
      </c>
      <c r="E20" s="169"/>
      <c r="F20" s="170"/>
      <c r="G20" s="168">
        <v>0.0136</v>
      </c>
      <c r="H20" s="170"/>
      <c r="I20" s="168">
        <v>0.0185</v>
      </c>
      <c r="J20" s="169"/>
      <c r="K20" s="17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s="3" customFormat="1" ht="18" customHeight="1">
      <c r="A21" s="1"/>
      <c r="B21" s="18" t="s">
        <v>34</v>
      </c>
      <c r="C21" s="21"/>
      <c r="D21" s="168">
        <v>0.0507</v>
      </c>
      <c r="E21" s="169"/>
      <c r="F21" s="170"/>
      <c r="G21" s="168">
        <v>0.0351</v>
      </c>
      <c r="H21" s="170"/>
      <c r="I21" s="168">
        <v>0.0424</v>
      </c>
      <c r="J21" s="169"/>
      <c r="K21" s="17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s="3" customFormat="1" ht="18" customHeight="1">
      <c r="A22" s="1"/>
      <c r="B22" s="18" t="s">
        <v>35</v>
      </c>
      <c r="C22" s="21"/>
      <c r="D22" s="168">
        <v>0.0881</v>
      </c>
      <c r="E22" s="169"/>
      <c r="F22" s="170"/>
      <c r="G22" s="168">
        <v>0.0702</v>
      </c>
      <c r="H22" s="170"/>
      <c r="I22" s="168">
        <v>0.0786</v>
      </c>
      <c r="J22" s="169"/>
      <c r="K22" s="17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s="3" customFormat="1" ht="18" customHeight="1">
      <c r="A23" s="1"/>
      <c r="B23" s="18" t="s">
        <v>36</v>
      </c>
      <c r="C23" s="21"/>
      <c r="D23" s="168">
        <v>0.1218</v>
      </c>
      <c r="E23" s="169"/>
      <c r="F23" s="170"/>
      <c r="G23" s="168">
        <v>0.1046</v>
      </c>
      <c r="H23" s="170"/>
      <c r="I23" s="168">
        <v>0.1127</v>
      </c>
      <c r="J23" s="169"/>
      <c r="K23" s="17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s="3" customFormat="1" ht="18" customHeight="1">
      <c r="A24" s="1"/>
      <c r="B24" s="18" t="s">
        <v>37</v>
      </c>
      <c r="C24" s="21"/>
      <c r="D24" s="168">
        <v>0.1456</v>
      </c>
      <c r="E24" s="169"/>
      <c r="F24" s="170"/>
      <c r="G24" s="168">
        <v>0.129</v>
      </c>
      <c r="H24" s="170"/>
      <c r="I24" s="168">
        <v>0.1368</v>
      </c>
      <c r="J24" s="169"/>
      <c r="K24" s="17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s="3" customFormat="1" ht="18" customHeight="1">
      <c r="A25" s="1"/>
      <c r="B25" s="18" t="s">
        <v>38</v>
      </c>
      <c r="C25" s="21"/>
      <c r="D25" s="168">
        <v>0.1663</v>
      </c>
      <c r="E25" s="169"/>
      <c r="F25" s="170"/>
      <c r="G25" s="168">
        <v>0.1492</v>
      </c>
      <c r="H25" s="170"/>
      <c r="I25" s="168">
        <v>0.1572</v>
      </c>
      <c r="J25" s="169"/>
      <c r="K25" s="17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s="3" customFormat="1" ht="18" customHeight="1">
      <c r="A26" s="1"/>
      <c r="B26" s="18" t="s">
        <v>39</v>
      </c>
      <c r="C26" s="21"/>
      <c r="D26" s="168">
        <v>0.1858</v>
      </c>
      <c r="E26" s="169"/>
      <c r="F26" s="170"/>
      <c r="G26" s="168">
        <v>0.1694</v>
      </c>
      <c r="H26" s="170"/>
      <c r="I26" s="168">
        <v>0.1771</v>
      </c>
      <c r="J26" s="169"/>
      <c r="K26" s="17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s="3" customFormat="1" ht="18" customHeight="1">
      <c r="A27" s="1"/>
      <c r="B27" s="18" t="s">
        <v>40</v>
      </c>
      <c r="C27" s="21"/>
      <c r="D27" s="168">
        <v>0.2044</v>
      </c>
      <c r="E27" s="169"/>
      <c r="F27" s="170"/>
      <c r="G27" s="168">
        <v>0.1907</v>
      </c>
      <c r="H27" s="170"/>
      <c r="I27" s="168">
        <v>0.1971</v>
      </c>
      <c r="J27" s="169"/>
      <c r="K27" s="17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s="3" customFormat="1" ht="18" customHeight="1">
      <c r="A28" s="1"/>
      <c r="B28" s="18" t="s">
        <v>41</v>
      </c>
      <c r="C28" s="21"/>
      <c r="D28" s="168">
        <v>0.2263</v>
      </c>
      <c r="E28" s="169"/>
      <c r="F28" s="170"/>
      <c r="G28" s="168">
        <v>0.2137</v>
      </c>
      <c r="H28" s="170"/>
      <c r="I28" s="168">
        <v>0.2196</v>
      </c>
      <c r="J28" s="169"/>
      <c r="K28" s="17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s="3" customFormat="1" ht="18" customHeight="1">
      <c r="A29" s="1"/>
      <c r="B29" s="18" t="s">
        <v>42</v>
      </c>
      <c r="C29" s="21"/>
      <c r="D29" s="168">
        <v>0.2487</v>
      </c>
      <c r="E29" s="169"/>
      <c r="F29" s="170"/>
      <c r="G29" s="168">
        <v>0.2371</v>
      </c>
      <c r="H29" s="170"/>
      <c r="I29" s="168">
        <v>0.2425</v>
      </c>
      <c r="J29" s="169"/>
      <c r="K29" s="17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s="3" customFormat="1" ht="18" customHeight="1">
      <c r="A30" s="1"/>
      <c r="B30" s="19" t="s">
        <v>43</v>
      </c>
      <c r="C30" s="22"/>
      <c r="D30" s="181">
        <v>0.2709</v>
      </c>
      <c r="E30" s="182"/>
      <c r="F30" s="183"/>
      <c r="G30" s="181">
        <v>0.2606</v>
      </c>
      <c r="H30" s="183"/>
      <c r="I30" s="181">
        <v>0.2654</v>
      </c>
      <c r="J30" s="182"/>
      <c r="K30" s="18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s="3" customFormat="1" ht="18" customHeight="1">
      <c r="A31" s="1"/>
      <c r="B31" s="24" t="s">
        <v>44</v>
      </c>
      <c r="C31" s="27" t="s">
        <v>55</v>
      </c>
      <c r="D31" s="155">
        <v>0.3648</v>
      </c>
      <c r="E31" s="156"/>
      <c r="F31" s="157"/>
      <c r="G31" s="155">
        <v>0.373</v>
      </c>
      <c r="H31" s="157"/>
      <c r="I31" s="155">
        <v>0.3692</v>
      </c>
      <c r="J31" s="156"/>
      <c r="K31" s="15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s="3" customFormat="1" ht="18" customHeight="1">
      <c r="A32" s="1"/>
      <c r="B32" s="23" t="s">
        <v>46</v>
      </c>
      <c r="C32" s="26" t="s">
        <v>45</v>
      </c>
      <c r="D32" s="181">
        <v>0.3646</v>
      </c>
      <c r="E32" s="182"/>
      <c r="F32" s="183"/>
      <c r="G32" s="181">
        <v>0.3728</v>
      </c>
      <c r="H32" s="183"/>
      <c r="I32" s="181">
        <v>0.369</v>
      </c>
      <c r="J32" s="182"/>
      <c r="K32" s="18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s="3" customFormat="1" ht="18" customHeight="1">
      <c r="A33" s="1"/>
      <c r="B33" s="2"/>
      <c r="C33" s="184" t="s">
        <v>71</v>
      </c>
      <c r="D33" s="184"/>
      <c r="E33" s="184"/>
      <c r="F33" s="184"/>
      <c r="G33" s="184"/>
      <c r="H33" s="184"/>
      <c r="I33" s="184"/>
      <c r="J33" s="184"/>
      <c r="K33" s="184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s="3" customFormat="1" ht="18" customHeigh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s="3" customFormat="1" ht="18" customHeight="1">
      <c r="A35" s="1" t="s">
        <v>25</v>
      </c>
      <c r="B35" s="2" t="s">
        <v>19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s="3" customFormat="1" ht="18" customHeight="1">
      <c r="A36" s="1"/>
      <c r="B36" s="174" t="s">
        <v>49</v>
      </c>
      <c r="C36" s="175"/>
      <c r="D36" s="152" t="s">
        <v>15</v>
      </c>
      <c r="E36" s="141"/>
      <c r="F36" s="142"/>
      <c r="G36" s="187" t="s">
        <v>60</v>
      </c>
      <c r="H36" s="188"/>
      <c r="I36" s="4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s="3" customFormat="1" ht="18" customHeight="1">
      <c r="A37" s="1"/>
      <c r="B37" s="191" t="s">
        <v>50</v>
      </c>
      <c r="C37" s="192"/>
      <c r="D37" s="143">
        <v>121115</v>
      </c>
      <c r="E37" s="144"/>
      <c r="F37" s="145"/>
      <c r="G37" s="143">
        <v>121053</v>
      </c>
      <c r="H37" s="145"/>
      <c r="I37" s="49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s="3" customFormat="1" ht="18" customHeight="1">
      <c r="A38" s="1"/>
      <c r="B38" s="121" t="s">
        <v>51</v>
      </c>
      <c r="C38" s="122"/>
      <c r="D38" s="146">
        <v>121115</v>
      </c>
      <c r="E38" s="147"/>
      <c r="F38" s="148"/>
      <c r="G38" s="146">
        <v>121049</v>
      </c>
      <c r="H38" s="148"/>
      <c r="I38" s="49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s="3" customFormat="1" ht="18" customHeight="1" hidden="1">
      <c r="A39" s="1"/>
      <c r="B39" s="121" t="s">
        <v>8</v>
      </c>
      <c r="C39" s="122"/>
      <c r="D39" s="146" t="s">
        <v>139</v>
      </c>
      <c r="E39" s="147"/>
      <c r="F39" s="148"/>
      <c r="G39" s="146"/>
      <c r="H39" s="148"/>
      <c r="I39" s="49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s="3" customFormat="1" ht="18" customHeight="1" hidden="1">
      <c r="A40" s="1"/>
      <c r="B40" s="121" t="s">
        <v>9</v>
      </c>
      <c r="C40" s="122"/>
      <c r="D40" s="146">
        <v>0</v>
      </c>
      <c r="E40" s="147"/>
      <c r="F40" s="148"/>
      <c r="G40" s="146"/>
      <c r="H40" s="148"/>
      <c r="I40" s="49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s="3" customFormat="1" ht="18" customHeight="1" hidden="1">
      <c r="A41" s="1"/>
      <c r="B41" s="121" t="s">
        <v>10</v>
      </c>
      <c r="C41" s="122"/>
      <c r="D41" s="146" t="s">
        <v>139</v>
      </c>
      <c r="E41" s="147"/>
      <c r="F41" s="148"/>
      <c r="G41" s="146"/>
      <c r="H41" s="148"/>
      <c r="I41" s="49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s="3" customFormat="1" ht="18" customHeight="1" hidden="1">
      <c r="A42" s="1"/>
      <c r="B42" s="121" t="s">
        <v>11</v>
      </c>
      <c r="C42" s="122"/>
      <c r="D42" s="146" t="s">
        <v>139</v>
      </c>
      <c r="E42" s="147"/>
      <c r="F42" s="148"/>
      <c r="G42" s="146"/>
      <c r="H42" s="148"/>
      <c r="I42" s="49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s="3" customFormat="1" ht="18" customHeight="1">
      <c r="A43" s="1"/>
      <c r="B43" s="121" t="s">
        <v>52</v>
      </c>
      <c r="C43" s="122"/>
      <c r="D43" s="146">
        <v>119129</v>
      </c>
      <c r="E43" s="147"/>
      <c r="F43" s="148"/>
      <c r="G43" s="146">
        <v>113234</v>
      </c>
      <c r="H43" s="148"/>
      <c r="I43" s="4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s="3" customFormat="1" ht="18" customHeight="1">
      <c r="A44" s="1"/>
      <c r="B44" s="121" t="s">
        <v>0</v>
      </c>
      <c r="C44" s="122"/>
      <c r="D44" s="146">
        <v>1986</v>
      </c>
      <c r="E44" s="147"/>
      <c r="F44" s="148"/>
      <c r="G44" s="146">
        <v>7815</v>
      </c>
      <c r="H44" s="148"/>
      <c r="I44" s="49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s="3" customFormat="1" ht="18" customHeight="1">
      <c r="A45" s="1"/>
      <c r="B45" s="121" t="s">
        <v>47</v>
      </c>
      <c r="C45" s="122"/>
      <c r="D45" s="146">
        <v>0</v>
      </c>
      <c r="E45" s="147"/>
      <c r="F45" s="148"/>
      <c r="G45" s="146">
        <v>0</v>
      </c>
      <c r="H45" s="148"/>
      <c r="I45" s="49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s="3" customFormat="1" ht="18" customHeight="1">
      <c r="A46" s="1"/>
      <c r="B46" s="121" t="s">
        <v>48</v>
      </c>
      <c r="C46" s="122"/>
      <c r="D46" s="146">
        <v>0</v>
      </c>
      <c r="E46" s="147"/>
      <c r="F46" s="148"/>
      <c r="G46" s="146">
        <v>4</v>
      </c>
      <c r="H46" s="148"/>
      <c r="I46" s="49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s="3" customFormat="1" ht="18" customHeight="1">
      <c r="A47" s="1"/>
      <c r="B47" s="123" t="s">
        <v>1</v>
      </c>
      <c r="C47" s="124"/>
      <c r="D47" s="149">
        <v>0.0164</v>
      </c>
      <c r="E47" s="150"/>
      <c r="F47" s="151"/>
      <c r="G47" s="149">
        <v>0.0646</v>
      </c>
      <c r="H47" s="151"/>
      <c r="I47" s="50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s="3" customFormat="1" ht="18" customHeight="1">
      <c r="A48" s="1"/>
      <c r="B48" s="2"/>
      <c r="C48" s="2"/>
      <c r="D48" s="44"/>
      <c r="E48" s="4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s="3" customFormat="1" ht="18" customHeight="1">
      <c r="A49" s="1" t="s">
        <v>26</v>
      </c>
      <c r="B49" s="2" t="s">
        <v>20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s="3" customFormat="1" ht="18" customHeight="1">
      <c r="A50" s="1"/>
      <c r="B50" s="196" t="s">
        <v>54</v>
      </c>
      <c r="C50" s="197"/>
      <c r="D50" s="152" t="s">
        <v>15</v>
      </c>
      <c r="E50" s="141"/>
      <c r="F50" s="142"/>
      <c r="G50" s="187" t="s">
        <v>60</v>
      </c>
      <c r="H50" s="188"/>
      <c r="I50" s="48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s="3" customFormat="1" ht="18" customHeight="1">
      <c r="A51" s="1"/>
      <c r="B51" s="198"/>
      <c r="C51" s="199"/>
      <c r="D51" s="25" t="s">
        <v>56</v>
      </c>
      <c r="E51" s="239" t="s">
        <v>57</v>
      </c>
      <c r="F51" s="142"/>
      <c r="G51" s="25" t="s">
        <v>56</v>
      </c>
      <c r="H51" s="13" t="s">
        <v>57</v>
      </c>
      <c r="I51" s="1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s="3" customFormat="1" ht="18" customHeight="1">
      <c r="A52" s="1"/>
      <c r="B52" s="207" t="s">
        <v>145</v>
      </c>
      <c r="C52" s="208"/>
      <c r="D52" s="28">
        <v>6000</v>
      </c>
      <c r="E52" s="237">
        <v>0.0495</v>
      </c>
      <c r="F52" s="238"/>
      <c r="G52" s="28"/>
      <c r="H52" s="29"/>
      <c r="I52" s="5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s="3" customFormat="1" ht="18" customHeight="1">
      <c r="A53" s="1"/>
      <c r="B53" s="178" t="s">
        <v>146</v>
      </c>
      <c r="C53" s="180"/>
      <c r="D53" s="30">
        <v>116000</v>
      </c>
      <c r="E53" s="209">
        <v>0.9578</v>
      </c>
      <c r="F53" s="210"/>
      <c r="G53" s="30">
        <v>800</v>
      </c>
      <c r="H53" s="53">
        <v>0.0066</v>
      </c>
      <c r="I53" s="5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s="3" customFormat="1" ht="18" customHeight="1">
      <c r="A54" s="1"/>
      <c r="B54" s="178" t="s">
        <v>147</v>
      </c>
      <c r="C54" s="180"/>
      <c r="D54" s="30">
        <v>117779</v>
      </c>
      <c r="E54" s="209">
        <v>0.9725</v>
      </c>
      <c r="F54" s="210"/>
      <c r="G54" s="30">
        <v>66000</v>
      </c>
      <c r="H54" s="38">
        <v>0.5452</v>
      </c>
      <c r="I54" s="5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s="3" customFormat="1" ht="18" customHeight="1">
      <c r="A55" s="1"/>
      <c r="B55" s="178" t="s">
        <v>148</v>
      </c>
      <c r="C55" s="180"/>
      <c r="D55" s="30">
        <v>119129</v>
      </c>
      <c r="E55" s="209">
        <v>0.9836</v>
      </c>
      <c r="F55" s="210"/>
      <c r="G55" s="30">
        <v>112212</v>
      </c>
      <c r="H55" s="38">
        <v>0.927</v>
      </c>
      <c r="I55" s="5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s="3" customFormat="1" ht="18" customHeight="1" hidden="1">
      <c r="A56" s="1"/>
      <c r="B56" s="178" t="s">
        <v>149</v>
      </c>
      <c r="C56" s="180"/>
      <c r="D56" s="30" t="s">
        <v>139</v>
      </c>
      <c r="E56" s="209" t="s">
        <v>139</v>
      </c>
      <c r="F56" s="210"/>
      <c r="G56" s="30">
        <v>112310</v>
      </c>
      <c r="H56" s="38">
        <v>0.9278</v>
      </c>
      <c r="I56" s="5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s="3" customFormat="1" ht="18" customHeight="1">
      <c r="A57" s="1"/>
      <c r="B57" s="178" t="s">
        <v>150</v>
      </c>
      <c r="C57" s="180"/>
      <c r="D57" s="30" t="s">
        <v>139</v>
      </c>
      <c r="E57" s="209" t="s">
        <v>139</v>
      </c>
      <c r="F57" s="210"/>
      <c r="G57" s="30">
        <v>113234</v>
      </c>
      <c r="H57" s="38">
        <v>0.9354</v>
      </c>
      <c r="I57" s="5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s="3" customFormat="1" ht="18" customHeight="1">
      <c r="A58" s="1"/>
      <c r="B58" s="125" t="s">
        <v>58</v>
      </c>
      <c r="C58" s="126"/>
      <c r="D58" s="37">
        <v>121115</v>
      </c>
      <c r="E58" s="200">
        <v>1</v>
      </c>
      <c r="F58" s="201"/>
      <c r="G58" s="37">
        <v>121049</v>
      </c>
      <c r="H58" s="38">
        <v>1</v>
      </c>
      <c r="I58" s="4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s="3" customFormat="1" ht="18" customHeight="1">
      <c r="A59" s="1"/>
      <c r="B59" s="127"/>
      <c r="C59" s="128"/>
      <c r="D59" s="129" t="s">
        <v>140</v>
      </c>
      <c r="E59" s="130"/>
      <c r="F59" s="131"/>
      <c r="G59" s="129" t="s">
        <v>141</v>
      </c>
      <c r="H59" s="131"/>
      <c r="I59" s="5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s="3" customFormat="1" ht="18" customHeight="1">
      <c r="A60" s="1"/>
      <c r="B60" s="12"/>
      <c r="C60" s="12"/>
      <c r="D60" s="2"/>
      <c r="E60" s="2"/>
      <c r="F60" s="2"/>
      <c r="G60" s="2"/>
      <c r="H60" s="2"/>
      <c r="I60" s="2"/>
      <c r="J60" s="2"/>
      <c r="K60" s="2"/>
      <c r="L60" s="2"/>
      <c r="M60" s="9"/>
      <c r="N60" s="9"/>
      <c r="O60" s="9"/>
      <c r="P60" s="9"/>
      <c r="Q60" s="9"/>
      <c r="R60" s="9"/>
      <c r="S60" s="9"/>
      <c r="T60" s="2"/>
      <c r="U60" s="2"/>
      <c r="V60" s="2"/>
    </row>
    <row r="61" spans="1:12" ht="18" customHeight="1">
      <c r="A61" s="1" t="s">
        <v>21</v>
      </c>
      <c r="B61" s="2" t="s">
        <v>18</v>
      </c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8" customHeight="1">
      <c r="A62" s="1"/>
      <c r="B62" s="206" t="s">
        <v>12</v>
      </c>
      <c r="C62" s="206"/>
      <c r="D62" s="174" t="s">
        <v>61</v>
      </c>
      <c r="E62" s="217"/>
      <c r="F62" s="218"/>
      <c r="G62" s="218"/>
      <c r="H62" s="139" t="s">
        <v>60</v>
      </c>
      <c r="I62" s="204"/>
      <c r="J62" s="205"/>
      <c r="K62" s="140"/>
      <c r="L62" s="2"/>
    </row>
    <row r="63" spans="1:12" ht="18" customHeight="1">
      <c r="A63" s="1"/>
      <c r="B63" s="173"/>
      <c r="C63" s="173"/>
      <c r="D63" s="195" t="s">
        <v>13</v>
      </c>
      <c r="E63" s="195"/>
      <c r="F63" s="195"/>
      <c r="G63" s="4" t="s">
        <v>14</v>
      </c>
      <c r="H63" s="195" t="s">
        <v>13</v>
      </c>
      <c r="I63" s="195"/>
      <c r="J63" s="195"/>
      <c r="K63" s="4" t="s">
        <v>14</v>
      </c>
      <c r="L63" s="2"/>
    </row>
    <row r="64" spans="1:12" ht="18" customHeight="1">
      <c r="A64" s="1"/>
      <c r="B64" s="132" t="s">
        <v>151</v>
      </c>
      <c r="C64" s="132"/>
      <c r="D64" s="202" t="s">
        <v>142</v>
      </c>
      <c r="E64" s="203"/>
      <c r="F64" s="41" t="s">
        <v>139</v>
      </c>
      <c r="G64" s="45" t="s">
        <v>143</v>
      </c>
      <c r="H64" s="202">
        <v>36407</v>
      </c>
      <c r="I64" s="203"/>
      <c r="J64" s="54" t="s">
        <v>139</v>
      </c>
      <c r="K64" s="45">
        <v>0.3215</v>
      </c>
      <c r="L64" s="2"/>
    </row>
    <row r="65" spans="1:12" ht="18" customHeight="1">
      <c r="A65" s="1"/>
      <c r="B65" s="132" t="s">
        <v>152</v>
      </c>
      <c r="C65" s="132"/>
      <c r="D65" s="185" t="s">
        <v>142</v>
      </c>
      <c r="E65" s="186"/>
      <c r="F65" s="41" t="s">
        <v>139</v>
      </c>
      <c r="G65" s="46" t="s">
        <v>143</v>
      </c>
      <c r="H65" s="185" t="s">
        <v>143</v>
      </c>
      <c r="I65" s="186"/>
      <c r="J65" s="41" t="s">
        <v>139</v>
      </c>
      <c r="K65" s="46" t="s">
        <v>143</v>
      </c>
      <c r="L65" s="2"/>
    </row>
    <row r="66" spans="1:12" ht="18" customHeight="1">
      <c r="A66" s="1"/>
      <c r="B66" s="132" t="s">
        <v>153</v>
      </c>
      <c r="C66" s="132"/>
      <c r="D66" s="185" t="s">
        <v>142</v>
      </c>
      <c r="E66" s="186"/>
      <c r="F66" s="41" t="s">
        <v>139</v>
      </c>
      <c r="G66" s="46" t="s">
        <v>143</v>
      </c>
      <c r="H66" s="185" t="s">
        <v>143</v>
      </c>
      <c r="I66" s="186"/>
      <c r="J66" s="41" t="s">
        <v>139</v>
      </c>
      <c r="K66" s="46" t="s">
        <v>143</v>
      </c>
      <c r="L66" s="2"/>
    </row>
    <row r="67" spans="1:12" ht="18" customHeight="1">
      <c r="A67" s="1"/>
      <c r="B67" s="132" t="s">
        <v>154</v>
      </c>
      <c r="C67" s="132"/>
      <c r="D67" s="185" t="s">
        <v>142</v>
      </c>
      <c r="E67" s="186"/>
      <c r="F67" s="41" t="s">
        <v>139</v>
      </c>
      <c r="G67" s="46" t="s">
        <v>143</v>
      </c>
      <c r="H67" s="185" t="s">
        <v>143</v>
      </c>
      <c r="I67" s="186"/>
      <c r="J67" s="41" t="s">
        <v>139</v>
      </c>
      <c r="K67" s="46" t="s">
        <v>143</v>
      </c>
      <c r="L67" s="2"/>
    </row>
    <row r="68" spans="1:12" ht="18" customHeight="1">
      <c r="A68" s="1"/>
      <c r="B68" s="132" t="s">
        <v>155</v>
      </c>
      <c r="C68" s="132"/>
      <c r="D68" s="185" t="s">
        <v>142</v>
      </c>
      <c r="E68" s="186"/>
      <c r="F68" s="41" t="s">
        <v>139</v>
      </c>
      <c r="G68" s="46" t="s">
        <v>143</v>
      </c>
      <c r="H68" s="185" t="s">
        <v>143</v>
      </c>
      <c r="I68" s="186"/>
      <c r="J68" s="41" t="s">
        <v>139</v>
      </c>
      <c r="K68" s="46" t="s">
        <v>143</v>
      </c>
      <c r="L68" s="2"/>
    </row>
    <row r="69" spans="1:12" ht="18" customHeight="1">
      <c r="A69" s="1"/>
      <c r="B69" s="132" t="s">
        <v>156</v>
      </c>
      <c r="C69" s="132"/>
      <c r="D69" s="185" t="s">
        <v>142</v>
      </c>
      <c r="E69" s="186"/>
      <c r="F69" s="41" t="s">
        <v>139</v>
      </c>
      <c r="G69" s="46" t="s">
        <v>143</v>
      </c>
      <c r="H69" s="185" t="s">
        <v>143</v>
      </c>
      <c r="I69" s="186"/>
      <c r="J69" s="41" t="s">
        <v>139</v>
      </c>
      <c r="K69" s="46" t="s">
        <v>143</v>
      </c>
      <c r="L69" s="2"/>
    </row>
    <row r="70" spans="1:12" ht="18" customHeight="1">
      <c r="A70" s="1"/>
      <c r="B70" s="132" t="s">
        <v>157</v>
      </c>
      <c r="C70" s="132"/>
      <c r="D70" s="185" t="s">
        <v>142</v>
      </c>
      <c r="E70" s="186"/>
      <c r="F70" s="41" t="s">
        <v>139</v>
      </c>
      <c r="G70" s="46" t="s">
        <v>143</v>
      </c>
      <c r="H70" s="185" t="s">
        <v>143</v>
      </c>
      <c r="I70" s="186"/>
      <c r="J70" s="41" t="s">
        <v>139</v>
      </c>
      <c r="K70" s="46" t="s">
        <v>143</v>
      </c>
      <c r="L70" s="2"/>
    </row>
    <row r="71" spans="1:12" ht="18" customHeight="1">
      <c r="A71" s="1"/>
      <c r="B71" s="132" t="s">
        <v>158</v>
      </c>
      <c r="C71" s="132"/>
      <c r="D71" s="185" t="s">
        <v>142</v>
      </c>
      <c r="E71" s="186"/>
      <c r="F71" s="41" t="s">
        <v>139</v>
      </c>
      <c r="G71" s="46" t="s">
        <v>143</v>
      </c>
      <c r="H71" s="185" t="s">
        <v>143</v>
      </c>
      <c r="I71" s="186"/>
      <c r="J71" s="41" t="s">
        <v>139</v>
      </c>
      <c r="K71" s="46" t="s">
        <v>143</v>
      </c>
      <c r="L71" s="2"/>
    </row>
    <row r="72" spans="1:12" ht="18" customHeight="1">
      <c r="A72" s="1"/>
      <c r="B72" s="132" t="s">
        <v>159</v>
      </c>
      <c r="C72" s="132"/>
      <c r="D72" s="185" t="s">
        <v>142</v>
      </c>
      <c r="E72" s="186"/>
      <c r="F72" s="41" t="s">
        <v>139</v>
      </c>
      <c r="G72" s="46" t="s">
        <v>143</v>
      </c>
      <c r="H72" s="185" t="s">
        <v>143</v>
      </c>
      <c r="I72" s="186"/>
      <c r="J72" s="41" t="s">
        <v>139</v>
      </c>
      <c r="K72" s="46" t="s">
        <v>143</v>
      </c>
      <c r="L72" s="2"/>
    </row>
    <row r="73" spans="1:12" ht="18" customHeight="1">
      <c r="A73" s="1"/>
      <c r="B73" s="132" t="s">
        <v>160</v>
      </c>
      <c r="C73" s="132"/>
      <c r="D73" s="185">
        <v>43152</v>
      </c>
      <c r="E73" s="186"/>
      <c r="F73" s="41" t="s">
        <v>139</v>
      </c>
      <c r="G73" s="46">
        <v>0.3622</v>
      </c>
      <c r="H73" s="185">
        <v>47116</v>
      </c>
      <c r="I73" s="186"/>
      <c r="J73" s="41" t="s">
        <v>139</v>
      </c>
      <c r="K73" s="46">
        <v>0.4161</v>
      </c>
      <c r="L73" s="2"/>
    </row>
    <row r="74" spans="1:12" ht="18" customHeight="1">
      <c r="A74" s="2" t="s">
        <v>59</v>
      </c>
      <c r="B74" s="242" t="s">
        <v>161</v>
      </c>
      <c r="C74" s="242"/>
      <c r="D74" s="189">
        <v>75977</v>
      </c>
      <c r="E74" s="190"/>
      <c r="F74" s="42" t="s">
        <v>139</v>
      </c>
      <c r="G74" s="47">
        <v>0.6378</v>
      </c>
      <c r="H74" s="189">
        <v>29711</v>
      </c>
      <c r="I74" s="190"/>
      <c r="J74" s="42" t="s">
        <v>139</v>
      </c>
      <c r="K74" s="47">
        <v>0.2624</v>
      </c>
      <c r="L74" s="2"/>
    </row>
    <row r="75" spans="1:12" ht="18" customHeight="1">
      <c r="A75" s="2"/>
      <c r="B75" s="173" t="s">
        <v>2</v>
      </c>
      <c r="C75" s="173"/>
      <c r="D75" s="215">
        <v>119129</v>
      </c>
      <c r="E75" s="216"/>
      <c r="F75" s="55" t="s">
        <v>139</v>
      </c>
      <c r="G75" s="56">
        <v>1</v>
      </c>
      <c r="H75" s="215">
        <v>113234</v>
      </c>
      <c r="I75" s="216"/>
      <c r="J75" s="55" t="s">
        <v>139</v>
      </c>
      <c r="K75" s="57">
        <v>1</v>
      </c>
      <c r="L75" s="2"/>
    </row>
    <row r="76" spans="1:12" ht="18" customHeight="1">
      <c r="A76" s="2"/>
      <c r="B76" s="2"/>
      <c r="C76" s="240" t="s">
        <v>27</v>
      </c>
      <c r="D76" s="241"/>
      <c r="E76" s="241"/>
      <c r="F76" s="241"/>
      <c r="G76" s="241"/>
      <c r="H76" s="241"/>
      <c r="I76" s="241"/>
      <c r="J76" s="241"/>
      <c r="K76" s="241"/>
      <c r="L76" s="2"/>
    </row>
    <row r="77" spans="1:12" ht="18" customHeight="1">
      <c r="A77" s="2"/>
      <c r="B77" s="2"/>
      <c r="C77" s="35"/>
      <c r="D77" s="36"/>
      <c r="E77" s="36"/>
      <c r="F77" s="36"/>
      <c r="G77" s="36"/>
      <c r="H77" s="36"/>
      <c r="I77" s="36"/>
      <c r="J77" s="36"/>
      <c r="K77" s="36"/>
      <c r="L77" s="2"/>
    </row>
    <row r="78" spans="1:12" ht="18" customHeight="1">
      <c r="A78" s="7" t="s">
        <v>24</v>
      </c>
      <c r="B78" s="2" t="s">
        <v>5</v>
      </c>
      <c r="C78" s="2"/>
      <c r="D78" s="2"/>
      <c r="E78" s="2"/>
      <c r="F78" s="2"/>
      <c r="G78" s="32"/>
      <c r="H78" s="31"/>
      <c r="I78" s="31"/>
      <c r="J78" s="31"/>
      <c r="K78" s="32"/>
      <c r="L78" s="2"/>
    </row>
    <row r="79" spans="1:12" ht="18" customHeight="1">
      <c r="A79" s="2"/>
      <c r="B79" s="2" t="s">
        <v>30</v>
      </c>
      <c r="C79" s="2"/>
      <c r="D79" s="2"/>
      <c r="E79" s="2"/>
      <c r="F79" s="2"/>
      <c r="G79" s="33"/>
      <c r="H79" s="34"/>
      <c r="I79" s="31"/>
      <c r="J79" s="31"/>
      <c r="K79" s="32"/>
      <c r="L79" s="2"/>
    </row>
    <row r="80" spans="1:24" ht="18" customHeight="1">
      <c r="A80" s="2"/>
      <c r="B80" s="4" t="s">
        <v>6</v>
      </c>
      <c r="C80" s="153" t="s">
        <v>66</v>
      </c>
      <c r="D80" s="154"/>
      <c r="E80" s="153" t="s">
        <v>67</v>
      </c>
      <c r="F80" s="193"/>
      <c r="G80" s="194"/>
      <c r="H80" s="139" t="s">
        <v>68</v>
      </c>
      <c r="I80" s="204"/>
      <c r="J80" s="140"/>
      <c r="K80" s="4" t="s">
        <v>7</v>
      </c>
      <c r="L80" s="2"/>
      <c r="M80" s="2"/>
      <c r="N80" s="2"/>
      <c r="W80" s="9"/>
      <c r="X80" s="9"/>
    </row>
    <row r="81" spans="1:24" ht="18" customHeight="1">
      <c r="A81" s="2"/>
      <c r="B81" s="5">
        <v>1</v>
      </c>
      <c r="C81" s="207" t="s">
        <v>183</v>
      </c>
      <c r="D81" s="208"/>
      <c r="E81" s="62" t="s">
        <v>161</v>
      </c>
      <c r="F81" s="58"/>
      <c r="G81" s="63"/>
      <c r="H81" s="202">
        <v>49863</v>
      </c>
      <c r="I81" s="203"/>
      <c r="J81" s="40">
        <f>IF(N81="","",IF(MOD(N81,1)=0,"",MOD(N81,1)*1000))</f>
      </c>
      <c r="K81" s="5" t="s">
        <v>167</v>
      </c>
      <c r="L81" s="2"/>
      <c r="M81" s="2"/>
      <c r="N81" s="14"/>
      <c r="W81" s="9"/>
      <c r="X81" s="9"/>
    </row>
    <row r="82" spans="1:24" ht="18" customHeight="1">
      <c r="A82" s="2"/>
      <c r="B82" s="6">
        <v>2</v>
      </c>
      <c r="C82" s="178" t="s">
        <v>184</v>
      </c>
      <c r="D82" s="180"/>
      <c r="E82" s="61" t="s">
        <v>160</v>
      </c>
      <c r="F82" s="59"/>
      <c r="G82" s="64"/>
      <c r="H82" s="185">
        <v>43152</v>
      </c>
      <c r="I82" s="186"/>
      <c r="J82" s="41">
        <f aca="true" t="shared" si="0" ref="J82:J87">IF(N82="","",IF(MOD(N82,1)=0,"",MOD(N82,1)*1000))</f>
      </c>
      <c r="K82" s="6" t="s">
        <v>168</v>
      </c>
      <c r="L82" s="2"/>
      <c r="M82" s="2"/>
      <c r="N82" s="14"/>
      <c r="W82" s="9"/>
      <c r="X82" s="9"/>
    </row>
    <row r="83" spans="1:24" ht="18" customHeight="1">
      <c r="A83" s="2"/>
      <c r="B83" s="8">
        <v>3</v>
      </c>
      <c r="C83" s="171" t="s">
        <v>185</v>
      </c>
      <c r="D83" s="172"/>
      <c r="E83" s="65" t="s">
        <v>161</v>
      </c>
      <c r="F83" s="60"/>
      <c r="G83" s="66"/>
      <c r="H83" s="189">
        <v>26114</v>
      </c>
      <c r="I83" s="190"/>
      <c r="J83" s="42">
        <f t="shared" si="0"/>
      </c>
      <c r="K83" s="8" t="s">
        <v>168</v>
      </c>
      <c r="L83" s="2"/>
      <c r="M83" s="2"/>
      <c r="N83" s="14"/>
      <c r="W83" s="9"/>
      <c r="X83" s="9"/>
    </row>
    <row r="84" spans="1:24" ht="18" customHeight="1" hidden="1">
      <c r="A84" s="2"/>
      <c r="B84" s="116">
        <v>4</v>
      </c>
      <c r="C84" s="176">
        <f>IF(ISERROR(VLOOKUP($B84,#REF!,5,0)),"",IF(VLOOKUP($B84,#REF!,5,0)="","",VLOOKUP($B84,#REF!,5,0)))</f>
      </c>
      <c r="D84" s="177"/>
      <c r="E84" s="117">
        <f>IF(ISERROR(VLOOKUP($B84,#REF!,7,0)),"",IF(VLOOKUP($B84,#REF!,7,0)="","",VLOOKUP($B84,#REF!,7,0)))</f>
      </c>
      <c r="F84" s="118"/>
      <c r="G84" s="119"/>
      <c r="H84" s="211">
        <f>IF(N84="","",INT(N84))</f>
      </c>
      <c r="I84" s="212"/>
      <c r="J84" s="120">
        <f t="shared" si="0"/>
      </c>
      <c r="K84" s="116">
        <f>IF(ISERROR(VLOOKUP($B84,#REF!,8,0)),"",IF(VLOOKUP($B84,#REF!,8,0)="","",LEFT(VLOOKUP($B84,#REF!,8,0),1)))</f>
      </c>
      <c r="L84" s="2"/>
      <c r="M84" s="2"/>
      <c r="N84" s="14"/>
      <c r="W84" s="9"/>
      <c r="X84" s="9"/>
    </row>
    <row r="85" spans="1:24" ht="18" customHeight="1" hidden="1">
      <c r="A85" s="2"/>
      <c r="B85" s="6">
        <v>5</v>
      </c>
      <c r="C85" s="178">
        <f>IF(ISERROR(VLOOKUP($B85,#REF!,5,0)),"",IF(VLOOKUP($B85,#REF!,5,0)="","",VLOOKUP($B85,#REF!,5,0)))</f>
      </c>
      <c r="D85" s="180"/>
      <c r="E85" s="61">
        <f>IF(ISERROR(VLOOKUP($B85,#REF!,7,0)),"",IF(VLOOKUP($B85,#REF!,7,0)="","",VLOOKUP($B85,#REF!,7,0)))</f>
      </c>
      <c r="F85" s="59"/>
      <c r="G85" s="64"/>
      <c r="H85" s="185">
        <f>IF(N85="","",INT(N85))</f>
      </c>
      <c r="I85" s="213"/>
      <c r="J85" s="41">
        <f t="shared" si="0"/>
      </c>
      <c r="K85" s="6">
        <f>IF(ISERROR(VLOOKUP($B85,#REF!,8,0)),"",IF(VLOOKUP($B85,#REF!,8,0)="","",LEFT(VLOOKUP($B85,#REF!,8,0),1)))</f>
      </c>
      <c r="L85" s="2"/>
      <c r="M85" s="2"/>
      <c r="N85" s="14"/>
      <c r="W85" s="9"/>
      <c r="X85" s="9"/>
    </row>
    <row r="86" spans="1:24" ht="18" customHeight="1" hidden="1">
      <c r="A86" s="2"/>
      <c r="B86" s="6">
        <v>6</v>
      </c>
      <c r="C86" s="178">
        <f>IF(ISERROR(VLOOKUP($B86,#REF!,5,0)),"",IF(VLOOKUP($B86,#REF!,5,0)="","",VLOOKUP($B86,#REF!,5,0)))</f>
      </c>
      <c r="D86" s="180"/>
      <c r="E86" s="61">
        <f>IF(ISERROR(VLOOKUP($B86,#REF!,7,0)),"",IF(VLOOKUP($B86,#REF!,7,0)="","",VLOOKUP($B86,#REF!,7,0)))</f>
      </c>
      <c r="F86" s="59"/>
      <c r="G86" s="64"/>
      <c r="H86" s="185">
        <f>IF(N86="","",INT(N86))</f>
      </c>
      <c r="I86" s="213"/>
      <c r="J86" s="41">
        <f t="shared" si="0"/>
      </c>
      <c r="K86" s="6">
        <f>IF(ISERROR(VLOOKUP($B86,#REF!,8,0)),"",IF(VLOOKUP($B86,#REF!,8,0)="","",LEFT(VLOOKUP($B86,#REF!,8,0),1)))</f>
      </c>
      <c r="L86" s="2"/>
      <c r="M86" s="2"/>
      <c r="N86" s="14"/>
      <c r="W86" s="9"/>
      <c r="X86" s="9"/>
    </row>
    <row r="87" spans="1:24" ht="18" customHeight="1" hidden="1">
      <c r="A87" s="2"/>
      <c r="B87" s="8">
        <v>7</v>
      </c>
      <c r="C87" s="171">
        <f>IF(ISERROR(VLOOKUP($B87,#REF!,5,0)),"",IF(VLOOKUP($B87,#REF!,5,0)="","",VLOOKUP($B87,#REF!,5,0)))</f>
      </c>
      <c r="D87" s="172"/>
      <c r="E87" s="65">
        <f>IF(ISERROR(VLOOKUP($B87,#REF!,7,0)),"",IF(VLOOKUP($B87,#REF!,7,0)="","",VLOOKUP($B87,#REF!,7,0)))</f>
      </c>
      <c r="F87" s="60"/>
      <c r="G87" s="66"/>
      <c r="H87" s="189">
        <f>IF(N87="","",INT(N87))</f>
      </c>
      <c r="I87" s="214"/>
      <c r="J87" s="42">
        <f t="shared" si="0"/>
      </c>
      <c r="K87" s="8">
        <f>IF(ISERROR(VLOOKUP($B87,#REF!,8,0)),"",IF(VLOOKUP($B87,#REF!,8,0)="","",LEFT(VLOOKUP($B87,#REF!,8,0),1)))</f>
      </c>
      <c r="L87" s="2"/>
      <c r="M87" s="2"/>
      <c r="N87" s="39"/>
      <c r="W87" s="9"/>
      <c r="X87" s="9"/>
    </row>
    <row r="88" spans="1:12" ht="18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8" customHeight="1">
      <c r="A89" s="2"/>
      <c r="B89" s="2" t="s">
        <v>31</v>
      </c>
      <c r="C89" s="2"/>
      <c r="D89" s="2"/>
      <c r="E89" s="2"/>
      <c r="F89" s="2"/>
      <c r="G89" s="33"/>
      <c r="H89" s="34"/>
      <c r="I89" s="31"/>
      <c r="J89" s="31"/>
      <c r="K89" s="32"/>
      <c r="L89" s="2"/>
    </row>
    <row r="90" spans="1:24" ht="18" customHeight="1">
      <c r="A90" s="2"/>
      <c r="B90" s="4" t="s">
        <v>6</v>
      </c>
      <c r="C90" s="153" t="s">
        <v>66</v>
      </c>
      <c r="D90" s="154"/>
      <c r="E90" s="221" t="s">
        <v>69</v>
      </c>
      <c r="F90" s="193"/>
      <c r="G90" s="194"/>
      <c r="H90" s="139" t="s">
        <v>68</v>
      </c>
      <c r="I90" s="204"/>
      <c r="J90" s="140"/>
      <c r="K90" s="4" t="s">
        <v>7</v>
      </c>
      <c r="L90" s="2"/>
      <c r="M90" s="2"/>
      <c r="N90" s="2"/>
      <c r="W90" s="9"/>
      <c r="X90" s="9"/>
    </row>
    <row r="91" spans="1:24" ht="18" customHeight="1">
      <c r="A91" s="2"/>
      <c r="B91" s="5">
        <v>1</v>
      </c>
      <c r="C91" s="219" t="s">
        <v>162</v>
      </c>
      <c r="D91" s="220"/>
      <c r="E91" s="222" t="s">
        <v>151</v>
      </c>
      <c r="F91" s="223"/>
      <c r="G91" s="224"/>
      <c r="H91" s="202">
        <v>36407</v>
      </c>
      <c r="I91" s="203"/>
      <c r="J91" s="40">
        <f>IF(N91="","",IF(MOD(N91,1)=0,"",MOD(N91,1)*1000))</f>
      </c>
      <c r="K91" s="5" t="s">
        <v>167</v>
      </c>
      <c r="L91" s="2"/>
      <c r="M91" s="2"/>
      <c r="N91" s="39"/>
      <c r="W91" s="9"/>
      <c r="X91" s="9"/>
    </row>
    <row r="92" spans="1:24" ht="18" customHeight="1">
      <c r="A92" s="2"/>
      <c r="B92" s="6">
        <v>2</v>
      </c>
      <c r="C92" s="178" t="s">
        <v>163</v>
      </c>
      <c r="D92" s="179"/>
      <c r="E92" s="225" t="s">
        <v>160</v>
      </c>
      <c r="F92" s="226"/>
      <c r="G92" s="227"/>
      <c r="H92" s="185">
        <v>25183</v>
      </c>
      <c r="I92" s="186"/>
      <c r="J92" s="41">
        <f aca="true" t="shared" si="1" ref="J92:J97">IF(N92="","",IF(MOD(N92,1)=0,"",MOD(N92,1)*1000))</f>
      </c>
      <c r="K92" s="6" t="s">
        <v>167</v>
      </c>
      <c r="L92" s="2"/>
      <c r="M92" s="2"/>
      <c r="N92" s="39"/>
      <c r="W92" s="9"/>
      <c r="X92" s="9"/>
    </row>
    <row r="93" spans="1:24" ht="18" customHeight="1">
      <c r="A93" s="2"/>
      <c r="B93" s="6">
        <v>3</v>
      </c>
      <c r="C93" s="178" t="s">
        <v>164</v>
      </c>
      <c r="D93" s="179"/>
      <c r="E93" s="225" t="s">
        <v>160</v>
      </c>
      <c r="F93" s="226"/>
      <c r="G93" s="227"/>
      <c r="H93" s="185">
        <v>21933</v>
      </c>
      <c r="I93" s="186"/>
      <c r="J93" s="41">
        <f t="shared" si="1"/>
      </c>
      <c r="K93" s="6" t="s">
        <v>167</v>
      </c>
      <c r="L93" s="2"/>
      <c r="M93" s="2"/>
      <c r="N93" s="39"/>
      <c r="W93" s="9"/>
      <c r="X93" s="9"/>
    </row>
    <row r="94" spans="1:24" ht="18" customHeight="1">
      <c r="A94" s="2"/>
      <c r="B94" s="6">
        <v>4</v>
      </c>
      <c r="C94" s="178" t="s">
        <v>165</v>
      </c>
      <c r="D94" s="179"/>
      <c r="E94" s="225" t="s">
        <v>161</v>
      </c>
      <c r="F94" s="226"/>
      <c r="G94" s="227"/>
      <c r="H94" s="185">
        <v>19594</v>
      </c>
      <c r="I94" s="186"/>
      <c r="J94" s="41">
        <f t="shared" si="1"/>
      </c>
      <c r="K94" s="6" t="s">
        <v>168</v>
      </c>
      <c r="L94" s="2"/>
      <c r="M94" s="2"/>
      <c r="N94" s="39"/>
      <c r="W94" s="9"/>
      <c r="X94" s="9"/>
    </row>
    <row r="95" spans="1:24" ht="18" customHeight="1">
      <c r="A95" s="2"/>
      <c r="B95" s="8">
        <v>5</v>
      </c>
      <c r="C95" s="171" t="s">
        <v>166</v>
      </c>
      <c r="D95" s="235"/>
      <c r="E95" s="228" t="s">
        <v>161</v>
      </c>
      <c r="F95" s="229"/>
      <c r="G95" s="230"/>
      <c r="H95" s="189">
        <v>10117</v>
      </c>
      <c r="I95" s="190"/>
      <c r="J95" s="42">
        <f t="shared" si="1"/>
      </c>
      <c r="K95" s="8" t="s">
        <v>168</v>
      </c>
      <c r="L95" s="2"/>
      <c r="M95" s="2"/>
      <c r="N95" s="39"/>
      <c r="W95" s="9"/>
      <c r="X95" s="9"/>
    </row>
    <row r="96" spans="1:24" ht="18" customHeight="1" hidden="1">
      <c r="A96" s="2"/>
      <c r="B96" s="116">
        <v>6</v>
      </c>
      <c r="C96" s="176">
        <f>IF(ISERROR(VLOOKUP($B96,'[1]入力票（参考）'!$A$53:$AA$112,5,0)),"",IF(VLOOKUP($B96,'[1]入力票（参考）'!$A$53:$AA$112,5,0)="","",VLOOKUP($B96,'[1]入力票（参考）'!$A$53:$AA$112,5,0)))</f>
      </c>
      <c r="D96" s="177"/>
      <c r="E96" s="231">
        <f>IF(ISERROR(VLOOKUP($B96,'[1]入力票（参考）'!$A$53:$AA$112,7,0)),"",IF(VLOOKUP($B96,'[1]入力票（参考）'!$A$53:$AA$112,7,0)="","",VLOOKUP($B96,'[1]入力票（参考）'!$A$53:$AA$112,7,0)))</f>
      </c>
      <c r="F96" s="232"/>
      <c r="G96" s="177"/>
      <c r="H96" s="211">
        <f>IF(N96="","",INT(N96))</f>
      </c>
      <c r="I96" s="212"/>
      <c r="J96" s="120">
        <f t="shared" si="1"/>
      </c>
      <c r="K96" s="116">
        <f>IF(ISERROR(VLOOKUP($B96,'[1]入力票（参考）'!$A$53:$AA$112,8,0)),"",IF(VLOOKUP($B96,'[1]入力票（参考）'!$A$53:$AA$112,8,0)="","",LEFT(VLOOKUP($B96,'[1]入力票（参考）'!$A$53:$AA$112,8,0),2)))</f>
      </c>
      <c r="L96" s="2"/>
      <c r="M96" s="2"/>
      <c r="N96" s="39"/>
      <c r="W96" s="9"/>
      <c r="X96" s="9"/>
    </row>
    <row r="97" spans="1:24" ht="18" customHeight="1" hidden="1">
      <c r="A97" s="2"/>
      <c r="B97" s="8">
        <v>7</v>
      </c>
      <c r="C97" s="171">
        <f>IF(ISERROR(VLOOKUP($B97,'[1]入力票（参考）'!$A$53:$AA$112,5,0)),"",IF(VLOOKUP($B97,'[1]入力票（参考）'!$A$53:$AA$112,5,0)="","",VLOOKUP($B97,'[1]入力票（参考）'!$A$53:$AA$112,5,0)))</f>
      </c>
      <c r="D97" s="172"/>
      <c r="E97" s="233">
        <f>IF(ISERROR(VLOOKUP($B97,'[1]入力票（参考）'!$A$53:$AA$112,7,0)),"",IF(VLOOKUP($B97,'[1]入力票（参考）'!$A$53:$AA$112,7,0)="","",VLOOKUP($B97,'[1]入力票（参考）'!$A$53:$AA$112,7,0)))</f>
      </c>
      <c r="F97" s="234"/>
      <c r="G97" s="172"/>
      <c r="H97" s="189">
        <f>IF(N97="","",INT(N97))</f>
      </c>
      <c r="I97" s="214"/>
      <c r="J97" s="42">
        <f t="shared" si="1"/>
      </c>
      <c r="K97" s="8">
        <f>IF(ISERROR(VLOOKUP($B97,'[1]入力票（参考）'!$A$53:$AA$112,8,0)),"",IF(VLOOKUP($B97,'[1]入力票（参考）'!$A$53:$AA$112,8,0)="","",LEFT(VLOOKUP($B97,'[1]入力票（参考）'!$A$53:$AA$112,8,0),2)))</f>
      </c>
      <c r="L97" s="2"/>
      <c r="M97" s="2"/>
      <c r="N97" s="39"/>
      <c r="W97" s="9"/>
      <c r="X97" s="9"/>
    </row>
  </sheetData>
  <sheetProtection/>
  <mergeCells count="221">
    <mergeCell ref="D75:E75"/>
    <mergeCell ref="C81:D81"/>
    <mergeCell ref="B74:C74"/>
    <mergeCell ref="D69:E69"/>
    <mergeCell ref="D70:E70"/>
    <mergeCell ref="E54:F54"/>
    <mergeCell ref="E56:F56"/>
    <mergeCell ref="E57:F57"/>
    <mergeCell ref="D67:E67"/>
    <mergeCell ref="D68:E68"/>
    <mergeCell ref="C82:D82"/>
    <mergeCell ref="D66:E66"/>
    <mergeCell ref="C76:K76"/>
    <mergeCell ref="C80:D80"/>
    <mergeCell ref="H80:J80"/>
    <mergeCell ref="D72:E72"/>
    <mergeCell ref="D71:E71"/>
    <mergeCell ref="H81:I81"/>
    <mergeCell ref="H82:I82"/>
    <mergeCell ref="B69:C69"/>
    <mergeCell ref="I24:K24"/>
    <mergeCell ref="I25:K25"/>
    <mergeCell ref="E52:F52"/>
    <mergeCell ref="G46:H46"/>
    <mergeCell ref="D44:F44"/>
    <mergeCell ref="D42:F42"/>
    <mergeCell ref="G42:H42"/>
    <mergeCell ref="E51:F51"/>
    <mergeCell ref="D38:F38"/>
    <mergeCell ref="D50:F50"/>
    <mergeCell ref="C95:D95"/>
    <mergeCell ref="C92:D92"/>
    <mergeCell ref="I15:K15"/>
    <mergeCell ref="I12:K12"/>
    <mergeCell ref="I18:K18"/>
    <mergeCell ref="I19:K19"/>
    <mergeCell ref="I32:K32"/>
    <mergeCell ref="I20:K20"/>
    <mergeCell ref="I23:K23"/>
    <mergeCell ref="I21:K21"/>
    <mergeCell ref="I22:K22"/>
    <mergeCell ref="H95:I95"/>
    <mergeCell ref="H96:I96"/>
    <mergeCell ref="H97:I97"/>
    <mergeCell ref="E92:G92"/>
    <mergeCell ref="E93:G93"/>
    <mergeCell ref="E94:G94"/>
    <mergeCell ref="E95:G95"/>
    <mergeCell ref="E96:G96"/>
    <mergeCell ref="E97:G97"/>
    <mergeCell ref="H92:I92"/>
    <mergeCell ref="H93:I93"/>
    <mergeCell ref="H94:I94"/>
    <mergeCell ref="H90:J90"/>
    <mergeCell ref="C91:D91"/>
    <mergeCell ref="C94:D94"/>
    <mergeCell ref="H91:I91"/>
    <mergeCell ref="E90:G90"/>
    <mergeCell ref="E91:G91"/>
    <mergeCell ref="H83:I83"/>
    <mergeCell ref="H84:I84"/>
    <mergeCell ref="H85:I85"/>
    <mergeCell ref="H86:I86"/>
    <mergeCell ref="H87:I87"/>
    <mergeCell ref="G59:H59"/>
    <mergeCell ref="H75:I75"/>
    <mergeCell ref="H70:I70"/>
    <mergeCell ref="D62:G62"/>
    <mergeCell ref="D64:E64"/>
    <mergeCell ref="B52:C52"/>
    <mergeCell ref="B53:C53"/>
    <mergeCell ref="B55:C55"/>
    <mergeCell ref="B56:C56"/>
    <mergeCell ref="B57:C57"/>
    <mergeCell ref="E55:F55"/>
    <mergeCell ref="E53:F53"/>
    <mergeCell ref="D47:F47"/>
    <mergeCell ref="G47:H47"/>
    <mergeCell ref="E58:F58"/>
    <mergeCell ref="B66:C66"/>
    <mergeCell ref="H63:J63"/>
    <mergeCell ref="H64:I64"/>
    <mergeCell ref="H62:K62"/>
    <mergeCell ref="H65:I65"/>
    <mergeCell ref="H66:I66"/>
    <mergeCell ref="B62:C62"/>
    <mergeCell ref="D41:F41"/>
    <mergeCell ref="G41:H41"/>
    <mergeCell ref="D65:E65"/>
    <mergeCell ref="G43:H43"/>
    <mergeCell ref="G50:H50"/>
    <mergeCell ref="B50:C51"/>
    <mergeCell ref="G44:H44"/>
    <mergeCell ref="D45:F45"/>
    <mergeCell ref="G45:H45"/>
    <mergeCell ref="D46:F46"/>
    <mergeCell ref="I30:K30"/>
    <mergeCell ref="I31:K31"/>
    <mergeCell ref="G37:H37"/>
    <mergeCell ref="D63:F63"/>
    <mergeCell ref="D32:F32"/>
    <mergeCell ref="G38:H38"/>
    <mergeCell ref="D39:F39"/>
    <mergeCell ref="G39:H39"/>
    <mergeCell ref="D40:F40"/>
    <mergeCell ref="G40:H40"/>
    <mergeCell ref="D31:F31"/>
    <mergeCell ref="G31:H31"/>
    <mergeCell ref="D37:F37"/>
    <mergeCell ref="C83:D83"/>
    <mergeCell ref="B37:C37"/>
    <mergeCell ref="B38:C38"/>
    <mergeCell ref="B41:C41"/>
    <mergeCell ref="H69:I69"/>
    <mergeCell ref="D43:F43"/>
    <mergeCell ref="E80:G80"/>
    <mergeCell ref="C87:D87"/>
    <mergeCell ref="C84:D84"/>
    <mergeCell ref="C85:D85"/>
    <mergeCell ref="D73:E73"/>
    <mergeCell ref="H72:I72"/>
    <mergeCell ref="G32:H32"/>
    <mergeCell ref="G36:H36"/>
    <mergeCell ref="H74:I74"/>
    <mergeCell ref="D74:E74"/>
    <mergeCell ref="B73:C73"/>
    <mergeCell ref="D29:F29"/>
    <mergeCell ref="G29:H29"/>
    <mergeCell ref="D30:F30"/>
    <mergeCell ref="G30:H30"/>
    <mergeCell ref="C33:K33"/>
    <mergeCell ref="C86:D86"/>
    <mergeCell ref="H73:I73"/>
    <mergeCell ref="H67:I67"/>
    <mergeCell ref="H68:I68"/>
    <mergeCell ref="H71:I71"/>
    <mergeCell ref="I26:K26"/>
    <mergeCell ref="I27:K27"/>
    <mergeCell ref="I28:K28"/>
    <mergeCell ref="I29:K29"/>
    <mergeCell ref="D26:F26"/>
    <mergeCell ref="G26:H26"/>
    <mergeCell ref="D27:F27"/>
    <mergeCell ref="G27:H27"/>
    <mergeCell ref="D28:F28"/>
    <mergeCell ref="G28:H28"/>
    <mergeCell ref="C96:D96"/>
    <mergeCell ref="B43:C43"/>
    <mergeCell ref="B44:C44"/>
    <mergeCell ref="B45:C45"/>
    <mergeCell ref="B67:C67"/>
    <mergeCell ref="C93:D93"/>
    <mergeCell ref="B72:C72"/>
    <mergeCell ref="C90:D90"/>
    <mergeCell ref="B54:C54"/>
    <mergeCell ref="B70:C70"/>
    <mergeCell ref="D22:F22"/>
    <mergeCell ref="G22:H22"/>
    <mergeCell ref="D23:F23"/>
    <mergeCell ref="G23:H23"/>
    <mergeCell ref="B36:C36"/>
    <mergeCell ref="D24:F24"/>
    <mergeCell ref="G24:H24"/>
    <mergeCell ref="D25:F25"/>
    <mergeCell ref="G25:H25"/>
    <mergeCell ref="D36:F36"/>
    <mergeCell ref="D21:F21"/>
    <mergeCell ref="G21:H21"/>
    <mergeCell ref="B40:C40"/>
    <mergeCell ref="C97:D97"/>
    <mergeCell ref="B63:C63"/>
    <mergeCell ref="B65:C65"/>
    <mergeCell ref="B64:C64"/>
    <mergeCell ref="B75:C75"/>
    <mergeCell ref="B71:C71"/>
    <mergeCell ref="B42:C42"/>
    <mergeCell ref="D20:F20"/>
    <mergeCell ref="G20:H20"/>
    <mergeCell ref="I7:K7"/>
    <mergeCell ref="I8:K8"/>
    <mergeCell ref="I9:K9"/>
    <mergeCell ref="D18:F18"/>
    <mergeCell ref="A1:K1"/>
    <mergeCell ref="A2:K2"/>
    <mergeCell ref="B14:C14"/>
    <mergeCell ref="D14:F14"/>
    <mergeCell ref="G14:H14"/>
    <mergeCell ref="I13:K13"/>
    <mergeCell ref="I14:K14"/>
    <mergeCell ref="G13:H13"/>
    <mergeCell ref="G9:H9"/>
    <mergeCell ref="B6:C6"/>
    <mergeCell ref="B12:C12"/>
    <mergeCell ref="D12:F12"/>
    <mergeCell ref="G12:H12"/>
    <mergeCell ref="B13:C13"/>
    <mergeCell ref="D13:F13"/>
    <mergeCell ref="D19:F19"/>
    <mergeCell ref="G18:H18"/>
    <mergeCell ref="G19:H19"/>
    <mergeCell ref="D15:F15"/>
    <mergeCell ref="B39:C39"/>
    <mergeCell ref="J6:K6"/>
    <mergeCell ref="D7:F7"/>
    <mergeCell ref="D8:F8"/>
    <mergeCell ref="D9:F9"/>
    <mergeCell ref="G7:H7"/>
    <mergeCell ref="G8:H8"/>
    <mergeCell ref="D6:F6"/>
    <mergeCell ref="G6:H6"/>
    <mergeCell ref="G15:H15"/>
    <mergeCell ref="B46:C46"/>
    <mergeCell ref="B47:C47"/>
    <mergeCell ref="B58:C59"/>
    <mergeCell ref="D59:F59"/>
    <mergeCell ref="B68:C68"/>
    <mergeCell ref="B7:C7"/>
    <mergeCell ref="B8:C8"/>
    <mergeCell ref="B9:C9"/>
    <mergeCell ref="B15:C15"/>
    <mergeCell ref="B18:C18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portrait" paperSize="9" scale="98" r:id="rId1"/>
  <rowBreaks count="2" manualBreakCount="2">
    <brk id="47" max="11" man="1"/>
    <brk id="9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78"/>
  <sheetViews>
    <sheetView showGridLines="0" tabSelected="1" zoomScalePageLayoutView="0" workbookViewId="0" topLeftCell="A1">
      <selection activeCell="O8" sqref="O8"/>
    </sheetView>
  </sheetViews>
  <sheetFormatPr defaultColWidth="9.00390625" defaultRowHeight="13.5"/>
  <cols>
    <col min="1" max="1" width="4.875" style="67" bestFit="1" customWidth="1"/>
    <col min="2" max="2" width="16.00390625" style="67" customWidth="1"/>
    <col min="3" max="3" width="9.625" style="67" bestFit="1" customWidth="1"/>
    <col min="4" max="8" width="9.625" style="67" customWidth="1"/>
    <col min="9" max="11" width="9.625" style="103" customWidth="1"/>
    <col min="12" max="12" width="4.625" style="67" customWidth="1"/>
    <col min="13" max="13" width="6.75390625" style="67" customWidth="1"/>
    <col min="14" max="16384" width="9.00390625" style="67" customWidth="1"/>
  </cols>
  <sheetData>
    <row r="1" spans="1:13" ht="30" customHeight="1">
      <c r="A1" s="245" t="s">
        <v>72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3.5" customHeight="1">
      <c r="A2" s="68"/>
      <c r="B2" s="69" t="str">
        <f>+'[2]選挙基本'!$C$7</f>
        <v>平成30年4月22日執行豊中市長選挙</v>
      </c>
      <c r="C2" s="70"/>
      <c r="D2" s="69"/>
      <c r="E2" s="71"/>
      <c r="F2" s="71"/>
      <c r="G2" s="71"/>
      <c r="H2" s="71"/>
      <c r="I2" s="72"/>
      <c r="J2" s="72"/>
      <c r="K2" s="246" t="s">
        <v>73</v>
      </c>
      <c r="L2" s="247"/>
      <c r="M2" s="247"/>
    </row>
    <row r="3" spans="1:13" ht="13.5" customHeight="1">
      <c r="A3" s="248" t="s">
        <v>74</v>
      </c>
      <c r="B3" s="250" t="s">
        <v>75</v>
      </c>
      <c r="C3" s="73"/>
      <c r="D3" s="74" t="s">
        <v>76</v>
      </c>
      <c r="E3" s="74"/>
      <c r="F3" s="75"/>
      <c r="G3" s="74" t="s">
        <v>77</v>
      </c>
      <c r="H3" s="76"/>
      <c r="I3" s="252" t="s">
        <v>78</v>
      </c>
      <c r="J3" s="253"/>
      <c r="K3" s="253"/>
      <c r="L3" s="254"/>
      <c r="M3" s="255" t="s">
        <v>79</v>
      </c>
    </row>
    <row r="4" spans="1:13" ht="13.5" customHeight="1">
      <c r="A4" s="249"/>
      <c r="B4" s="251"/>
      <c r="C4" s="77" t="s">
        <v>28</v>
      </c>
      <c r="D4" s="78" t="s">
        <v>29</v>
      </c>
      <c r="E4" s="79" t="s">
        <v>80</v>
      </c>
      <c r="F4" s="80" t="s">
        <v>28</v>
      </c>
      <c r="G4" s="81" t="s">
        <v>29</v>
      </c>
      <c r="H4" s="82" t="s">
        <v>80</v>
      </c>
      <c r="I4" s="77" t="s">
        <v>28</v>
      </c>
      <c r="J4" s="78" t="s">
        <v>29</v>
      </c>
      <c r="K4" s="78" t="s">
        <v>80</v>
      </c>
      <c r="L4" s="79" t="s">
        <v>81</v>
      </c>
      <c r="M4" s="256"/>
    </row>
    <row r="5" spans="1:13" ht="13.5" customHeight="1">
      <c r="A5" s="83">
        <v>1</v>
      </c>
      <c r="B5" s="84" t="s">
        <v>82</v>
      </c>
      <c r="C5" s="85">
        <v>2863</v>
      </c>
      <c r="D5" s="86">
        <v>3315</v>
      </c>
      <c r="E5" s="87">
        <v>6178</v>
      </c>
      <c r="F5" s="88">
        <v>1097</v>
      </c>
      <c r="G5" s="89">
        <v>1296</v>
      </c>
      <c r="H5" s="90">
        <v>2393</v>
      </c>
      <c r="I5" s="91">
        <v>38.32</v>
      </c>
      <c r="J5" s="92">
        <v>39.1</v>
      </c>
      <c r="K5" s="92">
        <v>38.73</v>
      </c>
      <c r="L5" s="93">
        <v>22</v>
      </c>
      <c r="M5" s="94"/>
    </row>
    <row r="6" spans="1:13" ht="13.5" customHeight="1">
      <c r="A6" s="83">
        <v>2</v>
      </c>
      <c r="B6" s="84" t="s">
        <v>83</v>
      </c>
      <c r="C6" s="85">
        <v>1978</v>
      </c>
      <c r="D6" s="86">
        <v>2325</v>
      </c>
      <c r="E6" s="87">
        <v>4303</v>
      </c>
      <c r="F6" s="88">
        <v>791</v>
      </c>
      <c r="G6" s="89">
        <v>926</v>
      </c>
      <c r="H6" s="90">
        <v>1717</v>
      </c>
      <c r="I6" s="91">
        <v>39.99</v>
      </c>
      <c r="J6" s="92">
        <v>39.83</v>
      </c>
      <c r="K6" s="92">
        <v>39.9</v>
      </c>
      <c r="L6" s="93">
        <v>18</v>
      </c>
      <c r="M6" s="94"/>
    </row>
    <row r="7" spans="1:13" ht="13.5" customHeight="1">
      <c r="A7" s="83">
        <v>3</v>
      </c>
      <c r="B7" s="84" t="s">
        <v>84</v>
      </c>
      <c r="C7" s="85">
        <v>2083</v>
      </c>
      <c r="D7" s="86">
        <v>2103</v>
      </c>
      <c r="E7" s="87">
        <v>4186</v>
      </c>
      <c r="F7" s="88">
        <v>597</v>
      </c>
      <c r="G7" s="89">
        <v>667</v>
      </c>
      <c r="H7" s="90">
        <v>1264</v>
      </c>
      <c r="I7" s="91">
        <v>28.66</v>
      </c>
      <c r="J7" s="92">
        <v>31.72</v>
      </c>
      <c r="K7" s="92">
        <v>30.2</v>
      </c>
      <c r="L7" s="93">
        <v>63</v>
      </c>
      <c r="M7" s="94"/>
    </row>
    <row r="8" spans="1:13" ht="13.5" customHeight="1">
      <c r="A8" s="83">
        <v>4</v>
      </c>
      <c r="B8" s="84" t="s">
        <v>85</v>
      </c>
      <c r="C8" s="85">
        <v>2020</v>
      </c>
      <c r="D8" s="86">
        <v>2196</v>
      </c>
      <c r="E8" s="87">
        <v>4216</v>
      </c>
      <c r="F8" s="88">
        <v>655</v>
      </c>
      <c r="G8" s="89">
        <v>757</v>
      </c>
      <c r="H8" s="90">
        <v>1412</v>
      </c>
      <c r="I8" s="91">
        <v>32.43</v>
      </c>
      <c r="J8" s="92">
        <v>34.47</v>
      </c>
      <c r="K8" s="92">
        <v>33.49</v>
      </c>
      <c r="L8" s="93">
        <v>50</v>
      </c>
      <c r="M8" s="94"/>
    </row>
    <row r="9" spans="1:13" ht="13.5" customHeight="1">
      <c r="A9" s="83">
        <v>5</v>
      </c>
      <c r="B9" s="84" t="s">
        <v>86</v>
      </c>
      <c r="C9" s="85">
        <v>2297</v>
      </c>
      <c r="D9" s="86">
        <v>2552</v>
      </c>
      <c r="E9" s="87">
        <v>4849</v>
      </c>
      <c r="F9" s="88">
        <v>762</v>
      </c>
      <c r="G9" s="89">
        <v>851</v>
      </c>
      <c r="H9" s="90">
        <v>1613</v>
      </c>
      <c r="I9" s="91">
        <v>33.17</v>
      </c>
      <c r="J9" s="92">
        <v>33.35</v>
      </c>
      <c r="K9" s="92">
        <v>33.26</v>
      </c>
      <c r="L9" s="93">
        <v>51</v>
      </c>
      <c r="M9" s="94"/>
    </row>
    <row r="10" spans="1:13" ht="13.5" customHeight="1">
      <c r="A10" s="83">
        <v>6</v>
      </c>
      <c r="B10" s="84" t="s">
        <v>87</v>
      </c>
      <c r="C10" s="85">
        <v>145</v>
      </c>
      <c r="D10" s="86">
        <v>156</v>
      </c>
      <c r="E10" s="87">
        <v>301</v>
      </c>
      <c r="F10" s="88">
        <v>42</v>
      </c>
      <c r="G10" s="89">
        <v>39</v>
      </c>
      <c r="H10" s="90">
        <v>81</v>
      </c>
      <c r="I10" s="91">
        <v>28.97</v>
      </c>
      <c r="J10" s="92">
        <v>25</v>
      </c>
      <c r="K10" s="92">
        <v>26.91</v>
      </c>
      <c r="L10" s="93">
        <v>66</v>
      </c>
      <c r="M10" s="94"/>
    </row>
    <row r="11" spans="1:13" ht="13.5" customHeight="1">
      <c r="A11" s="83">
        <v>7</v>
      </c>
      <c r="B11" s="84" t="s">
        <v>88</v>
      </c>
      <c r="C11" s="85">
        <v>3866</v>
      </c>
      <c r="D11" s="86">
        <v>4519</v>
      </c>
      <c r="E11" s="87">
        <v>8385</v>
      </c>
      <c r="F11" s="88">
        <v>1353</v>
      </c>
      <c r="G11" s="89">
        <v>1507</v>
      </c>
      <c r="H11" s="90">
        <v>2860</v>
      </c>
      <c r="I11" s="91">
        <v>35</v>
      </c>
      <c r="J11" s="92">
        <v>33.35</v>
      </c>
      <c r="K11" s="92">
        <v>34.11</v>
      </c>
      <c r="L11" s="93">
        <v>46</v>
      </c>
      <c r="M11" s="94"/>
    </row>
    <row r="12" spans="1:13" ht="13.5" customHeight="1">
      <c r="A12" s="83">
        <v>8</v>
      </c>
      <c r="B12" s="84" t="s">
        <v>89</v>
      </c>
      <c r="C12" s="85">
        <v>2356</v>
      </c>
      <c r="D12" s="86">
        <v>2777</v>
      </c>
      <c r="E12" s="87">
        <v>5133</v>
      </c>
      <c r="F12" s="88">
        <v>908</v>
      </c>
      <c r="G12" s="89">
        <v>1065</v>
      </c>
      <c r="H12" s="90">
        <v>1973</v>
      </c>
      <c r="I12" s="91">
        <v>38.54</v>
      </c>
      <c r="J12" s="92">
        <v>38.35</v>
      </c>
      <c r="K12" s="92">
        <v>38.44</v>
      </c>
      <c r="L12" s="93">
        <v>24</v>
      </c>
      <c r="M12" s="94"/>
    </row>
    <row r="13" spans="1:13" ht="13.5" customHeight="1">
      <c r="A13" s="83">
        <v>9</v>
      </c>
      <c r="B13" s="84" t="s">
        <v>90</v>
      </c>
      <c r="C13" s="85">
        <v>3987</v>
      </c>
      <c r="D13" s="86">
        <v>4853</v>
      </c>
      <c r="E13" s="87">
        <v>8840</v>
      </c>
      <c r="F13" s="88">
        <v>1682</v>
      </c>
      <c r="G13" s="89">
        <v>1960</v>
      </c>
      <c r="H13" s="90">
        <v>3642</v>
      </c>
      <c r="I13" s="91">
        <v>42.19</v>
      </c>
      <c r="J13" s="92">
        <v>40.39</v>
      </c>
      <c r="K13" s="92">
        <v>41.2</v>
      </c>
      <c r="L13" s="93">
        <v>8</v>
      </c>
      <c r="M13" s="94"/>
    </row>
    <row r="14" spans="1:13" ht="13.5" customHeight="1">
      <c r="A14" s="83">
        <v>10</v>
      </c>
      <c r="B14" s="84" t="s">
        <v>91</v>
      </c>
      <c r="C14" s="85">
        <v>3128</v>
      </c>
      <c r="D14" s="86">
        <v>3623</v>
      </c>
      <c r="E14" s="87">
        <v>6751</v>
      </c>
      <c r="F14" s="88">
        <v>1210</v>
      </c>
      <c r="G14" s="89">
        <v>1419</v>
      </c>
      <c r="H14" s="90">
        <v>2629</v>
      </c>
      <c r="I14" s="91">
        <v>38.68</v>
      </c>
      <c r="J14" s="92">
        <v>39.17</v>
      </c>
      <c r="K14" s="92">
        <v>38.94</v>
      </c>
      <c r="L14" s="93">
        <v>21</v>
      </c>
      <c r="M14" s="94"/>
    </row>
    <row r="15" spans="1:13" ht="13.5" customHeight="1">
      <c r="A15" s="83">
        <v>11</v>
      </c>
      <c r="B15" s="84" t="s">
        <v>92</v>
      </c>
      <c r="C15" s="85">
        <v>2401</v>
      </c>
      <c r="D15" s="86">
        <v>2727</v>
      </c>
      <c r="E15" s="87">
        <v>5128</v>
      </c>
      <c r="F15" s="88">
        <v>886</v>
      </c>
      <c r="G15" s="89">
        <v>986</v>
      </c>
      <c r="H15" s="90">
        <v>1872</v>
      </c>
      <c r="I15" s="91">
        <v>36.9</v>
      </c>
      <c r="J15" s="92">
        <v>36.16</v>
      </c>
      <c r="K15" s="92">
        <v>36.51</v>
      </c>
      <c r="L15" s="93">
        <v>36</v>
      </c>
      <c r="M15" s="94"/>
    </row>
    <row r="16" spans="1:13" ht="13.5" customHeight="1">
      <c r="A16" s="83">
        <v>12</v>
      </c>
      <c r="B16" s="84" t="s">
        <v>93</v>
      </c>
      <c r="C16" s="85">
        <v>3597</v>
      </c>
      <c r="D16" s="86">
        <v>3926</v>
      </c>
      <c r="E16" s="87">
        <v>7523</v>
      </c>
      <c r="F16" s="88">
        <v>1243</v>
      </c>
      <c r="G16" s="89">
        <v>1384</v>
      </c>
      <c r="H16" s="90">
        <v>2627</v>
      </c>
      <c r="I16" s="91">
        <v>34.56</v>
      </c>
      <c r="J16" s="92">
        <v>35.25</v>
      </c>
      <c r="K16" s="92">
        <v>34.92</v>
      </c>
      <c r="L16" s="93">
        <v>40</v>
      </c>
      <c r="M16" s="94"/>
    </row>
    <row r="17" spans="1:13" ht="13.5" customHeight="1">
      <c r="A17" s="83">
        <v>13</v>
      </c>
      <c r="B17" s="84" t="s">
        <v>94</v>
      </c>
      <c r="C17" s="85">
        <v>3358</v>
      </c>
      <c r="D17" s="86">
        <v>4051</v>
      </c>
      <c r="E17" s="87">
        <v>7409</v>
      </c>
      <c r="F17" s="88">
        <v>1110</v>
      </c>
      <c r="G17" s="89">
        <v>1384</v>
      </c>
      <c r="H17" s="90">
        <v>2494</v>
      </c>
      <c r="I17" s="91">
        <v>33.06</v>
      </c>
      <c r="J17" s="92">
        <v>34.16</v>
      </c>
      <c r="K17" s="92">
        <v>33.66</v>
      </c>
      <c r="L17" s="93">
        <v>48</v>
      </c>
      <c r="M17" s="94"/>
    </row>
    <row r="18" spans="1:13" ht="13.5" customHeight="1">
      <c r="A18" s="83">
        <v>14</v>
      </c>
      <c r="B18" s="84" t="s">
        <v>95</v>
      </c>
      <c r="C18" s="85">
        <v>5916</v>
      </c>
      <c r="D18" s="86">
        <v>6789</v>
      </c>
      <c r="E18" s="87">
        <v>12705</v>
      </c>
      <c r="F18" s="88">
        <v>2001</v>
      </c>
      <c r="G18" s="89">
        <v>2321</v>
      </c>
      <c r="H18" s="90">
        <v>4322</v>
      </c>
      <c r="I18" s="91">
        <v>33.82</v>
      </c>
      <c r="J18" s="92">
        <v>34.19</v>
      </c>
      <c r="K18" s="92">
        <v>34.02</v>
      </c>
      <c r="L18" s="93">
        <v>47</v>
      </c>
      <c r="M18" s="94"/>
    </row>
    <row r="19" spans="1:13" ht="13.5" customHeight="1">
      <c r="A19" s="83">
        <v>15</v>
      </c>
      <c r="B19" s="84" t="s">
        <v>96</v>
      </c>
      <c r="C19" s="85">
        <v>2954</v>
      </c>
      <c r="D19" s="86">
        <v>3655</v>
      </c>
      <c r="E19" s="87">
        <v>6609</v>
      </c>
      <c r="F19" s="88">
        <v>1247</v>
      </c>
      <c r="G19" s="89">
        <v>1575</v>
      </c>
      <c r="H19" s="90">
        <v>2822</v>
      </c>
      <c r="I19" s="91">
        <v>42.21</v>
      </c>
      <c r="J19" s="92">
        <v>43.09</v>
      </c>
      <c r="K19" s="92">
        <v>42.7</v>
      </c>
      <c r="L19" s="93">
        <v>4</v>
      </c>
      <c r="M19" s="94"/>
    </row>
    <row r="20" spans="1:13" ht="13.5" customHeight="1">
      <c r="A20" s="83">
        <v>16</v>
      </c>
      <c r="B20" s="84" t="s">
        <v>97</v>
      </c>
      <c r="C20" s="85">
        <v>2739</v>
      </c>
      <c r="D20" s="86">
        <v>3589</v>
      </c>
      <c r="E20" s="87">
        <v>6328</v>
      </c>
      <c r="F20" s="88">
        <v>1090</v>
      </c>
      <c r="G20" s="89">
        <v>1482</v>
      </c>
      <c r="H20" s="90">
        <v>2572</v>
      </c>
      <c r="I20" s="91">
        <v>39.8</v>
      </c>
      <c r="J20" s="92">
        <v>41.29</v>
      </c>
      <c r="K20" s="92">
        <v>40.64</v>
      </c>
      <c r="L20" s="93">
        <v>12</v>
      </c>
      <c r="M20" s="94"/>
    </row>
    <row r="21" spans="1:13" ht="13.5" customHeight="1">
      <c r="A21" s="83">
        <v>17</v>
      </c>
      <c r="B21" s="84" t="s">
        <v>98</v>
      </c>
      <c r="C21" s="85">
        <v>3037</v>
      </c>
      <c r="D21" s="86">
        <v>3995</v>
      </c>
      <c r="E21" s="87">
        <v>7032</v>
      </c>
      <c r="F21" s="88">
        <v>1306</v>
      </c>
      <c r="G21" s="89">
        <v>1659</v>
      </c>
      <c r="H21" s="90">
        <v>2965</v>
      </c>
      <c r="I21" s="91">
        <v>43</v>
      </c>
      <c r="J21" s="92">
        <v>41.53</v>
      </c>
      <c r="K21" s="92">
        <v>42.16</v>
      </c>
      <c r="L21" s="93">
        <v>5</v>
      </c>
      <c r="M21" s="94"/>
    </row>
    <row r="22" spans="1:13" ht="13.5" customHeight="1">
      <c r="A22" s="83">
        <v>18</v>
      </c>
      <c r="B22" s="84" t="s">
        <v>99</v>
      </c>
      <c r="C22" s="85">
        <v>4181</v>
      </c>
      <c r="D22" s="86">
        <v>4692</v>
      </c>
      <c r="E22" s="87">
        <v>8873</v>
      </c>
      <c r="F22" s="88">
        <v>1589</v>
      </c>
      <c r="G22" s="89">
        <v>1771</v>
      </c>
      <c r="H22" s="90">
        <v>3360</v>
      </c>
      <c r="I22" s="91">
        <v>38.01</v>
      </c>
      <c r="J22" s="92">
        <v>37.75</v>
      </c>
      <c r="K22" s="92">
        <v>37.87</v>
      </c>
      <c r="L22" s="93">
        <v>29</v>
      </c>
      <c r="M22" s="94"/>
    </row>
    <row r="23" spans="1:13" ht="13.5" customHeight="1">
      <c r="A23" s="83">
        <v>19</v>
      </c>
      <c r="B23" s="84" t="s">
        <v>100</v>
      </c>
      <c r="C23" s="85">
        <v>3327</v>
      </c>
      <c r="D23" s="86">
        <v>3924</v>
      </c>
      <c r="E23" s="87">
        <v>7251</v>
      </c>
      <c r="F23" s="88">
        <v>1080</v>
      </c>
      <c r="G23" s="89">
        <v>1254</v>
      </c>
      <c r="H23" s="90">
        <v>2334</v>
      </c>
      <c r="I23" s="91">
        <v>32.46</v>
      </c>
      <c r="J23" s="92">
        <v>31.96</v>
      </c>
      <c r="K23" s="92">
        <v>32.19</v>
      </c>
      <c r="L23" s="93">
        <v>57</v>
      </c>
      <c r="M23" s="94"/>
    </row>
    <row r="24" spans="1:13" ht="13.5" customHeight="1">
      <c r="A24" s="83">
        <v>20</v>
      </c>
      <c r="B24" s="84" t="s">
        <v>101</v>
      </c>
      <c r="C24" s="85">
        <v>2280</v>
      </c>
      <c r="D24" s="86">
        <v>2876</v>
      </c>
      <c r="E24" s="87">
        <v>5156</v>
      </c>
      <c r="F24" s="88">
        <v>940</v>
      </c>
      <c r="G24" s="89">
        <v>1170</v>
      </c>
      <c r="H24" s="90">
        <v>2110</v>
      </c>
      <c r="I24" s="91">
        <v>41.23</v>
      </c>
      <c r="J24" s="92">
        <v>40.68</v>
      </c>
      <c r="K24" s="92">
        <v>40.92</v>
      </c>
      <c r="L24" s="93">
        <v>9</v>
      </c>
      <c r="M24" s="94"/>
    </row>
    <row r="25" spans="1:13" ht="13.5" customHeight="1">
      <c r="A25" s="83">
        <v>21</v>
      </c>
      <c r="B25" s="84" t="s">
        <v>102</v>
      </c>
      <c r="C25" s="85">
        <v>1507</v>
      </c>
      <c r="D25" s="86">
        <v>1910</v>
      </c>
      <c r="E25" s="87">
        <v>3417</v>
      </c>
      <c r="F25" s="88">
        <v>606</v>
      </c>
      <c r="G25" s="89">
        <v>782</v>
      </c>
      <c r="H25" s="90">
        <v>1388</v>
      </c>
      <c r="I25" s="91">
        <v>40.21</v>
      </c>
      <c r="J25" s="92">
        <v>40.94</v>
      </c>
      <c r="K25" s="92">
        <v>40.62</v>
      </c>
      <c r="L25" s="93">
        <v>13</v>
      </c>
      <c r="M25" s="94"/>
    </row>
    <row r="26" spans="1:13" ht="13.5" customHeight="1">
      <c r="A26" s="83">
        <v>22</v>
      </c>
      <c r="B26" s="84" t="s">
        <v>103</v>
      </c>
      <c r="C26" s="85">
        <v>2796</v>
      </c>
      <c r="D26" s="86">
        <v>3106</v>
      </c>
      <c r="E26" s="87">
        <v>5902</v>
      </c>
      <c r="F26" s="88">
        <v>1133</v>
      </c>
      <c r="G26" s="89">
        <v>1266</v>
      </c>
      <c r="H26" s="90">
        <v>2399</v>
      </c>
      <c r="I26" s="91">
        <v>40.52</v>
      </c>
      <c r="J26" s="92">
        <v>40.76</v>
      </c>
      <c r="K26" s="92">
        <v>40.65</v>
      </c>
      <c r="L26" s="93">
        <v>11</v>
      </c>
      <c r="M26" s="94"/>
    </row>
    <row r="27" spans="1:13" ht="13.5" customHeight="1">
      <c r="A27" s="83">
        <v>23</v>
      </c>
      <c r="B27" s="84" t="s">
        <v>104</v>
      </c>
      <c r="C27" s="85">
        <v>2946</v>
      </c>
      <c r="D27" s="86">
        <v>3316</v>
      </c>
      <c r="E27" s="87">
        <v>6262</v>
      </c>
      <c r="F27" s="88">
        <v>1029</v>
      </c>
      <c r="G27" s="89">
        <v>1127</v>
      </c>
      <c r="H27" s="90">
        <v>2156</v>
      </c>
      <c r="I27" s="91">
        <v>34.93</v>
      </c>
      <c r="J27" s="92">
        <v>33.99</v>
      </c>
      <c r="K27" s="92">
        <v>34.43</v>
      </c>
      <c r="L27" s="93">
        <v>45</v>
      </c>
      <c r="M27" s="94"/>
    </row>
    <row r="28" spans="1:13" ht="13.5" customHeight="1">
      <c r="A28" s="83">
        <v>24</v>
      </c>
      <c r="B28" s="84" t="s">
        <v>105</v>
      </c>
      <c r="C28" s="85">
        <v>1839</v>
      </c>
      <c r="D28" s="86">
        <v>2122</v>
      </c>
      <c r="E28" s="87">
        <v>3961</v>
      </c>
      <c r="F28" s="88">
        <v>776</v>
      </c>
      <c r="G28" s="89">
        <v>890</v>
      </c>
      <c r="H28" s="90">
        <v>1666</v>
      </c>
      <c r="I28" s="91">
        <v>42.2</v>
      </c>
      <c r="J28" s="92">
        <v>41.94</v>
      </c>
      <c r="K28" s="92">
        <v>42.06</v>
      </c>
      <c r="L28" s="93">
        <v>6</v>
      </c>
      <c r="M28" s="94"/>
    </row>
    <row r="29" spans="1:13" ht="13.5" customHeight="1">
      <c r="A29" s="83">
        <v>25</v>
      </c>
      <c r="B29" s="84" t="s">
        <v>106</v>
      </c>
      <c r="C29" s="85">
        <v>1716</v>
      </c>
      <c r="D29" s="86">
        <v>2111</v>
      </c>
      <c r="E29" s="87">
        <v>3827</v>
      </c>
      <c r="F29" s="88">
        <v>666</v>
      </c>
      <c r="G29" s="89">
        <v>864</v>
      </c>
      <c r="H29" s="90">
        <v>1530</v>
      </c>
      <c r="I29" s="91">
        <v>38.81</v>
      </c>
      <c r="J29" s="92">
        <v>40.93</v>
      </c>
      <c r="K29" s="92">
        <v>39.98</v>
      </c>
      <c r="L29" s="93">
        <v>17</v>
      </c>
      <c r="M29" s="94"/>
    </row>
    <row r="30" spans="1:13" ht="13.5" customHeight="1">
      <c r="A30" s="83">
        <v>26</v>
      </c>
      <c r="B30" s="84" t="s">
        <v>107</v>
      </c>
      <c r="C30" s="85">
        <v>2641</v>
      </c>
      <c r="D30" s="86">
        <v>3232</v>
      </c>
      <c r="E30" s="87">
        <v>5873</v>
      </c>
      <c r="F30" s="88">
        <v>1079</v>
      </c>
      <c r="G30" s="89">
        <v>1299</v>
      </c>
      <c r="H30" s="90">
        <v>2378</v>
      </c>
      <c r="I30" s="91">
        <v>40.86</v>
      </c>
      <c r="J30" s="92">
        <v>40.19</v>
      </c>
      <c r="K30" s="92">
        <v>40.49</v>
      </c>
      <c r="L30" s="93">
        <v>15</v>
      </c>
      <c r="M30" s="94"/>
    </row>
    <row r="31" spans="1:13" ht="13.5" customHeight="1">
      <c r="A31" s="83">
        <v>27</v>
      </c>
      <c r="B31" s="84" t="s">
        <v>108</v>
      </c>
      <c r="C31" s="85">
        <v>1321</v>
      </c>
      <c r="D31" s="86">
        <v>1618</v>
      </c>
      <c r="E31" s="87">
        <v>2939</v>
      </c>
      <c r="F31" s="88">
        <v>565</v>
      </c>
      <c r="G31" s="89">
        <v>691</v>
      </c>
      <c r="H31" s="90">
        <v>1256</v>
      </c>
      <c r="I31" s="91">
        <v>42.77</v>
      </c>
      <c r="J31" s="92">
        <v>42.71</v>
      </c>
      <c r="K31" s="92">
        <v>42.74</v>
      </c>
      <c r="L31" s="93">
        <v>2</v>
      </c>
      <c r="M31" s="94"/>
    </row>
    <row r="32" spans="1:13" ht="13.5" customHeight="1">
      <c r="A32" s="83">
        <v>28</v>
      </c>
      <c r="B32" s="84" t="s">
        <v>109</v>
      </c>
      <c r="C32" s="85">
        <v>3541</v>
      </c>
      <c r="D32" s="86">
        <v>4021</v>
      </c>
      <c r="E32" s="87">
        <v>7562</v>
      </c>
      <c r="F32" s="88">
        <v>1484</v>
      </c>
      <c r="G32" s="89">
        <v>1748</v>
      </c>
      <c r="H32" s="90">
        <v>3232</v>
      </c>
      <c r="I32" s="91">
        <v>41.91</v>
      </c>
      <c r="J32" s="92">
        <v>43.47</v>
      </c>
      <c r="K32" s="92">
        <v>42.74</v>
      </c>
      <c r="L32" s="93">
        <v>2</v>
      </c>
      <c r="M32" s="94"/>
    </row>
    <row r="33" spans="1:13" ht="13.5" customHeight="1">
      <c r="A33" s="83">
        <v>29</v>
      </c>
      <c r="B33" s="84" t="s">
        <v>110</v>
      </c>
      <c r="C33" s="85">
        <v>3549</v>
      </c>
      <c r="D33" s="86">
        <v>4092</v>
      </c>
      <c r="E33" s="87">
        <v>7641</v>
      </c>
      <c r="F33" s="88">
        <v>1138</v>
      </c>
      <c r="G33" s="89">
        <v>1307</v>
      </c>
      <c r="H33" s="90">
        <v>2445</v>
      </c>
      <c r="I33" s="91">
        <v>32.07</v>
      </c>
      <c r="J33" s="92">
        <v>31.94</v>
      </c>
      <c r="K33" s="92">
        <v>32</v>
      </c>
      <c r="L33" s="93">
        <v>58</v>
      </c>
      <c r="M33" s="94"/>
    </row>
    <row r="34" spans="1:13" ht="13.5" customHeight="1">
      <c r="A34" s="83">
        <v>30</v>
      </c>
      <c r="B34" s="84" t="s">
        <v>111</v>
      </c>
      <c r="C34" s="85">
        <v>3438</v>
      </c>
      <c r="D34" s="86">
        <v>3854</v>
      </c>
      <c r="E34" s="87">
        <v>7292</v>
      </c>
      <c r="F34" s="88">
        <v>1277</v>
      </c>
      <c r="G34" s="89">
        <v>1459</v>
      </c>
      <c r="H34" s="90">
        <v>2736</v>
      </c>
      <c r="I34" s="91">
        <v>37.14</v>
      </c>
      <c r="J34" s="92">
        <v>37.86</v>
      </c>
      <c r="K34" s="92">
        <v>37.52</v>
      </c>
      <c r="L34" s="93">
        <v>30</v>
      </c>
      <c r="M34" s="94"/>
    </row>
    <row r="35" spans="1:13" ht="13.5" customHeight="1">
      <c r="A35" s="83">
        <v>31</v>
      </c>
      <c r="B35" s="84" t="s">
        <v>112</v>
      </c>
      <c r="C35" s="85">
        <v>3540</v>
      </c>
      <c r="D35" s="86">
        <v>4151</v>
      </c>
      <c r="E35" s="87">
        <v>7691</v>
      </c>
      <c r="F35" s="88">
        <v>1316</v>
      </c>
      <c r="G35" s="89">
        <v>1564</v>
      </c>
      <c r="H35" s="90">
        <v>2880</v>
      </c>
      <c r="I35" s="91">
        <v>37.18</v>
      </c>
      <c r="J35" s="92">
        <v>37.68</v>
      </c>
      <c r="K35" s="92">
        <v>37.45</v>
      </c>
      <c r="L35" s="93">
        <v>32</v>
      </c>
      <c r="M35" s="94"/>
    </row>
    <row r="36" spans="1:13" ht="13.5" customHeight="1">
      <c r="A36" s="83">
        <v>32</v>
      </c>
      <c r="B36" s="84" t="s">
        <v>113</v>
      </c>
      <c r="C36" s="85">
        <v>1009</v>
      </c>
      <c r="D36" s="86">
        <v>1093</v>
      </c>
      <c r="E36" s="87">
        <v>2102</v>
      </c>
      <c r="F36" s="88">
        <v>371</v>
      </c>
      <c r="G36" s="89">
        <v>428</v>
      </c>
      <c r="H36" s="90">
        <v>799</v>
      </c>
      <c r="I36" s="91">
        <v>36.77</v>
      </c>
      <c r="J36" s="92">
        <v>39.16</v>
      </c>
      <c r="K36" s="92">
        <v>38.01</v>
      </c>
      <c r="L36" s="93">
        <v>26</v>
      </c>
      <c r="M36" s="94"/>
    </row>
    <row r="37" spans="1:13" ht="13.5" customHeight="1">
      <c r="A37" s="83">
        <v>33</v>
      </c>
      <c r="B37" s="84" t="s">
        <v>114</v>
      </c>
      <c r="C37" s="85">
        <v>1144</v>
      </c>
      <c r="D37" s="86">
        <v>1171</v>
      </c>
      <c r="E37" s="87">
        <v>2315</v>
      </c>
      <c r="F37" s="88">
        <v>369</v>
      </c>
      <c r="G37" s="89">
        <v>378</v>
      </c>
      <c r="H37" s="90">
        <v>747</v>
      </c>
      <c r="I37" s="91">
        <v>32.26</v>
      </c>
      <c r="J37" s="92">
        <v>32.28</v>
      </c>
      <c r="K37" s="92">
        <v>32.27</v>
      </c>
      <c r="L37" s="93">
        <v>56</v>
      </c>
      <c r="M37" s="94"/>
    </row>
    <row r="38" spans="1:13" ht="13.5" customHeight="1">
      <c r="A38" s="83">
        <v>34</v>
      </c>
      <c r="B38" s="84" t="s">
        <v>115</v>
      </c>
      <c r="C38" s="85">
        <v>2716</v>
      </c>
      <c r="D38" s="86">
        <v>2934</v>
      </c>
      <c r="E38" s="87">
        <v>5650</v>
      </c>
      <c r="F38" s="88">
        <v>831</v>
      </c>
      <c r="G38" s="89">
        <v>971</v>
      </c>
      <c r="H38" s="90">
        <v>1802</v>
      </c>
      <c r="I38" s="91">
        <v>30.6</v>
      </c>
      <c r="J38" s="92">
        <v>33.09</v>
      </c>
      <c r="K38" s="92">
        <v>31.89</v>
      </c>
      <c r="L38" s="93">
        <v>60</v>
      </c>
      <c r="M38" s="94"/>
    </row>
    <row r="39" spans="1:13" ht="13.5" customHeight="1">
      <c r="A39" s="83">
        <v>35</v>
      </c>
      <c r="B39" s="84" t="s">
        <v>116</v>
      </c>
      <c r="C39" s="85">
        <v>1814</v>
      </c>
      <c r="D39" s="86">
        <v>1832</v>
      </c>
      <c r="E39" s="87">
        <v>3646</v>
      </c>
      <c r="F39" s="88">
        <v>517</v>
      </c>
      <c r="G39" s="89">
        <v>569</v>
      </c>
      <c r="H39" s="90">
        <v>1086</v>
      </c>
      <c r="I39" s="91">
        <v>28.5</v>
      </c>
      <c r="J39" s="92">
        <v>31.06</v>
      </c>
      <c r="K39" s="92">
        <v>29.79</v>
      </c>
      <c r="L39" s="93">
        <v>64</v>
      </c>
      <c r="M39" s="94"/>
    </row>
    <row r="40" spans="1:13" ht="13.5" customHeight="1">
      <c r="A40" s="83">
        <v>36</v>
      </c>
      <c r="B40" s="84" t="s">
        <v>117</v>
      </c>
      <c r="C40" s="85">
        <v>1521</v>
      </c>
      <c r="D40" s="86">
        <v>1611</v>
      </c>
      <c r="E40" s="87">
        <v>3132</v>
      </c>
      <c r="F40" s="88">
        <v>527</v>
      </c>
      <c r="G40" s="89">
        <v>561</v>
      </c>
      <c r="H40" s="90">
        <v>1088</v>
      </c>
      <c r="I40" s="91">
        <v>34.65</v>
      </c>
      <c r="J40" s="92">
        <v>34.82</v>
      </c>
      <c r="K40" s="92">
        <v>34.74</v>
      </c>
      <c r="L40" s="93">
        <v>41</v>
      </c>
      <c r="M40" s="94"/>
    </row>
    <row r="41" spans="1:13" ht="13.5" customHeight="1">
      <c r="A41" s="83">
        <v>37</v>
      </c>
      <c r="B41" s="84" t="s">
        <v>118</v>
      </c>
      <c r="C41" s="85">
        <v>2063</v>
      </c>
      <c r="D41" s="86">
        <v>2197</v>
      </c>
      <c r="E41" s="87">
        <v>4260</v>
      </c>
      <c r="F41" s="88">
        <v>660</v>
      </c>
      <c r="G41" s="89">
        <v>774</v>
      </c>
      <c r="H41" s="90">
        <v>1434</v>
      </c>
      <c r="I41" s="91">
        <v>31.99</v>
      </c>
      <c r="J41" s="92">
        <v>35.23</v>
      </c>
      <c r="K41" s="92">
        <v>33.66</v>
      </c>
      <c r="L41" s="93">
        <v>48</v>
      </c>
      <c r="M41" s="94"/>
    </row>
    <row r="42" spans="1:13" ht="13.5" customHeight="1">
      <c r="A42" s="83">
        <v>38</v>
      </c>
      <c r="B42" s="84" t="s">
        <v>119</v>
      </c>
      <c r="C42" s="85">
        <v>1127</v>
      </c>
      <c r="D42" s="86">
        <v>1143</v>
      </c>
      <c r="E42" s="87">
        <v>2270</v>
      </c>
      <c r="F42" s="88">
        <v>347</v>
      </c>
      <c r="G42" s="89">
        <v>404</v>
      </c>
      <c r="H42" s="90">
        <v>751</v>
      </c>
      <c r="I42" s="91">
        <v>30.79</v>
      </c>
      <c r="J42" s="92">
        <v>35.35</v>
      </c>
      <c r="K42" s="92">
        <v>33.08</v>
      </c>
      <c r="L42" s="93">
        <v>53</v>
      </c>
      <c r="M42" s="94"/>
    </row>
    <row r="43" spans="1:13" ht="13.5" customHeight="1">
      <c r="A43" s="83">
        <v>39</v>
      </c>
      <c r="B43" s="84" t="s">
        <v>120</v>
      </c>
      <c r="C43" s="85">
        <v>939</v>
      </c>
      <c r="D43" s="86">
        <v>1016</v>
      </c>
      <c r="E43" s="87">
        <v>1955</v>
      </c>
      <c r="F43" s="88">
        <v>275</v>
      </c>
      <c r="G43" s="89">
        <v>317</v>
      </c>
      <c r="H43" s="90">
        <v>592</v>
      </c>
      <c r="I43" s="91">
        <v>29.29</v>
      </c>
      <c r="J43" s="92">
        <v>31.2</v>
      </c>
      <c r="K43" s="92">
        <v>30.28</v>
      </c>
      <c r="L43" s="93">
        <v>62</v>
      </c>
      <c r="M43" s="94"/>
    </row>
    <row r="44" spans="1:13" ht="13.5" customHeight="1">
      <c r="A44" s="83">
        <v>40</v>
      </c>
      <c r="B44" s="84" t="s">
        <v>121</v>
      </c>
      <c r="C44" s="85">
        <v>1447</v>
      </c>
      <c r="D44" s="86">
        <v>1641</v>
      </c>
      <c r="E44" s="87">
        <v>3088</v>
      </c>
      <c r="F44" s="88">
        <v>524</v>
      </c>
      <c r="G44" s="89">
        <v>633</v>
      </c>
      <c r="H44" s="90">
        <v>1157</v>
      </c>
      <c r="I44" s="91">
        <v>36.21</v>
      </c>
      <c r="J44" s="92">
        <v>38.57</v>
      </c>
      <c r="K44" s="92">
        <v>37.47</v>
      </c>
      <c r="L44" s="93">
        <v>31</v>
      </c>
      <c r="M44" s="94"/>
    </row>
    <row r="45" spans="1:13" ht="13.5" customHeight="1">
      <c r="A45" s="83">
        <v>41</v>
      </c>
      <c r="B45" s="84" t="s">
        <v>122</v>
      </c>
      <c r="C45" s="85">
        <v>2616</v>
      </c>
      <c r="D45" s="86">
        <v>2904</v>
      </c>
      <c r="E45" s="87">
        <v>5520</v>
      </c>
      <c r="F45" s="88">
        <v>1010</v>
      </c>
      <c r="G45" s="89">
        <v>1241</v>
      </c>
      <c r="H45" s="90">
        <v>2251</v>
      </c>
      <c r="I45" s="91">
        <v>38.61</v>
      </c>
      <c r="J45" s="92">
        <v>42.73</v>
      </c>
      <c r="K45" s="92">
        <v>40.78</v>
      </c>
      <c r="L45" s="93">
        <v>10</v>
      </c>
      <c r="M45" s="94"/>
    </row>
    <row r="46" spans="1:13" ht="13.5" customHeight="1">
      <c r="A46" s="83">
        <v>42</v>
      </c>
      <c r="B46" s="84" t="s">
        <v>123</v>
      </c>
      <c r="C46" s="85">
        <v>997</v>
      </c>
      <c r="D46" s="86">
        <v>1056</v>
      </c>
      <c r="E46" s="87">
        <v>2053</v>
      </c>
      <c r="F46" s="88">
        <v>393</v>
      </c>
      <c r="G46" s="89">
        <v>441</v>
      </c>
      <c r="H46" s="90">
        <v>834</v>
      </c>
      <c r="I46" s="91">
        <v>39.42</v>
      </c>
      <c r="J46" s="92">
        <v>41.76</v>
      </c>
      <c r="K46" s="92">
        <v>40.62</v>
      </c>
      <c r="L46" s="93">
        <v>13</v>
      </c>
      <c r="M46" s="94"/>
    </row>
    <row r="47" spans="1:13" ht="13.5" customHeight="1">
      <c r="A47" s="83">
        <v>43</v>
      </c>
      <c r="B47" s="84" t="s">
        <v>124</v>
      </c>
      <c r="C47" s="85">
        <v>1167</v>
      </c>
      <c r="D47" s="86">
        <v>1250</v>
      </c>
      <c r="E47" s="87">
        <v>2417</v>
      </c>
      <c r="F47" s="88">
        <v>473</v>
      </c>
      <c r="G47" s="89">
        <v>592</v>
      </c>
      <c r="H47" s="90">
        <v>1065</v>
      </c>
      <c r="I47" s="91">
        <v>40.53</v>
      </c>
      <c r="J47" s="92">
        <v>47.36</v>
      </c>
      <c r="K47" s="92">
        <v>44.06</v>
      </c>
      <c r="L47" s="93">
        <v>1</v>
      </c>
      <c r="M47" s="94"/>
    </row>
    <row r="48" spans="1:13" ht="13.5" customHeight="1">
      <c r="A48" s="83">
        <v>44</v>
      </c>
      <c r="B48" s="84" t="s">
        <v>125</v>
      </c>
      <c r="C48" s="85">
        <v>1536</v>
      </c>
      <c r="D48" s="86">
        <v>1555</v>
      </c>
      <c r="E48" s="87">
        <v>3091</v>
      </c>
      <c r="F48" s="88">
        <v>516</v>
      </c>
      <c r="G48" s="89">
        <v>587</v>
      </c>
      <c r="H48" s="90">
        <v>1103</v>
      </c>
      <c r="I48" s="91">
        <v>33.59</v>
      </c>
      <c r="J48" s="92">
        <v>37.75</v>
      </c>
      <c r="K48" s="92">
        <v>35.68</v>
      </c>
      <c r="L48" s="93">
        <v>39</v>
      </c>
      <c r="M48" s="94"/>
    </row>
    <row r="49" spans="1:13" ht="13.5" customHeight="1">
      <c r="A49" s="83">
        <v>45</v>
      </c>
      <c r="B49" s="84" t="s">
        <v>126</v>
      </c>
      <c r="C49" s="85">
        <v>1927</v>
      </c>
      <c r="D49" s="86">
        <v>1930</v>
      </c>
      <c r="E49" s="87">
        <v>3857</v>
      </c>
      <c r="F49" s="88">
        <v>660</v>
      </c>
      <c r="G49" s="89">
        <v>760</v>
      </c>
      <c r="H49" s="90">
        <v>1420</v>
      </c>
      <c r="I49" s="91">
        <v>34.25</v>
      </c>
      <c r="J49" s="92">
        <v>39.38</v>
      </c>
      <c r="K49" s="92">
        <v>36.82</v>
      </c>
      <c r="L49" s="93">
        <v>34</v>
      </c>
      <c r="M49" s="94"/>
    </row>
    <row r="50" spans="1:13" ht="13.5" customHeight="1">
      <c r="A50" s="83">
        <v>46</v>
      </c>
      <c r="B50" s="84" t="s">
        <v>127</v>
      </c>
      <c r="C50" s="85">
        <v>2355</v>
      </c>
      <c r="D50" s="86">
        <v>2586</v>
      </c>
      <c r="E50" s="87">
        <v>4941</v>
      </c>
      <c r="F50" s="88">
        <v>837</v>
      </c>
      <c r="G50" s="89">
        <v>1039</v>
      </c>
      <c r="H50" s="90">
        <v>1876</v>
      </c>
      <c r="I50" s="91">
        <v>35.54</v>
      </c>
      <c r="J50" s="92">
        <v>40.18</v>
      </c>
      <c r="K50" s="92">
        <v>37.97</v>
      </c>
      <c r="L50" s="93">
        <v>28</v>
      </c>
      <c r="M50" s="94"/>
    </row>
    <row r="51" spans="1:13" ht="13.5" customHeight="1">
      <c r="A51" s="83">
        <v>47</v>
      </c>
      <c r="B51" s="84" t="s">
        <v>128</v>
      </c>
      <c r="C51" s="85">
        <v>2198</v>
      </c>
      <c r="D51" s="86">
        <v>2218</v>
      </c>
      <c r="E51" s="87">
        <v>4416</v>
      </c>
      <c r="F51" s="88">
        <v>773</v>
      </c>
      <c r="G51" s="89">
        <v>849</v>
      </c>
      <c r="H51" s="90">
        <v>1622</v>
      </c>
      <c r="I51" s="91">
        <v>35.17</v>
      </c>
      <c r="J51" s="92">
        <v>38.28</v>
      </c>
      <c r="K51" s="92">
        <v>36.73</v>
      </c>
      <c r="L51" s="93">
        <v>35</v>
      </c>
      <c r="M51" s="94"/>
    </row>
    <row r="52" spans="1:13" ht="13.5" customHeight="1">
      <c r="A52" s="83">
        <v>48</v>
      </c>
      <c r="B52" s="84" t="s">
        <v>169</v>
      </c>
      <c r="C52" s="85">
        <v>972</v>
      </c>
      <c r="D52" s="86">
        <v>1061</v>
      </c>
      <c r="E52" s="87">
        <v>2033</v>
      </c>
      <c r="F52" s="88">
        <v>368</v>
      </c>
      <c r="G52" s="89">
        <v>419</v>
      </c>
      <c r="H52" s="90">
        <v>787</v>
      </c>
      <c r="I52" s="91">
        <v>37.86</v>
      </c>
      <c r="J52" s="92">
        <v>39.49</v>
      </c>
      <c r="K52" s="92">
        <v>38.71</v>
      </c>
      <c r="L52" s="93">
        <v>23</v>
      </c>
      <c r="M52" s="94"/>
    </row>
    <row r="53" spans="1:13" ht="13.5" customHeight="1">
      <c r="A53" s="83">
        <v>49</v>
      </c>
      <c r="B53" s="84" t="s">
        <v>170</v>
      </c>
      <c r="C53" s="85">
        <v>1832</v>
      </c>
      <c r="D53" s="86">
        <v>1851</v>
      </c>
      <c r="E53" s="87">
        <v>3683</v>
      </c>
      <c r="F53" s="88">
        <v>587</v>
      </c>
      <c r="G53" s="89">
        <v>626</v>
      </c>
      <c r="H53" s="95">
        <v>1213</v>
      </c>
      <c r="I53" s="91">
        <v>32.04</v>
      </c>
      <c r="J53" s="92">
        <v>33.82</v>
      </c>
      <c r="K53" s="92">
        <v>32.94</v>
      </c>
      <c r="L53" s="93">
        <v>54</v>
      </c>
      <c r="M53" s="94"/>
    </row>
    <row r="54" spans="1:13" ht="13.5" customHeight="1">
      <c r="A54" s="83">
        <v>50</v>
      </c>
      <c r="B54" s="84" t="s">
        <v>171</v>
      </c>
      <c r="C54" s="85">
        <v>1761</v>
      </c>
      <c r="D54" s="86">
        <v>1830</v>
      </c>
      <c r="E54" s="87">
        <v>3591</v>
      </c>
      <c r="F54" s="88">
        <v>533</v>
      </c>
      <c r="G54" s="89">
        <v>602</v>
      </c>
      <c r="H54" s="90">
        <v>1135</v>
      </c>
      <c r="I54" s="91">
        <v>30.27</v>
      </c>
      <c r="J54" s="92">
        <v>32.9</v>
      </c>
      <c r="K54" s="92">
        <v>31.61</v>
      </c>
      <c r="L54" s="93">
        <v>61</v>
      </c>
      <c r="M54" s="94"/>
    </row>
    <row r="55" spans="1:13" ht="13.5" customHeight="1">
      <c r="A55" s="83">
        <v>51</v>
      </c>
      <c r="B55" s="84" t="s">
        <v>172</v>
      </c>
      <c r="C55" s="85">
        <v>1054</v>
      </c>
      <c r="D55" s="86">
        <v>983</v>
      </c>
      <c r="E55" s="87">
        <v>2037</v>
      </c>
      <c r="F55" s="88">
        <v>308</v>
      </c>
      <c r="G55" s="89">
        <v>342</v>
      </c>
      <c r="H55" s="90">
        <v>650</v>
      </c>
      <c r="I55" s="91">
        <v>29.22</v>
      </c>
      <c r="J55" s="92">
        <v>34.79</v>
      </c>
      <c r="K55" s="92">
        <v>31.91</v>
      </c>
      <c r="L55" s="93">
        <v>59</v>
      </c>
      <c r="M55" s="94"/>
    </row>
    <row r="56" spans="1:13" ht="13.5" customHeight="1">
      <c r="A56" s="83">
        <v>52</v>
      </c>
      <c r="B56" s="84" t="s">
        <v>173</v>
      </c>
      <c r="C56" s="85">
        <v>2673</v>
      </c>
      <c r="D56" s="86">
        <v>2844</v>
      </c>
      <c r="E56" s="87">
        <v>5517</v>
      </c>
      <c r="F56" s="88">
        <v>851</v>
      </c>
      <c r="G56" s="89">
        <v>933</v>
      </c>
      <c r="H56" s="90">
        <v>1784</v>
      </c>
      <c r="I56" s="91">
        <v>31.84</v>
      </c>
      <c r="J56" s="92">
        <v>32.81</v>
      </c>
      <c r="K56" s="92">
        <v>32.34</v>
      </c>
      <c r="L56" s="93">
        <v>55</v>
      </c>
      <c r="M56" s="94"/>
    </row>
    <row r="57" spans="1:13" ht="13.5" customHeight="1">
      <c r="A57" s="83">
        <v>53</v>
      </c>
      <c r="B57" s="84" t="s">
        <v>174</v>
      </c>
      <c r="C57" s="85">
        <v>1077</v>
      </c>
      <c r="D57" s="86">
        <v>1100</v>
      </c>
      <c r="E57" s="87">
        <v>2177</v>
      </c>
      <c r="F57" s="88">
        <v>362</v>
      </c>
      <c r="G57" s="89">
        <v>389</v>
      </c>
      <c r="H57" s="90">
        <v>751</v>
      </c>
      <c r="I57" s="91">
        <v>33.61</v>
      </c>
      <c r="J57" s="92">
        <v>35.36</v>
      </c>
      <c r="K57" s="92">
        <v>34.5</v>
      </c>
      <c r="L57" s="93">
        <v>44</v>
      </c>
      <c r="M57" s="94"/>
    </row>
    <row r="58" spans="1:13" ht="13.5" customHeight="1">
      <c r="A58" s="83">
        <v>54</v>
      </c>
      <c r="B58" s="84" t="s">
        <v>129</v>
      </c>
      <c r="C58" s="85">
        <v>2546</v>
      </c>
      <c r="D58" s="86">
        <v>2794</v>
      </c>
      <c r="E58" s="87">
        <v>5340</v>
      </c>
      <c r="F58" s="88">
        <v>906</v>
      </c>
      <c r="G58" s="89">
        <v>948</v>
      </c>
      <c r="H58" s="90">
        <v>1854</v>
      </c>
      <c r="I58" s="91">
        <v>35.59</v>
      </c>
      <c r="J58" s="92">
        <v>33.93</v>
      </c>
      <c r="K58" s="92">
        <v>34.72</v>
      </c>
      <c r="L58" s="93">
        <v>42</v>
      </c>
      <c r="M58" s="94"/>
    </row>
    <row r="59" spans="1:13" ht="13.5" customHeight="1">
      <c r="A59" s="83">
        <v>55</v>
      </c>
      <c r="B59" s="84" t="s">
        <v>130</v>
      </c>
      <c r="C59" s="85">
        <v>2692</v>
      </c>
      <c r="D59" s="86">
        <v>3297</v>
      </c>
      <c r="E59" s="87">
        <v>5989</v>
      </c>
      <c r="F59" s="88">
        <v>1100</v>
      </c>
      <c r="G59" s="89">
        <v>1318</v>
      </c>
      <c r="H59" s="90">
        <v>2418</v>
      </c>
      <c r="I59" s="91">
        <v>40.86</v>
      </c>
      <c r="J59" s="92">
        <v>39.98</v>
      </c>
      <c r="K59" s="92">
        <v>40.37</v>
      </c>
      <c r="L59" s="93">
        <v>16</v>
      </c>
      <c r="M59" s="94"/>
    </row>
    <row r="60" spans="1:13" ht="13.5" customHeight="1">
      <c r="A60" s="83">
        <v>56</v>
      </c>
      <c r="B60" s="84" t="s">
        <v>131</v>
      </c>
      <c r="C60" s="85">
        <v>2971</v>
      </c>
      <c r="D60" s="86">
        <v>3238</v>
      </c>
      <c r="E60" s="87">
        <v>6209</v>
      </c>
      <c r="F60" s="88">
        <v>1150</v>
      </c>
      <c r="G60" s="89">
        <v>1316</v>
      </c>
      <c r="H60" s="90">
        <v>2466</v>
      </c>
      <c r="I60" s="91">
        <v>38.71</v>
      </c>
      <c r="J60" s="92">
        <v>40.64</v>
      </c>
      <c r="K60" s="92">
        <v>39.72</v>
      </c>
      <c r="L60" s="93">
        <v>19</v>
      </c>
      <c r="M60" s="94"/>
    </row>
    <row r="61" spans="1:13" ht="13.5" customHeight="1">
      <c r="A61" s="83">
        <v>57</v>
      </c>
      <c r="B61" s="84" t="s">
        <v>132</v>
      </c>
      <c r="C61" s="85">
        <v>1967</v>
      </c>
      <c r="D61" s="86">
        <v>2259</v>
      </c>
      <c r="E61" s="87">
        <v>4226</v>
      </c>
      <c r="F61" s="88">
        <v>680</v>
      </c>
      <c r="G61" s="89">
        <v>833</v>
      </c>
      <c r="H61" s="90">
        <v>1513</v>
      </c>
      <c r="I61" s="91">
        <v>34.57</v>
      </c>
      <c r="J61" s="92">
        <v>36.87</v>
      </c>
      <c r="K61" s="92">
        <v>35.8</v>
      </c>
      <c r="L61" s="93">
        <v>37</v>
      </c>
      <c r="M61" s="94"/>
    </row>
    <row r="62" spans="1:13" ht="13.5" customHeight="1">
      <c r="A62" s="83">
        <v>58</v>
      </c>
      <c r="B62" s="84" t="s">
        <v>133</v>
      </c>
      <c r="C62" s="85">
        <v>2007</v>
      </c>
      <c r="D62" s="86">
        <v>2333</v>
      </c>
      <c r="E62" s="87">
        <v>4340</v>
      </c>
      <c r="F62" s="88">
        <v>857</v>
      </c>
      <c r="G62" s="89">
        <v>961</v>
      </c>
      <c r="H62" s="90">
        <v>1818</v>
      </c>
      <c r="I62" s="91">
        <v>42.7</v>
      </c>
      <c r="J62" s="92">
        <v>41.19</v>
      </c>
      <c r="K62" s="92">
        <v>41.89</v>
      </c>
      <c r="L62" s="93">
        <v>7</v>
      </c>
      <c r="M62" s="94"/>
    </row>
    <row r="63" spans="1:13" ht="13.5" customHeight="1">
      <c r="A63" s="83">
        <v>59</v>
      </c>
      <c r="B63" s="84" t="s">
        <v>134</v>
      </c>
      <c r="C63" s="85">
        <v>3075</v>
      </c>
      <c r="D63" s="86">
        <v>3392</v>
      </c>
      <c r="E63" s="87">
        <v>6467</v>
      </c>
      <c r="F63" s="88">
        <v>1154</v>
      </c>
      <c r="G63" s="89">
        <v>1237</v>
      </c>
      <c r="H63" s="90">
        <v>2391</v>
      </c>
      <c r="I63" s="91">
        <v>37.53</v>
      </c>
      <c r="J63" s="92">
        <v>36.47</v>
      </c>
      <c r="K63" s="92">
        <v>36.97</v>
      </c>
      <c r="L63" s="93">
        <v>33</v>
      </c>
      <c r="M63" s="94"/>
    </row>
    <row r="64" spans="1:13" ht="13.5" customHeight="1">
      <c r="A64" s="83">
        <v>60</v>
      </c>
      <c r="B64" s="84" t="s">
        <v>175</v>
      </c>
      <c r="C64" s="85">
        <v>1634</v>
      </c>
      <c r="D64" s="86">
        <v>2010</v>
      </c>
      <c r="E64" s="87">
        <v>3644</v>
      </c>
      <c r="F64" s="88">
        <v>587</v>
      </c>
      <c r="G64" s="89">
        <v>676</v>
      </c>
      <c r="H64" s="90">
        <v>1263</v>
      </c>
      <c r="I64" s="91">
        <v>35.92</v>
      </c>
      <c r="J64" s="92">
        <v>33.63</v>
      </c>
      <c r="K64" s="92">
        <v>34.66</v>
      </c>
      <c r="L64" s="93">
        <v>43</v>
      </c>
      <c r="M64" s="94"/>
    </row>
    <row r="65" spans="1:13" ht="13.5" customHeight="1">
      <c r="A65" s="83">
        <v>61</v>
      </c>
      <c r="B65" s="84" t="s">
        <v>176</v>
      </c>
      <c r="C65" s="85">
        <v>2960</v>
      </c>
      <c r="D65" s="86">
        <v>3616</v>
      </c>
      <c r="E65" s="87">
        <v>6576</v>
      </c>
      <c r="F65" s="88">
        <v>1107</v>
      </c>
      <c r="G65" s="89">
        <v>1391</v>
      </c>
      <c r="H65" s="90">
        <v>2498</v>
      </c>
      <c r="I65" s="91">
        <v>37.4</v>
      </c>
      <c r="J65" s="92">
        <v>38.47</v>
      </c>
      <c r="K65" s="92">
        <v>37.99</v>
      </c>
      <c r="L65" s="93">
        <v>27</v>
      </c>
      <c r="M65" s="94"/>
    </row>
    <row r="66" spans="1:13" ht="13.5" customHeight="1">
      <c r="A66" s="83">
        <v>62</v>
      </c>
      <c r="B66" s="84" t="s">
        <v>177</v>
      </c>
      <c r="C66" s="85">
        <v>1322</v>
      </c>
      <c r="D66" s="86">
        <v>1473</v>
      </c>
      <c r="E66" s="87">
        <v>2795</v>
      </c>
      <c r="F66" s="88">
        <v>381</v>
      </c>
      <c r="G66" s="89">
        <v>415</v>
      </c>
      <c r="H66" s="90">
        <v>796</v>
      </c>
      <c r="I66" s="91">
        <v>28.82</v>
      </c>
      <c r="J66" s="92">
        <v>28.17</v>
      </c>
      <c r="K66" s="92">
        <v>28.48</v>
      </c>
      <c r="L66" s="93">
        <v>65</v>
      </c>
      <c r="M66" s="94"/>
    </row>
    <row r="67" spans="1:13" ht="13.5" customHeight="1">
      <c r="A67" s="83">
        <v>63</v>
      </c>
      <c r="B67" s="84" t="s">
        <v>178</v>
      </c>
      <c r="C67" s="85">
        <v>2401</v>
      </c>
      <c r="D67" s="86">
        <v>2806</v>
      </c>
      <c r="E67" s="87">
        <v>5207</v>
      </c>
      <c r="F67" s="88">
        <v>926</v>
      </c>
      <c r="G67" s="89">
        <v>1055</v>
      </c>
      <c r="H67" s="90">
        <v>1981</v>
      </c>
      <c r="I67" s="91">
        <v>38.57</v>
      </c>
      <c r="J67" s="92">
        <v>37.6</v>
      </c>
      <c r="K67" s="92">
        <v>38.04</v>
      </c>
      <c r="L67" s="93">
        <v>25</v>
      </c>
      <c r="M67" s="94"/>
    </row>
    <row r="68" spans="1:13" ht="13.5" customHeight="1">
      <c r="A68" s="83">
        <v>64</v>
      </c>
      <c r="B68" s="84" t="s">
        <v>179</v>
      </c>
      <c r="C68" s="85">
        <v>2167</v>
      </c>
      <c r="D68" s="86">
        <v>2469</v>
      </c>
      <c r="E68" s="87">
        <v>4636</v>
      </c>
      <c r="F68" s="88">
        <v>734</v>
      </c>
      <c r="G68" s="89">
        <v>804</v>
      </c>
      <c r="H68" s="90">
        <v>1538</v>
      </c>
      <c r="I68" s="91">
        <v>33.87</v>
      </c>
      <c r="J68" s="92">
        <v>32.56</v>
      </c>
      <c r="K68" s="92">
        <v>33.18</v>
      </c>
      <c r="L68" s="93">
        <v>52</v>
      </c>
      <c r="M68" s="94"/>
    </row>
    <row r="69" spans="1:13" ht="13.5" customHeight="1">
      <c r="A69" s="83">
        <v>65</v>
      </c>
      <c r="B69" s="84" t="s">
        <v>180</v>
      </c>
      <c r="C69" s="85">
        <v>2218</v>
      </c>
      <c r="D69" s="86">
        <v>2604</v>
      </c>
      <c r="E69" s="87">
        <v>4822</v>
      </c>
      <c r="F69" s="88">
        <v>874</v>
      </c>
      <c r="G69" s="89">
        <v>1004</v>
      </c>
      <c r="H69" s="90">
        <v>1878</v>
      </c>
      <c r="I69" s="91">
        <v>39.4</v>
      </c>
      <c r="J69" s="92">
        <v>38.56</v>
      </c>
      <c r="K69" s="92">
        <v>38.95</v>
      </c>
      <c r="L69" s="93">
        <v>20</v>
      </c>
      <c r="M69" s="94"/>
    </row>
    <row r="70" spans="1:13" ht="13.5" customHeight="1">
      <c r="A70" s="83">
        <v>66</v>
      </c>
      <c r="B70" s="84" t="s">
        <v>181</v>
      </c>
      <c r="C70" s="85">
        <v>2116</v>
      </c>
      <c r="D70" s="86">
        <v>2426</v>
      </c>
      <c r="E70" s="87">
        <v>4542</v>
      </c>
      <c r="F70" s="88">
        <v>744</v>
      </c>
      <c r="G70" s="89">
        <v>882</v>
      </c>
      <c r="H70" s="90">
        <v>1626</v>
      </c>
      <c r="I70" s="91">
        <v>35.16</v>
      </c>
      <c r="J70" s="92">
        <v>36.36</v>
      </c>
      <c r="K70" s="92">
        <v>35.8</v>
      </c>
      <c r="L70" s="93">
        <v>37</v>
      </c>
      <c r="M70" s="94"/>
    </row>
    <row r="71" spans="1:13" ht="13.5" customHeight="1">
      <c r="A71" s="96"/>
      <c r="B71" s="84"/>
      <c r="C71" s="85"/>
      <c r="D71" s="86"/>
      <c r="E71" s="87">
        <f>+C71+D71</f>
        <v>0</v>
      </c>
      <c r="F71" s="88"/>
      <c r="G71" s="89"/>
      <c r="H71" s="90">
        <f>IF(E71=0,"",+F71+G71)</f>
      </c>
      <c r="I71" s="91">
        <f aca="true" t="shared" si="0" ref="I71:K74">IF(C71&lt;1,"",ROUND(+F71/C71*100,2))</f>
      </c>
      <c r="J71" s="92">
        <f t="shared" si="0"/>
      </c>
      <c r="K71" s="92">
        <f t="shared" si="0"/>
      </c>
      <c r="L71" s="93">
        <f>IF(K71="","",RANK(K71,$K$5:$K$74))</f>
      </c>
      <c r="M71" s="94"/>
    </row>
    <row r="72" spans="1:13" ht="13.5" customHeight="1">
      <c r="A72" s="96"/>
      <c r="B72" s="84"/>
      <c r="C72" s="85"/>
      <c r="D72" s="86"/>
      <c r="E72" s="87">
        <f>+C72+D72</f>
        <v>0</v>
      </c>
      <c r="F72" s="88"/>
      <c r="G72" s="89"/>
      <c r="H72" s="90">
        <f>IF(E72=0,"",+F72+G72)</f>
      </c>
      <c r="I72" s="91">
        <f>IF(C72&lt;1,"",ROUND(+F72/C72*100,2))</f>
      </c>
      <c r="J72" s="92">
        <f t="shared" si="0"/>
      </c>
      <c r="K72" s="92">
        <f t="shared" si="0"/>
      </c>
      <c r="L72" s="93">
        <f>IF(K72="","",RANK(K72,$K$5:$K$74))</f>
      </c>
      <c r="M72" s="94"/>
    </row>
    <row r="73" spans="1:13" ht="13.5" customHeight="1">
      <c r="A73" s="96"/>
      <c r="B73" s="84"/>
      <c r="C73" s="85"/>
      <c r="D73" s="86"/>
      <c r="E73" s="87">
        <f>+C73+D73</f>
        <v>0</v>
      </c>
      <c r="F73" s="88"/>
      <c r="G73" s="89"/>
      <c r="H73" s="90">
        <f>IF(E73=0,"",+F73+G73)</f>
      </c>
      <c r="I73" s="91">
        <f t="shared" si="0"/>
      </c>
      <c r="J73" s="92">
        <f t="shared" si="0"/>
      </c>
      <c r="K73" s="92">
        <f t="shared" si="0"/>
      </c>
      <c r="L73" s="93">
        <f>IF(K73="","",RANK(K73,$K$5:$K$74))</f>
      </c>
      <c r="M73" s="94"/>
    </row>
    <row r="74" spans="1:13" ht="13.5" customHeight="1">
      <c r="A74" s="96"/>
      <c r="B74" s="84"/>
      <c r="C74" s="85"/>
      <c r="D74" s="86"/>
      <c r="E74" s="87">
        <f>+C74+D74</f>
        <v>0</v>
      </c>
      <c r="F74" s="88"/>
      <c r="G74" s="89"/>
      <c r="H74" s="90">
        <f>IF(E74=0,"",+F74+G74)</f>
      </c>
      <c r="I74" s="91">
        <f t="shared" si="0"/>
      </c>
      <c r="J74" s="92">
        <f t="shared" si="0"/>
      </c>
      <c r="K74" s="92">
        <f t="shared" si="0"/>
      </c>
      <c r="L74" s="93">
        <f>IF(K74="","",RANK(K74,$K$5:$K$74))</f>
      </c>
      <c r="M74" s="94"/>
    </row>
    <row r="75" spans="1:13" ht="13.5" customHeight="1">
      <c r="A75" s="243" t="s">
        <v>144</v>
      </c>
      <c r="B75" s="244"/>
      <c r="C75" s="97">
        <v>153368</v>
      </c>
      <c r="D75" s="98">
        <v>174699</v>
      </c>
      <c r="E75" s="97">
        <v>328067</v>
      </c>
      <c r="F75" s="99">
        <v>55950</v>
      </c>
      <c r="G75" s="98">
        <v>65165</v>
      </c>
      <c r="H75" s="90">
        <v>121115</v>
      </c>
      <c r="I75" s="100">
        <v>36.48</v>
      </c>
      <c r="J75" s="101">
        <v>37.3</v>
      </c>
      <c r="K75" s="101">
        <v>36.92</v>
      </c>
      <c r="L75" s="102"/>
      <c r="M75" s="94"/>
    </row>
    <row r="77" spans="9:11" ht="14.25">
      <c r="I77" s="67"/>
      <c r="J77" s="67"/>
      <c r="K77" s="67"/>
    </row>
    <row r="78" spans="9:11" ht="14.25">
      <c r="I78" s="67"/>
      <c r="J78" s="67"/>
      <c r="K78" s="67"/>
    </row>
    <row r="80" ht="12" customHeight="1"/>
  </sheetData>
  <sheetProtection/>
  <mergeCells count="7">
    <mergeCell ref="A75:B75"/>
    <mergeCell ref="A1:M1"/>
    <mergeCell ref="K2:M2"/>
    <mergeCell ref="A3:A4"/>
    <mergeCell ref="B3:B4"/>
    <mergeCell ref="I3:L3"/>
    <mergeCell ref="M3:M4"/>
  </mergeCells>
  <dataValidations count="2">
    <dataValidation allowBlank="1" showInputMessage="1" showErrorMessage="1" imeMode="hiragana" sqref="M5:M75 D2:J2 B5:B74"/>
    <dataValidation allowBlank="1" showInputMessage="1" showErrorMessage="1" imeMode="off" sqref="F5:G74 C5:D74"/>
  </dataValidations>
  <printOptions horizontalCentered="1"/>
  <pageMargins left="0.35433070866141736" right="0" top="0.5905511811023623" bottom="0.1968503937007874" header="0.5118110236220472" footer="0.5118110236220472"/>
  <pageSetup horizontalDpi="600" verticalDpi="600" orientation="portrait" paperSize="12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78"/>
  <sheetViews>
    <sheetView showGridLines="0" zoomScalePageLayoutView="0" workbookViewId="0" topLeftCell="A1">
      <selection activeCell="C5" sqref="C5:C70"/>
    </sheetView>
  </sheetViews>
  <sheetFormatPr defaultColWidth="9.00390625" defaultRowHeight="13.5"/>
  <cols>
    <col min="1" max="1" width="5.375" style="67" bestFit="1" customWidth="1"/>
    <col min="2" max="2" width="16.00390625" style="67" customWidth="1"/>
    <col min="3" max="8" width="9.625" style="67" customWidth="1"/>
    <col min="9" max="11" width="9.625" style="103" customWidth="1"/>
    <col min="12" max="12" width="4.625" style="67" customWidth="1"/>
    <col min="13" max="13" width="6.75390625" style="67" customWidth="1"/>
    <col min="14" max="16384" width="9.00390625" style="67" customWidth="1"/>
  </cols>
  <sheetData>
    <row r="1" spans="1:13" ht="30" customHeight="1">
      <c r="A1" s="257" t="s">
        <v>72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13" ht="13.5" customHeight="1">
      <c r="A2" s="68"/>
      <c r="B2" s="69" t="str">
        <f>+'[2]選挙基本'!$C$3&amp;'[2]選挙基本'!$C$4&amp;'[2]選挙基本'!$D$3&amp;'[2]選挙基本'!$D$4&amp;'[2]選挙基本'!$C$5&amp;'[2]選挙基本'!$D$5&amp;'[2]選挙基本'!$C$6&amp;'[2]選挙基本'!$D$6&amp;"執行豊中市議会議員補欠選挙"</f>
        <v>平成30年4月22日執行豊中市議会議員補欠選挙</v>
      </c>
      <c r="C2" s="104"/>
      <c r="D2" s="69"/>
      <c r="E2" s="71"/>
      <c r="F2" s="71"/>
      <c r="G2" s="71"/>
      <c r="H2" s="71"/>
      <c r="I2" s="72"/>
      <c r="J2" s="72"/>
      <c r="K2" s="258" t="s">
        <v>135</v>
      </c>
      <c r="L2" s="259"/>
      <c r="M2" s="259"/>
    </row>
    <row r="3" spans="1:13" ht="13.5" customHeight="1">
      <c r="A3" s="260" t="s">
        <v>74</v>
      </c>
      <c r="B3" s="262" t="s">
        <v>75</v>
      </c>
      <c r="C3" s="105"/>
      <c r="D3" s="106" t="s">
        <v>76</v>
      </c>
      <c r="E3" s="106"/>
      <c r="F3" s="107"/>
      <c r="G3" s="106" t="s">
        <v>77</v>
      </c>
      <c r="H3" s="108"/>
      <c r="I3" s="264" t="s">
        <v>78</v>
      </c>
      <c r="J3" s="265"/>
      <c r="K3" s="265"/>
      <c r="L3" s="266"/>
      <c r="M3" s="267" t="s">
        <v>79</v>
      </c>
    </row>
    <row r="4" spans="1:13" ht="13.5" customHeight="1">
      <c r="A4" s="261"/>
      <c r="B4" s="263"/>
      <c r="C4" s="109" t="s">
        <v>28</v>
      </c>
      <c r="D4" s="110" t="s">
        <v>29</v>
      </c>
      <c r="E4" s="111" t="s">
        <v>80</v>
      </c>
      <c r="F4" s="112" t="s">
        <v>28</v>
      </c>
      <c r="G4" s="113" t="s">
        <v>29</v>
      </c>
      <c r="H4" s="114" t="s">
        <v>80</v>
      </c>
      <c r="I4" s="109" t="s">
        <v>28</v>
      </c>
      <c r="J4" s="110" t="s">
        <v>29</v>
      </c>
      <c r="K4" s="110" t="s">
        <v>80</v>
      </c>
      <c r="L4" s="111" t="s">
        <v>81</v>
      </c>
      <c r="M4" s="268"/>
    </row>
    <row r="5" spans="1:13" ht="13.5" customHeight="1">
      <c r="A5" s="83">
        <v>1</v>
      </c>
      <c r="B5" s="84" t="s">
        <v>82</v>
      </c>
      <c r="C5" s="85">
        <v>2863</v>
      </c>
      <c r="D5" s="86">
        <v>3315</v>
      </c>
      <c r="E5" s="87">
        <v>6178</v>
      </c>
      <c r="F5" s="88">
        <v>1097</v>
      </c>
      <c r="G5" s="89">
        <v>1295</v>
      </c>
      <c r="H5" s="90">
        <v>2392</v>
      </c>
      <c r="I5" s="91">
        <v>38.32</v>
      </c>
      <c r="J5" s="92">
        <v>39.06</v>
      </c>
      <c r="K5" s="92">
        <v>38.72</v>
      </c>
      <c r="L5" s="93">
        <v>22</v>
      </c>
      <c r="M5" s="94"/>
    </row>
    <row r="6" spans="1:13" ht="13.5" customHeight="1">
      <c r="A6" s="83">
        <v>2</v>
      </c>
      <c r="B6" s="84" t="s">
        <v>83</v>
      </c>
      <c r="C6" s="85">
        <v>1978</v>
      </c>
      <c r="D6" s="86">
        <v>2325</v>
      </c>
      <c r="E6" s="87">
        <v>4303</v>
      </c>
      <c r="F6" s="88">
        <v>801</v>
      </c>
      <c r="G6" s="89">
        <v>925</v>
      </c>
      <c r="H6" s="90">
        <v>1726</v>
      </c>
      <c r="I6" s="91">
        <v>40.5</v>
      </c>
      <c r="J6" s="92">
        <v>39.78</v>
      </c>
      <c r="K6" s="92">
        <v>40.11</v>
      </c>
      <c r="L6" s="93">
        <v>17</v>
      </c>
      <c r="M6" s="94"/>
    </row>
    <row r="7" spans="1:13" ht="13.5" customHeight="1">
      <c r="A7" s="83">
        <v>3</v>
      </c>
      <c r="B7" s="84" t="s">
        <v>84</v>
      </c>
      <c r="C7" s="85">
        <v>2083</v>
      </c>
      <c r="D7" s="86">
        <v>2103</v>
      </c>
      <c r="E7" s="87">
        <v>4186</v>
      </c>
      <c r="F7" s="88">
        <v>597</v>
      </c>
      <c r="G7" s="89">
        <v>666</v>
      </c>
      <c r="H7" s="90">
        <v>1263</v>
      </c>
      <c r="I7" s="91">
        <v>28.66</v>
      </c>
      <c r="J7" s="92">
        <v>31.67</v>
      </c>
      <c r="K7" s="92">
        <v>30.17</v>
      </c>
      <c r="L7" s="93">
        <v>63</v>
      </c>
      <c r="M7" s="94"/>
    </row>
    <row r="8" spans="1:13" ht="13.5" customHeight="1">
      <c r="A8" s="83">
        <v>4</v>
      </c>
      <c r="B8" s="84" t="s">
        <v>136</v>
      </c>
      <c r="C8" s="85">
        <v>2020</v>
      </c>
      <c r="D8" s="86">
        <v>2196</v>
      </c>
      <c r="E8" s="87">
        <v>4216</v>
      </c>
      <c r="F8" s="88">
        <v>653</v>
      </c>
      <c r="G8" s="89">
        <v>757</v>
      </c>
      <c r="H8" s="90">
        <v>1410</v>
      </c>
      <c r="I8" s="91">
        <v>32.33</v>
      </c>
      <c r="J8" s="92">
        <v>34.47</v>
      </c>
      <c r="K8" s="92">
        <v>33.44</v>
      </c>
      <c r="L8" s="93">
        <v>50</v>
      </c>
      <c r="M8" s="94"/>
    </row>
    <row r="9" spans="1:13" ht="13.5" customHeight="1">
      <c r="A9" s="83">
        <v>5</v>
      </c>
      <c r="B9" s="84" t="s">
        <v>86</v>
      </c>
      <c r="C9" s="85">
        <v>2297</v>
      </c>
      <c r="D9" s="86">
        <v>2552</v>
      </c>
      <c r="E9" s="87">
        <v>4849</v>
      </c>
      <c r="F9" s="88">
        <v>758</v>
      </c>
      <c r="G9" s="89">
        <v>848</v>
      </c>
      <c r="H9" s="90">
        <v>1606</v>
      </c>
      <c r="I9" s="91">
        <v>33</v>
      </c>
      <c r="J9" s="92">
        <v>33.23</v>
      </c>
      <c r="K9" s="92">
        <v>33.12</v>
      </c>
      <c r="L9" s="93">
        <v>52</v>
      </c>
      <c r="M9" s="94"/>
    </row>
    <row r="10" spans="1:13" ht="13.5" customHeight="1">
      <c r="A10" s="83">
        <v>6</v>
      </c>
      <c r="B10" s="84" t="s">
        <v>87</v>
      </c>
      <c r="C10" s="85">
        <v>145</v>
      </c>
      <c r="D10" s="86">
        <v>156</v>
      </c>
      <c r="E10" s="87">
        <v>301</v>
      </c>
      <c r="F10" s="88">
        <v>42</v>
      </c>
      <c r="G10" s="89">
        <v>39</v>
      </c>
      <c r="H10" s="90">
        <v>81</v>
      </c>
      <c r="I10" s="91">
        <v>28.97</v>
      </c>
      <c r="J10" s="92">
        <v>25</v>
      </c>
      <c r="K10" s="92">
        <v>26.91</v>
      </c>
      <c r="L10" s="93">
        <v>66</v>
      </c>
      <c r="M10" s="94"/>
    </row>
    <row r="11" spans="1:13" ht="13.5" customHeight="1">
      <c r="A11" s="83">
        <v>7</v>
      </c>
      <c r="B11" s="84" t="s">
        <v>88</v>
      </c>
      <c r="C11" s="85">
        <v>3866</v>
      </c>
      <c r="D11" s="86">
        <v>4519</v>
      </c>
      <c r="E11" s="87">
        <v>8385</v>
      </c>
      <c r="F11" s="88">
        <v>1353</v>
      </c>
      <c r="G11" s="89">
        <v>1507</v>
      </c>
      <c r="H11" s="90">
        <v>2860</v>
      </c>
      <c r="I11" s="91">
        <v>35</v>
      </c>
      <c r="J11" s="92">
        <v>33.35</v>
      </c>
      <c r="K11" s="92">
        <v>34.11</v>
      </c>
      <c r="L11" s="93">
        <v>46</v>
      </c>
      <c r="M11" s="94"/>
    </row>
    <row r="12" spans="1:13" ht="13.5" customHeight="1">
      <c r="A12" s="83">
        <v>8</v>
      </c>
      <c r="B12" s="84" t="s">
        <v>89</v>
      </c>
      <c r="C12" s="85">
        <v>2356</v>
      </c>
      <c r="D12" s="86">
        <v>2777</v>
      </c>
      <c r="E12" s="87">
        <v>5133</v>
      </c>
      <c r="F12" s="88">
        <v>908</v>
      </c>
      <c r="G12" s="89">
        <v>1065</v>
      </c>
      <c r="H12" s="90">
        <v>1973</v>
      </c>
      <c r="I12" s="91">
        <v>38.54</v>
      </c>
      <c r="J12" s="92">
        <v>38.35</v>
      </c>
      <c r="K12" s="92">
        <v>38.44</v>
      </c>
      <c r="L12" s="93">
        <v>24</v>
      </c>
      <c r="M12" s="94"/>
    </row>
    <row r="13" spans="1:13" ht="13.5" customHeight="1">
      <c r="A13" s="83">
        <v>9</v>
      </c>
      <c r="B13" s="84" t="s">
        <v>137</v>
      </c>
      <c r="C13" s="85">
        <v>3987</v>
      </c>
      <c r="D13" s="86">
        <v>4853</v>
      </c>
      <c r="E13" s="87">
        <v>8840</v>
      </c>
      <c r="F13" s="88">
        <v>1681</v>
      </c>
      <c r="G13" s="89">
        <v>1960</v>
      </c>
      <c r="H13" s="90">
        <v>3641</v>
      </c>
      <c r="I13" s="91">
        <v>42.16</v>
      </c>
      <c r="J13" s="92">
        <v>40.39</v>
      </c>
      <c r="K13" s="92">
        <v>41.19</v>
      </c>
      <c r="L13" s="93">
        <v>8</v>
      </c>
      <c r="M13" s="94"/>
    </row>
    <row r="14" spans="1:13" ht="13.5" customHeight="1">
      <c r="A14" s="83">
        <v>10</v>
      </c>
      <c r="B14" s="84" t="s">
        <v>91</v>
      </c>
      <c r="C14" s="85">
        <v>3128</v>
      </c>
      <c r="D14" s="86">
        <v>3623</v>
      </c>
      <c r="E14" s="87">
        <v>6751</v>
      </c>
      <c r="F14" s="88">
        <v>1210</v>
      </c>
      <c r="G14" s="89">
        <v>1419</v>
      </c>
      <c r="H14" s="90">
        <v>2629</v>
      </c>
      <c r="I14" s="91">
        <v>38.68</v>
      </c>
      <c r="J14" s="92">
        <v>39.17</v>
      </c>
      <c r="K14" s="92">
        <v>38.94</v>
      </c>
      <c r="L14" s="93">
        <v>20</v>
      </c>
      <c r="M14" s="94"/>
    </row>
    <row r="15" spans="1:13" ht="13.5" customHeight="1">
      <c r="A15" s="83">
        <v>11</v>
      </c>
      <c r="B15" s="84" t="s">
        <v>92</v>
      </c>
      <c r="C15" s="85">
        <v>2401</v>
      </c>
      <c r="D15" s="86">
        <v>2727</v>
      </c>
      <c r="E15" s="87">
        <v>5128</v>
      </c>
      <c r="F15" s="88">
        <v>886</v>
      </c>
      <c r="G15" s="89">
        <v>986</v>
      </c>
      <c r="H15" s="90">
        <v>1872</v>
      </c>
      <c r="I15" s="91">
        <v>36.9</v>
      </c>
      <c r="J15" s="92">
        <v>36.16</v>
      </c>
      <c r="K15" s="92">
        <v>36.51</v>
      </c>
      <c r="L15" s="93">
        <v>36</v>
      </c>
      <c r="M15" s="94"/>
    </row>
    <row r="16" spans="1:13" ht="13.5" customHeight="1">
      <c r="A16" s="83">
        <v>12</v>
      </c>
      <c r="B16" s="84" t="s">
        <v>93</v>
      </c>
      <c r="C16" s="85">
        <v>3597</v>
      </c>
      <c r="D16" s="86">
        <v>3926</v>
      </c>
      <c r="E16" s="87">
        <v>7523</v>
      </c>
      <c r="F16" s="88">
        <v>1242</v>
      </c>
      <c r="G16" s="89">
        <v>1384</v>
      </c>
      <c r="H16" s="90">
        <v>2626</v>
      </c>
      <c r="I16" s="91">
        <v>34.53</v>
      </c>
      <c r="J16" s="92">
        <v>35.25</v>
      </c>
      <c r="K16" s="92">
        <v>34.91</v>
      </c>
      <c r="L16" s="93">
        <v>40</v>
      </c>
      <c r="M16" s="94"/>
    </row>
    <row r="17" spans="1:13" ht="13.5" customHeight="1">
      <c r="A17" s="83">
        <v>13</v>
      </c>
      <c r="B17" s="84" t="s">
        <v>94</v>
      </c>
      <c r="C17" s="85">
        <v>3358</v>
      </c>
      <c r="D17" s="86">
        <v>4051</v>
      </c>
      <c r="E17" s="87">
        <v>7409</v>
      </c>
      <c r="F17" s="88">
        <v>1109</v>
      </c>
      <c r="G17" s="89">
        <v>1384</v>
      </c>
      <c r="H17" s="90">
        <v>2493</v>
      </c>
      <c r="I17" s="91">
        <v>33.03</v>
      </c>
      <c r="J17" s="92">
        <v>34.16</v>
      </c>
      <c r="K17" s="92">
        <v>33.65</v>
      </c>
      <c r="L17" s="93">
        <v>48</v>
      </c>
      <c r="M17" s="94"/>
    </row>
    <row r="18" spans="1:13" ht="13.5" customHeight="1">
      <c r="A18" s="83">
        <v>14</v>
      </c>
      <c r="B18" s="84" t="s">
        <v>95</v>
      </c>
      <c r="C18" s="85">
        <v>5916</v>
      </c>
      <c r="D18" s="86">
        <v>6789</v>
      </c>
      <c r="E18" s="87">
        <v>12705</v>
      </c>
      <c r="F18" s="88">
        <v>2001</v>
      </c>
      <c r="G18" s="89">
        <v>2321</v>
      </c>
      <c r="H18" s="90">
        <v>4322</v>
      </c>
      <c r="I18" s="91">
        <v>33.82</v>
      </c>
      <c r="J18" s="92">
        <v>34.19</v>
      </c>
      <c r="K18" s="92">
        <v>34.02</v>
      </c>
      <c r="L18" s="93">
        <v>47</v>
      </c>
      <c r="M18" s="94"/>
    </row>
    <row r="19" spans="1:13" ht="13.5" customHeight="1">
      <c r="A19" s="83">
        <v>15</v>
      </c>
      <c r="B19" s="84" t="s">
        <v>96</v>
      </c>
      <c r="C19" s="85">
        <v>2954</v>
      </c>
      <c r="D19" s="86">
        <v>3655</v>
      </c>
      <c r="E19" s="87">
        <v>6609</v>
      </c>
      <c r="F19" s="88">
        <v>1247</v>
      </c>
      <c r="G19" s="89">
        <v>1574</v>
      </c>
      <c r="H19" s="90">
        <v>2821</v>
      </c>
      <c r="I19" s="91">
        <v>42.21</v>
      </c>
      <c r="J19" s="92">
        <v>43.06</v>
      </c>
      <c r="K19" s="92">
        <v>42.68</v>
      </c>
      <c r="L19" s="93">
        <v>4</v>
      </c>
      <c r="M19" s="94"/>
    </row>
    <row r="20" spans="1:13" ht="13.5" customHeight="1">
      <c r="A20" s="83">
        <v>16</v>
      </c>
      <c r="B20" s="84" t="s">
        <v>97</v>
      </c>
      <c r="C20" s="85">
        <v>2739</v>
      </c>
      <c r="D20" s="86">
        <v>3589</v>
      </c>
      <c r="E20" s="87">
        <v>6328</v>
      </c>
      <c r="F20" s="88">
        <v>1088</v>
      </c>
      <c r="G20" s="89">
        <v>1480</v>
      </c>
      <c r="H20" s="90">
        <v>2568</v>
      </c>
      <c r="I20" s="91">
        <v>39.72</v>
      </c>
      <c r="J20" s="92">
        <v>41.24</v>
      </c>
      <c r="K20" s="92">
        <v>40.58</v>
      </c>
      <c r="L20" s="93">
        <v>14</v>
      </c>
      <c r="M20" s="94"/>
    </row>
    <row r="21" spans="1:13" ht="13.5" customHeight="1">
      <c r="A21" s="83">
        <v>17</v>
      </c>
      <c r="B21" s="84" t="s">
        <v>98</v>
      </c>
      <c r="C21" s="85">
        <v>3037</v>
      </c>
      <c r="D21" s="86">
        <v>3995</v>
      </c>
      <c r="E21" s="87">
        <v>7032</v>
      </c>
      <c r="F21" s="88">
        <v>1305</v>
      </c>
      <c r="G21" s="89">
        <v>1657</v>
      </c>
      <c r="H21" s="90">
        <v>2962</v>
      </c>
      <c r="I21" s="91">
        <v>42.97</v>
      </c>
      <c r="J21" s="92">
        <v>41.48</v>
      </c>
      <c r="K21" s="92">
        <v>42.12</v>
      </c>
      <c r="L21" s="93">
        <v>5</v>
      </c>
      <c r="M21" s="94"/>
    </row>
    <row r="22" spans="1:13" ht="13.5" customHeight="1">
      <c r="A22" s="83">
        <v>18</v>
      </c>
      <c r="B22" s="84" t="s">
        <v>99</v>
      </c>
      <c r="C22" s="85">
        <v>4181</v>
      </c>
      <c r="D22" s="86">
        <v>4692</v>
      </c>
      <c r="E22" s="87">
        <v>8873</v>
      </c>
      <c r="F22" s="88">
        <v>1590</v>
      </c>
      <c r="G22" s="89">
        <v>1771</v>
      </c>
      <c r="H22" s="90">
        <v>3361</v>
      </c>
      <c r="I22" s="91">
        <v>38.03</v>
      </c>
      <c r="J22" s="92">
        <v>37.75</v>
      </c>
      <c r="K22" s="92">
        <v>37.88</v>
      </c>
      <c r="L22" s="93">
        <v>29</v>
      </c>
      <c r="M22" s="94"/>
    </row>
    <row r="23" spans="1:13" ht="13.5" customHeight="1">
      <c r="A23" s="83">
        <v>19</v>
      </c>
      <c r="B23" s="84" t="s">
        <v>100</v>
      </c>
      <c r="C23" s="85">
        <v>3327</v>
      </c>
      <c r="D23" s="86">
        <v>3924</v>
      </c>
      <c r="E23" s="87">
        <v>7251</v>
      </c>
      <c r="F23" s="88">
        <v>1079</v>
      </c>
      <c r="G23" s="89">
        <v>1254</v>
      </c>
      <c r="H23" s="90">
        <v>2333</v>
      </c>
      <c r="I23" s="91">
        <v>32.43</v>
      </c>
      <c r="J23" s="92">
        <v>31.96</v>
      </c>
      <c r="K23" s="92">
        <v>32.17</v>
      </c>
      <c r="L23" s="93">
        <v>57</v>
      </c>
      <c r="M23" s="94"/>
    </row>
    <row r="24" spans="1:13" ht="13.5" customHeight="1">
      <c r="A24" s="83">
        <v>20</v>
      </c>
      <c r="B24" s="84" t="s">
        <v>101</v>
      </c>
      <c r="C24" s="85">
        <v>2280</v>
      </c>
      <c r="D24" s="86">
        <v>2876</v>
      </c>
      <c r="E24" s="87">
        <v>5156</v>
      </c>
      <c r="F24" s="88">
        <v>940</v>
      </c>
      <c r="G24" s="89">
        <v>1169</v>
      </c>
      <c r="H24" s="90">
        <v>2109</v>
      </c>
      <c r="I24" s="91">
        <v>41.23</v>
      </c>
      <c r="J24" s="92">
        <v>40.65</v>
      </c>
      <c r="K24" s="92">
        <v>40.9</v>
      </c>
      <c r="L24" s="93">
        <v>9</v>
      </c>
      <c r="M24" s="94"/>
    </row>
    <row r="25" spans="1:13" ht="13.5" customHeight="1">
      <c r="A25" s="83">
        <v>21</v>
      </c>
      <c r="B25" s="84" t="s">
        <v>102</v>
      </c>
      <c r="C25" s="85">
        <v>1507</v>
      </c>
      <c r="D25" s="86">
        <v>1910</v>
      </c>
      <c r="E25" s="87">
        <v>3417</v>
      </c>
      <c r="F25" s="88">
        <v>606</v>
      </c>
      <c r="G25" s="89">
        <v>781</v>
      </c>
      <c r="H25" s="90">
        <v>1387</v>
      </c>
      <c r="I25" s="91">
        <v>40.21</v>
      </c>
      <c r="J25" s="92">
        <v>40.89</v>
      </c>
      <c r="K25" s="92">
        <v>40.59</v>
      </c>
      <c r="L25" s="93">
        <v>13</v>
      </c>
      <c r="M25" s="94"/>
    </row>
    <row r="26" spans="1:13" ht="13.5" customHeight="1">
      <c r="A26" s="83">
        <v>22</v>
      </c>
      <c r="B26" s="84" t="s">
        <v>103</v>
      </c>
      <c r="C26" s="85">
        <v>2796</v>
      </c>
      <c r="D26" s="86">
        <v>3106</v>
      </c>
      <c r="E26" s="87">
        <v>5902</v>
      </c>
      <c r="F26" s="88">
        <v>1132</v>
      </c>
      <c r="G26" s="89">
        <v>1266</v>
      </c>
      <c r="H26" s="90">
        <v>2398</v>
      </c>
      <c r="I26" s="91">
        <v>40.49</v>
      </c>
      <c r="J26" s="92">
        <v>40.76</v>
      </c>
      <c r="K26" s="92">
        <v>40.63</v>
      </c>
      <c r="L26" s="93">
        <v>11</v>
      </c>
      <c r="M26" s="94"/>
    </row>
    <row r="27" spans="1:13" ht="13.5" customHeight="1">
      <c r="A27" s="83">
        <v>23</v>
      </c>
      <c r="B27" s="84" t="s">
        <v>138</v>
      </c>
      <c r="C27" s="85">
        <v>2946</v>
      </c>
      <c r="D27" s="86">
        <v>3316</v>
      </c>
      <c r="E27" s="87">
        <v>6262</v>
      </c>
      <c r="F27" s="88">
        <v>1029</v>
      </c>
      <c r="G27" s="89">
        <v>1127</v>
      </c>
      <c r="H27" s="90">
        <v>2156</v>
      </c>
      <c r="I27" s="91">
        <v>34.93</v>
      </c>
      <c r="J27" s="92">
        <v>33.99</v>
      </c>
      <c r="K27" s="92">
        <v>34.43</v>
      </c>
      <c r="L27" s="93">
        <v>44</v>
      </c>
      <c r="M27" s="94"/>
    </row>
    <row r="28" spans="1:13" ht="13.5" customHeight="1">
      <c r="A28" s="83">
        <v>24</v>
      </c>
      <c r="B28" s="84" t="s">
        <v>105</v>
      </c>
      <c r="C28" s="85">
        <v>1839</v>
      </c>
      <c r="D28" s="86">
        <v>2122</v>
      </c>
      <c r="E28" s="87">
        <v>3961</v>
      </c>
      <c r="F28" s="88">
        <v>776</v>
      </c>
      <c r="G28" s="89">
        <v>890</v>
      </c>
      <c r="H28" s="90">
        <v>1666</v>
      </c>
      <c r="I28" s="91">
        <v>42.2</v>
      </c>
      <c r="J28" s="92">
        <v>41.94</v>
      </c>
      <c r="K28" s="92">
        <v>42.06</v>
      </c>
      <c r="L28" s="93">
        <v>6</v>
      </c>
      <c r="M28" s="94"/>
    </row>
    <row r="29" spans="1:13" ht="13.5" customHeight="1">
      <c r="A29" s="83">
        <v>25</v>
      </c>
      <c r="B29" s="84" t="s">
        <v>106</v>
      </c>
      <c r="C29" s="85">
        <v>1716</v>
      </c>
      <c r="D29" s="86">
        <v>2111</v>
      </c>
      <c r="E29" s="87">
        <v>3827</v>
      </c>
      <c r="F29" s="88">
        <v>666</v>
      </c>
      <c r="G29" s="89">
        <v>864</v>
      </c>
      <c r="H29" s="90">
        <v>1530</v>
      </c>
      <c r="I29" s="91">
        <v>38.81</v>
      </c>
      <c r="J29" s="92">
        <v>40.93</v>
      </c>
      <c r="K29" s="92">
        <v>39.98</v>
      </c>
      <c r="L29" s="93">
        <v>18</v>
      </c>
      <c r="M29" s="94"/>
    </row>
    <row r="30" spans="1:13" ht="13.5" customHeight="1">
      <c r="A30" s="83">
        <v>26</v>
      </c>
      <c r="B30" s="84" t="s">
        <v>107</v>
      </c>
      <c r="C30" s="85">
        <v>2641</v>
      </c>
      <c r="D30" s="86">
        <v>3232</v>
      </c>
      <c r="E30" s="87">
        <v>5873</v>
      </c>
      <c r="F30" s="88">
        <v>1076</v>
      </c>
      <c r="G30" s="89">
        <v>1297</v>
      </c>
      <c r="H30" s="90">
        <v>2373</v>
      </c>
      <c r="I30" s="91">
        <v>40.74</v>
      </c>
      <c r="J30" s="92">
        <v>40.13</v>
      </c>
      <c r="K30" s="92">
        <v>40.41</v>
      </c>
      <c r="L30" s="93">
        <v>15</v>
      </c>
      <c r="M30" s="94"/>
    </row>
    <row r="31" spans="1:13" ht="13.5" customHeight="1">
      <c r="A31" s="83">
        <v>27</v>
      </c>
      <c r="B31" s="84" t="s">
        <v>108</v>
      </c>
      <c r="C31" s="85">
        <v>1321</v>
      </c>
      <c r="D31" s="86">
        <v>1618</v>
      </c>
      <c r="E31" s="87">
        <v>2939</v>
      </c>
      <c r="F31" s="88">
        <v>564</v>
      </c>
      <c r="G31" s="89">
        <v>691</v>
      </c>
      <c r="H31" s="90">
        <v>1255</v>
      </c>
      <c r="I31" s="91">
        <v>42.69</v>
      </c>
      <c r="J31" s="92">
        <v>42.71</v>
      </c>
      <c r="K31" s="92">
        <v>42.7</v>
      </c>
      <c r="L31" s="93">
        <v>3</v>
      </c>
      <c r="M31" s="94"/>
    </row>
    <row r="32" spans="1:13" ht="13.5" customHeight="1">
      <c r="A32" s="83">
        <v>28</v>
      </c>
      <c r="B32" s="84" t="s">
        <v>109</v>
      </c>
      <c r="C32" s="85">
        <v>3541</v>
      </c>
      <c r="D32" s="86">
        <v>4021</v>
      </c>
      <c r="E32" s="87">
        <v>7562</v>
      </c>
      <c r="F32" s="88">
        <v>1482</v>
      </c>
      <c r="G32" s="89">
        <v>1748</v>
      </c>
      <c r="H32" s="90">
        <v>3230</v>
      </c>
      <c r="I32" s="91">
        <v>41.85</v>
      </c>
      <c r="J32" s="92">
        <v>43.47</v>
      </c>
      <c r="K32" s="92">
        <v>42.71</v>
      </c>
      <c r="L32" s="93">
        <v>2</v>
      </c>
      <c r="M32" s="94"/>
    </row>
    <row r="33" spans="1:13" ht="13.5" customHeight="1">
      <c r="A33" s="83">
        <v>29</v>
      </c>
      <c r="B33" s="84" t="s">
        <v>110</v>
      </c>
      <c r="C33" s="85">
        <v>3549</v>
      </c>
      <c r="D33" s="86">
        <v>4092</v>
      </c>
      <c r="E33" s="87">
        <v>7641</v>
      </c>
      <c r="F33" s="88">
        <v>1136</v>
      </c>
      <c r="G33" s="89">
        <v>1306</v>
      </c>
      <c r="H33" s="90">
        <v>2442</v>
      </c>
      <c r="I33" s="91">
        <v>32.01</v>
      </c>
      <c r="J33" s="92">
        <v>31.92</v>
      </c>
      <c r="K33" s="92">
        <v>31.96</v>
      </c>
      <c r="L33" s="93">
        <v>58</v>
      </c>
      <c r="M33" s="94"/>
    </row>
    <row r="34" spans="1:13" ht="13.5" customHeight="1">
      <c r="A34" s="83">
        <v>30</v>
      </c>
      <c r="B34" s="84" t="s">
        <v>111</v>
      </c>
      <c r="C34" s="85">
        <v>3438</v>
      </c>
      <c r="D34" s="86">
        <v>3854</v>
      </c>
      <c r="E34" s="87">
        <v>7292</v>
      </c>
      <c r="F34" s="88">
        <v>1276</v>
      </c>
      <c r="G34" s="89">
        <v>1459</v>
      </c>
      <c r="H34" s="90">
        <v>2735</v>
      </c>
      <c r="I34" s="91">
        <v>37.11</v>
      </c>
      <c r="J34" s="92">
        <v>37.86</v>
      </c>
      <c r="K34" s="92">
        <v>37.51</v>
      </c>
      <c r="L34" s="93">
        <v>30</v>
      </c>
      <c r="M34" s="94"/>
    </row>
    <row r="35" spans="1:13" ht="13.5" customHeight="1">
      <c r="A35" s="83">
        <v>31</v>
      </c>
      <c r="B35" s="84" t="s">
        <v>112</v>
      </c>
      <c r="C35" s="85">
        <v>3540</v>
      </c>
      <c r="D35" s="86">
        <v>4151</v>
      </c>
      <c r="E35" s="87">
        <v>7691</v>
      </c>
      <c r="F35" s="88">
        <v>1315</v>
      </c>
      <c r="G35" s="89">
        <v>1563</v>
      </c>
      <c r="H35" s="90">
        <v>2878</v>
      </c>
      <c r="I35" s="91">
        <v>37.15</v>
      </c>
      <c r="J35" s="92">
        <v>37.65</v>
      </c>
      <c r="K35" s="92">
        <v>37.42</v>
      </c>
      <c r="L35" s="93">
        <v>32</v>
      </c>
      <c r="M35" s="94"/>
    </row>
    <row r="36" spans="1:13" ht="13.5" customHeight="1">
      <c r="A36" s="83">
        <v>32</v>
      </c>
      <c r="B36" s="84" t="s">
        <v>113</v>
      </c>
      <c r="C36" s="85">
        <v>1009</v>
      </c>
      <c r="D36" s="86">
        <v>1093</v>
      </c>
      <c r="E36" s="87">
        <v>2102</v>
      </c>
      <c r="F36" s="88">
        <v>371</v>
      </c>
      <c r="G36" s="89">
        <v>428</v>
      </c>
      <c r="H36" s="90">
        <v>799</v>
      </c>
      <c r="I36" s="91">
        <v>36.77</v>
      </c>
      <c r="J36" s="92">
        <v>39.16</v>
      </c>
      <c r="K36" s="92">
        <v>38.01</v>
      </c>
      <c r="L36" s="93">
        <v>26</v>
      </c>
      <c r="M36" s="94"/>
    </row>
    <row r="37" spans="1:13" ht="13.5" customHeight="1">
      <c r="A37" s="83">
        <v>33</v>
      </c>
      <c r="B37" s="84" t="s">
        <v>114</v>
      </c>
      <c r="C37" s="85">
        <v>1144</v>
      </c>
      <c r="D37" s="86">
        <v>1171</v>
      </c>
      <c r="E37" s="87">
        <v>2315</v>
      </c>
      <c r="F37" s="88">
        <v>369</v>
      </c>
      <c r="G37" s="89">
        <v>377</v>
      </c>
      <c r="H37" s="90">
        <v>746</v>
      </c>
      <c r="I37" s="91">
        <v>32.26</v>
      </c>
      <c r="J37" s="92">
        <v>32.19</v>
      </c>
      <c r="K37" s="92">
        <v>32.22</v>
      </c>
      <c r="L37" s="93">
        <v>56</v>
      </c>
      <c r="M37" s="94"/>
    </row>
    <row r="38" spans="1:13" ht="13.5" customHeight="1">
      <c r="A38" s="83">
        <v>34</v>
      </c>
      <c r="B38" s="84" t="s">
        <v>115</v>
      </c>
      <c r="C38" s="85">
        <v>2716</v>
      </c>
      <c r="D38" s="86">
        <v>2934</v>
      </c>
      <c r="E38" s="87">
        <v>5650</v>
      </c>
      <c r="F38" s="88">
        <v>830</v>
      </c>
      <c r="G38" s="89">
        <v>970</v>
      </c>
      <c r="H38" s="90">
        <v>1800</v>
      </c>
      <c r="I38" s="91">
        <v>30.56</v>
      </c>
      <c r="J38" s="92">
        <v>33.06</v>
      </c>
      <c r="K38" s="92">
        <v>31.86</v>
      </c>
      <c r="L38" s="93">
        <v>59</v>
      </c>
      <c r="M38" s="94"/>
    </row>
    <row r="39" spans="1:13" ht="13.5" customHeight="1">
      <c r="A39" s="83">
        <v>35</v>
      </c>
      <c r="B39" s="84" t="s">
        <v>116</v>
      </c>
      <c r="C39" s="85">
        <v>1814</v>
      </c>
      <c r="D39" s="86">
        <v>1832</v>
      </c>
      <c r="E39" s="87">
        <v>3646</v>
      </c>
      <c r="F39" s="88">
        <v>517</v>
      </c>
      <c r="G39" s="89">
        <v>569</v>
      </c>
      <c r="H39" s="90">
        <v>1086</v>
      </c>
      <c r="I39" s="91">
        <v>28.5</v>
      </c>
      <c r="J39" s="92">
        <v>31.06</v>
      </c>
      <c r="K39" s="92">
        <v>29.79</v>
      </c>
      <c r="L39" s="93">
        <v>64</v>
      </c>
      <c r="M39" s="94"/>
    </row>
    <row r="40" spans="1:13" ht="13.5" customHeight="1">
      <c r="A40" s="83">
        <v>36</v>
      </c>
      <c r="B40" s="84" t="s">
        <v>117</v>
      </c>
      <c r="C40" s="85">
        <v>1521</v>
      </c>
      <c r="D40" s="86">
        <v>1611</v>
      </c>
      <c r="E40" s="87">
        <v>3132</v>
      </c>
      <c r="F40" s="88">
        <v>527</v>
      </c>
      <c r="G40" s="89">
        <v>561</v>
      </c>
      <c r="H40" s="90">
        <v>1088</v>
      </c>
      <c r="I40" s="91">
        <v>34.65</v>
      </c>
      <c r="J40" s="92">
        <v>34.82</v>
      </c>
      <c r="K40" s="92">
        <v>34.74</v>
      </c>
      <c r="L40" s="93">
        <v>41</v>
      </c>
      <c r="M40" s="94"/>
    </row>
    <row r="41" spans="1:13" ht="13.5" customHeight="1">
      <c r="A41" s="83">
        <v>37</v>
      </c>
      <c r="B41" s="84" t="s">
        <v>118</v>
      </c>
      <c r="C41" s="85">
        <v>2063</v>
      </c>
      <c r="D41" s="86">
        <v>2197</v>
      </c>
      <c r="E41" s="87">
        <v>4260</v>
      </c>
      <c r="F41" s="88">
        <v>659</v>
      </c>
      <c r="G41" s="89">
        <v>774</v>
      </c>
      <c r="H41" s="90">
        <v>1433</v>
      </c>
      <c r="I41" s="91">
        <v>31.94</v>
      </c>
      <c r="J41" s="92">
        <v>35.23</v>
      </c>
      <c r="K41" s="92">
        <v>33.64</v>
      </c>
      <c r="L41" s="93">
        <v>49</v>
      </c>
      <c r="M41" s="94"/>
    </row>
    <row r="42" spans="1:13" ht="13.5" customHeight="1">
      <c r="A42" s="83">
        <v>38</v>
      </c>
      <c r="B42" s="84" t="s">
        <v>119</v>
      </c>
      <c r="C42" s="85">
        <v>1127</v>
      </c>
      <c r="D42" s="86">
        <v>1143</v>
      </c>
      <c r="E42" s="87">
        <v>2270</v>
      </c>
      <c r="F42" s="88">
        <v>346</v>
      </c>
      <c r="G42" s="89">
        <v>403</v>
      </c>
      <c r="H42" s="90">
        <v>749</v>
      </c>
      <c r="I42" s="91">
        <v>30.7</v>
      </c>
      <c r="J42" s="92">
        <v>35.26</v>
      </c>
      <c r="K42" s="92">
        <v>33</v>
      </c>
      <c r="L42" s="93">
        <v>53</v>
      </c>
      <c r="M42" s="94"/>
    </row>
    <row r="43" spans="1:13" ht="13.5" customHeight="1">
      <c r="A43" s="83">
        <v>39</v>
      </c>
      <c r="B43" s="84" t="s">
        <v>120</v>
      </c>
      <c r="C43" s="85">
        <v>939</v>
      </c>
      <c r="D43" s="86">
        <v>1016</v>
      </c>
      <c r="E43" s="87">
        <v>1955</v>
      </c>
      <c r="F43" s="88">
        <v>275</v>
      </c>
      <c r="G43" s="89">
        <v>315</v>
      </c>
      <c r="H43" s="90">
        <v>590</v>
      </c>
      <c r="I43" s="91">
        <v>29.29</v>
      </c>
      <c r="J43" s="92">
        <v>31</v>
      </c>
      <c r="K43" s="92">
        <v>30.18</v>
      </c>
      <c r="L43" s="93">
        <v>62</v>
      </c>
      <c r="M43" s="94"/>
    </row>
    <row r="44" spans="1:13" ht="13.5" customHeight="1">
      <c r="A44" s="83">
        <v>40</v>
      </c>
      <c r="B44" s="84" t="s">
        <v>121</v>
      </c>
      <c r="C44" s="85">
        <v>1447</v>
      </c>
      <c r="D44" s="86">
        <v>1641</v>
      </c>
      <c r="E44" s="87">
        <v>3088</v>
      </c>
      <c r="F44" s="88">
        <v>524</v>
      </c>
      <c r="G44" s="89">
        <v>633</v>
      </c>
      <c r="H44" s="90">
        <v>1157</v>
      </c>
      <c r="I44" s="91">
        <v>36.21</v>
      </c>
      <c r="J44" s="92">
        <v>38.57</v>
      </c>
      <c r="K44" s="92">
        <v>37.47</v>
      </c>
      <c r="L44" s="93">
        <v>31</v>
      </c>
      <c r="M44" s="94"/>
    </row>
    <row r="45" spans="1:13" ht="13.5" customHeight="1">
      <c r="A45" s="83">
        <v>41</v>
      </c>
      <c r="B45" s="84" t="s">
        <v>122</v>
      </c>
      <c r="C45" s="85">
        <v>2616</v>
      </c>
      <c r="D45" s="86">
        <v>2904</v>
      </c>
      <c r="E45" s="87">
        <v>5520</v>
      </c>
      <c r="F45" s="88">
        <v>1010</v>
      </c>
      <c r="G45" s="89">
        <v>1241</v>
      </c>
      <c r="H45" s="90">
        <v>2251</v>
      </c>
      <c r="I45" s="91">
        <v>38.61</v>
      </c>
      <c r="J45" s="92">
        <v>42.73</v>
      </c>
      <c r="K45" s="92">
        <v>40.78</v>
      </c>
      <c r="L45" s="93">
        <v>10</v>
      </c>
      <c r="M45" s="94"/>
    </row>
    <row r="46" spans="1:13" ht="13.5" customHeight="1">
      <c r="A46" s="83">
        <v>42</v>
      </c>
      <c r="B46" s="84" t="s">
        <v>123</v>
      </c>
      <c r="C46" s="85">
        <v>997</v>
      </c>
      <c r="D46" s="86">
        <v>1056</v>
      </c>
      <c r="E46" s="87">
        <v>2053</v>
      </c>
      <c r="F46" s="88">
        <v>393</v>
      </c>
      <c r="G46" s="89">
        <v>441</v>
      </c>
      <c r="H46" s="90">
        <v>834</v>
      </c>
      <c r="I46" s="91">
        <v>39.42</v>
      </c>
      <c r="J46" s="92">
        <v>41.76</v>
      </c>
      <c r="K46" s="92">
        <v>40.62</v>
      </c>
      <c r="L46" s="93">
        <v>12</v>
      </c>
      <c r="M46" s="94"/>
    </row>
    <row r="47" spans="1:13" ht="13.5" customHeight="1">
      <c r="A47" s="83">
        <v>43</v>
      </c>
      <c r="B47" s="84" t="s">
        <v>124</v>
      </c>
      <c r="C47" s="85">
        <v>1167</v>
      </c>
      <c r="D47" s="86">
        <v>1250</v>
      </c>
      <c r="E47" s="87">
        <v>2417</v>
      </c>
      <c r="F47" s="88">
        <v>472</v>
      </c>
      <c r="G47" s="89">
        <v>592</v>
      </c>
      <c r="H47" s="90">
        <v>1064</v>
      </c>
      <c r="I47" s="91">
        <v>40.45</v>
      </c>
      <c r="J47" s="92">
        <v>47.36</v>
      </c>
      <c r="K47" s="92">
        <v>44.02</v>
      </c>
      <c r="L47" s="93">
        <v>1</v>
      </c>
      <c r="M47" s="94"/>
    </row>
    <row r="48" spans="1:13" ht="13.5" customHeight="1">
      <c r="A48" s="83">
        <v>44</v>
      </c>
      <c r="B48" s="84" t="s">
        <v>125</v>
      </c>
      <c r="C48" s="85">
        <v>1536</v>
      </c>
      <c r="D48" s="86">
        <v>1555</v>
      </c>
      <c r="E48" s="87">
        <v>3091</v>
      </c>
      <c r="F48" s="88">
        <v>514</v>
      </c>
      <c r="G48" s="89">
        <v>587</v>
      </c>
      <c r="H48" s="90">
        <v>1101</v>
      </c>
      <c r="I48" s="91">
        <v>33.46</v>
      </c>
      <c r="J48" s="92">
        <v>37.75</v>
      </c>
      <c r="K48" s="92">
        <v>35.62</v>
      </c>
      <c r="L48" s="93">
        <v>39</v>
      </c>
      <c r="M48" s="94"/>
    </row>
    <row r="49" spans="1:13" ht="13.5" customHeight="1">
      <c r="A49" s="83">
        <v>45</v>
      </c>
      <c r="B49" s="84" t="s">
        <v>126</v>
      </c>
      <c r="C49" s="85">
        <v>1927</v>
      </c>
      <c r="D49" s="86">
        <v>1930</v>
      </c>
      <c r="E49" s="87">
        <v>3857</v>
      </c>
      <c r="F49" s="88">
        <v>660</v>
      </c>
      <c r="G49" s="89">
        <v>760</v>
      </c>
      <c r="H49" s="90">
        <v>1420</v>
      </c>
      <c r="I49" s="91">
        <v>34.25</v>
      </c>
      <c r="J49" s="92">
        <v>39.38</v>
      </c>
      <c r="K49" s="92">
        <v>36.82</v>
      </c>
      <c r="L49" s="93">
        <v>34</v>
      </c>
      <c r="M49" s="94"/>
    </row>
    <row r="50" spans="1:13" ht="13.5" customHeight="1">
      <c r="A50" s="83">
        <v>46</v>
      </c>
      <c r="B50" s="84" t="s">
        <v>127</v>
      </c>
      <c r="C50" s="85">
        <v>2355</v>
      </c>
      <c r="D50" s="86">
        <v>2586</v>
      </c>
      <c r="E50" s="87">
        <v>4941</v>
      </c>
      <c r="F50" s="88">
        <v>837</v>
      </c>
      <c r="G50" s="89">
        <v>1039</v>
      </c>
      <c r="H50" s="90">
        <v>1876</v>
      </c>
      <c r="I50" s="91">
        <v>35.54</v>
      </c>
      <c r="J50" s="92">
        <v>40.18</v>
      </c>
      <c r="K50" s="92">
        <v>37.97</v>
      </c>
      <c r="L50" s="93">
        <v>27</v>
      </c>
      <c r="M50" s="94"/>
    </row>
    <row r="51" spans="1:13" ht="13.5" customHeight="1">
      <c r="A51" s="83">
        <v>47</v>
      </c>
      <c r="B51" s="84" t="s">
        <v>128</v>
      </c>
      <c r="C51" s="85">
        <v>2198</v>
      </c>
      <c r="D51" s="86">
        <v>2218</v>
      </c>
      <c r="E51" s="87">
        <v>4416</v>
      </c>
      <c r="F51" s="88">
        <v>773</v>
      </c>
      <c r="G51" s="89">
        <v>848</v>
      </c>
      <c r="H51" s="90">
        <v>1621</v>
      </c>
      <c r="I51" s="91">
        <v>35.17</v>
      </c>
      <c r="J51" s="92">
        <v>38.23</v>
      </c>
      <c r="K51" s="92">
        <v>36.71</v>
      </c>
      <c r="L51" s="93">
        <v>35</v>
      </c>
      <c r="M51" s="94"/>
    </row>
    <row r="52" spans="1:13" ht="13.5" customHeight="1">
      <c r="A52" s="83">
        <v>48</v>
      </c>
      <c r="B52" s="84" t="s">
        <v>169</v>
      </c>
      <c r="C52" s="85">
        <v>972</v>
      </c>
      <c r="D52" s="86">
        <v>1061</v>
      </c>
      <c r="E52" s="87">
        <v>2033</v>
      </c>
      <c r="F52" s="88">
        <v>368</v>
      </c>
      <c r="G52" s="89">
        <v>419</v>
      </c>
      <c r="H52" s="90">
        <v>787</v>
      </c>
      <c r="I52" s="91">
        <v>37.86</v>
      </c>
      <c r="J52" s="92">
        <v>39.49</v>
      </c>
      <c r="K52" s="92">
        <v>38.71</v>
      </c>
      <c r="L52" s="93">
        <v>23</v>
      </c>
      <c r="M52" s="94"/>
    </row>
    <row r="53" spans="1:13" ht="13.5" customHeight="1">
      <c r="A53" s="83">
        <v>49</v>
      </c>
      <c r="B53" s="84" t="s">
        <v>170</v>
      </c>
      <c r="C53" s="85">
        <v>1832</v>
      </c>
      <c r="D53" s="86">
        <v>1851</v>
      </c>
      <c r="E53" s="87">
        <v>3683</v>
      </c>
      <c r="F53" s="88">
        <v>587</v>
      </c>
      <c r="G53" s="89">
        <v>624</v>
      </c>
      <c r="H53" s="95">
        <v>1211</v>
      </c>
      <c r="I53" s="91">
        <v>32.04</v>
      </c>
      <c r="J53" s="92">
        <v>33.71</v>
      </c>
      <c r="K53" s="92">
        <v>32.88</v>
      </c>
      <c r="L53" s="93">
        <v>54</v>
      </c>
      <c r="M53" s="94"/>
    </row>
    <row r="54" spans="1:13" ht="13.5" customHeight="1">
      <c r="A54" s="83">
        <v>50</v>
      </c>
      <c r="B54" s="84" t="s">
        <v>171</v>
      </c>
      <c r="C54" s="85">
        <v>1761</v>
      </c>
      <c r="D54" s="86">
        <v>1830</v>
      </c>
      <c r="E54" s="87">
        <v>3591</v>
      </c>
      <c r="F54" s="88">
        <v>532</v>
      </c>
      <c r="G54" s="89">
        <v>601</v>
      </c>
      <c r="H54" s="90">
        <v>1133</v>
      </c>
      <c r="I54" s="91">
        <v>30.21</v>
      </c>
      <c r="J54" s="92">
        <v>32.84</v>
      </c>
      <c r="K54" s="92">
        <v>31.55</v>
      </c>
      <c r="L54" s="93">
        <v>61</v>
      </c>
      <c r="M54" s="94"/>
    </row>
    <row r="55" spans="1:13" ht="13.5" customHeight="1">
      <c r="A55" s="83">
        <v>51</v>
      </c>
      <c r="B55" s="84" t="s">
        <v>172</v>
      </c>
      <c r="C55" s="85">
        <v>1054</v>
      </c>
      <c r="D55" s="86">
        <v>983</v>
      </c>
      <c r="E55" s="87">
        <v>2037</v>
      </c>
      <c r="F55" s="88">
        <v>308</v>
      </c>
      <c r="G55" s="89">
        <v>340</v>
      </c>
      <c r="H55" s="90">
        <v>648</v>
      </c>
      <c r="I55" s="91">
        <v>29.22</v>
      </c>
      <c r="J55" s="92">
        <v>34.59</v>
      </c>
      <c r="K55" s="92">
        <v>31.81</v>
      </c>
      <c r="L55" s="93">
        <v>60</v>
      </c>
      <c r="M55" s="94"/>
    </row>
    <row r="56" spans="1:13" ht="13.5" customHeight="1">
      <c r="A56" s="83">
        <v>52</v>
      </c>
      <c r="B56" s="84" t="s">
        <v>173</v>
      </c>
      <c r="C56" s="85">
        <v>2673</v>
      </c>
      <c r="D56" s="86">
        <v>2844</v>
      </c>
      <c r="E56" s="87">
        <v>5517</v>
      </c>
      <c r="F56" s="88">
        <v>850</v>
      </c>
      <c r="G56" s="89">
        <v>933</v>
      </c>
      <c r="H56" s="90">
        <v>1783</v>
      </c>
      <c r="I56" s="91">
        <v>31.8</v>
      </c>
      <c r="J56" s="92">
        <v>32.81</v>
      </c>
      <c r="K56" s="92">
        <v>32.32</v>
      </c>
      <c r="L56" s="93">
        <v>55</v>
      </c>
      <c r="M56" s="94"/>
    </row>
    <row r="57" spans="1:13" ht="13.5" customHeight="1">
      <c r="A57" s="83">
        <v>53</v>
      </c>
      <c r="B57" s="84" t="s">
        <v>174</v>
      </c>
      <c r="C57" s="85">
        <v>1077</v>
      </c>
      <c r="D57" s="86">
        <v>1100</v>
      </c>
      <c r="E57" s="87">
        <v>2177</v>
      </c>
      <c r="F57" s="88">
        <v>361</v>
      </c>
      <c r="G57" s="89">
        <v>388</v>
      </c>
      <c r="H57" s="90">
        <v>749</v>
      </c>
      <c r="I57" s="91">
        <v>33.52</v>
      </c>
      <c r="J57" s="92">
        <v>35.27</v>
      </c>
      <c r="K57" s="92">
        <v>34.41</v>
      </c>
      <c r="L57" s="93">
        <v>45</v>
      </c>
      <c r="M57" s="94"/>
    </row>
    <row r="58" spans="1:13" ht="13.5" customHeight="1">
      <c r="A58" s="83">
        <v>54</v>
      </c>
      <c r="B58" s="84" t="s">
        <v>129</v>
      </c>
      <c r="C58" s="85">
        <v>2546</v>
      </c>
      <c r="D58" s="86">
        <v>2794</v>
      </c>
      <c r="E58" s="87">
        <v>5340</v>
      </c>
      <c r="F58" s="88">
        <v>905</v>
      </c>
      <c r="G58" s="89">
        <v>948</v>
      </c>
      <c r="H58" s="90">
        <v>1853</v>
      </c>
      <c r="I58" s="91">
        <v>35.55</v>
      </c>
      <c r="J58" s="92">
        <v>33.93</v>
      </c>
      <c r="K58" s="92">
        <v>34.7</v>
      </c>
      <c r="L58" s="93">
        <v>42</v>
      </c>
      <c r="M58" s="94"/>
    </row>
    <row r="59" spans="1:13" ht="13.5" customHeight="1">
      <c r="A59" s="83">
        <v>55</v>
      </c>
      <c r="B59" s="84" t="s">
        <v>130</v>
      </c>
      <c r="C59" s="85">
        <v>2692</v>
      </c>
      <c r="D59" s="86">
        <v>3297</v>
      </c>
      <c r="E59" s="87">
        <v>5989</v>
      </c>
      <c r="F59" s="88">
        <v>1098</v>
      </c>
      <c r="G59" s="89">
        <v>1318</v>
      </c>
      <c r="H59" s="90">
        <v>2416</v>
      </c>
      <c r="I59" s="91">
        <v>40.79</v>
      </c>
      <c r="J59" s="92">
        <v>39.98</v>
      </c>
      <c r="K59" s="92">
        <v>40.34</v>
      </c>
      <c r="L59" s="93">
        <v>16</v>
      </c>
      <c r="M59" s="94"/>
    </row>
    <row r="60" spans="1:13" ht="13.5" customHeight="1">
      <c r="A60" s="83">
        <v>56</v>
      </c>
      <c r="B60" s="84" t="s">
        <v>131</v>
      </c>
      <c r="C60" s="85">
        <v>2971</v>
      </c>
      <c r="D60" s="86">
        <v>3238</v>
      </c>
      <c r="E60" s="87">
        <v>6209</v>
      </c>
      <c r="F60" s="88">
        <v>1150</v>
      </c>
      <c r="G60" s="89">
        <v>1316</v>
      </c>
      <c r="H60" s="90">
        <v>2466</v>
      </c>
      <c r="I60" s="91">
        <v>38.71</v>
      </c>
      <c r="J60" s="92">
        <v>40.64</v>
      </c>
      <c r="K60" s="92">
        <v>39.72</v>
      </c>
      <c r="L60" s="93">
        <v>19</v>
      </c>
      <c r="M60" s="94"/>
    </row>
    <row r="61" spans="1:13" ht="13.5" customHeight="1">
      <c r="A61" s="83">
        <v>57</v>
      </c>
      <c r="B61" s="84" t="s">
        <v>132</v>
      </c>
      <c r="C61" s="85">
        <v>1967</v>
      </c>
      <c r="D61" s="86">
        <v>2259</v>
      </c>
      <c r="E61" s="87">
        <v>4226</v>
      </c>
      <c r="F61" s="88">
        <v>680</v>
      </c>
      <c r="G61" s="89">
        <v>833</v>
      </c>
      <c r="H61" s="90">
        <v>1513</v>
      </c>
      <c r="I61" s="91">
        <v>34.57</v>
      </c>
      <c r="J61" s="92">
        <v>36.87</v>
      </c>
      <c r="K61" s="92">
        <v>35.8</v>
      </c>
      <c r="L61" s="93">
        <v>37</v>
      </c>
      <c r="M61" s="94"/>
    </row>
    <row r="62" spans="1:13" ht="13.5" customHeight="1">
      <c r="A62" s="83">
        <v>58</v>
      </c>
      <c r="B62" s="84" t="s">
        <v>133</v>
      </c>
      <c r="C62" s="85">
        <v>2007</v>
      </c>
      <c r="D62" s="86">
        <v>2333</v>
      </c>
      <c r="E62" s="87">
        <v>4340</v>
      </c>
      <c r="F62" s="88">
        <v>857</v>
      </c>
      <c r="G62" s="89">
        <v>961</v>
      </c>
      <c r="H62" s="90">
        <v>1818</v>
      </c>
      <c r="I62" s="91">
        <v>42.7</v>
      </c>
      <c r="J62" s="92">
        <v>41.19</v>
      </c>
      <c r="K62" s="92">
        <v>41.89</v>
      </c>
      <c r="L62" s="93">
        <v>7</v>
      </c>
      <c r="M62" s="94"/>
    </row>
    <row r="63" spans="1:13" ht="13.5" customHeight="1">
      <c r="A63" s="83">
        <v>59</v>
      </c>
      <c r="B63" s="84" t="s">
        <v>134</v>
      </c>
      <c r="C63" s="85">
        <v>3075</v>
      </c>
      <c r="D63" s="86">
        <v>3392</v>
      </c>
      <c r="E63" s="87">
        <v>6467</v>
      </c>
      <c r="F63" s="88">
        <v>1154</v>
      </c>
      <c r="G63" s="89">
        <v>1237</v>
      </c>
      <c r="H63" s="90">
        <v>2391</v>
      </c>
      <c r="I63" s="91">
        <v>37.53</v>
      </c>
      <c r="J63" s="92">
        <v>36.47</v>
      </c>
      <c r="K63" s="92">
        <v>36.97</v>
      </c>
      <c r="L63" s="93">
        <v>33</v>
      </c>
      <c r="M63" s="94"/>
    </row>
    <row r="64" spans="1:13" ht="13.5" customHeight="1">
      <c r="A64" s="83">
        <v>60</v>
      </c>
      <c r="B64" s="84" t="s">
        <v>175</v>
      </c>
      <c r="C64" s="85">
        <v>1634</v>
      </c>
      <c r="D64" s="86">
        <v>2010</v>
      </c>
      <c r="E64" s="87">
        <v>3644</v>
      </c>
      <c r="F64" s="88">
        <v>587</v>
      </c>
      <c r="G64" s="89">
        <v>675</v>
      </c>
      <c r="H64" s="90">
        <v>1262</v>
      </c>
      <c r="I64" s="91">
        <v>35.92</v>
      </c>
      <c r="J64" s="92">
        <v>33.58</v>
      </c>
      <c r="K64" s="92">
        <v>34.63</v>
      </c>
      <c r="L64" s="93">
        <v>43</v>
      </c>
      <c r="M64" s="94"/>
    </row>
    <row r="65" spans="1:13" ht="13.5" customHeight="1">
      <c r="A65" s="83">
        <v>61</v>
      </c>
      <c r="B65" s="84" t="s">
        <v>176</v>
      </c>
      <c r="C65" s="85">
        <v>2960</v>
      </c>
      <c r="D65" s="86">
        <v>3616</v>
      </c>
      <c r="E65" s="87">
        <v>6576</v>
      </c>
      <c r="F65" s="88">
        <v>1106</v>
      </c>
      <c r="G65" s="89">
        <v>1389</v>
      </c>
      <c r="H65" s="90">
        <v>2495</v>
      </c>
      <c r="I65" s="91">
        <v>37.36</v>
      </c>
      <c r="J65" s="92">
        <v>38.41</v>
      </c>
      <c r="K65" s="92">
        <v>37.94</v>
      </c>
      <c r="L65" s="93">
        <v>28</v>
      </c>
      <c r="M65" s="94"/>
    </row>
    <row r="66" spans="1:13" ht="13.5" customHeight="1">
      <c r="A66" s="83">
        <v>62</v>
      </c>
      <c r="B66" s="84" t="s">
        <v>177</v>
      </c>
      <c r="C66" s="85">
        <v>1322</v>
      </c>
      <c r="D66" s="86">
        <v>1473</v>
      </c>
      <c r="E66" s="87">
        <v>2795</v>
      </c>
      <c r="F66" s="88">
        <v>380</v>
      </c>
      <c r="G66" s="89">
        <v>415</v>
      </c>
      <c r="H66" s="90">
        <v>795</v>
      </c>
      <c r="I66" s="91">
        <v>28.74</v>
      </c>
      <c r="J66" s="92">
        <v>28.17</v>
      </c>
      <c r="K66" s="92">
        <v>28.44</v>
      </c>
      <c r="L66" s="93">
        <v>65</v>
      </c>
      <c r="M66" s="94"/>
    </row>
    <row r="67" spans="1:13" ht="13.5" customHeight="1">
      <c r="A67" s="83">
        <v>63</v>
      </c>
      <c r="B67" s="84" t="s">
        <v>178</v>
      </c>
      <c r="C67" s="85">
        <v>2401</v>
      </c>
      <c r="D67" s="86">
        <v>2806</v>
      </c>
      <c r="E67" s="87">
        <v>5207</v>
      </c>
      <c r="F67" s="88">
        <v>926</v>
      </c>
      <c r="G67" s="89">
        <v>1055</v>
      </c>
      <c r="H67" s="90">
        <v>1981</v>
      </c>
      <c r="I67" s="91">
        <v>38.57</v>
      </c>
      <c r="J67" s="92">
        <v>37.6</v>
      </c>
      <c r="K67" s="92">
        <v>38.04</v>
      </c>
      <c r="L67" s="93">
        <v>25</v>
      </c>
      <c r="M67" s="94"/>
    </row>
    <row r="68" spans="1:13" ht="13.5" customHeight="1">
      <c r="A68" s="83">
        <v>64</v>
      </c>
      <c r="B68" s="84" t="s">
        <v>179</v>
      </c>
      <c r="C68" s="85">
        <v>2167</v>
      </c>
      <c r="D68" s="86">
        <v>2469</v>
      </c>
      <c r="E68" s="87">
        <v>4636</v>
      </c>
      <c r="F68" s="88">
        <v>734</v>
      </c>
      <c r="G68" s="89">
        <v>804</v>
      </c>
      <c r="H68" s="90">
        <v>1538</v>
      </c>
      <c r="I68" s="91">
        <v>33.87</v>
      </c>
      <c r="J68" s="92">
        <v>32.56</v>
      </c>
      <c r="K68" s="92">
        <v>33.18</v>
      </c>
      <c r="L68" s="93">
        <v>51</v>
      </c>
      <c r="M68" s="94"/>
    </row>
    <row r="69" spans="1:13" ht="13.5" customHeight="1">
      <c r="A69" s="83">
        <v>65</v>
      </c>
      <c r="B69" s="84" t="s">
        <v>180</v>
      </c>
      <c r="C69" s="85">
        <v>2218</v>
      </c>
      <c r="D69" s="86">
        <v>2604</v>
      </c>
      <c r="E69" s="87">
        <v>4822</v>
      </c>
      <c r="F69" s="88">
        <v>872</v>
      </c>
      <c r="G69" s="89">
        <v>1004</v>
      </c>
      <c r="H69" s="90">
        <v>1876</v>
      </c>
      <c r="I69" s="91">
        <v>39.31</v>
      </c>
      <c r="J69" s="92">
        <v>38.56</v>
      </c>
      <c r="K69" s="92">
        <v>38.91</v>
      </c>
      <c r="L69" s="93">
        <v>21</v>
      </c>
      <c r="M69" s="94"/>
    </row>
    <row r="70" spans="1:13" ht="13.5" customHeight="1">
      <c r="A70" s="83">
        <v>66</v>
      </c>
      <c r="B70" s="84" t="s">
        <v>182</v>
      </c>
      <c r="C70" s="85">
        <v>2116</v>
      </c>
      <c r="D70" s="86">
        <v>2426</v>
      </c>
      <c r="E70" s="87">
        <v>4542</v>
      </c>
      <c r="F70" s="88">
        <v>743</v>
      </c>
      <c r="G70" s="89">
        <v>882</v>
      </c>
      <c r="H70" s="90">
        <v>1625</v>
      </c>
      <c r="I70" s="91">
        <v>35.11</v>
      </c>
      <c r="J70" s="92">
        <v>36.36</v>
      </c>
      <c r="K70" s="92">
        <v>35.78</v>
      </c>
      <c r="L70" s="93">
        <v>38</v>
      </c>
      <c r="M70" s="94"/>
    </row>
    <row r="71" spans="1:13" ht="13.5" customHeight="1">
      <c r="A71" s="96"/>
      <c r="B71" s="84"/>
      <c r="C71" s="85"/>
      <c r="D71" s="86"/>
      <c r="E71" s="87">
        <v>0</v>
      </c>
      <c r="F71" s="88"/>
      <c r="G71" s="89"/>
      <c r="H71" s="90" t="s">
        <v>139</v>
      </c>
      <c r="I71" s="91" t="s">
        <v>139</v>
      </c>
      <c r="J71" s="92" t="s">
        <v>139</v>
      </c>
      <c r="K71" s="92" t="s">
        <v>139</v>
      </c>
      <c r="L71" s="93" t="s">
        <v>139</v>
      </c>
      <c r="M71" s="94"/>
    </row>
    <row r="72" spans="1:13" ht="13.5" customHeight="1">
      <c r="A72" s="96"/>
      <c r="B72" s="84"/>
      <c r="C72" s="85"/>
      <c r="D72" s="86"/>
      <c r="E72" s="87">
        <v>0</v>
      </c>
      <c r="F72" s="88"/>
      <c r="G72" s="89"/>
      <c r="H72" s="90" t="s">
        <v>139</v>
      </c>
      <c r="I72" s="91" t="s">
        <v>139</v>
      </c>
      <c r="J72" s="92" t="s">
        <v>139</v>
      </c>
      <c r="K72" s="92" t="s">
        <v>139</v>
      </c>
      <c r="L72" s="93" t="s">
        <v>139</v>
      </c>
      <c r="M72" s="94"/>
    </row>
    <row r="73" spans="1:13" ht="13.5" customHeight="1">
      <c r="A73" s="96"/>
      <c r="B73" s="84"/>
      <c r="C73" s="85"/>
      <c r="D73" s="86"/>
      <c r="E73" s="87">
        <v>0</v>
      </c>
      <c r="F73" s="88"/>
      <c r="G73" s="89"/>
      <c r="H73" s="90" t="s">
        <v>139</v>
      </c>
      <c r="I73" s="91" t="s">
        <v>139</v>
      </c>
      <c r="J73" s="92" t="s">
        <v>139</v>
      </c>
      <c r="K73" s="92" t="s">
        <v>139</v>
      </c>
      <c r="L73" s="93" t="s">
        <v>139</v>
      </c>
      <c r="M73" s="94"/>
    </row>
    <row r="74" spans="1:13" ht="13.5" customHeight="1">
      <c r="A74" s="96"/>
      <c r="B74" s="84"/>
      <c r="C74" s="85"/>
      <c r="D74" s="86"/>
      <c r="E74" s="87">
        <v>0</v>
      </c>
      <c r="F74" s="88"/>
      <c r="G74" s="89"/>
      <c r="H74" s="90" t="s">
        <v>139</v>
      </c>
      <c r="I74" s="91" t="s">
        <v>139</v>
      </c>
      <c r="J74" s="92" t="s">
        <v>139</v>
      </c>
      <c r="K74" s="92" t="s">
        <v>139</v>
      </c>
      <c r="L74" s="93" t="s">
        <v>139</v>
      </c>
      <c r="M74" s="94"/>
    </row>
    <row r="75" spans="1:13" ht="13.5" customHeight="1">
      <c r="A75" s="243" t="s">
        <v>144</v>
      </c>
      <c r="B75" s="244"/>
      <c r="C75" s="115">
        <v>153368</v>
      </c>
      <c r="D75" s="98">
        <v>174699</v>
      </c>
      <c r="E75" s="97">
        <v>328067</v>
      </c>
      <c r="F75" s="99">
        <v>55920</v>
      </c>
      <c r="G75" s="98">
        <v>65133</v>
      </c>
      <c r="H75" s="90">
        <v>121053</v>
      </c>
      <c r="I75" s="100">
        <v>36.46</v>
      </c>
      <c r="J75" s="101">
        <v>37.28</v>
      </c>
      <c r="K75" s="101">
        <v>36.9</v>
      </c>
      <c r="L75" s="102"/>
      <c r="M75" s="94"/>
    </row>
    <row r="77" spans="9:11" ht="14.25">
      <c r="I77" s="67"/>
      <c r="J77" s="67"/>
      <c r="K77" s="67"/>
    </row>
    <row r="78" spans="9:11" ht="14.25">
      <c r="I78" s="67"/>
      <c r="J78" s="67"/>
      <c r="K78" s="67"/>
    </row>
  </sheetData>
  <sheetProtection/>
  <mergeCells count="7">
    <mergeCell ref="A75:B75"/>
    <mergeCell ref="A1:M1"/>
    <mergeCell ref="K2:M2"/>
    <mergeCell ref="A3:A4"/>
    <mergeCell ref="B3:B4"/>
    <mergeCell ref="I3:L3"/>
    <mergeCell ref="M3:M4"/>
  </mergeCells>
  <dataValidations count="2">
    <dataValidation allowBlank="1" showInputMessage="1" showErrorMessage="1" imeMode="hiragana" sqref="M5:M75 D2:J2 B5:B74"/>
    <dataValidation allowBlank="1" showInputMessage="1" showErrorMessage="1" imeMode="off" sqref="F5:G74 C5:D74"/>
  </dataValidations>
  <printOptions horizontalCentered="1"/>
  <pageMargins left="0.7086614173228347" right="0" top="0.5905511811023623" bottom="0.1968503937007874" header="0.5118110236220472" footer="0.5118110236220472"/>
  <pageSetup horizontalDpi="600" verticalDpi="600" orientation="portrait" paperSize="12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toyonaka</dc:creator>
  <cp:keywords/>
  <dc:description/>
  <cp:lastModifiedBy>Administrator</cp:lastModifiedBy>
  <cp:lastPrinted>2018-05-14T05:08:53Z</cp:lastPrinted>
  <dcterms:created xsi:type="dcterms:W3CDTF">2003-12-03T06:57:03Z</dcterms:created>
  <dcterms:modified xsi:type="dcterms:W3CDTF">2018-05-14T05:39:47Z</dcterms:modified>
  <cp:category/>
  <cp:version/>
  <cp:contentType/>
  <cp:contentStatus/>
</cp:coreProperties>
</file>