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<sst xmlns="http://schemas.openxmlformats.org/spreadsheetml/2006/main" count="193" uniqueCount="79">
  <si>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</si>
  <si>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</si>
  <si>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</si>
  <si>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</si>
  <si>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</si>
  <si>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</si>
  <si>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</si>
  <si>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</si>
  <si>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</si>
  <si>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</si>
  <si>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</si>
  <si>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</si>
  <si>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</si>
  <si>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</si>
  <si>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</si>
  <si>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</si>
  <si>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</si>
  <si>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</si>
  <si>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</si>
  <si>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</si>
  <si>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</si>
  <si>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</si>
  <si>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</si>
  <si>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</si>
  <si>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</si>
  <si>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</si>
  <si>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</si>
  <si>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</si>
  <si>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</si>
  <si>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</si>
  <si>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</si>
  <si>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</si>
  <si>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</si>
  <si>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</si>
  <si>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</si>
  <si>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</si>
  <si>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</si>
  <si>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</si>
  <si>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</si>
  <si>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</si>
  <si>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</si>
  <si>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</si>
  <si>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令和4年（2022年）</t>
  </si>
  <si>
    <t>計</t>
  </si>
  <si>
    <t>増　減　比　較</t>
  </si>
  <si>
    <t>人口</t>
  </si>
  <si>
    <t>人口　</t>
  </si>
  <si>
    <t>男</t>
  </si>
  <si>
    <t>女</t>
  </si>
  <si>
    <t>豊中市住民基本台帳世帯人口数調</t>
  </si>
  <si>
    <t>令和4年（2022年）3月1日現在</t>
  </si>
  <si>
    <t>1　全市世帯数及び人口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</si>
  <si>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</si>
  <si>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</si>
  <si>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</si>
  <si>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</si>
  <si>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</si>
  <si>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</si>
  <si>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</si>
  <si>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</si>
  <si>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</si>
  <si>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</si>
  <si>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</si>
  <si>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</si>
  <si>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</si>
  <si>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</si>
  <si>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</si>
  <si>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人口</t>
  </si>
  <si>
    <t>新千里出張所</t>
  </si>
  <si>
    <t>管外転居（市内転居）</t>
  </si>
  <si>
    <t>管内
転居</t>
  </si>
  <si>
    <t>区　　　　　分</t>
  </si>
  <si>
    <t>転出</t>
  </si>
  <si>
    <t>世帯</t>
  </si>
  <si>
    <t>計</t>
  </si>
  <si>
    <t>世帯数</t>
  </si>
  <si>
    <t>新千里出張所</t>
  </si>
  <si>
    <t>3月</t>
  </si>
  <si>
    <t>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</si>
</sst>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4" xfId="0" applyNumberFormat="1" applyFont="1" applyFill="1" applyBorder="1" applyAlignment="1" applyProtection="1">
      <alignment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34" xfId="49" applyNumberFormat="1" applyFont="1" applyBorder="1" applyAlignment="1" applyProtection="1">
      <alignment horizont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J7" sqref="J7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26" t="s">
        <v>49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4:20" ht="12.75">
      <c r="N2" s="15"/>
      <c r="O2" s="15"/>
      <c r="Q2" s="12"/>
      <c r="R2" s="14" t="s">
        <v>42</v>
      </c>
      <c r="S2" s="15" t="s">
        <v>77</v>
      </c>
      <c r="T2" s="15" t="s">
        <v>78</v>
      </c>
    </row>
    <row r="3" spans="1:20" ht="12.75">
      <c r="A3" s="227" t="s">
        <v>50</v>
      </c>
      <c r="B3" s="227"/>
      <c r="C3" s="227"/>
      <c r="D3" s="227"/>
      <c r="E3" s="227"/>
      <c r="F3" s="227"/>
      <c r="G3" s="227"/>
      <c r="H3" s="227"/>
      <c r="I3" s="227"/>
      <c r="J3" s="227"/>
      <c r="T3" s="15"/>
    </row>
    <row r="5" spans="1:9" ht="14.25" customHeight="1" thickBot="1">
      <c r="A5" s="65" t="s">
        <v>51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98" t="s">
        <v>52</v>
      </c>
      <c r="B6" s="199"/>
      <c r="C6" s="200"/>
      <c r="D6" s="204" t="s">
        <v>38</v>
      </c>
      <c r="E6" s="204" t="s">
        <v>39</v>
      </c>
      <c r="F6" s="208" t="s">
        <v>44</v>
      </c>
      <c r="G6" s="209"/>
      <c r="H6" s="210"/>
    </row>
    <row r="7" spans="1:15" ht="13.5" thickBot="1">
      <c r="A7" s="201"/>
      <c r="B7" s="202"/>
      <c r="C7" s="203"/>
      <c r="D7" s="205"/>
      <c r="E7" s="205"/>
      <c r="F7" s="96" t="s">
        <v>0</v>
      </c>
      <c r="G7" s="97" t="s">
        <v>1</v>
      </c>
      <c r="H7" s="98" t="s">
        <v>53</v>
      </c>
      <c r="J7" s="99"/>
      <c r="M7" s="15"/>
      <c r="N7" s="15"/>
      <c r="O7" s="15"/>
    </row>
    <row r="8" spans="1:11" ht="18" customHeight="1">
      <c r="A8" s="219" t="s">
        <v>2</v>
      </c>
      <c r="B8" s="209"/>
      <c r="C8" s="220"/>
      <c r="D8" s="1">
        <v>195527</v>
      </c>
      <c r="E8" s="1">
        <v>195545</v>
      </c>
      <c r="F8" s="66">
        <f>K18</f>
        <v>834</v>
      </c>
      <c r="G8" s="66">
        <f>S18</f>
        <v>852</v>
      </c>
      <c r="H8" s="67">
        <f>D8-E8</f>
        <v>-18</v>
      </c>
      <c r="I8" s="13">
        <f>IF(D8-E8+F8-G8=H8*2,"","エラー")</f>
      </c>
      <c r="J8" s="167"/>
      <c r="K8" s="105"/>
    </row>
    <row r="9" spans="1:10" ht="18" customHeight="1">
      <c r="A9" s="95"/>
      <c r="B9" s="100"/>
      <c r="C9" s="101" t="s">
        <v>3</v>
      </c>
      <c r="D9" s="2">
        <v>194055</v>
      </c>
      <c r="E9" s="2">
        <v>194169</v>
      </c>
      <c r="F9" s="68">
        <f>K19</f>
        <v>686</v>
      </c>
      <c r="G9" s="68">
        <f>S19</f>
        <v>800</v>
      </c>
      <c r="H9" s="69">
        <f>D9-E9</f>
        <v>-114</v>
      </c>
      <c r="I9" s="13">
        <f>IF(D9-E9+F9-G9=H9*2,"","エラー")</f>
      </c>
      <c r="J9" s="99"/>
    </row>
    <row r="10" spans="1:9" ht="18" customHeight="1">
      <c r="A10" s="221" t="s">
        <v>45</v>
      </c>
      <c r="B10" s="222"/>
      <c r="C10" s="101" t="s">
        <v>4</v>
      </c>
      <c r="D10" s="2">
        <v>214384</v>
      </c>
      <c r="E10" s="2">
        <v>214474</v>
      </c>
      <c r="F10" s="68">
        <f>K20</f>
        <v>681</v>
      </c>
      <c r="G10" s="68">
        <f>S20</f>
        <v>771</v>
      </c>
      <c r="H10" s="69">
        <f>D10-E10</f>
        <v>-90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43</v>
      </c>
      <c r="D11" s="64">
        <v>408439</v>
      </c>
      <c r="E11" s="64">
        <v>408643</v>
      </c>
      <c r="F11" s="70">
        <f>K21</f>
        <v>1367</v>
      </c>
      <c r="G11" s="71">
        <f>S21</f>
        <v>1571</v>
      </c>
      <c r="H11" s="72">
        <f>D11-E11</f>
        <v>-204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13" t="s">
        <v>36</v>
      </c>
      <c r="E15" s="214"/>
      <c r="F15" s="214"/>
      <c r="G15" s="214"/>
      <c r="H15" s="214"/>
      <c r="I15" s="214"/>
      <c r="J15" s="214"/>
      <c r="K15" s="215"/>
      <c r="L15" s="182" t="s">
        <v>37</v>
      </c>
      <c r="M15" s="183"/>
      <c r="N15" s="183"/>
      <c r="O15" s="183"/>
      <c r="P15" s="183"/>
      <c r="Q15" s="183"/>
      <c r="R15" s="183"/>
      <c r="S15" s="184"/>
      <c r="T15" s="223" t="s">
        <v>54</v>
      </c>
    </row>
    <row r="16" spans="1:20" ht="12.75">
      <c r="A16" s="193" t="s">
        <v>55</v>
      </c>
      <c r="B16" s="194"/>
      <c r="C16" s="195"/>
      <c r="D16" s="196" t="s">
        <v>7</v>
      </c>
      <c r="E16" s="172" t="s">
        <v>8</v>
      </c>
      <c r="F16" s="174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76" t="s">
        <v>56</v>
      </c>
      <c r="L16" s="178" t="s">
        <v>12</v>
      </c>
      <c r="M16" s="172" t="s">
        <v>31</v>
      </c>
      <c r="N16" s="174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76" t="s">
        <v>57</v>
      </c>
      <c r="T16" s="224"/>
    </row>
    <row r="17" spans="1:20" ht="13.5" thickBot="1">
      <c r="A17" s="114" t="s">
        <v>14</v>
      </c>
      <c r="B17" s="115"/>
      <c r="C17" s="115"/>
      <c r="D17" s="197"/>
      <c r="E17" s="173"/>
      <c r="F17" s="175"/>
      <c r="G17" s="116" t="s">
        <v>34</v>
      </c>
      <c r="H17" s="116" t="s">
        <v>15</v>
      </c>
      <c r="I17" s="117" t="s">
        <v>16</v>
      </c>
      <c r="J17" s="118" t="s">
        <v>17</v>
      </c>
      <c r="K17" s="177"/>
      <c r="L17" s="179"/>
      <c r="M17" s="173"/>
      <c r="N17" s="175"/>
      <c r="O17" s="116" t="s">
        <v>34</v>
      </c>
      <c r="P17" s="117" t="s">
        <v>18</v>
      </c>
      <c r="Q17" s="117" t="s">
        <v>19</v>
      </c>
      <c r="R17" s="118" t="s">
        <v>20</v>
      </c>
      <c r="S17" s="177"/>
      <c r="T17" s="225"/>
    </row>
    <row r="18" spans="1:23" ht="18" customHeight="1">
      <c r="A18" s="216" t="s">
        <v>58</v>
      </c>
      <c r="B18" s="217"/>
      <c r="C18" s="218"/>
      <c r="D18" s="3">
        <v>710</v>
      </c>
      <c r="E18" s="3">
        <v>0</v>
      </c>
      <c r="F18" s="3">
        <v>0</v>
      </c>
      <c r="G18" s="3">
        <v>0</v>
      </c>
      <c r="H18" s="4">
        <v>2</v>
      </c>
      <c r="I18" s="4">
        <v>51</v>
      </c>
      <c r="J18" s="4">
        <v>71</v>
      </c>
      <c r="K18" s="41">
        <f>SUM(D18:J18)</f>
        <v>834</v>
      </c>
      <c r="L18" s="9">
        <v>601</v>
      </c>
      <c r="M18" s="4">
        <v>173</v>
      </c>
      <c r="N18" s="4">
        <v>0</v>
      </c>
      <c r="O18" s="4">
        <v>0</v>
      </c>
      <c r="P18" s="4">
        <v>7</v>
      </c>
      <c r="Q18" s="4">
        <v>43</v>
      </c>
      <c r="R18" s="4">
        <v>28</v>
      </c>
      <c r="S18" s="41">
        <f>SUM(L18:R18)</f>
        <v>852</v>
      </c>
      <c r="T18" s="73">
        <f>K18-S18</f>
        <v>-18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59</v>
      </c>
      <c r="D19" s="5">
        <v>577</v>
      </c>
      <c r="E19" s="5">
        <v>103</v>
      </c>
      <c r="F19" s="5">
        <v>2</v>
      </c>
      <c r="G19" s="5">
        <v>0</v>
      </c>
      <c r="H19" s="6">
        <v>4</v>
      </c>
      <c r="I19" s="122" t="s">
        <v>32</v>
      </c>
      <c r="J19" s="122" t="s">
        <v>32</v>
      </c>
      <c r="K19" s="74">
        <f>SUM(D19:J19)</f>
        <v>686</v>
      </c>
      <c r="L19" s="10">
        <v>591</v>
      </c>
      <c r="M19" s="6">
        <v>201</v>
      </c>
      <c r="N19" s="6">
        <v>2</v>
      </c>
      <c r="O19" s="6">
        <v>0</v>
      </c>
      <c r="P19" s="6">
        <v>6</v>
      </c>
      <c r="Q19" s="123" t="s">
        <v>32</v>
      </c>
      <c r="R19" s="123" t="s">
        <v>32</v>
      </c>
      <c r="S19" s="74">
        <f>SUM(L19:R19)</f>
        <v>800</v>
      </c>
      <c r="T19" s="75">
        <f>K19-S19</f>
        <v>-114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3" t="s">
        <v>28</v>
      </c>
      <c r="B20" s="195"/>
      <c r="C20" s="121" t="s">
        <v>60</v>
      </c>
      <c r="D20" s="7">
        <v>553</v>
      </c>
      <c r="E20" s="7">
        <v>126</v>
      </c>
      <c r="F20" s="7">
        <v>0</v>
      </c>
      <c r="G20" s="7">
        <v>0</v>
      </c>
      <c r="H20" s="8">
        <v>2</v>
      </c>
      <c r="I20" s="122" t="s">
        <v>32</v>
      </c>
      <c r="J20" s="122" t="s">
        <v>32</v>
      </c>
      <c r="K20" s="49">
        <f>SUM(D20:J20)</f>
        <v>681</v>
      </c>
      <c r="L20" s="11">
        <v>572</v>
      </c>
      <c r="M20" s="8">
        <v>196</v>
      </c>
      <c r="N20" s="8">
        <v>0</v>
      </c>
      <c r="O20" s="8">
        <v>0</v>
      </c>
      <c r="P20" s="8">
        <v>3</v>
      </c>
      <c r="Q20" s="124" t="s">
        <v>32</v>
      </c>
      <c r="R20" s="124" t="s">
        <v>32</v>
      </c>
      <c r="S20" s="49">
        <f>SUM(L20:R20)</f>
        <v>771</v>
      </c>
      <c r="T20" s="76">
        <f>K20-S20</f>
        <v>-90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61</v>
      </c>
      <c r="D21" s="77">
        <f>SUM(D19:D20)</f>
        <v>1130</v>
      </c>
      <c r="E21" s="78">
        <f>SUM(E19:E20)</f>
        <v>229</v>
      </c>
      <c r="F21" s="78">
        <f>SUM(F19:F20)</f>
        <v>2</v>
      </c>
      <c r="G21" s="78">
        <f>SUM(G19:G20)</f>
        <v>0</v>
      </c>
      <c r="H21" s="78">
        <f>SUM(H19:H20)</f>
        <v>6</v>
      </c>
      <c r="I21" s="79" t="s">
        <v>32</v>
      </c>
      <c r="J21" s="79" t="s">
        <v>32</v>
      </c>
      <c r="K21" s="60">
        <f>SUM(D21:J21)</f>
        <v>1367</v>
      </c>
      <c r="L21" s="80">
        <f>SUM(L19:L20)</f>
        <v>1163</v>
      </c>
      <c r="M21" s="81">
        <f>SUM(M19:M20)</f>
        <v>397</v>
      </c>
      <c r="N21" s="81">
        <f>SUM(N19:N20)</f>
        <v>2</v>
      </c>
      <c r="O21" s="81">
        <f>SUM(O19:O20)</f>
        <v>0</v>
      </c>
      <c r="P21" s="81">
        <f>SUM(P19:P20)</f>
        <v>9</v>
      </c>
      <c r="Q21" s="82" t="s">
        <v>32</v>
      </c>
      <c r="R21" s="82" t="s">
        <v>32</v>
      </c>
      <c r="S21" s="60">
        <f>SUM(L21:R21)</f>
        <v>1571</v>
      </c>
      <c r="T21" s="83">
        <f>K21-S21</f>
        <v>-204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62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98" t="s">
        <v>30</v>
      </c>
      <c r="B25" s="199"/>
      <c r="C25" s="200"/>
      <c r="D25" s="204" t="s">
        <v>38</v>
      </c>
      <c r="E25" s="206" t="s">
        <v>39</v>
      </c>
      <c r="F25" s="208" t="s">
        <v>63</v>
      </c>
      <c r="G25" s="209"/>
      <c r="H25" s="210"/>
    </row>
    <row r="26" spans="1:12" ht="13.5" thickBot="1">
      <c r="A26" s="201"/>
      <c r="B26" s="202"/>
      <c r="C26" s="203"/>
      <c r="D26" s="205"/>
      <c r="E26" s="207"/>
      <c r="F26" s="97" t="s">
        <v>64</v>
      </c>
      <c r="G26" s="97" t="s">
        <v>1</v>
      </c>
      <c r="H26" s="98" t="s">
        <v>65</v>
      </c>
      <c r="K26" s="107"/>
      <c r="L26" s="168"/>
    </row>
    <row r="27" spans="1:12" s="38" customFormat="1" ht="18" customHeight="1">
      <c r="A27" s="126"/>
      <c r="B27" s="127"/>
      <c r="C27" s="128" t="s">
        <v>21</v>
      </c>
      <c r="D27" s="169">
        <v>140459</v>
      </c>
      <c r="E27" s="16">
        <v>140471</v>
      </c>
      <c r="F27" s="84">
        <f>K45+T45</f>
        <v>607</v>
      </c>
      <c r="G27" s="84">
        <f>S45+U45</f>
        <v>619</v>
      </c>
      <c r="H27" s="46">
        <f>V45</f>
        <v>-12</v>
      </c>
      <c r="I27" s="85">
        <f aca="true" t="shared" si="0" ref="I27:I38">IF(D27-E27+F27-G27-2*H27=0,"","エラー")</f>
      </c>
      <c r="J27" s="106"/>
      <c r="K27" s="106"/>
      <c r="L27" s="168"/>
    </row>
    <row r="28" spans="1:12" s="38" customFormat="1" ht="18" customHeight="1">
      <c r="A28" s="211" t="s">
        <v>66</v>
      </c>
      <c r="B28" s="212"/>
      <c r="C28" s="129" t="s">
        <v>22</v>
      </c>
      <c r="D28" s="170">
        <v>29157</v>
      </c>
      <c r="E28" s="17">
        <v>29177</v>
      </c>
      <c r="F28" s="86">
        <f aca="true" t="shared" si="1" ref="F28:F38">K46+T46</f>
        <v>140</v>
      </c>
      <c r="G28" s="86">
        <f aca="true" t="shared" si="2" ref="G28:G38">S46+U46</f>
        <v>160</v>
      </c>
      <c r="H28" s="54">
        <f aca="true" t="shared" si="3" ref="H28:H38">V46</f>
        <v>-20</v>
      </c>
      <c r="I28" s="85">
        <f t="shared" si="0"/>
      </c>
      <c r="J28" s="106"/>
      <c r="K28" s="106"/>
      <c r="L28" s="168"/>
    </row>
    <row r="29" spans="1:12" s="38" customFormat="1" ht="18" customHeight="1">
      <c r="A29" s="130"/>
      <c r="B29" s="131"/>
      <c r="C29" s="132" t="s">
        <v>23</v>
      </c>
      <c r="D29" s="17">
        <v>25911</v>
      </c>
      <c r="E29" s="17">
        <v>25897</v>
      </c>
      <c r="F29" s="86">
        <f t="shared" si="1"/>
        <v>101</v>
      </c>
      <c r="G29" s="86">
        <f t="shared" si="2"/>
        <v>87</v>
      </c>
      <c r="H29" s="54">
        <f t="shared" si="3"/>
        <v>14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142185</v>
      </c>
      <c r="E30" s="17">
        <v>142286</v>
      </c>
      <c r="F30" s="86">
        <f t="shared" si="1"/>
        <v>503</v>
      </c>
      <c r="G30" s="86">
        <f t="shared" si="2"/>
        <v>604</v>
      </c>
      <c r="H30" s="54">
        <f t="shared" si="3"/>
        <v>-101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25355</v>
      </c>
      <c r="E31" s="17">
        <v>25372</v>
      </c>
      <c r="F31" s="86">
        <f t="shared" si="1"/>
        <v>111</v>
      </c>
      <c r="G31" s="86">
        <f t="shared" si="2"/>
        <v>128</v>
      </c>
      <c r="H31" s="54">
        <f>V49</f>
        <v>-17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26515</v>
      </c>
      <c r="E32" s="17">
        <v>26511</v>
      </c>
      <c r="F32" s="86">
        <f t="shared" si="1"/>
        <v>105</v>
      </c>
      <c r="G32" s="86">
        <f t="shared" si="2"/>
        <v>101</v>
      </c>
      <c r="H32" s="54">
        <f t="shared" si="3"/>
        <v>4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156584</v>
      </c>
      <c r="E33" s="17">
        <v>156616</v>
      </c>
      <c r="F33" s="86">
        <f t="shared" si="1"/>
        <v>537</v>
      </c>
      <c r="G33" s="87">
        <f t="shared" si="2"/>
        <v>569</v>
      </c>
      <c r="H33" s="54">
        <f t="shared" si="3"/>
        <v>-32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67</v>
      </c>
      <c r="B34" s="137" t="s">
        <v>4</v>
      </c>
      <c r="C34" s="129" t="s">
        <v>22</v>
      </c>
      <c r="D34" s="17">
        <v>26628</v>
      </c>
      <c r="E34" s="17">
        <v>26671</v>
      </c>
      <c r="F34" s="86">
        <f t="shared" si="1"/>
        <v>86</v>
      </c>
      <c r="G34" s="86">
        <f t="shared" si="2"/>
        <v>129</v>
      </c>
      <c r="H34" s="54">
        <f t="shared" si="3"/>
        <v>-43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31172</v>
      </c>
      <c r="E35" s="17">
        <v>31187</v>
      </c>
      <c r="F35" s="86">
        <f t="shared" si="1"/>
        <v>101</v>
      </c>
      <c r="G35" s="86">
        <f t="shared" si="2"/>
        <v>116</v>
      </c>
      <c r="H35" s="54">
        <f t="shared" si="3"/>
        <v>-15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298769</v>
      </c>
      <c r="E36" s="18">
        <v>298902</v>
      </c>
      <c r="F36" s="88">
        <f t="shared" si="1"/>
        <v>1040</v>
      </c>
      <c r="G36" s="86">
        <f t="shared" si="2"/>
        <v>1173</v>
      </c>
      <c r="H36" s="54">
        <f t="shared" si="3"/>
        <v>-133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51983</v>
      </c>
      <c r="E37" s="18">
        <v>52043</v>
      </c>
      <c r="F37" s="88">
        <f t="shared" si="1"/>
        <v>197</v>
      </c>
      <c r="G37" s="86">
        <f t="shared" si="2"/>
        <v>257</v>
      </c>
      <c r="H37" s="54">
        <f t="shared" si="3"/>
        <v>-60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68</v>
      </c>
      <c r="D38" s="18">
        <v>57687</v>
      </c>
      <c r="E38" s="18">
        <v>57698</v>
      </c>
      <c r="F38" s="89">
        <f t="shared" si="1"/>
        <v>206</v>
      </c>
      <c r="G38" s="70">
        <f t="shared" si="2"/>
        <v>217</v>
      </c>
      <c r="H38" s="62">
        <f t="shared" si="3"/>
        <v>-11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 customHeight="1">
      <c r="A42" s="109" t="s">
        <v>14</v>
      </c>
      <c r="B42" s="110"/>
      <c r="C42" s="110"/>
      <c r="D42" s="213" t="s">
        <v>36</v>
      </c>
      <c r="E42" s="214"/>
      <c r="F42" s="214"/>
      <c r="G42" s="214"/>
      <c r="H42" s="214"/>
      <c r="I42" s="214"/>
      <c r="J42" s="214"/>
      <c r="K42" s="215"/>
      <c r="L42" s="182" t="s">
        <v>37</v>
      </c>
      <c r="M42" s="183"/>
      <c r="N42" s="183"/>
      <c r="O42" s="183"/>
      <c r="P42" s="183"/>
      <c r="Q42" s="183"/>
      <c r="R42" s="183"/>
      <c r="S42" s="184"/>
      <c r="T42" s="185" t="s">
        <v>69</v>
      </c>
      <c r="U42" s="186"/>
      <c r="V42" s="187" t="s">
        <v>54</v>
      </c>
      <c r="W42" s="190" t="s">
        <v>70</v>
      </c>
    </row>
    <row r="43" spans="1:23" ht="12.75">
      <c r="A43" s="193" t="s">
        <v>71</v>
      </c>
      <c r="B43" s="194"/>
      <c r="C43" s="195"/>
      <c r="D43" s="196" t="s">
        <v>7</v>
      </c>
      <c r="E43" s="172" t="s">
        <v>8</v>
      </c>
      <c r="F43" s="174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76" t="s">
        <v>57</v>
      </c>
      <c r="L43" s="178" t="s">
        <v>72</v>
      </c>
      <c r="M43" s="172" t="s">
        <v>13</v>
      </c>
      <c r="N43" s="174" t="s">
        <v>35</v>
      </c>
      <c r="O43" s="111" t="s">
        <v>33</v>
      </c>
      <c r="P43" s="111" t="s">
        <v>9</v>
      </c>
      <c r="Q43" s="111" t="s">
        <v>73</v>
      </c>
      <c r="R43" s="113" t="s">
        <v>11</v>
      </c>
      <c r="S43" s="176" t="s">
        <v>74</v>
      </c>
      <c r="T43" s="178" t="s">
        <v>0</v>
      </c>
      <c r="U43" s="172" t="s">
        <v>1</v>
      </c>
      <c r="V43" s="188"/>
      <c r="W43" s="191"/>
    </row>
    <row r="44" spans="1:23" ht="13.5" thickBot="1">
      <c r="A44" s="114" t="s">
        <v>14</v>
      </c>
      <c r="B44" s="149"/>
      <c r="C44" s="149" t="s">
        <v>14</v>
      </c>
      <c r="D44" s="197"/>
      <c r="E44" s="173"/>
      <c r="F44" s="175"/>
      <c r="G44" s="116" t="s">
        <v>34</v>
      </c>
      <c r="H44" s="116" t="s">
        <v>15</v>
      </c>
      <c r="I44" s="117" t="s">
        <v>16</v>
      </c>
      <c r="J44" s="118" t="s">
        <v>17</v>
      </c>
      <c r="K44" s="177"/>
      <c r="L44" s="179"/>
      <c r="M44" s="173"/>
      <c r="N44" s="175"/>
      <c r="O44" s="116" t="s">
        <v>34</v>
      </c>
      <c r="P44" s="117" t="s">
        <v>18</v>
      </c>
      <c r="Q44" s="117" t="s">
        <v>19</v>
      </c>
      <c r="R44" s="118" t="s">
        <v>20</v>
      </c>
      <c r="S44" s="177"/>
      <c r="T44" s="179"/>
      <c r="U44" s="173"/>
      <c r="V44" s="189"/>
      <c r="W44" s="192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513</v>
      </c>
      <c r="E45" s="20">
        <v>0</v>
      </c>
      <c r="F45" s="20">
        <v>0</v>
      </c>
      <c r="G45" s="20">
        <v>0</v>
      </c>
      <c r="H45" s="20">
        <v>2</v>
      </c>
      <c r="I45" s="20">
        <v>32</v>
      </c>
      <c r="J45" s="20">
        <v>54</v>
      </c>
      <c r="K45" s="49">
        <f aca="true" t="shared" si="4" ref="K45:K56">SUM(D45:J45)</f>
        <v>601</v>
      </c>
      <c r="L45" s="24">
        <v>450</v>
      </c>
      <c r="M45" s="20">
        <v>105</v>
      </c>
      <c r="N45" s="20">
        <v>0</v>
      </c>
      <c r="O45" s="20">
        <v>0</v>
      </c>
      <c r="P45" s="20">
        <v>7</v>
      </c>
      <c r="Q45" s="20">
        <v>28</v>
      </c>
      <c r="R45" s="20">
        <v>21</v>
      </c>
      <c r="S45" s="52">
        <f>SUM(L45:R45)</f>
        <v>611</v>
      </c>
      <c r="T45" s="30">
        <v>6</v>
      </c>
      <c r="U45" s="20">
        <v>8</v>
      </c>
      <c r="V45" s="54">
        <f>(K45+T45)-(S45+U45)</f>
        <v>-12</v>
      </c>
      <c r="W45" s="35">
        <v>67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80" t="s">
        <v>75</v>
      </c>
      <c r="B46" s="181"/>
      <c r="C46" s="153" t="s">
        <v>22</v>
      </c>
      <c r="D46" s="7">
        <v>114</v>
      </c>
      <c r="E46" s="8">
        <v>0</v>
      </c>
      <c r="F46" s="8">
        <v>0</v>
      </c>
      <c r="G46" s="8">
        <v>0</v>
      </c>
      <c r="H46" s="8">
        <v>0</v>
      </c>
      <c r="I46" s="8">
        <v>13</v>
      </c>
      <c r="J46" s="8">
        <v>9</v>
      </c>
      <c r="K46" s="49">
        <f>SUM(D46:J46)</f>
        <v>136</v>
      </c>
      <c r="L46" s="25">
        <v>89</v>
      </c>
      <c r="M46" s="8">
        <v>52</v>
      </c>
      <c r="N46" s="8">
        <v>0</v>
      </c>
      <c r="O46" s="8">
        <v>0</v>
      </c>
      <c r="P46" s="8">
        <v>0</v>
      </c>
      <c r="Q46" s="8">
        <v>10</v>
      </c>
      <c r="R46" s="8">
        <v>6</v>
      </c>
      <c r="S46" s="52">
        <f aca="true" t="shared" si="6" ref="S46:S56">SUM(L46:R46)</f>
        <v>157</v>
      </c>
      <c r="T46" s="31">
        <v>4</v>
      </c>
      <c r="U46" s="8">
        <v>3</v>
      </c>
      <c r="V46" s="54">
        <f aca="true" t="shared" si="7" ref="V46:V56">(K46+T46)-(S46+U46)</f>
        <v>-20</v>
      </c>
      <c r="W46" s="36">
        <v>12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76</v>
      </c>
      <c r="D47" s="21">
        <v>83</v>
      </c>
      <c r="E47" s="22">
        <v>0</v>
      </c>
      <c r="F47" s="22">
        <v>0</v>
      </c>
      <c r="G47" s="22">
        <v>0</v>
      </c>
      <c r="H47" s="22">
        <v>0</v>
      </c>
      <c r="I47" s="22">
        <v>6</v>
      </c>
      <c r="J47" s="22">
        <v>8</v>
      </c>
      <c r="K47" s="90">
        <f t="shared" si="4"/>
        <v>97</v>
      </c>
      <c r="L47" s="26">
        <v>62</v>
      </c>
      <c r="M47" s="27">
        <v>16</v>
      </c>
      <c r="N47" s="27">
        <v>0</v>
      </c>
      <c r="O47" s="27">
        <v>0</v>
      </c>
      <c r="P47" s="27">
        <v>0</v>
      </c>
      <c r="Q47" s="27">
        <v>5</v>
      </c>
      <c r="R47" s="27">
        <v>1</v>
      </c>
      <c r="S47" s="74">
        <f t="shared" si="6"/>
        <v>84</v>
      </c>
      <c r="T47" s="32">
        <v>4</v>
      </c>
      <c r="U47" s="27">
        <v>3</v>
      </c>
      <c r="V47" s="91">
        <f t="shared" si="7"/>
        <v>14</v>
      </c>
      <c r="W47" s="37">
        <v>6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415</v>
      </c>
      <c r="E48" s="23">
        <v>72</v>
      </c>
      <c r="F48" s="20">
        <v>1</v>
      </c>
      <c r="G48" s="20">
        <v>0</v>
      </c>
      <c r="H48" s="20">
        <v>4</v>
      </c>
      <c r="I48" s="44" t="s">
        <v>32</v>
      </c>
      <c r="J48" s="44" t="s">
        <v>32</v>
      </c>
      <c r="K48" s="41">
        <f t="shared" si="4"/>
        <v>492</v>
      </c>
      <c r="L48" s="28">
        <v>436</v>
      </c>
      <c r="M48" s="4">
        <v>142</v>
      </c>
      <c r="N48" s="4">
        <v>1</v>
      </c>
      <c r="O48" s="4">
        <v>0</v>
      </c>
      <c r="P48" s="4">
        <v>5</v>
      </c>
      <c r="Q48" s="44" t="s">
        <v>32</v>
      </c>
      <c r="R48" s="44" t="s">
        <v>32</v>
      </c>
      <c r="S48" s="41">
        <f t="shared" si="6"/>
        <v>584</v>
      </c>
      <c r="T48" s="33">
        <v>11</v>
      </c>
      <c r="U48" s="4">
        <v>20</v>
      </c>
      <c r="V48" s="46">
        <f t="shared" si="7"/>
        <v>-101</v>
      </c>
      <c r="W48" s="35">
        <v>273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47</v>
      </c>
      <c r="C49" s="161" t="s">
        <v>22</v>
      </c>
      <c r="D49" s="7">
        <v>86</v>
      </c>
      <c r="E49" s="8">
        <v>13</v>
      </c>
      <c r="F49" s="8">
        <v>0</v>
      </c>
      <c r="G49" s="8">
        <v>0</v>
      </c>
      <c r="H49" s="8">
        <v>0</v>
      </c>
      <c r="I49" s="48" t="s">
        <v>32</v>
      </c>
      <c r="J49" s="48" t="s">
        <v>32</v>
      </c>
      <c r="K49" s="49">
        <f t="shared" si="4"/>
        <v>99</v>
      </c>
      <c r="L49" s="25">
        <v>76</v>
      </c>
      <c r="M49" s="8">
        <v>42</v>
      </c>
      <c r="N49" s="8">
        <v>0</v>
      </c>
      <c r="O49" s="8">
        <v>0</v>
      </c>
      <c r="P49" s="8">
        <v>0</v>
      </c>
      <c r="Q49" s="48" t="s">
        <v>32</v>
      </c>
      <c r="R49" s="48" t="s">
        <v>32</v>
      </c>
      <c r="S49" s="52">
        <f t="shared" si="6"/>
        <v>118</v>
      </c>
      <c r="T49" s="31">
        <v>12</v>
      </c>
      <c r="U49" s="8">
        <v>10</v>
      </c>
      <c r="V49" s="54">
        <f t="shared" si="7"/>
        <v>-17</v>
      </c>
      <c r="W49" s="36">
        <v>44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71"/>
      <c r="C50" s="156" t="s">
        <v>23</v>
      </c>
      <c r="D50" s="21">
        <v>76</v>
      </c>
      <c r="E50" s="22">
        <v>18</v>
      </c>
      <c r="F50" s="22">
        <v>1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95</v>
      </c>
      <c r="L50" s="29">
        <v>79</v>
      </c>
      <c r="M50" s="22">
        <v>17</v>
      </c>
      <c r="N50" s="22">
        <v>1</v>
      </c>
      <c r="O50" s="22">
        <v>0</v>
      </c>
      <c r="P50" s="22">
        <v>1</v>
      </c>
      <c r="Q50" s="57" t="s">
        <v>32</v>
      </c>
      <c r="R50" s="57" t="s">
        <v>32</v>
      </c>
      <c r="S50" s="60">
        <f t="shared" si="6"/>
        <v>98</v>
      </c>
      <c r="T50" s="34">
        <v>10</v>
      </c>
      <c r="U50" s="22">
        <v>3</v>
      </c>
      <c r="V50" s="62">
        <f t="shared" si="7"/>
        <v>4</v>
      </c>
      <c r="W50" s="37">
        <v>38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424</v>
      </c>
      <c r="E51" s="20">
        <v>82</v>
      </c>
      <c r="F51" s="20">
        <v>0</v>
      </c>
      <c r="G51" s="20">
        <v>0</v>
      </c>
      <c r="H51" s="20">
        <v>2</v>
      </c>
      <c r="I51" s="40" t="s">
        <v>32</v>
      </c>
      <c r="J51" s="40" t="s">
        <v>32</v>
      </c>
      <c r="K51" s="52">
        <f t="shared" si="4"/>
        <v>508</v>
      </c>
      <c r="L51" s="24">
        <v>431</v>
      </c>
      <c r="M51" s="20">
        <v>123</v>
      </c>
      <c r="N51" s="20">
        <v>0</v>
      </c>
      <c r="O51" s="20">
        <v>0</v>
      </c>
      <c r="P51" s="20">
        <v>3</v>
      </c>
      <c r="Q51" s="40" t="s">
        <v>32</v>
      </c>
      <c r="R51" s="40" t="s">
        <v>32</v>
      </c>
      <c r="S51" s="52">
        <f t="shared" si="6"/>
        <v>557</v>
      </c>
      <c r="T51" s="30">
        <v>29</v>
      </c>
      <c r="U51" s="20">
        <v>12</v>
      </c>
      <c r="V51" s="92">
        <f t="shared" si="7"/>
        <v>-32</v>
      </c>
      <c r="W51" s="35">
        <v>306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46</v>
      </c>
      <c r="B52" s="160" t="s">
        <v>48</v>
      </c>
      <c r="C52" s="161" t="s">
        <v>22</v>
      </c>
      <c r="D52" s="7">
        <v>61</v>
      </c>
      <c r="E52" s="8">
        <v>18</v>
      </c>
      <c r="F52" s="8">
        <v>0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79</v>
      </c>
      <c r="L52" s="25">
        <v>62</v>
      </c>
      <c r="M52" s="8">
        <v>48</v>
      </c>
      <c r="N52" s="8">
        <v>0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110</v>
      </c>
      <c r="T52" s="31">
        <v>7</v>
      </c>
      <c r="U52" s="8">
        <v>19</v>
      </c>
      <c r="V52" s="54">
        <f t="shared" si="7"/>
        <v>-43</v>
      </c>
      <c r="W52" s="36">
        <v>36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71"/>
      <c r="C53" s="156" t="s">
        <v>23</v>
      </c>
      <c r="D53" s="21">
        <v>68</v>
      </c>
      <c r="E53" s="22">
        <v>26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94</v>
      </c>
      <c r="L53" s="26">
        <v>79</v>
      </c>
      <c r="M53" s="27">
        <v>25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104</v>
      </c>
      <c r="T53" s="32">
        <v>7</v>
      </c>
      <c r="U53" s="27">
        <v>12</v>
      </c>
      <c r="V53" s="91">
        <f t="shared" si="7"/>
        <v>-15</v>
      </c>
      <c r="W53" s="37">
        <v>41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839</v>
      </c>
      <c r="E54" s="39">
        <f t="shared" si="10"/>
        <v>154</v>
      </c>
      <c r="F54" s="39">
        <f t="shared" si="10"/>
        <v>1</v>
      </c>
      <c r="G54" s="39">
        <f t="shared" si="10"/>
        <v>0</v>
      </c>
      <c r="H54" s="39">
        <f t="shared" si="10"/>
        <v>6</v>
      </c>
      <c r="I54" s="44" t="s">
        <v>32</v>
      </c>
      <c r="J54" s="44" t="s">
        <v>32</v>
      </c>
      <c r="K54" s="41">
        <f t="shared" si="4"/>
        <v>1000</v>
      </c>
      <c r="L54" s="42">
        <f aca="true" t="shared" si="11" ref="L54:P56">L48+L51</f>
        <v>867</v>
      </c>
      <c r="M54" s="43">
        <f t="shared" si="11"/>
        <v>265</v>
      </c>
      <c r="N54" s="43">
        <f t="shared" si="11"/>
        <v>1</v>
      </c>
      <c r="O54" s="43">
        <f t="shared" si="11"/>
        <v>0</v>
      </c>
      <c r="P54" s="43">
        <f t="shared" si="11"/>
        <v>8</v>
      </c>
      <c r="Q54" s="44" t="s">
        <v>32</v>
      </c>
      <c r="R54" s="44" t="s">
        <v>32</v>
      </c>
      <c r="S54" s="41">
        <f t="shared" si="6"/>
        <v>1141</v>
      </c>
      <c r="T54" s="45">
        <f aca="true" t="shared" si="12" ref="T54:U56">T48+T51</f>
        <v>40</v>
      </c>
      <c r="U54" s="43">
        <f t="shared" si="12"/>
        <v>32</v>
      </c>
      <c r="V54" s="46">
        <f t="shared" si="7"/>
        <v>-133</v>
      </c>
      <c r="W54" s="47">
        <f>W48+W51</f>
        <v>579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147</v>
      </c>
      <c r="E55" s="39">
        <f t="shared" si="10"/>
        <v>31</v>
      </c>
      <c r="F55" s="39">
        <f t="shared" si="10"/>
        <v>0</v>
      </c>
      <c r="G55" s="39">
        <f t="shared" si="10"/>
        <v>0</v>
      </c>
      <c r="H55" s="39">
        <f t="shared" si="10"/>
        <v>0</v>
      </c>
      <c r="I55" s="48" t="s">
        <v>32</v>
      </c>
      <c r="J55" s="40" t="s">
        <v>32</v>
      </c>
      <c r="K55" s="49">
        <f t="shared" si="4"/>
        <v>178</v>
      </c>
      <c r="L55" s="50">
        <f t="shared" si="11"/>
        <v>138</v>
      </c>
      <c r="M55" s="51">
        <f t="shared" si="11"/>
        <v>90</v>
      </c>
      <c r="N55" s="51">
        <f t="shared" si="11"/>
        <v>0</v>
      </c>
      <c r="O55" s="51">
        <f t="shared" si="11"/>
        <v>0</v>
      </c>
      <c r="P55" s="51">
        <f t="shared" si="11"/>
        <v>0</v>
      </c>
      <c r="Q55" s="48" t="s">
        <v>32</v>
      </c>
      <c r="R55" s="40" t="s">
        <v>32</v>
      </c>
      <c r="S55" s="52">
        <f>SUM(L55:R55)</f>
        <v>228</v>
      </c>
      <c r="T55" s="53">
        <f t="shared" si="12"/>
        <v>19</v>
      </c>
      <c r="U55" s="51">
        <f t="shared" si="12"/>
        <v>29</v>
      </c>
      <c r="V55" s="54">
        <f t="shared" si="7"/>
        <v>-60</v>
      </c>
      <c r="W55" s="55">
        <f>W49+W52</f>
        <v>80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71" t="s">
        <v>14</v>
      </c>
      <c r="C56" s="165" t="s">
        <v>23</v>
      </c>
      <c r="D56" s="56">
        <f t="shared" si="10"/>
        <v>144</v>
      </c>
      <c r="E56" s="56">
        <f t="shared" si="10"/>
        <v>44</v>
      </c>
      <c r="F56" s="56">
        <f t="shared" si="10"/>
        <v>1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189</v>
      </c>
      <c r="L56" s="59">
        <f t="shared" si="11"/>
        <v>158</v>
      </c>
      <c r="M56" s="56">
        <f t="shared" si="11"/>
        <v>42</v>
      </c>
      <c r="N56" s="56">
        <f t="shared" si="11"/>
        <v>1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6"/>
        <v>202</v>
      </c>
      <c r="T56" s="61">
        <f t="shared" si="12"/>
        <v>17</v>
      </c>
      <c r="U56" s="56">
        <f t="shared" si="12"/>
        <v>15</v>
      </c>
      <c r="V56" s="62">
        <f t="shared" si="7"/>
        <v>-11</v>
      </c>
      <c r="W56" s="63">
        <f>W50+W53</f>
        <v>79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2022-03-02T02:52:18Z</cp:lastPrinted>
  <dcterms:created xsi:type="dcterms:W3CDTF">2004-03-09T00:01:48Z</dcterms:created>
  <dcterms:modified xsi:type="dcterms:W3CDTF">2023-02-02T02:24:41Z</dcterms:modified>
  <cp:category/>
  <cp:version/>
  <cp:contentType/>
  <cp:contentStatus/>
</cp:coreProperties>
</file>