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<sst xmlns="http://schemas.openxmlformats.org/spreadsheetml/2006/main" count="191" uniqueCount="67">
  <si>
    <t>市民生活部市民課</t>
  </si>
  <si>
    <t>区分</t>
  </si>
  <si>
    <t>当月末現在</t>
  </si>
  <si>
    <t>前月末現在</t>
  </si>
  <si>
    <t>増　減　比　較</t>
  </si>
  <si>
    <t>増</t>
  </si>
  <si>
    <t>減</t>
  </si>
  <si>
    <r>
      <t>差引計（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</si>
  <si>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</si>
  <si>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男</t>
  </si>
  <si>
    <t>女</t>
  </si>
  <si>
    <t>計</t>
  </si>
  <si>
    <t>2　全市増減内容</t>
  </si>
  <si>
    <t>　　</t>
  </si>
  <si>
    <t>　　　　　　　　　　　　　</t>
  </si>
  <si>
    <t>　　　　　　　　　　　　　　</t>
  </si>
  <si>
    <t>差引計</t>
  </si>
  <si>
    <t>　　区　　　　　　分</t>
  </si>
  <si>
    <t>転入</t>
  </si>
  <si>
    <t>出生</t>
  </si>
  <si>
    <t>職権</t>
  </si>
  <si>
    <t>世帯</t>
  </si>
  <si>
    <t>転居によ</t>
  </si>
  <si>
    <t>　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</si>
  <si>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</si>
  <si>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</si>
  <si>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</si>
  <si>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</si>
  <si>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</si>
  <si>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</si>
  <si>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</si>
  <si>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</si>
  <si>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</si>
  <si>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　　　世　　帯　　数</t>
  </si>
  <si>
    <t>　　　男</t>
  </si>
  <si>
    <t>　　　女</t>
  </si>
  <si>
    <t>　　　計</t>
  </si>
  <si>
    <t>増　減　内　容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</si>
  <si>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</si>
  <si>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</si>
  <si>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</si>
  <si>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</si>
  <si>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</si>
  <si>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</si>
  <si>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t>管外転居（市内転居）</t>
  </si>
  <si>
    <t>管内</t>
  </si>
  <si>
    <t>(－減）</t>
  </si>
  <si>
    <t>転居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</si>
  <si>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</si>
  <si>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世　帯　数</t>
  </si>
  <si>
    <t>計　</t>
  </si>
  <si>
    <t>　　　　　　　　　新千里出張所</t>
  </si>
  <si>
    <t>1　全市世帯数及び人口</t>
  </si>
  <si>
    <t>3　管内別世帯数及び人口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</si>
  <si>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</si>
  <si>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</si>
  <si>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　人口　</t>
  </si>
  <si>
    <t>世帯</t>
  </si>
  <si>
    <t>豊中市住民基本台帳世帯人口数調</t>
  </si>
  <si>
    <t>男</t>
  </si>
  <si>
    <t xml:space="preserve"> </t>
  </si>
  <si>
    <t>－</t>
  </si>
  <si>
    <t>人口</t>
  </si>
  <si>
    <t>平成１8年（２００６年）</t>
  </si>
  <si>
    <t>平成１8年（2006年）3月末現在</t>
  </si>
  <si>
    <t>4月</t>
  </si>
  <si>
    <t>7日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</si>
</sst>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38" fontId="0" fillId="0" borderId="11" xfId="16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16" applyNumberFormat="1" applyAlignment="1">
      <alignment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16" applyNumberFormat="1" applyFont="1" applyBorder="1" applyAlignment="1">
      <alignment horizontal="left"/>
    </xf>
    <xf numFmtId="177" fontId="0" fillId="0" borderId="17" xfId="0" applyNumberForma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177" fontId="0" fillId="0" borderId="19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16" applyNumberFormat="1" applyBorder="1" applyAlignment="1">
      <alignment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18" xfId="16" applyNumberFormat="1" applyBorder="1" applyAlignment="1">
      <alignment/>
    </xf>
    <xf numFmtId="177" fontId="0" fillId="0" borderId="8" xfId="0" applyNumberFormat="1" applyBorder="1" applyAlignment="1">
      <alignment vertical="center"/>
    </xf>
    <xf numFmtId="177" fontId="0" fillId="0" borderId="4" xfId="16" applyNumberFormat="1" applyBorder="1" applyAlignment="1">
      <alignment/>
    </xf>
    <xf numFmtId="177" fontId="0" fillId="0" borderId="5" xfId="16" applyNumberFormat="1" applyBorder="1" applyAlignment="1">
      <alignment/>
    </xf>
    <xf numFmtId="177" fontId="0" fillId="0" borderId="31" xfId="16" applyNumberFormat="1" applyBorder="1" applyAlignment="1">
      <alignment/>
    </xf>
    <xf numFmtId="177" fontId="0" fillId="0" borderId="32" xfId="16" applyNumberFormat="1" applyBorder="1" applyAlignment="1">
      <alignment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5" xfId="16" applyNumberFormat="1" applyBorder="1" applyAlignment="1">
      <alignment/>
    </xf>
    <xf numFmtId="177" fontId="0" fillId="0" borderId="34" xfId="16" applyNumberFormat="1" applyBorder="1" applyAlignment="1">
      <alignment/>
    </xf>
    <xf numFmtId="177" fontId="0" fillId="0" borderId="36" xfId="16" applyNumberFormat="1" applyBorder="1" applyAlignment="1">
      <alignment/>
    </xf>
    <xf numFmtId="177" fontId="0" fillId="0" borderId="37" xfId="16" applyNumberFormat="1" applyBorder="1" applyAlignment="1">
      <alignment/>
    </xf>
    <xf numFmtId="177" fontId="0" fillId="0" borderId="38" xfId="0" applyNumberFormat="1" applyBorder="1" applyAlignment="1">
      <alignment vertical="center"/>
    </xf>
    <xf numFmtId="0" fontId="0" fillId="0" borderId="2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5" xfId="0" applyNumberFormat="1" applyBorder="1" applyAlignment="1">
      <alignment vertical="center"/>
    </xf>
    <xf numFmtId="38" fontId="0" fillId="0" borderId="5" xfId="16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0" fillId="0" borderId="5" xfId="16" applyNumberFormat="1" applyBorder="1" applyAlignment="1">
      <alignment/>
    </xf>
    <xf numFmtId="38" fontId="0" fillId="0" borderId="5" xfId="16" applyBorder="1" applyAlignment="1">
      <alignment/>
    </xf>
    <xf numFmtId="0" fontId="0" fillId="0" borderId="8" xfId="0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horizontal="distributed"/>
    </xf>
    <xf numFmtId="177" fontId="0" fillId="0" borderId="11" xfId="16" applyNumberFormat="1" applyBorder="1" applyAlignment="1">
      <alignment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distributed"/>
    </xf>
    <xf numFmtId="177" fontId="0" fillId="0" borderId="5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6" fillId="0" borderId="34" xfId="0" applyNumberFormat="1" applyFont="1" applyBorder="1" applyAlignment="1">
      <alignment horizontal="distributed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11" xfId="0" applyNumberFormat="1" applyFont="1" applyBorder="1" applyAlignment="1">
      <alignment horizontal="distributed"/>
    </xf>
    <xf numFmtId="177" fontId="0" fillId="0" borderId="8" xfId="16" applyNumberFormat="1" applyBorder="1" applyAlignment="1">
      <alignment/>
    </xf>
    <xf numFmtId="177" fontId="4" fillId="0" borderId="20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distributed"/>
    </xf>
    <xf numFmtId="177" fontId="6" fillId="0" borderId="20" xfId="0" applyNumberFormat="1" applyFont="1" applyBorder="1" applyAlignment="1">
      <alignment vertical="center"/>
    </xf>
    <xf numFmtId="177" fontId="0" fillId="0" borderId="43" xfId="16" applyNumberFormat="1" applyBorder="1" applyAlignment="1">
      <alignment/>
    </xf>
    <xf numFmtId="177" fontId="0" fillId="0" borderId="42" xfId="16" applyNumberFormat="1" applyBorder="1" applyAlignment="1">
      <alignment/>
    </xf>
    <xf numFmtId="177" fontId="6" fillId="0" borderId="35" xfId="0" applyNumberFormat="1" applyFont="1" applyBorder="1" applyAlignment="1">
      <alignment horizontal="distributed"/>
    </xf>
    <xf numFmtId="177" fontId="0" fillId="0" borderId="24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6" fillId="0" borderId="4" xfId="0" applyFont="1" applyBorder="1" applyAlignment="1">
      <alignment horizontal="distributed" shrinkToFit="1"/>
    </xf>
    <xf numFmtId="0" fontId="4" fillId="0" borderId="4" xfId="0" applyFont="1" applyBorder="1" applyAlignment="1">
      <alignment horizontal="distributed" shrinkToFit="1"/>
    </xf>
    <xf numFmtId="0" fontId="0" fillId="0" borderId="11" xfId="0" applyBorder="1" applyAlignment="1">
      <alignment horizontal="distributed"/>
    </xf>
    <xf numFmtId="177" fontId="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7" fontId="0" fillId="0" borderId="40" xfId="16" applyNumberFormat="1" applyBorder="1" applyAlignment="1">
      <alignment/>
    </xf>
    <xf numFmtId="177" fontId="0" fillId="0" borderId="40" xfId="0" applyNumberFormat="1" applyBorder="1" applyAlignment="1">
      <alignment vertical="center"/>
    </xf>
    <xf numFmtId="177" fontId="0" fillId="0" borderId="44" xfId="16" applyNumberFormat="1" applyBorder="1" applyAlignment="1">
      <alignment/>
    </xf>
    <xf numFmtId="177" fontId="0" fillId="0" borderId="24" xfId="16" applyNumberFormat="1" applyBorder="1" applyAlignment="1">
      <alignment/>
    </xf>
    <xf numFmtId="177" fontId="0" fillId="0" borderId="48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3" xfId="16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E3" sqref="E3"/>
    </sheetView>
  </sheetViews>
  <sheetFormatPr defaultColWidth="9.00390625" defaultRowHeight="13.5"/>
  <cols>
    <col min="1" max="1" width="6.00390625" style="0" customWidth="1"/>
    <col min="2" max="2" width="5.00390625" style="0" customWidth="1"/>
    <col min="3" max="3" width="13.375" style="0" customWidth="1"/>
    <col min="4" max="4" width="10.75390625" style="0" customWidth="1"/>
    <col min="5" max="5" width="9.625" style="0" customWidth="1"/>
    <col min="6" max="6" width="6.25390625" style="0" customWidth="1"/>
    <col min="7" max="7" width="6.125" style="0" customWidth="1"/>
    <col min="8" max="8" width="13.00390625" style="0" customWidth="1"/>
    <col min="9" max="9" width="6.375" style="0" customWidth="1"/>
    <col min="10" max="10" width="8.625" style="0" customWidth="1"/>
    <col min="11" max="11" width="6.125" style="0" customWidth="1"/>
    <col min="12" max="12" width="5.375" style="0" customWidth="1"/>
    <col min="13" max="13" width="6.00390625" style="0" customWidth="1"/>
    <col min="14" max="14" width="6.25390625" style="0" customWidth="1"/>
    <col min="15" max="15" width="5.875" style="0" customWidth="1"/>
    <col min="16" max="16" width="7.875" style="0" customWidth="1"/>
    <col min="17" max="17" width="5.375" style="0" customWidth="1"/>
    <col min="18" max="18" width="6.50390625" style="0" customWidth="1"/>
    <col min="19" max="19" width="6.625" style="0" customWidth="1"/>
  </cols>
  <sheetData>
    <row r="1" spans="1:8" ht="17.25">
      <c r="A1" s="1" t="s">
        <v>58</v>
      </c>
      <c r="B1" s="1"/>
      <c r="C1" s="1"/>
      <c r="D1" s="1"/>
      <c r="E1" s="1"/>
      <c r="F1" s="1"/>
      <c r="G1" s="1"/>
      <c r="H1" s="1"/>
    </row>
    <row r="2" spans="9:13" ht="13.5">
      <c r="I2" s="143" t="s">
        <v>63</v>
      </c>
      <c r="J2" s="144"/>
      <c r="K2" s="144"/>
      <c r="L2" s="4" t="s">
        <v>65</v>
      </c>
      <c r="M2" s="4" t="s">
        <v>66</v>
      </c>
    </row>
    <row r="3" spans="1:12" ht="13.5">
      <c r="A3" s="2" t="s">
        <v>64</v>
      </c>
      <c r="B3" s="3"/>
      <c r="C3" s="3"/>
      <c r="D3" s="3"/>
      <c r="E3" s="3"/>
      <c r="F3" s="3"/>
      <c r="H3" s="4"/>
      <c r="L3" t="s">
        <v>0</v>
      </c>
    </row>
    <row r="5" spans="1:7" ht="14.25" customHeight="1">
      <c r="A5" s="2" t="s">
        <v>52</v>
      </c>
      <c r="B5" s="3"/>
      <c r="C5" s="3"/>
      <c r="D5" s="3"/>
      <c r="E5" s="3"/>
      <c r="F5" s="3"/>
      <c r="G5" s="3"/>
    </row>
    <row r="6" spans="1:8" ht="13.5">
      <c r="A6" s="5" t="s">
        <v>1</v>
      </c>
      <c r="B6" s="6"/>
      <c r="C6" s="6"/>
      <c r="D6" s="7" t="s">
        <v>2</v>
      </c>
      <c r="E6" s="7" t="s">
        <v>3</v>
      </c>
      <c r="F6" s="8" t="s">
        <v>4</v>
      </c>
      <c r="G6" s="9"/>
      <c r="H6" s="9"/>
    </row>
    <row r="7" spans="1:13" ht="13.5">
      <c r="A7" s="10"/>
      <c r="B7" s="11"/>
      <c r="C7" s="11"/>
      <c r="D7" s="12"/>
      <c r="E7" s="12"/>
      <c r="F7" s="13" t="s">
        <v>5</v>
      </c>
      <c r="G7" s="14" t="s">
        <v>6</v>
      </c>
      <c r="H7" s="14" t="s">
        <v>54</v>
      </c>
      <c r="M7" s="4"/>
    </row>
    <row r="8" spans="1:8" ht="13.5">
      <c r="A8" s="15" t="s">
        <v>8</v>
      </c>
      <c r="B8" s="16"/>
      <c r="C8" s="8"/>
      <c r="D8" s="17">
        <f>SUM(D28:D30)</f>
        <v>169325</v>
      </c>
      <c r="E8" s="17">
        <f>SUM(E28:E30)</f>
        <v>169371</v>
      </c>
      <c r="F8" s="17">
        <f>F28+F29+F30</f>
        <v>2179</v>
      </c>
      <c r="G8" s="17">
        <f>G28+G29+G30</f>
        <v>2225</v>
      </c>
      <c r="H8" s="18">
        <f>F8-G8</f>
        <v>-46</v>
      </c>
    </row>
    <row r="9" spans="1:8" ht="13.5">
      <c r="A9" s="19"/>
      <c r="B9" s="20"/>
      <c r="C9" s="14" t="s">
        <v>9</v>
      </c>
      <c r="D9" s="17">
        <f>SUM(D31:D33)</f>
        <v>187034</v>
      </c>
      <c r="E9" s="17">
        <f>SUM(E31:E33)</f>
        <v>187638</v>
      </c>
      <c r="F9" s="17">
        <f>F31+F32+F33</f>
        <v>2328</v>
      </c>
      <c r="G9" s="17">
        <f>G31+G32+G33</f>
        <v>2932</v>
      </c>
      <c r="H9" s="18">
        <f>F9-G9</f>
        <v>-604</v>
      </c>
    </row>
    <row r="10" spans="1:8" ht="13.5">
      <c r="A10" s="22" t="s">
        <v>55</v>
      </c>
      <c r="B10" s="23"/>
      <c r="C10" s="14" t="s">
        <v>10</v>
      </c>
      <c r="D10" s="17">
        <f>SUM(D34:D36)</f>
        <v>200159</v>
      </c>
      <c r="E10" s="17">
        <f>SUM(E34:E36)</f>
        <v>200345</v>
      </c>
      <c r="F10" s="17">
        <f>F34+F35+F36</f>
        <v>2376</v>
      </c>
      <c r="G10" s="17">
        <f>G34+G35+G36</f>
        <v>2562</v>
      </c>
      <c r="H10" s="18">
        <f>F10-G10</f>
        <v>-186</v>
      </c>
    </row>
    <row r="11" spans="1:8" ht="13.5">
      <c r="A11" s="24"/>
      <c r="B11" s="25"/>
      <c r="C11" s="14" t="s">
        <v>11</v>
      </c>
      <c r="D11" s="21">
        <f>SUM(D9:D10)</f>
        <v>387193</v>
      </c>
      <c r="E11" s="21">
        <f>SUM(E9:E10)</f>
        <v>387983</v>
      </c>
      <c r="F11" s="21">
        <f>SUM(F9:F10)</f>
        <v>4704</v>
      </c>
      <c r="G11" s="21">
        <f>SUM(G9:G10)</f>
        <v>5494</v>
      </c>
      <c r="H11" s="18">
        <f>F11-G11</f>
        <v>-790</v>
      </c>
    </row>
    <row r="14" spans="2:16" ht="13.5"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 customHeight="1" thickBot="1">
      <c r="A15" s="142" t="s">
        <v>12</v>
      </c>
      <c r="B15" s="26"/>
      <c r="C15" s="26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3.5">
      <c r="A16" s="28" t="s">
        <v>13</v>
      </c>
      <c r="B16" s="29"/>
      <c r="C16" s="29"/>
      <c r="D16" s="30" t="s">
        <v>14</v>
      </c>
      <c r="E16" s="31"/>
      <c r="F16" s="147" t="s">
        <v>5</v>
      </c>
      <c r="G16" s="147"/>
      <c r="H16" s="31"/>
      <c r="I16" s="32"/>
      <c r="J16" s="33" t="s">
        <v>15</v>
      </c>
      <c r="K16" s="29"/>
      <c r="L16" s="147" t="s">
        <v>6</v>
      </c>
      <c r="M16" s="147"/>
      <c r="N16" s="34"/>
      <c r="O16" s="35"/>
      <c r="P16" s="159" t="s">
        <v>16</v>
      </c>
    </row>
    <row r="17" spans="1:16" ht="13.5">
      <c r="A17" s="36" t="s">
        <v>17</v>
      </c>
      <c r="B17" s="37"/>
      <c r="C17" s="37"/>
      <c r="D17" s="154" t="s">
        <v>18</v>
      </c>
      <c r="E17" s="145" t="s">
        <v>19</v>
      </c>
      <c r="F17" s="110" t="s">
        <v>20</v>
      </c>
      <c r="G17" s="110" t="s">
        <v>21</v>
      </c>
      <c r="H17" s="112" t="s">
        <v>22</v>
      </c>
      <c r="I17" s="150" t="s">
        <v>23</v>
      </c>
      <c r="J17" s="155" t="s">
        <v>24</v>
      </c>
      <c r="K17" s="145" t="s">
        <v>25</v>
      </c>
      <c r="L17" s="114" t="s">
        <v>20</v>
      </c>
      <c r="M17" s="114" t="s">
        <v>21</v>
      </c>
      <c r="N17" s="38" t="s">
        <v>22</v>
      </c>
      <c r="O17" s="150" t="s">
        <v>23</v>
      </c>
      <c r="P17" s="160"/>
    </row>
    <row r="18" spans="1:16" ht="14.25" thickBot="1">
      <c r="A18" s="39" t="s">
        <v>26</v>
      </c>
      <c r="B18" s="40"/>
      <c r="C18" s="40"/>
      <c r="D18" s="146"/>
      <c r="E18" s="146"/>
      <c r="F18" s="109" t="s">
        <v>27</v>
      </c>
      <c r="G18" s="111" t="s">
        <v>28</v>
      </c>
      <c r="H18" s="113" t="s">
        <v>29</v>
      </c>
      <c r="I18" s="151"/>
      <c r="J18" s="156"/>
      <c r="K18" s="146"/>
      <c r="L18" s="115" t="s">
        <v>30</v>
      </c>
      <c r="M18" s="115" t="s">
        <v>31</v>
      </c>
      <c r="N18" s="43" t="s">
        <v>32</v>
      </c>
      <c r="O18" s="151"/>
      <c r="P18" s="161"/>
    </row>
    <row r="19" spans="1:16" ht="14.25" thickBot="1">
      <c r="A19" s="44" t="s">
        <v>33</v>
      </c>
      <c r="B19" s="42"/>
      <c r="C19" s="40"/>
      <c r="D19" s="45">
        <f>D47+D48+D49</f>
        <v>1828</v>
      </c>
      <c r="E19" s="45">
        <f>E47+E48+E49</f>
        <v>0</v>
      </c>
      <c r="F19" s="46">
        <f>F47+F48+F49</f>
        <v>2</v>
      </c>
      <c r="G19" s="46">
        <f>G47+G48+G49</f>
        <v>73</v>
      </c>
      <c r="H19" s="46">
        <f>SUM(H47:H49,P47:P49)</f>
        <v>276</v>
      </c>
      <c r="I19" s="47">
        <f>D19+E19+F19+G19+H19</f>
        <v>2179</v>
      </c>
      <c r="J19" s="132">
        <f>SUM(J47:J49)</f>
        <v>1901</v>
      </c>
      <c r="K19" s="46">
        <f>K47+K48+K49</f>
        <v>65</v>
      </c>
      <c r="L19" s="46">
        <f>L47+L48+L49</f>
        <v>24</v>
      </c>
      <c r="M19" s="46">
        <f>M47+M48+M49</f>
        <v>52</v>
      </c>
      <c r="N19" s="46">
        <f>SUM(N47:N49,Q47:Q49)</f>
        <v>183</v>
      </c>
      <c r="O19" s="47">
        <f>SUM(J19:N19)</f>
        <v>2225</v>
      </c>
      <c r="P19" s="48">
        <f>I19-O19</f>
        <v>-46</v>
      </c>
    </row>
    <row r="20" spans="1:16" ht="13.5">
      <c r="A20" s="28"/>
      <c r="B20" s="29"/>
      <c r="C20" s="49" t="s">
        <v>34</v>
      </c>
      <c r="D20" s="128">
        <f>D50+D51+D52</f>
        <v>1959</v>
      </c>
      <c r="E20" s="128">
        <f>E50+E51+E52</f>
        <v>171</v>
      </c>
      <c r="F20" s="129">
        <f>F50+F51+F52</f>
        <v>16</v>
      </c>
      <c r="G20" s="135" t="s">
        <v>61</v>
      </c>
      <c r="H20" s="135" t="s">
        <v>61</v>
      </c>
      <c r="I20" s="50">
        <f>D20+E20+F20</f>
        <v>2146</v>
      </c>
      <c r="J20" s="33">
        <f>SUM(J50:J52)</f>
        <v>2609</v>
      </c>
      <c r="K20" s="49">
        <f>K50+K51+K52</f>
        <v>119</v>
      </c>
      <c r="L20" s="49">
        <f>L50+L51+L52</f>
        <v>22</v>
      </c>
      <c r="M20" s="137" t="s">
        <v>61</v>
      </c>
      <c r="N20" s="137" t="s">
        <v>61</v>
      </c>
      <c r="O20" s="50">
        <f>J20+K20+L20</f>
        <v>2750</v>
      </c>
      <c r="P20" s="35">
        <f>I20-O20</f>
        <v>-604</v>
      </c>
    </row>
    <row r="21" spans="1:16" ht="13.5">
      <c r="A21" s="157" t="s">
        <v>62</v>
      </c>
      <c r="B21" s="158"/>
      <c r="C21" s="51" t="s">
        <v>35</v>
      </c>
      <c r="D21" s="53">
        <f>D53+D54+D55</f>
        <v>2018</v>
      </c>
      <c r="E21" s="53">
        <f>E53+E54+E55</f>
        <v>153</v>
      </c>
      <c r="F21" s="91">
        <f>F53+F54+F55</f>
        <v>16</v>
      </c>
      <c r="G21" s="136" t="s">
        <v>61</v>
      </c>
      <c r="H21" s="136" t="s">
        <v>61</v>
      </c>
      <c r="I21" s="54">
        <f>D21+E21+F21</f>
        <v>2187</v>
      </c>
      <c r="J21" s="133">
        <f>J53+J54+J55</f>
        <v>2285</v>
      </c>
      <c r="K21" s="91">
        <f>K53+K54+K55</f>
        <v>85</v>
      </c>
      <c r="L21" s="91">
        <f>L53+L54+L55</f>
        <v>3</v>
      </c>
      <c r="M21" s="138" t="s">
        <v>61</v>
      </c>
      <c r="N21" s="138" t="s">
        <v>61</v>
      </c>
      <c r="O21" s="54">
        <f>J21+K21+L21</f>
        <v>2373</v>
      </c>
      <c r="P21" s="56">
        <f>I21-O21</f>
        <v>-186</v>
      </c>
    </row>
    <row r="22" spans="1:16" ht="14.25" thickBot="1">
      <c r="A22" s="39" t="s">
        <v>26</v>
      </c>
      <c r="B22" s="40" t="s">
        <v>26</v>
      </c>
      <c r="C22" s="57" t="s">
        <v>36</v>
      </c>
      <c r="D22" s="130">
        <f>D20+D21</f>
        <v>3977</v>
      </c>
      <c r="E22" s="131">
        <f>E20+E21</f>
        <v>324</v>
      </c>
      <c r="F22" s="131">
        <f>F20+F21</f>
        <v>32</v>
      </c>
      <c r="G22" s="109" t="s">
        <v>61</v>
      </c>
      <c r="H22" s="109" t="s">
        <v>61</v>
      </c>
      <c r="I22" s="60">
        <f>I20+I21</f>
        <v>4333</v>
      </c>
      <c r="J22" s="127">
        <f>J20+J21</f>
        <v>4894</v>
      </c>
      <c r="K22" s="57">
        <f>K20+K21</f>
        <v>204</v>
      </c>
      <c r="L22" s="57">
        <f>L20+L21</f>
        <v>25</v>
      </c>
      <c r="M22" s="139" t="s">
        <v>61</v>
      </c>
      <c r="N22" s="139" t="s">
        <v>61</v>
      </c>
      <c r="O22" s="60">
        <f>O20+O21</f>
        <v>5123</v>
      </c>
      <c r="P22" s="62">
        <f>I22-O22</f>
        <v>-790</v>
      </c>
    </row>
    <row r="23" spans="1:16" ht="13.5">
      <c r="A23" s="26"/>
      <c r="B23" s="26"/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5" spans="1:10" ht="14.25" customHeight="1">
      <c r="A25" s="2" t="s">
        <v>53</v>
      </c>
      <c r="B25" s="3"/>
      <c r="C25" s="3"/>
      <c r="D25" s="3"/>
      <c r="E25" s="3"/>
      <c r="F25" s="3"/>
      <c r="G25" s="3"/>
      <c r="H25" s="3"/>
      <c r="J25" s="20"/>
    </row>
    <row r="26" spans="1:8" ht="13.5">
      <c r="A26" s="5" t="s">
        <v>1</v>
      </c>
      <c r="B26" s="63"/>
      <c r="C26" s="64"/>
      <c r="D26" s="7" t="s">
        <v>2</v>
      </c>
      <c r="E26" s="7" t="s">
        <v>3</v>
      </c>
      <c r="F26" s="15" t="s">
        <v>37</v>
      </c>
      <c r="G26" s="16"/>
      <c r="H26" s="8"/>
    </row>
    <row r="27" spans="1:8" ht="13.5">
      <c r="A27" s="10"/>
      <c r="B27" s="11"/>
      <c r="C27" s="65"/>
      <c r="D27" s="12"/>
      <c r="E27" s="12"/>
      <c r="F27" s="14" t="s">
        <v>5</v>
      </c>
      <c r="G27" s="14" t="s">
        <v>6</v>
      </c>
      <c r="H27" s="14" t="s">
        <v>7</v>
      </c>
    </row>
    <row r="28" spans="1:8" ht="13.5">
      <c r="A28" s="66"/>
      <c r="B28" s="67"/>
      <c r="C28" s="124" t="s">
        <v>38</v>
      </c>
      <c r="D28" s="69">
        <v>120237</v>
      </c>
      <c r="E28" s="69">
        <v>120410</v>
      </c>
      <c r="F28" s="70">
        <f>P47+I47</f>
        <v>1518</v>
      </c>
      <c r="G28" s="70">
        <f>O47+Q47</f>
        <v>1691</v>
      </c>
      <c r="H28" s="18">
        <f aca="true" t="shared" si="0" ref="H28:H39">F28-G28</f>
        <v>-173</v>
      </c>
    </row>
    <row r="29" spans="1:8" ht="13.5">
      <c r="A29" s="22" t="s">
        <v>8</v>
      </c>
      <c r="B29" s="23"/>
      <c r="C29" s="119" t="s">
        <v>39</v>
      </c>
      <c r="D29" s="69">
        <v>28822</v>
      </c>
      <c r="E29" s="69">
        <v>28804</v>
      </c>
      <c r="F29" s="70">
        <f aca="true" t="shared" si="1" ref="F29:F36">P48+I48</f>
        <v>267</v>
      </c>
      <c r="G29" s="70">
        <f aca="true" t="shared" si="2" ref="G29:G39">O48+Q48</f>
        <v>249</v>
      </c>
      <c r="H29" s="18">
        <f t="shared" si="0"/>
        <v>18</v>
      </c>
    </row>
    <row r="30" spans="1:8" ht="13.5">
      <c r="A30" s="24"/>
      <c r="B30" s="68"/>
      <c r="C30" s="122" t="s">
        <v>40</v>
      </c>
      <c r="D30" s="69">
        <v>20266</v>
      </c>
      <c r="E30" s="69">
        <v>20157</v>
      </c>
      <c r="F30" s="70">
        <f t="shared" si="1"/>
        <v>394</v>
      </c>
      <c r="G30" s="70">
        <f t="shared" si="2"/>
        <v>285</v>
      </c>
      <c r="H30" s="18">
        <f t="shared" si="0"/>
        <v>109</v>
      </c>
    </row>
    <row r="31" spans="1:8" ht="13.5">
      <c r="A31" s="71"/>
      <c r="B31" s="72"/>
      <c r="C31" s="121" t="s">
        <v>41</v>
      </c>
      <c r="D31" s="69">
        <v>135706</v>
      </c>
      <c r="E31" s="69">
        <v>136318</v>
      </c>
      <c r="F31" s="70">
        <f t="shared" si="1"/>
        <v>1636</v>
      </c>
      <c r="G31" s="70">
        <f t="shared" si="2"/>
        <v>2248</v>
      </c>
      <c r="H31" s="18">
        <f t="shared" si="0"/>
        <v>-612</v>
      </c>
    </row>
    <row r="32" spans="1:8" ht="13.5">
      <c r="A32" s="73"/>
      <c r="B32" s="73" t="s">
        <v>9</v>
      </c>
      <c r="C32" s="119" t="s">
        <v>39</v>
      </c>
      <c r="D32" s="69">
        <v>29344</v>
      </c>
      <c r="E32" s="69">
        <v>29401</v>
      </c>
      <c r="F32" s="70">
        <f t="shared" si="1"/>
        <v>209</v>
      </c>
      <c r="G32" s="70">
        <f t="shared" si="2"/>
        <v>266</v>
      </c>
      <c r="H32" s="18">
        <f t="shared" si="0"/>
        <v>-57</v>
      </c>
    </row>
    <row r="33" spans="1:8" ht="12.75" customHeight="1">
      <c r="A33" s="73"/>
      <c r="B33" s="74"/>
      <c r="C33" s="123" t="s">
        <v>40</v>
      </c>
      <c r="D33" s="69">
        <v>21984</v>
      </c>
      <c r="E33" s="69">
        <v>21919</v>
      </c>
      <c r="F33" s="70">
        <f t="shared" si="1"/>
        <v>483</v>
      </c>
      <c r="G33" s="70">
        <f t="shared" si="2"/>
        <v>418</v>
      </c>
      <c r="H33" s="18">
        <f t="shared" si="0"/>
        <v>65</v>
      </c>
    </row>
    <row r="34" spans="1:8" ht="13.5">
      <c r="A34" s="75"/>
      <c r="B34" s="72"/>
      <c r="C34" s="121" t="s">
        <v>41</v>
      </c>
      <c r="D34" s="69">
        <v>145718</v>
      </c>
      <c r="E34" s="69">
        <v>145963</v>
      </c>
      <c r="F34" s="70">
        <f t="shared" si="1"/>
        <v>1647</v>
      </c>
      <c r="G34" s="70">
        <f t="shared" si="2"/>
        <v>1892</v>
      </c>
      <c r="H34" s="18">
        <f t="shared" si="0"/>
        <v>-245</v>
      </c>
    </row>
    <row r="35" spans="1:8" ht="13.5">
      <c r="A35" s="73" t="s">
        <v>55</v>
      </c>
      <c r="B35" s="73" t="s">
        <v>10</v>
      </c>
      <c r="C35" s="119" t="s">
        <v>39</v>
      </c>
      <c r="D35" s="69">
        <v>29309</v>
      </c>
      <c r="E35" s="69">
        <v>29360</v>
      </c>
      <c r="F35" s="70">
        <f t="shared" si="1"/>
        <v>223</v>
      </c>
      <c r="G35" s="70">
        <f t="shared" si="2"/>
        <v>274</v>
      </c>
      <c r="H35" s="18">
        <f t="shared" si="0"/>
        <v>-51</v>
      </c>
    </row>
    <row r="36" spans="1:8" ht="13.5">
      <c r="A36" s="73"/>
      <c r="B36" s="74"/>
      <c r="C36" s="122" t="s">
        <v>40</v>
      </c>
      <c r="D36" s="69">
        <v>25132</v>
      </c>
      <c r="E36" s="69">
        <v>25022</v>
      </c>
      <c r="F36" s="70">
        <f t="shared" si="1"/>
        <v>506</v>
      </c>
      <c r="G36" s="70">
        <f t="shared" si="2"/>
        <v>396</v>
      </c>
      <c r="H36" s="18">
        <f t="shared" si="0"/>
        <v>110</v>
      </c>
    </row>
    <row r="37" spans="1:8" ht="13.5">
      <c r="A37" s="73"/>
      <c r="B37" s="71"/>
      <c r="C37" s="121" t="s">
        <v>41</v>
      </c>
      <c r="D37" s="76">
        <f>D31+D34</f>
        <v>281424</v>
      </c>
      <c r="E37" s="76">
        <f>E31+E34</f>
        <v>282281</v>
      </c>
      <c r="F37" s="77">
        <f aca="true" t="shared" si="3" ref="E37:F39">F31+F34</f>
        <v>3283</v>
      </c>
      <c r="G37" s="70">
        <f t="shared" si="2"/>
        <v>4140</v>
      </c>
      <c r="H37" s="18">
        <f t="shared" si="0"/>
        <v>-857</v>
      </c>
    </row>
    <row r="38" spans="1:8" ht="13.5">
      <c r="A38" s="73"/>
      <c r="B38" s="73" t="s">
        <v>11</v>
      </c>
      <c r="C38" s="119" t="s">
        <v>39</v>
      </c>
      <c r="D38" s="76">
        <f>D32+D35</f>
        <v>58653</v>
      </c>
      <c r="E38" s="76">
        <f t="shared" si="3"/>
        <v>58761</v>
      </c>
      <c r="F38" s="77">
        <f t="shared" si="3"/>
        <v>432</v>
      </c>
      <c r="G38" s="70">
        <f t="shared" si="2"/>
        <v>540</v>
      </c>
      <c r="H38" s="18">
        <f t="shared" si="0"/>
        <v>-108</v>
      </c>
    </row>
    <row r="39" spans="1:8" ht="13.5">
      <c r="A39" s="74"/>
      <c r="B39" s="78"/>
      <c r="C39" s="120" t="s">
        <v>40</v>
      </c>
      <c r="D39" s="76">
        <f>D33+D36</f>
        <v>47116</v>
      </c>
      <c r="E39" s="76">
        <f>E33+E36</f>
        <v>46941</v>
      </c>
      <c r="F39" s="77">
        <f t="shared" si="3"/>
        <v>989</v>
      </c>
      <c r="G39" s="70">
        <f t="shared" si="2"/>
        <v>814</v>
      </c>
      <c r="H39" s="18">
        <f t="shared" si="0"/>
        <v>175</v>
      </c>
    </row>
    <row r="42" spans="2:19" ht="13.5">
      <c r="B42" s="26"/>
      <c r="C42" s="26"/>
      <c r="D42" s="27"/>
      <c r="E42" s="26" t="s">
        <v>43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4.25" thickBot="1">
      <c r="A43" s="142" t="s">
        <v>42</v>
      </c>
      <c r="B43" s="26"/>
      <c r="C43" s="26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3.5">
      <c r="A44" s="28" t="s">
        <v>26</v>
      </c>
      <c r="B44" s="29"/>
      <c r="C44" s="29"/>
      <c r="D44" s="30" t="s">
        <v>14</v>
      </c>
      <c r="E44" s="31"/>
      <c r="F44" s="147" t="s">
        <v>5</v>
      </c>
      <c r="G44" s="147"/>
      <c r="H44" s="31"/>
      <c r="I44" s="32"/>
      <c r="J44" s="33" t="s">
        <v>15</v>
      </c>
      <c r="K44" s="29"/>
      <c r="L44" s="147" t="s">
        <v>6</v>
      </c>
      <c r="M44" s="147"/>
      <c r="N44" s="34"/>
      <c r="O44" s="35"/>
      <c r="P44" s="148" t="s">
        <v>44</v>
      </c>
      <c r="Q44" s="149"/>
      <c r="R44" s="79" t="s">
        <v>16</v>
      </c>
      <c r="S44" s="125" t="s">
        <v>45</v>
      </c>
    </row>
    <row r="45" spans="1:19" ht="13.5">
      <c r="A45" s="36" t="s">
        <v>17</v>
      </c>
      <c r="B45" s="37"/>
      <c r="C45" s="37"/>
      <c r="D45" s="154" t="s">
        <v>18</v>
      </c>
      <c r="E45" s="145" t="s">
        <v>19</v>
      </c>
      <c r="F45" s="110" t="s">
        <v>20</v>
      </c>
      <c r="G45" s="110" t="s">
        <v>21</v>
      </c>
      <c r="H45" s="112" t="s">
        <v>22</v>
      </c>
      <c r="I45" s="150" t="s">
        <v>23</v>
      </c>
      <c r="J45" s="155" t="s">
        <v>24</v>
      </c>
      <c r="K45" s="145" t="s">
        <v>25</v>
      </c>
      <c r="L45" s="114" t="s">
        <v>20</v>
      </c>
      <c r="M45" s="114" t="s">
        <v>57</v>
      </c>
      <c r="N45" s="38" t="s">
        <v>22</v>
      </c>
      <c r="O45" s="150" t="s">
        <v>23</v>
      </c>
      <c r="P45" s="152" t="s">
        <v>5</v>
      </c>
      <c r="Q45" s="145" t="s">
        <v>6</v>
      </c>
      <c r="R45" s="80" t="s">
        <v>46</v>
      </c>
      <c r="S45" s="126" t="s">
        <v>47</v>
      </c>
    </row>
    <row r="46" spans="1:19" ht="14.25" thickBot="1">
      <c r="A46" s="39" t="s">
        <v>26</v>
      </c>
      <c r="B46" s="81"/>
      <c r="C46" s="81" t="s">
        <v>26</v>
      </c>
      <c r="D46" s="146"/>
      <c r="E46" s="146"/>
      <c r="F46" s="109" t="s">
        <v>27</v>
      </c>
      <c r="G46" s="111" t="s">
        <v>28</v>
      </c>
      <c r="H46" s="113" t="s">
        <v>29</v>
      </c>
      <c r="I46" s="151"/>
      <c r="J46" s="156"/>
      <c r="K46" s="146"/>
      <c r="L46" s="115" t="s">
        <v>30</v>
      </c>
      <c r="M46" s="115" t="s">
        <v>31</v>
      </c>
      <c r="N46" s="43" t="s">
        <v>32</v>
      </c>
      <c r="O46" s="151"/>
      <c r="P46" s="153"/>
      <c r="Q46" s="146"/>
      <c r="R46" s="41" t="s">
        <v>26</v>
      </c>
      <c r="S46" s="82" t="s">
        <v>26</v>
      </c>
    </row>
    <row r="47" spans="1:19" ht="13.5">
      <c r="A47" s="36" t="s">
        <v>26</v>
      </c>
      <c r="B47" s="83"/>
      <c r="C47" s="84" t="s">
        <v>48</v>
      </c>
      <c r="D47" s="85">
        <v>1335</v>
      </c>
      <c r="E47" s="51">
        <v>0</v>
      </c>
      <c r="F47" s="51">
        <v>2</v>
      </c>
      <c r="G47" s="51">
        <v>48</v>
      </c>
      <c r="H47" s="51">
        <v>76</v>
      </c>
      <c r="I47" s="92">
        <f aca="true" t="shared" si="4" ref="I47:I58">SUM(D47:H47)</f>
        <v>1461</v>
      </c>
      <c r="J47" s="87">
        <v>1467</v>
      </c>
      <c r="K47" s="51">
        <v>45</v>
      </c>
      <c r="L47" s="51">
        <v>23</v>
      </c>
      <c r="M47" s="51">
        <v>36</v>
      </c>
      <c r="N47" s="51">
        <v>24</v>
      </c>
      <c r="O47" s="86">
        <f aca="true" t="shared" si="5" ref="O47:O58">SUM(J47:N47)</f>
        <v>1595</v>
      </c>
      <c r="P47" s="88">
        <v>57</v>
      </c>
      <c r="Q47" s="51">
        <v>96</v>
      </c>
      <c r="R47" s="51">
        <f aca="true" t="shared" si="6" ref="R47:R58">I47-O47+P47-Q47</f>
        <v>-173</v>
      </c>
      <c r="S47" s="86">
        <v>568</v>
      </c>
    </row>
    <row r="48" spans="1:19" ht="13.5">
      <c r="A48" s="36" t="s">
        <v>49</v>
      </c>
      <c r="B48" s="89"/>
      <c r="C48" s="90" t="s">
        <v>39</v>
      </c>
      <c r="D48" s="53">
        <v>176</v>
      </c>
      <c r="E48" s="91">
        <v>0</v>
      </c>
      <c r="F48" s="91">
        <v>0</v>
      </c>
      <c r="G48" s="91">
        <v>15</v>
      </c>
      <c r="H48" s="91">
        <v>22</v>
      </c>
      <c r="I48" s="92">
        <f t="shared" si="4"/>
        <v>213</v>
      </c>
      <c r="J48" s="93">
        <v>188</v>
      </c>
      <c r="K48" s="91">
        <v>16</v>
      </c>
      <c r="L48" s="91">
        <v>1</v>
      </c>
      <c r="M48" s="91">
        <v>6</v>
      </c>
      <c r="N48" s="91">
        <v>6</v>
      </c>
      <c r="O48" s="92">
        <f t="shared" si="5"/>
        <v>217</v>
      </c>
      <c r="P48" s="94">
        <v>54</v>
      </c>
      <c r="Q48" s="91">
        <v>32</v>
      </c>
      <c r="R48" s="51">
        <f t="shared" si="6"/>
        <v>18</v>
      </c>
      <c r="S48" s="92">
        <v>113</v>
      </c>
    </row>
    <row r="49" spans="1:19" ht="14.25" thickBot="1">
      <c r="A49" s="95" t="s">
        <v>26</v>
      </c>
      <c r="B49" s="96"/>
      <c r="C49" s="97" t="s">
        <v>40</v>
      </c>
      <c r="D49" s="59">
        <v>317</v>
      </c>
      <c r="E49" s="57">
        <v>0</v>
      </c>
      <c r="F49" s="57">
        <v>0</v>
      </c>
      <c r="G49" s="57">
        <v>10</v>
      </c>
      <c r="H49" s="57">
        <v>8</v>
      </c>
      <c r="I49" s="98">
        <f t="shared" si="4"/>
        <v>335</v>
      </c>
      <c r="J49" s="99">
        <v>246</v>
      </c>
      <c r="K49" s="57">
        <v>4</v>
      </c>
      <c r="L49" s="57">
        <v>0</v>
      </c>
      <c r="M49" s="57">
        <v>10</v>
      </c>
      <c r="N49" s="57">
        <v>8</v>
      </c>
      <c r="O49" s="98">
        <f t="shared" si="5"/>
        <v>268</v>
      </c>
      <c r="P49" s="100">
        <v>59</v>
      </c>
      <c r="Q49" s="57">
        <v>17</v>
      </c>
      <c r="R49" s="41">
        <f t="shared" si="6"/>
        <v>109</v>
      </c>
      <c r="S49" s="98">
        <v>113</v>
      </c>
    </row>
    <row r="50" spans="1:19" ht="13.5">
      <c r="A50" s="36" t="s">
        <v>26</v>
      </c>
      <c r="B50" s="116"/>
      <c r="C50" s="101" t="s">
        <v>48</v>
      </c>
      <c r="D50" s="102">
        <v>1433</v>
      </c>
      <c r="E50" s="51">
        <v>129</v>
      </c>
      <c r="F50" s="51">
        <v>11</v>
      </c>
      <c r="G50" s="136" t="s">
        <v>61</v>
      </c>
      <c r="H50" s="136" t="s">
        <v>61</v>
      </c>
      <c r="I50" s="86">
        <f t="shared" si="4"/>
        <v>1573</v>
      </c>
      <c r="J50" s="87">
        <v>2027</v>
      </c>
      <c r="K50" s="51">
        <v>84</v>
      </c>
      <c r="L50" s="51">
        <v>21</v>
      </c>
      <c r="M50" s="136" t="s">
        <v>61</v>
      </c>
      <c r="N50" s="136" t="s">
        <v>61</v>
      </c>
      <c r="O50" s="86">
        <f t="shared" si="5"/>
        <v>2132</v>
      </c>
      <c r="P50" s="88">
        <v>63</v>
      </c>
      <c r="Q50" s="51">
        <v>116</v>
      </c>
      <c r="R50" s="51">
        <f t="shared" si="6"/>
        <v>-612</v>
      </c>
      <c r="S50" s="86">
        <v>669</v>
      </c>
    </row>
    <row r="51" spans="1:19" ht="13.5">
      <c r="A51" s="103"/>
      <c r="B51" s="117" t="s">
        <v>59</v>
      </c>
      <c r="C51" s="104" t="s">
        <v>39</v>
      </c>
      <c r="D51" s="53">
        <v>139</v>
      </c>
      <c r="E51" s="91">
        <v>16</v>
      </c>
      <c r="F51" s="91">
        <v>2</v>
      </c>
      <c r="G51" s="140" t="s">
        <v>61</v>
      </c>
      <c r="H51" s="136" t="s">
        <v>61</v>
      </c>
      <c r="I51" s="92">
        <f t="shared" si="4"/>
        <v>157</v>
      </c>
      <c r="J51" s="93">
        <v>195</v>
      </c>
      <c r="K51" s="91">
        <v>25</v>
      </c>
      <c r="L51" s="91">
        <v>1</v>
      </c>
      <c r="M51" s="140" t="s">
        <v>61</v>
      </c>
      <c r="N51" s="140" t="s">
        <v>61</v>
      </c>
      <c r="O51" s="92">
        <f t="shared" si="5"/>
        <v>221</v>
      </c>
      <c r="P51" s="94">
        <v>52</v>
      </c>
      <c r="Q51" s="91">
        <v>45</v>
      </c>
      <c r="R51" s="51">
        <f t="shared" si="6"/>
        <v>-57</v>
      </c>
      <c r="S51" s="92">
        <v>103</v>
      </c>
    </row>
    <row r="52" spans="1:19" ht="14.25" thickBot="1">
      <c r="A52" s="105" t="s">
        <v>26</v>
      </c>
      <c r="B52" s="109"/>
      <c r="C52" s="97" t="s">
        <v>40</v>
      </c>
      <c r="D52" s="59">
        <v>387</v>
      </c>
      <c r="E52" s="57">
        <v>26</v>
      </c>
      <c r="F52" s="57">
        <v>3</v>
      </c>
      <c r="G52" s="141" t="s">
        <v>61</v>
      </c>
      <c r="H52" s="118" t="s">
        <v>61</v>
      </c>
      <c r="I52" s="98">
        <f t="shared" si="4"/>
        <v>416</v>
      </c>
      <c r="J52" s="99">
        <v>387</v>
      </c>
      <c r="K52" s="57">
        <v>10</v>
      </c>
      <c r="L52" s="57">
        <v>0</v>
      </c>
      <c r="M52" s="141" t="s">
        <v>61</v>
      </c>
      <c r="N52" s="141" t="s">
        <v>61</v>
      </c>
      <c r="O52" s="98">
        <f t="shared" si="5"/>
        <v>397</v>
      </c>
      <c r="P52" s="100">
        <v>67</v>
      </c>
      <c r="Q52" s="57">
        <v>21</v>
      </c>
      <c r="R52" s="57">
        <f t="shared" si="6"/>
        <v>65</v>
      </c>
      <c r="S52" s="98">
        <v>153</v>
      </c>
    </row>
    <row r="53" spans="1:19" ht="13.5">
      <c r="A53" s="36" t="s">
        <v>26</v>
      </c>
      <c r="B53" s="118"/>
      <c r="C53" s="101" t="s">
        <v>41</v>
      </c>
      <c r="D53" s="102">
        <v>1457</v>
      </c>
      <c r="E53" s="51">
        <v>109</v>
      </c>
      <c r="F53" s="51">
        <v>12</v>
      </c>
      <c r="G53" s="136" t="s">
        <v>61</v>
      </c>
      <c r="H53" s="135" t="s">
        <v>61</v>
      </c>
      <c r="I53" s="86">
        <f t="shared" si="4"/>
        <v>1578</v>
      </c>
      <c r="J53" s="87">
        <v>1716</v>
      </c>
      <c r="K53" s="51">
        <v>57</v>
      </c>
      <c r="L53" s="51">
        <v>3</v>
      </c>
      <c r="M53" s="136" t="s">
        <v>61</v>
      </c>
      <c r="N53" s="136" t="s">
        <v>61</v>
      </c>
      <c r="O53" s="86">
        <f t="shared" si="5"/>
        <v>1776</v>
      </c>
      <c r="P53" s="88">
        <v>69</v>
      </c>
      <c r="Q53" s="51">
        <v>116</v>
      </c>
      <c r="R53" s="49">
        <f t="shared" si="6"/>
        <v>-245</v>
      </c>
      <c r="S53" s="86">
        <v>664</v>
      </c>
    </row>
    <row r="54" spans="1:19" ht="13.5">
      <c r="A54" s="103" t="s">
        <v>56</v>
      </c>
      <c r="B54" s="117" t="s">
        <v>10</v>
      </c>
      <c r="C54" s="104" t="s">
        <v>39</v>
      </c>
      <c r="D54" s="53">
        <v>147</v>
      </c>
      <c r="E54" s="91">
        <v>24</v>
      </c>
      <c r="F54" s="91">
        <v>3</v>
      </c>
      <c r="G54" s="140" t="s">
        <v>61</v>
      </c>
      <c r="H54" s="140" t="s">
        <v>61</v>
      </c>
      <c r="I54" s="92">
        <f t="shared" si="4"/>
        <v>174</v>
      </c>
      <c r="J54" s="93">
        <v>212</v>
      </c>
      <c r="K54" s="91">
        <v>19</v>
      </c>
      <c r="L54" s="91">
        <v>0</v>
      </c>
      <c r="M54" s="136" t="s">
        <v>61</v>
      </c>
      <c r="N54" s="140" t="s">
        <v>61</v>
      </c>
      <c r="O54" s="92">
        <f t="shared" si="5"/>
        <v>231</v>
      </c>
      <c r="P54" s="94">
        <v>49</v>
      </c>
      <c r="Q54" s="91">
        <v>43</v>
      </c>
      <c r="R54" s="51">
        <f t="shared" si="6"/>
        <v>-51</v>
      </c>
      <c r="S54" s="92">
        <v>108</v>
      </c>
    </row>
    <row r="55" spans="1:19" ht="14.25" thickBot="1">
      <c r="A55" s="105" t="s">
        <v>26</v>
      </c>
      <c r="B55" s="109"/>
      <c r="C55" s="97" t="s">
        <v>40</v>
      </c>
      <c r="D55" s="59">
        <v>414</v>
      </c>
      <c r="E55" s="57">
        <v>20</v>
      </c>
      <c r="F55" s="57">
        <v>1</v>
      </c>
      <c r="G55" s="141" t="s">
        <v>61</v>
      </c>
      <c r="H55" s="141" t="s">
        <v>61</v>
      </c>
      <c r="I55" s="98">
        <f t="shared" si="4"/>
        <v>435</v>
      </c>
      <c r="J55" s="99">
        <v>357</v>
      </c>
      <c r="K55" s="134">
        <v>9</v>
      </c>
      <c r="L55" s="57">
        <v>0</v>
      </c>
      <c r="M55" s="141" t="s">
        <v>61</v>
      </c>
      <c r="N55" s="141" t="s">
        <v>61</v>
      </c>
      <c r="O55" s="98">
        <f t="shared" si="5"/>
        <v>366</v>
      </c>
      <c r="P55" s="100">
        <v>71</v>
      </c>
      <c r="Q55" s="57">
        <v>30</v>
      </c>
      <c r="R55" s="57">
        <f t="shared" si="6"/>
        <v>110</v>
      </c>
      <c r="S55" s="98">
        <v>161</v>
      </c>
    </row>
    <row r="56" spans="1:19" ht="13.5">
      <c r="A56" s="36" t="s">
        <v>26</v>
      </c>
      <c r="B56" s="116"/>
      <c r="C56" s="101" t="s">
        <v>48</v>
      </c>
      <c r="D56" s="102">
        <f aca="true" t="shared" si="7" ref="D56:F58">D50+D53</f>
        <v>2890</v>
      </c>
      <c r="E56" s="102">
        <f t="shared" si="7"/>
        <v>238</v>
      </c>
      <c r="F56" s="102">
        <f t="shared" si="7"/>
        <v>23</v>
      </c>
      <c r="G56" s="136" t="s">
        <v>61</v>
      </c>
      <c r="H56" s="136" t="s">
        <v>61</v>
      </c>
      <c r="I56" s="86">
        <f t="shared" si="4"/>
        <v>3151</v>
      </c>
      <c r="J56" s="106">
        <f>SUM(J50,J53)</f>
        <v>3743</v>
      </c>
      <c r="K56" s="102">
        <f aca="true" t="shared" si="8" ref="J56:L58">K50+K53</f>
        <v>141</v>
      </c>
      <c r="L56" s="102">
        <f t="shared" si="8"/>
        <v>24</v>
      </c>
      <c r="M56" s="136" t="s">
        <v>61</v>
      </c>
      <c r="N56" s="136" t="s">
        <v>61</v>
      </c>
      <c r="O56" s="86">
        <f t="shared" si="5"/>
        <v>3908</v>
      </c>
      <c r="P56" s="85">
        <f aca="true" t="shared" si="9" ref="P56:Q58">P50+P53</f>
        <v>132</v>
      </c>
      <c r="Q56" s="102">
        <f>SUM(Q50,Q53)</f>
        <v>232</v>
      </c>
      <c r="R56" s="51">
        <f t="shared" si="6"/>
        <v>-857</v>
      </c>
      <c r="S56" s="107">
        <f>S50+S53</f>
        <v>1333</v>
      </c>
    </row>
    <row r="57" spans="1:19" ht="13.5">
      <c r="A57" s="103" t="s">
        <v>26</v>
      </c>
      <c r="B57" s="117" t="s">
        <v>50</v>
      </c>
      <c r="C57" s="104" t="s">
        <v>39</v>
      </c>
      <c r="D57" s="53">
        <f t="shared" si="7"/>
        <v>286</v>
      </c>
      <c r="E57" s="53">
        <f t="shared" si="7"/>
        <v>40</v>
      </c>
      <c r="F57" s="53">
        <f t="shared" si="7"/>
        <v>5</v>
      </c>
      <c r="G57" s="140" t="s">
        <v>61</v>
      </c>
      <c r="H57" s="140" t="s">
        <v>61</v>
      </c>
      <c r="I57" s="92">
        <f t="shared" si="4"/>
        <v>331</v>
      </c>
      <c r="J57" s="55">
        <f t="shared" si="8"/>
        <v>407</v>
      </c>
      <c r="K57" s="53">
        <f t="shared" si="8"/>
        <v>44</v>
      </c>
      <c r="L57" s="53">
        <f t="shared" si="8"/>
        <v>1</v>
      </c>
      <c r="M57" s="140" t="s">
        <v>61</v>
      </c>
      <c r="N57" s="140" t="s">
        <v>61</v>
      </c>
      <c r="O57" s="92">
        <f t="shared" si="5"/>
        <v>452</v>
      </c>
      <c r="P57" s="52">
        <f t="shared" si="9"/>
        <v>101</v>
      </c>
      <c r="Q57" s="53">
        <f t="shared" si="9"/>
        <v>88</v>
      </c>
      <c r="R57" s="51">
        <f t="shared" si="6"/>
        <v>-108</v>
      </c>
      <c r="S57" s="54">
        <f>S51+S54</f>
        <v>211</v>
      </c>
    </row>
    <row r="58" spans="1:19" ht="14.25" thickBot="1">
      <c r="A58" s="95" t="s">
        <v>51</v>
      </c>
      <c r="B58" s="109" t="s">
        <v>26</v>
      </c>
      <c r="C58" s="108" t="s">
        <v>40</v>
      </c>
      <c r="D58" s="59">
        <f t="shared" si="7"/>
        <v>801</v>
      </c>
      <c r="E58" s="59">
        <f t="shared" si="7"/>
        <v>46</v>
      </c>
      <c r="F58" s="59">
        <f t="shared" si="7"/>
        <v>4</v>
      </c>
      <c r="G58" s="141" t="s">
        <v>61</v>
      </c>
      <c r="H58" s="141" t="s">
        <v>61</v>
      </c>
      <c r="I58" s="98">
        <f t="shared" si="4"/>
        <v>851</v>
      </c>
      <c r="J58" s="61">
        <f t="shared" si="8"/>
        <v>744</v>
      </c>
      <c r="K58" s="59">
        <f>K52+K55</f>
        <v>19</v>
      </c>
      <c r="L58" s="59">
        <f t="shared" si="8"/>
        <v>0</v>
      </c>
      <c r="M58" s="141" t="s">
        <v>61</v>
      </c>
      <c r="N58" s="141" t="s">
        <v>61</v>
      </c>
      <c r="O58" s="98">
        <f t="shared" si="5"/>
        <v>763</v>
      </c>
      <c r="P58" s="58">
        <f t="shared" si="9"/>
        <v>138</v>
      </c>
      <c r="Q58" s="59">
        <f t="shared" si="9"/>
        <v>51</v>
      </c>
      <c r="R58" s="41">
        <f t="shared" si="6"/>
        <v>175</v>
      </c>
      <c r="S58" s="60">
        <f>S52+S55</f>
        <v>314</v>
      </c>
    </row>
    <row r="64" ht="13.5">
      <c r="K64" t="s">
        <v>60</v>
      </c>
    </row>
  </sheetData>
  <mergeCells count="22">
    <mergeCell ref="A21:B21"/>
    <mergeCell ref="P16:P18"/>
    <mergeCell ref="D17:D18"/>
    <mergeCell ref="E17:E18"/>
    <mergeCell ref="I17:I18"/>
    <mergeCell ref="J17:J18"/>
    <mergeCell ref="K17:K18"/>
    <mergeCell ref="O17:O18"/>
    <mergeCell ref="D45:D46"/>
    <mergeCell ref="E45:E46"/>
    <mergeCell ref="I45:I46"/>
    <mergeCell ref="J45:J46"/>
    <mergeCell ref="I2:K2"/>
    <mergeCell ref="Q45:Q46"/>
    <mergeCell ref="F44:G44"/>
    <mergeCell ref="L44:M44"/>
    <mergeCell ref="P44:Q44"/>
    <mergeCell ref="K45:K46"/>
    <mergeCell ref="O45:O46"/>
    <mergeCell ref="P45:P46"/>
    <mergeCell ref="F16:G16"/>
    <mergeCell ref="L16:M16"/>
  </mergeCells>
  <printOptions/>
  <pageMargins left="0.3937007874015748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toyozaimu</dc:creator>
  <cp:keywords/>
  <dc:description/>
  <cp:lastModifiedBy>情報政策課</cp:lastModifiedBy>
  <cp:lastPrinted>2006-01-06T07:58:17Z</cp:lastPrinted>
  <dcterms:created xsi:type="dcterms:W3CDTF">2004-03-09T00:01:48Z</dcterms:created>
  <dcterms:modified xsi:type="dcterms:W3CDTF">2006-04-07T07:38:15Z</dcterms:modified>
  <cp:category/>
  <cp:version/>
  <cp:contentType/>
  <cp:contentStatus/>
</cp:coreProperties>
</file>