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23040" windowHeight="8664" tabRatio="865"/>
  </bookViews>
  <sheets>
    <sheet name="目次" sheetId="22" r:id="rId1"/>
    <sheet name="10" sheetId="23" r:id="rId2"/>
    <sheet name="11" sheetId="2" r:id="rId3"/>
    <sheet name="12" sheetId="3" r:id="rId4"/>
    <sheet name="13" sheetId="4" r:id="rId5"/>
    <sheet name="14" sheetId="5" r:id="rId6"/>
    <sheet name="15" sheetId="6" r:id="rId7"/>
    <sheet name="16" sheetId="7" r:id="rId8"/>
    <sheet name="17" sheetId="8" r:id="rId9"/>
    <sheet name="18" sheetId="9" r:id="rId10"/>
    <sheet name="19" sheetId="10" r:id="rId11"/>
    <sheet name="20" sheetId="11" r:id="rId12"/>
    <sheet name="21" sheetId="12" r:id="rId13"/>
    <sheet name="22" sheetId="13" r:id="rId14"/>
    <sheet name="23" sheetId="14" r:id="rId15"/>
    <sheet name="24" sheetId="15" r:id="rId16"/>
    <sheet name="25" sheetId="16" r:id="rId17"/>
    <sheet name="26" sheetId="17" r:id="rId18"/>
    <sheet name="27" sheetId="18" r:id="rId19"/>
    <sheet name="28" sheetId="19" r:id="rId20"/>
    <sheet name="29" sheetId="20" r:id="rId21"/>
    <sheet name="30" sheetId="21" r:id="rId22"/>
  </sheets>
  <definedNames>
    <definedName name="_xlnm._FilterDatabase" localSheetId="2" hidden="1">'11'!$A$10:$G$438</definedName>
    <definedName name="_xlnm._FilterDatabase" localSheetId="4" hidden="1">'13'!$A$8:$H$8</definedName>
    <definedName name="_xlnm.Print_Area" localSheetId="1">'10'!$A$1:$K$113</definedName>
    <definedName name="_xlnm.Print_Area" localSheetId="2">'11'!$A$1:$G$438</definedName>
    <definedName name="_xlnm.Print_Area" localSheetId="4">'13'!$A$1:$H$43</definedName>
    <definedName name="_xlnm.Print_Area" localSheetId="5">'14'!$A$1:$J$62</definedName>
    <definedName name="_xlnm.Print_Area" localSheetId="6">'15'!$A$1:$K$18</definedName>
    <definedName name="_xlnm.Print_Area" localSheetId="7">'16'!$A$1:$F$49</definedName>
    <definedName name="_xlnm.Print_Area" localSheetId="9">'18'!$A$1:$P$37</definedName>
    <definedName name="_xlnm.Print_Area" localSheetId="10">'19'!$A$1:$F$26</definedName>
    <definedName name="_xlnm.Print_Area" localSheetId="11">'20'!$A$1:$G$19</definedName>
    <definedName name="_xlnm.Print_Area" localSheetId="12">'21'!$A$1:$F$18</definedName>
    <definedName name="_xlnm.Print_Area" localSheetId="13">'22'!$A$1:$J$18</definedName>
    <definedName name="_xlnm.Print_Area" localSheetId="14">'23'!$A$1:$Y$55</definedName>
    <definedName name="_xlnm.Print_Area" localSheetId="15">'24'!$A$1:$M$34</definedName>
    <definedName name="_xlnm.Print_Area" localSheetId="16">'25'!$A$1:$K$21</definedName>
    <definedName name="_xlnm.Print_Area" localSheetId="17">'26'!$A$1:$H$15</definedName>
    <definedName name="_xlnm.Print_Area" localSheetId="18">'27'!$A$1:$J$13</definedName>
    <definedName name="_xlnm.Print_Area" localSheetId="19">'28'!$A$1:$L$25</definedName>
    <definedName name="_xlnm.Print_Area" localSheetId="20">'29'!$A$1:$L$40</definedName>
    <definedName name="_xlnm.Print_Area" localSheetId="21">'30'!$A$1:$K$92</definedName>
    <definedName name="_xlnm.Print_Titles" localSheetId="1">'10'!$8:$9</definedName>
    <definedName name="_xlnm.Print_Titles" localSheetId="2">'11'!$8:$9</definedName>
    <definedName name="_xlnm.Print_Titles" localSheetId="8">'17'!$8:$8</definedName>
    <definedName name="_xlnm.Print_Titles" localSheetId="21">'30'!$8:$9</definedName>
    <definedName name="Z_5EBCDA32_B4BD_414C_B320_75D89D5E9F8E_.wvu.FilterData" localSheetId="2" hidden="1">'11'!$A$10:$G$438</definedName>
    <definedName name="Z_5EBCDA32_B4BD_414C_B320_75D89D5E9F8E_.wvu.FilterData" localSheetId="4" hidden="1">'13'!$A$8:$H$8</definedName>
    <definedName name="Z_5EBCDA32_B4BD_414C_B320_75D89D5E9F8E_.wvu.PrintArea" localSheetId="1" hidden="1">'10'!$A$1:$K$113</definedName>
    <definedName name="Z_5EBCDA32_B4BD_414C_B320_75D89D5E9F8E_.wvu.PrintArea" localSheetId="2" hidden="1">'11'!$A$1:$G$438</definedName>
    <definedName name="Z_5EBCDA32_B4BD_414C_B320_75D89D5E9F8E_.wvu.PrintArea" localSheetId="4" hidden="1">'13'!$A$1:$H$43</definedName>
    <definedName name="Z_5EBCDA32_B4BD_414C_B320_75D89D5E9F8E_.wvu.PrintArea" localSheetId="5" hidden="1">'14'!$A$1:$J$62</definedName>
    <definedName name="Z_5EBCDA32_B4BD_414C_B320_75D89D5E9F8E_.wvu.PrintArea" localSheetId="6" hidden="1">'15'!$A$1:$K$18</definedName>
    <definedName name="Z_5EBCDA32_B4BD_414C_B320_75D89D5E9F8E_.wvu.PrintArea" localSheetId="7" hidden="1">'16'!$A$1:$F$48</definedName>
    <definedName name="Z_5EBCDA32_B4BD_414C_B320_75D89D5E9F8E_.wvu.PrintArea" localSheetId="9" hidden="1">'18'!$A$1:$P$37</definedName>
    <definedName name="Z_5EBCDA32_B4BD_414C_B320_75D89D5E9F8E_.wvu.PrintArea" localSheetId="10" hidden="1">'19'!$A$1:$F$24</definedName>
    <definedName name="Z_5EBCDA32_B4BD_414C_B320_75D89D5E9F8E_.wvu.PrintArea" localSheetId="11" hidden="1">'20'!$A$1:$G$18</definedName>
    <definedName name="Z_5EBCDA32_B4BD_414C_B320_75D89D5E9F8E_.wvu.PrintArea" localSheetId="12" hidden="1">'21'!$A$1:$F$18</definedName>
    <definedName name="Z_5EBCDA32_B4BD_414C_B320_75D89D5E9F8E_.wvu.PrintArea" localSheetId="13" hidden="1">'22'!$A$1:$J$18</definedName>
    <definedName name="Z_5EBCDA32_B4BD_414C_B320_75D89D5E9F8E_.wvu.PrintArea" localSheetId="14" hidden="1">'23'!$A$1:$Y$55</definedName>
    <definedName name="Z_5EBCDA32_B4BD_414C_B320_75D89D5E9F8E_.wvu.PrintArea" localSheetId="15" hidden="1">'24'!$A$1:$M$34</definedName>
    <definedName name="Z_5EBCDA32_B4BD_414C_B320_75D89D5E9F8E_.wvu.PrintArea" localSheetId="16" hidden="1">'25'!$A$1:$K$21</definedName>
    <definedName name="Z_5EBCDA32_B4BD_414C_B320_75D89D5E9F8E_.wvu.PrintArea" localSheetId="17" hidden="1">'26'!$A$1:$H$15</definedName>
    <definedName name="Z_5EBCDA32_B4BD_414C_B320_75D89D5E9F8E_.wvu.PrintArea" localSheetId="18" hidden="1">'27'!$A$1:$J$13</definedName>
    <definedName name="Z_5EBCDA32_B4BD_414C_B320_75D89D5E9F8E_.wvu.PrintArea" localSheetId="19" hidden="1">'28'!$A$2:$L$25</definedName>
    <definedName name="Z_5EBCDA32_B4BD_414C_B320_75D89D5E9F8E_.wvu.PrintArea" localSheetId="20" hidden="1">'29'!$A$1:$L$40</definedName>
    <definedName name="Z_5EBCDA32_B4BD_414C_B320_75D89D5E9F8E_.wvu.PrintArea" localSheetId="21" hidden="1">'30'!$A$1:$K$92</definedName>
    <definedName name="Z_5EBCDA32_B4BD_414C_B320_75D89D5E9F8E_.wvu.Rows" localSheetId="14" hidden="1">'23'!$136:$136</definedName>
  </definedNames>
  <calcPr calcId="162913"/>
  <customWorkbookViews>
    <customWorkbookView name="豊中市 - 個人用ビュー" guid="{5EBCDA32-B4BD-414C-B320-75D89D5E9F8E}" mergeInterval="0" personalView="1" maximized="1" xWindow="-9" yWindow="-9" windowWidth="1938" windowHeight="1048" tabRatio="865" activeSheetId="1" showComments="commIndAndComment"/>
  </customWorkbookViews>
</workbook>
</file>

<file path=xl/calcChain.xml><?xml version="1.0" encoding="utf-8"?>
<calcChain xmlns="http://schemas.openxmlformats.org/spreadsheetml/2006/main">
  <c r="A1" i="2" l="1"/>
  <c r="A1" i="23" l="1"/>
  <c r="B4" i="22" s="1"/>
  <c r="A1" i="19" l="1"/>
  <c r="B22" i="22" l="1"/>
  <c r="A1" i="21"/>
  <c r="A1" i="20"/>
  <c r="A1" i="18"/>
  <c r="A1" i="17"/>
  <c r="A1" i="16"/>
  <c r="A1" i="15"/>
  <c r="A1" i="14"/>
  <c r="A1" i="13"/>
  <c r="A1" i="12"/>
  <c r="A1" i="11"/>
  <c r="A1" i="10"/>
  <c r="A1" i="9"/>
  <c r="A1" i="8"/>
  <c r="A1" i="7"/>
  <c r="A1" i="6"/>
  <c r="A1" i="5"/>
  <c r="A1" i="4"/>
  <c r="A1" i="3"/>
  <c r="B10" i="22" l="1"/>
  <c r="B23" i="22"/>
  <c r="B7" i="22"/>
  <c r="B11" i="22"/>
  <c r="B15" i="22"/>
  <c r="B19" i="22"/>
  <c r="B24" i="22"/>
  <c r="B14" i="22"/>
  <c r="B8" i="22"/>
  <c r="B12" i="22"/>
  <c r="B16" i="22"/>
  <c r="B20" i="22"/>
  <c r="B6" i="22"/>
  <c r="B18" i="22"/>
  <c r="B5" i="22"/>
  <c r="B9" i="22"/>
  <c r="B13" i="22"/>
  <c r="B17" i="22"/>
  <c r="B21" i="22"/>
  <c r="K90" i="21"/>
  <c r="K89" i="21"/>
  <c r="K88" i="21"/>
  <c r="K87" i="21"/>
  <c r="K86" i="21"/>
  <c r="K85" i="21"/>
  <c r="K84" i="21"/>
  <c r="K83" i="21"/>
  <c r="K82" i="21"/>
  <c r="K81" i="21"/>
  <c r="K80" i="21"/>
  <c r="K79" i="21"/>
  <c r="K78" i="21"/>
  <c r="K76" i="21"/>
  <c r="K75" i="21"/>
  <c r="K74" i="21"/>
  <c r="K73" i="21"/>
  <c r="K72" i="21"/>
  <c r="K71" i="21"/>
  <c r="K70" i="21"/>
  <c r="K69" i="21"/>
  <c r="K68" i="21"/>
  <c r="K67" i="21"/>
  <c r="K66" i="21"/>
  <c r="K65" i="21"/>
  <c r="K64" i="21"/>
  <c r="K63" i="21"/>
  <c r="K62" i="21"/>
  <c r="K61" i="21"/>
  <c r="K60" i="21"/>
  <c r="K59" i="21"/>
  <c r="K58" i="21"/>
  <c r="K57" i="21"/>
  <c r="K56" i="21"/>
  <c r="K55" i="21"/>
  <c r="K54" i="21"/>
  <c r="K53" i="21"/>
  <c r="K52" i="21"/>
  <c r="K51" i="21"/>
  <c r="D13" i="17"/>
  <c r="H13" i="17" s="1"/>
  <c r="L12" i="19" l="1"/>
  <c r="K12" i="19"/>
  <c r="J12" i="19"/>
  <c r="K38" i="21" l="1"/>
  <c r="K39" i="21"/>
  <c r="K40" i="21"/>
  <c r="K41" i="21"/>
  <c r="K42" i="21"/>
  <c r="K43" i="21"/>
  <c r="K44" i="21"/>
  <c r="K45" i="21"/>
  <c r="K46" i="21"/>
  <c r="K47" i="21"/>
  <c r="K48" i="21"/>
  <c r="K49" i="21"/>
  <c r="K50" i="21"/>
  <c r="K37" i="21"/>
  <c r="K18" i="21"/>
  <c r="K19" i="21"/>
  <c r="K20" i="21"/>
  <c r="K21" i="21"/>
  <c r="K22" i="21"/>
  <c r="K23" i="21"/>
  <c r="K24" i="21"/>
  <c r="K25" i="21"/>
  <c r="K26" i="21"/>
  <c r="K27" i="21"/>
  <c r="K28" i="21"/>
  <c r="K29" i="21"/>
  <c r="K30" i="21"/>
  <c r="K31" i="21"/>
  <c r="K32" i="21"/>
  <c r="K33" i="21"/>
  <c r="K34" i="21"/>
  <c r="K35" i="21"/>
  <c r="K36" i="21"/>
  <c r="K14" i="21"/>
  <c r="K15" i="21"/>
  <c r="K16" i="21"/>
  <c r="K17" i="21"/>
  <c r="K13" i="21"/>
  <c r="K12" i="21"/>
  <c r="K11" i="21"/>
  <c r="K10" i="21"/>
</calcChain>
</file>

<file path=xl/sharedStrings.xml><?xml version="1.0" encoding="utf-8"?>
<sst xmlns="http://schemas.openxmlformats.org/spreadsheetml/2006/main" count="1723" uniqueCount="1143">
  <si>
    <t>男</t>
    <rPh sb="0" eb="1">
      <t>オトコ</t>
    </rPh>
    <phoneticPr fontId="2"/>
  </si>
  <si>
    <t>女</t>
    <rPh sb="0" eb="1">
      <t>オンナ</t>
    </rPh>
    <phoneticPr fontId="2"/>
  </si>
  <si>
    <t>85歳以上</t>
  </si>
  <si>
    <t>男</t>
    <phoneticPr fontId="2"/>
  </si>
  <si>
    <t>女</t>
    <phoneticPr fontId="2"/>
  </si>
  <si>
    <t>総数</t>
    <rPh sb="0" eb="2">
      <t>ソウスウ</t>
    </rPh>
    <phoneticPr fontId="2"/>
  </si>
  <si>
    <t>総数</t>
    <phoneticPr fontId="2"/>
  </si>
  <si>
    <t>計</t>
  </si>
  <si>
    <t>-</t>
  </si>
  <si>
    <t>総数</t>
  </si>
  <si>
    <t>女</t>
  </si>
  <si>
    <t>男</t>
  </si>
  <si>
    <t>人口</t>
    <phoneticPr fontId="2"/>
  </si>
  <si>
    <t>世帯数</t>
  </si>
  <si>
    <t>町名</t>
    <phoneticPr fontId="2"/>
  </si>
  <si>
    <t>世帯数</t>
    <phoneticPr fontId="2"/>
  </si>
  <si>
    <t>新田南小学校区</t>
  </si>
  <si>
    <t>北緑丘小学校区</t>
  </si>
  <si>
    <t>桜井谷東小学校区</t>
  </si>
  <si>
    <t>北条小学校区</t>
  </si>
  <si>
    <t>箕輪小学校区</t>
  </si>
  <si>
    <t>東豊台小学校区</t>
  </si>
  <si>
    <t>野畑小学校区</t>
  </si>
  <si>
    <t>少路小学校区</t>
  </si>
  <si>
    <t>泉丘小学校区</t>
  </si>
  <si>
    <t>豊島北小学校区</t>
  </si>
  <si>
    <t>南丘小学校区</t>
  </si>
  <si>
    <t>高川小学校区</t>
  </si>
  <si>
    <t>西丘小学校区</t>
  </si>
  <si>
    <t>東豊中小学校区</t>
  </si>
  <si>
    <t>東丘小学校区</t>
  </si>
  <si>
    <t>北丘小学校区</t>
  </si>
  <si>
    <t>島田小学校区</t>
  </si>
  <si>
    <t>野田小学校区</t>
  </si>
  <si>
    <t>庄内西小学校区</t>
  </si>
  <si>
    <t>庄内小学校区</t>
  </si>
  <si>
    <t>新田小学校区</t>
  </si>
  <si>
    <t>南桜塚小学校区</t>
  </si>
  <si>
    <t>上野小学校区</t>
  </si>
  <si>
    <t>豊南小学校区</t>
  </si>
  <si>
    <t>小曽根小学校区</t>
  </si>
  <si>
    <t>豊島小学校区</t>
  </si>
  <si>
    <t>中豊島小学校区</t>
  </si>
  <si>
    <t>熊野田小学校区</t>
  </si>
  <si>
    <t>大池小学校区</t>
  </si>
  <si>
    <t>桜塚小学校区</t>
  </si>
  <si>
    <t>克明小学校区</t>
  </si>
  <si>
    <t>年齢不詳</t>
  </si>
  <si>
    <t>世帯数</t>
    <rPh sb="0" eb="2">
      <t>セタイ</t>
    </rPh>
    <rPh sb="2" eb="3">
      <t>カズ</t>
    </rPh>
    <phoneticPr fontId="2"/>
  </si>
  <si>
    <t>15歳以上総数</t>
  </si>
  <si>
    <t>有配偶</t>
  </si>
  <si>
    <t>未就学者</t>
  </si>
  <si>
    <t>在学者</t>
  </si>
  <si>
    <t>卒業者</t>
  </si>
  <si>
    <t>A</t>
  </si>
  <si>
    <t>管理的職業従事者</t>
  </si>
  <si>
    <t>B</t>
  </si>
  <si>
    <t>専門的・技術的職業従事者</t>
  </si>
  <si>
    <t>C</t>
  </si>
  <si>
    <t>事務従事者</t>
  </si>
  <si>
    <t>D</t>
  </si>
  <si>
    <t>販売従事者</t>
  </si>
  <si>
    <t>E</t>
  </si>
  <si>
    <t>サービス職業従事者</t>
  </si>
  <si>
    <t>F</t>
  </si>
  <si>
    <t>保安職業従事者</t>
  </si>
  <si>
    <t>G</t>
  </si>
  <si>
    <t>農林漁業従事者</t>
    <rPh sb="4" eb="6">
      <t>ジュウジ</t>
    </rPh>
    <phoneticPr fontId="2"/>
  </si>
  <si>
    <t>H</t>
  </si>
  <si>
    <t>生産工程従事者</t>
    <rPh sb="0" eb="2">
      <t>セイサン</t>
    </rPh>
    <rPh sb="2" eb="4">
      <t>コウテイ</t>
    </rPh>
    <rPh sb="4" eb="7">
      <t>ジュウジシャ</t>
    </rPh>
    <phoneticPr fontId="2"/>
  </si>
  <si>
    <t>I</t>
  </si>
  <si>
    <t>輸送・機械運転従事者</t>
    <rPh sb="0" eb="2">
      <t>ユソウ</t>
    </rPh>
    <rPh sb="3" eb="5">
      <t>キカイ</t>
    </rPh>
    <rPh sb="5" eb="7">
      <t>ウンテン</t>
    </rPh>
    <rPh sb="7" eb="10">
      <t>ジュウジシャ</t>
    </rPh>
    <phoneticPr fontId="2"/>
  </si>
  <si>
    <t>J</t>
    <phoneticPr fontId="2"/>
  </si>
  <si>
    <t>建設・採掘従事者</t>
    <rPh sb="0" eb="2">
      <t>ケンセツ</t>
    </rPh>
    <rPh sb="3" eb="5">
      <t>サイクツ</t>
    </rPh>
    <rPh sb="5" eb="8">
      <t>ジュウジシャ</t>
    </rPh>
    <phoneticPr fontId="2"/>
  </si>
  <si>
    <t>K</t>
    <phoneticPr fontId="2"/>
  </si>
  <si>
    <t>運搬・清掃・包装等従事者</t>
    <rPh sb="0" eb="2">
      <t>ウンパン</t>
    </rPh>
    <rPh sb="3" eb="5">
      <t>セイソウ</t>
    </rPh>
    <rPh sb="6" eb="8">
      <t>ホウソウ</t>
    </rPh>
    <rPh sb="8" eb="9">
      <t>トウ</t>
    </rPh>
    <rPh sb="9" eb="12">
      <t>ジュウジシャ</t>
    </rPh>
    <phoneticPr fontId="2"/>
  </si>
  <si>
    <t>L</t>
    <phoneticPr fontId="2"/>
  </si>
  <si>
    <t>分類不能の職業</t>
    <rPh sb="0" eb="2">
      <t>ブンルイ</t>
    </rPh>
    <rPh sb="2" eb="4">
      <t>フノウ</t>
    </rPh>
    <rPh sb="5" eb="7">
      <t>ショクギョウ</t>
    </rPh>
    <phoneticPr fontId="2"/>
  </si>
  <si>
    <t>男子計</t>
  </si>
  <si>
    <t>女子計</t>
  </si>
  <si>
    <t>Ａ</t>
    <phoneticPr fontId="2"/>
  </si>
  <si>
    <t>農業，林業</t>
    <rPh sb="3" eb="5">
      <t>リンギョウ</t>
    </rPh>
    <phoneticPr fontId="2"/>
  </si>
  <si>
    <t>うち農業</t>
    <rPh sb="2" eb="4">
      <t>ノウギョウ</t>
    </rPh>
    <phoneticPr fontId="2"/>
  </si>
  <si>
    <t>B</t>
    <phoneticPr fontId="2"/>
  </si>
  <si>
    <t>漁業</t>
  </si>
  <si>
    <t>C</t>
    <phoneticPr fontId="2"/>
  </si>
  <si>
    <t>鉱業，採石業，砂利採取業</t>
    <rPh sb="0" eb="2">
      <t>コウギョウ</t>
    </rPh>
    <rPh sb="3" eb="5">
      <t>サイセキ</t>
    </rPh>
    <rPh sb="5" eb="6">
      <t>ギョウ</t>
    </rPh>
    <rPh sb="7" eb="9">
      <t>ジャリ</t>
    </rPh>
    <rPh sb="9" eb="12">
      <t>サイシュギョウ</t>
    </rPh>
    <phoneticPr fontId="2"/>
  </si>
  <si>
    <t>-</t>
    <phoneticPr fontId="2"/>
  </si>
  <si>
    <t>D</t>
    <phoneticPr fontId="2"/>
  </si>
  <si>
    <t>建設業</t>
  </si>
  <si>
    <t>E</t>
    <phoneticPr fontId="2"/>
  </si>
  <si>
    <t>製造業</t>
  </si>
  <si>
    <t>F</t>
    <phoneticPr fontId="2"/>
  </si>
  <si>
    <t>電気・ガス・熱供給・水道業</t>
  </si>
  <si>
    <t>G</t>
    <phoneticPr fontId="2"/>
  </si>
  <si>
    <t>情報通信業</t>
    <phoneticPr fontId="2"/>
  </si>
  <si>
    <t>H</t>
    <phoneticPr fontId="2"/>
  </si>
  <si>
    <t>運輸業，郵便業</t>
    <rPh sb="0" eb="2">
      <t>ウンユ</t>
    </rPh>
    <rPh sb="2" eb="3">
      <t>ギョウ</t>
    </rPh>
    <rPh sb="4" eb="6">
      <t>ユウビン</t>
    </rPh>
    <rPh sb="6" eb="7">
      <t>ギョウ</t>
    </rPh>
    <phoneticPr fontId="2"/>
  </si>
  <si>
    <t>Ｉ</t>
    <phoneticPr fontId="2"/>
  </si>
  <si>
    <t xml:space="preserve">卸売業，小売業    </t>
    <rPh sb="2" eb="3">
      <t>ギョウ</t>
    </rPh>
    <phoneticPr fontId="2"/>
  </si>
  <si>
    <t>Ｊ</t>
    <phoneticPr fontId="2"/>
  </si>
  <si>
    <t xml:space="preserve">金融業，保険業    </t>
    <rPh sb="2" eb="3">
      <t>ギョウ</t>
    </rPh>
    <phoneticPr fontId="2"/>
  </si>
  <si>
    <t xml:space="preserve">不動産業，物品賃貸業    </t>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</si>
  <si>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</si>
  <si>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M</t>
    <phoneticPr fontId="2"/>
  </si>
  <si>
    <t>宿泊業，飲食サービス業</t>
    <rPh sb="0" eb="2">
      <t>シュクハク</t>
    </rPh>
    <rPh sb="2" eb="3">
      <t>ギョウ</t>
    </rPh>
    <rPh sb="4" eb="6">
      <t>インショク</t>
    </rPh>
    <rPh sb="10" eb="11">
      <t>ギョウ</t>
    </rPh>
    <phoneticPr fontId="2"/>
  </si>
  <si>
    <t>N</t>
    <phoneticPr fontId="2"/>
  </si>
  <si>
    <t>生活関連サービス業，娯楽業</t>
    <rPh sb="0" eb="2">
      <t>セイカツ</t>
    </rPh>
    <rPh sb="2" eb="4">
      <t>カンレン</t>
    </rPh>
    <rPh sb="8" eb="9">
      <t>ギョウ</t>
    </rPh>
    <rPh sb="10" eb="13">
      <t>ゴラクギョウ</t>
    </rPh>
    <phoneticPr fontId="2"/>
  </si>
  <si>
    <t>O</t>
    <phoneticPr fontId="2"/>
  </si>
  <si>
    <t>教育，学習支援業</t>
    <rPh sb="0" eb="2">
      <t>キョウイク</t>
    </rPh>
    <rPh sb="3" eb="5">
      <t>ガクシュウ</t>
    </rPh>
    <rPh sb="5" eb="7">
      <t>シエン</t>
    </rPh>
    <rPh sb="7" eb="8">
      <t>ギョウ</t>
    </rPh>
    <phoneticPr fontId="2"/>
  </si>
  <si>
    <t>Ｐ</t>
    <phoneticPr fontId="2"/>
  </si>
  <si>
    <t>医療，福祉</t>
    <rPh sb="0" eb="2">
      <t>イリョウ</t>
    </rPh>
    <rPh sb="3" eb="5">
      <t>フクシ</t>
    </rPh>
    <phoneticPr fontId="2"/>
  </si>
  <si>
    <t>Q</t>
    <phoneticPr fontId="2"/>
  </si>
  <si>
    <t>複合サービス事業</t>
    <rPh sb="0" eb="2">
      <t>フクゴウ</t>
    </rPh>
    <rPh sb="6" eb="8">
      <t>ジギョウ</t>
    </rPh>
    <phoneticPr fontId="2"/>
  </si>
  <si>
    <t>R</t>
    <phoneticPr fontId="2"/>
  </si>
  <si>
    <t>サービス業（他に分類されないもの）</t>
    <rPh sb="4" eb="5">
      <t>ギョウ</t>
    </rPh>
    <rPh sb="6" eb="7">
      <t>タ</t>
    </rPh>
    <rPh sb="8" eb="10">
      <t>ブンルイ</t>
    </rPh>
    <phoneticPr fontId="2"/>
  </si>
  <si>
    <t>S</t>
    <phoneticPr fontId="2"/>
  </si>
  <si>
    <t>公務（他に分類されるものを除く）</t>
    <rPh sb="0" eb="2">
      <t>コウム</t>
    </rPh>
    <rPh sb="3" eb="4">
      <t>タ</t>
    </rPh>
    <rPh sb="5" eb="7">
      <t>ブンルイ</t>
    </rPh>
    <rPh sb="13" eb="14">
      <t>ノゾ</t>
    </rPh>
    <phoneticPr fontId="2"/>
  </si>
  <si>
    <t>T</t>
    <phoneticPr fontId="2"/>
  </si>
  <si>
    <t>世帯人員</t>
  </si>
  <si>
    <t>Ｔ</t>
    <phoneticPr fontId="2"/>
  </si>
  <si>
    <t>Ｓ</t>
    <phoneticPr fontId="2"/>
  </si>
  <si>
    <t>Ｒ</t>
  </si>
  <si>
    <t>Ｑ</t>
  </si>
  <si>
    <t>Ｐ</t>
  </si>
  <si>
    <t>Ｏ</t>
  </si>
  <si>
    <t>教育，学習支援業</t>
  </si>
  <si>
    <t>Ｎ</t>
  </si>
  <si>
    <t>Ｍ</t>
  </si>
  <si>
    <t>Ｌ</t>
    <phoneticPr fontId="2"/>
  </si>
  <si>
    <t>不動産業，物品賃貸業</t>
    <rPh sb="5" eb="7">
      <t>ブッピン</t>
    </rPh>
    <rPh sb="7" eb="10">
      <t>チンタイギョウ</t>
    </rPh>
    <phoneticPr fontId="2"/>
  </si>
  <si>
    <t>Ｋ</t>
    <phoneticPr fontId="2"/>
  </si>
  <si>
    <t xml:space="preserve">金融業,保険業    </t>
    <rPh sb="2" eb="3">
      <t>ギョウ</t>
    </rPh>
    <phoneticPr fontId="2"/>
  </si>
  <si>
    <t xml:space="preserve">卸売業,小売業    </t>
    <rPh sb="2" eb="3">
      <t>ギョウ</t>
    </rPh>
    <phoneticPr fontId="2"/>
  </si>
  <si>
    <t xml:space="preserve">運輸業，郵便業    </t>
    <rPh sb="4" eb="6">
      <t>ユウビン</t>
    </rPh>
    <rPh sb="6" eb="7">
      <t>ギョウ</t>
    </rPh>
    <phoneticPr fontId="2"/>
  </si>
  <si>
    <t>Ｈ</t>
    <phoneticPr fontId="2"/>
  </si>
  <si>
    <t>情報通信業</t>
  </si>
  <si>
    <t>Ｇ</t>
    <phoneticPr fontId="2"/>
  </si>
  <si>
    <t>Ｆ</t>
    <phoneticPr fontId="2"/>
  </si>
  <si>
    <t>第３次産業</t>
  </si>
  <si>
    <t>Ｅ</t>
    <phoneticPr fontId="2"/>
  </si>
  <si>
    <t>Ｄ</t>
    <phoneticPr fontId="2"/>
  </si>
  <si>
    <t>Ｃ</t>
    <phoneticPr fontId="2"/>
  </si>
  <si>
    <t>鉱業，採石業，砂利採取業</t>
    <rPh sb="3" eb="5">
      <t>サイセキ</t>
    </rPh>
    <rPh sb="5" eb="6">
      <t>ギョウ</t>
    </rPh>
    <rPh sb="7" eb="9">
      <t>ジャリ</t>
    </rPh>
    <rPh sb="9" eb="11">
      <t>サイシュ</t>
    </rPh>
    <rPh sb="11" eb="12">
      <t>ギョウ</t>
    </rPh>
    <phoneticPr fontId="2"/>
  </si>
  <si>
    <t>第２次産業</t>
  </si>
  <si>
    <t>漁業</t>
    <phoneticPr fontId="2"/>
  </si>
  <si>
    <t>農業，林業</t>
    <rPh sb="0" eb="2">
      <t>ノウギョウ</t>
    </rPh>
    <rPh sb="3" eb="5">
      <t>リンギョウ</t>
    </rPh>
    <phoneticPr fontId="2"/>
  </si>
  <si>
    <t>第１次産業</t>
  </si>
  <si>
    <t>　</t>
  </si>
  <si>
    <t>住宅以外に住む一般世帯</t>
  </si>
  <si>
    <t>間借り</t>
  </si>
  <si>
    <t>給与住宅</t>
  </si>
  <si>
    <t>民営の借家</t>
  </si>
  <si>
    <t>持ち家</t>
  </si>
  <si>
    <t>主世帯</t>
  </si>
  <si>
    <t>住宅に住む一般世帯</t>
  </si>
  <si>
    <t>一般世帯</t>
  </si>
  <si>
    <t>非就業者世帯</t>
    <rPh sb="0" eb="1">
      <t>ヒ</t>
    </rPh>
    <rPh sb="1" eb="4">
      <t>シュウギョウシャ</t>
    </rPh>
    <rPh sb="4" eb="6">
      <t>セタイ</t>
    </rPh>
    <phoneticPr fontId="2"/>
  </si>
  <si>
    <t>農林漁業
就業者世帯</t>
    <rPh sb="0" eb="2">
      <t>ノウリン</t>
    </rPh>
    <rPh sb="2" eb="4">
      <t>ギョギョウ</t>
    </rPh>
    <rPh sb="5" eb="8">
      <t>シュウギョウシャ</t>
    </rPh>
    <rPh sb="8" eb="10">
      <t>セタイ</t>
    </rPh>
    <phoneticPr fontId="2"/>
  </si>
  <si>
    <t>一般世帯人員</t>
    <rPh sb="0" eb="2">
      <t>イッパン</t>
    </rPh>
    <rPh sb="2" eb="4">
      <t>セタイ</t>
    </rPh>
    <rPh sb="4" eb="6">
      <t>ジンイン</t>
    </rPh>
    <phoneticPr fontId="2"/>
  </si>
  <si>
    <t>一般世帯数</t>
    <rPh sb="0" eb="2">
      <t>イッパン</t>
    </rPh>
    <rPh sb="2" eb="4">
      <t>セタイ</t>
    </rPh>
    <rPh sb="4" eb="5">
      <t>スウ</t>
    </rPh>
    <phoneticPr fontId="2"/>
  </si>
  <si>
    <t>給与住宅</t>
    <rPh sb="0" eb="2">
      <t>キュウヨ</t>
    </rPh>
    <rPh sb="2" eb="4">
      <t>ジュウタク</t>
    </rPh>
    <phoneticPr fontId="2"/>
  </si>
  <si>
    <t>民営の借家</t>
    <rPh sb="0" eb="2">
      <t>ミンエイ</t>
    </rPh>
    <rPh sb="3" eb="5">
      <t>シャクヤ</t>
    </rPh>
    <phoneticPr fontId="2"/>
  </si>
  <si>
    <t>持ち家</t>
    <rPh sb="0" eb="1">
      <t>モ</t>
    </rPh>
    <rPh sb="2" eb="3">
      <t>イエ</t>
    </rPh>
    <phoneticPr fontId="2"/>
  </si>
  <si>
    <t>その他</t>
    <rPh sb="2" eb="3">
      <t>タ</t>
    </rPh>
    <phoneticPr fontId="2"/>
  </si>
  <si>
    <t>共同住宅</t>
    <rPh sb="0" eb="2">
      <t>キョウドウ</t>
    </rPh>
    <rPh sb="2" eb="4">
      <t>ジュウタク</t>
    </rPh>
    <phoneticPr fontId="2"/>
  </si>
  <si>
    <t>長屋建</t>
    <rPh sb="0" eb="2">
      <t>ナガヤ</t>
    </rPh>
    <rPh sb="2" eb="3">
      <t>ダ</t>
    </rPh>
    <phoneticPr fontId="2"/>
  </si>
  <si>
    <t>移動状況「不詳」</t>
  </si>
  <si>
    <t>５年前の常住市区町村「不詳」</t>
    <rPh sb="1" eb="3">
      <t>ネンマエ</t>
    </rPh>
    <rPh sb="4" eb="6">
      <t>ジョウジュウ</t>
    </rPh>
    <rPh sb="6" eb="8">
      <t>シク</t>
    </rPh>
    <rPh sb="8" eb="10">
      <t>チョウソン</t>
    </rPh>
    <phoneticPr fontId="2"/>
  </si>
  <si>
    <t>現住所</t>
    <rPh sb="0" eb="3">
      <t>ゲンジュウショ</t>
    </rPh>
    <phoneticPr fontId="2"/>
  </si>
  <si>
    <t>不詳</t>
    <rPh sb="0" eb="2">
      <t>フショウ</t>
    </rPh>
    <phoneticPr fontId="2"/>
  </si>
  <si>
    <t>一般世帯人員</t>
    <rPh sb="0" eb="2">
      <t>イッパン</t>
    </rPh>
    <phoneticPr fontId="2"/>
  </si>
  <si>
    <t>一般世帯数</t>
    <rPh sb="0" eb="2">
      <t>イッパン</t>
    </rPh>
    <phoneticPr fontId="2"/>
  </si>
  <si>
    <t>通学者</t>
  </si>
  <si>
    <t>就業者</t>
  </si>
  <si>
    <t>流出超過人口</t>
  </si>
  <si>
    <t>流入人口</t>
  </si>
  <si>
    <t>流出人口</t>
    <rPh sb="1" eb="2">
      <t>デ</t>
    </rPh>
    <phoneticPr fontId="2"/>
  </si>
  <si>
    <t>年次</t>
  </si>
  <si>
    <t>流出超過</t>
  </si>
  <si>
    <t>流出人口</t>
  </si>
  <si>
    <t>う　ち、
年齢不詳</t>
    <phoneticPr fontId="2"/>
  </si>
  <si>
    <t>Ｆ＝Ｄ－Ｅ</t>
    <phoneticPr fontId="2"/>
  </si>
  <si>
    <t>Ｅ．</t>
    <phoneticPr fontId="2"/>
  </si>
  <si>
    <t>Ｄ．</t>
    <phoneticPr fontId="2"/>
  </si>
  <si>
    <t>Ｃ＝Ａ－Ｂ</t>
    <phoneticPr fontId="2"/>
  </si>
  <si>
    <t>Ｂ．</t>
    <phoneticPr fontId="2"/>
  </si>
  <si>
    <t>Ａ．</t>
    <phoneticPr fontId="2"/>
  </si>
  <si>
    <t>Ｇ＝Ｃ－Ｆ</t>
    <phoneticPr fontId="2"/>
  </si>
  <si>
    <t>休業者</t>
  </si>
  <si>
    <t>主に仕事</t>
  </si>
  <si>
    <t>労働力人口</t>
  </si>
  <si>
    <t>Ｒ</t>
    <phoneticPr fontId="2"/>
  </si>
  <si>
    <t>Ｑ</t>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</si>
  <si>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</si>
  <si>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</si>
  <si>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Ｏ</t>
    <phoneticPr fontId="2"/>
  </si>
  <si>
    <t>Ｎ</t>
    <phoneticPr fontId="2"/>
  </si>
  <si>
    <t>宿泊業,飲食サービス業</t>
    <rPh sb="0" eb="2">
      <t>シュクハク</t>
    </rPh>
    <rPh sb="2" eb="3">
      <t>ギョウ</t>
    </rPh>
    <rPh sb="4" eb="6">
      <t>インショク</t>
    </rPh>
    <rPh sb="10" eb="11">
      <t>ギョウ</t>
    </rPh>
    <phoneticPr fontId="2"/>
  </si>
  <si>
    <t>Ｍ</t>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</si>
  <si>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</si>
  <si>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</si>
  <si>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</si>
  <si>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2">
      <t>ウンユ</t>
    </rPh>
    <rPh sb="2" eb="3">
      <t>ギョウ</t>
    </rPh>
    <rPh sb="4" eb="6">
      <t>ユウビン</t>
    </rPh>
    <rPh sb="6" eb="7">
      <t>ギョウ</t>
    </rPh>
    <phoneticPr fontId="2"/>
  </si>
  <si>
    <t>第３次産業</t>
    <phoneticPr fontId="2"/>
  </si>
  <si>
    <t>鉱業,採石業,砂利採取業</t>
    <rPh sb="3" eb="5">
      <t>サイセキ</t>
    </rPh>
    <rPh sb="5" eb="6">
      <t>ギョウ</t>
    </rPh>
    <rPh sb="7" eb="9">
      <t>ジャリ</t>
    </rPh>
    <rPh sb="9" eb="12">
      <t>サイシュギョウ</t>
    </rPh>
    <phoneticPr fontId="2"/>
  </si>
  <si>
    <t>第２次産業</t>
    <phoneticPr fontId="2"/>
  </si>
  <si>
    <t>農業,林業</t>
    <rPh sb="3" eb="5">
      <t>リンギョウ</t>
    </rPh>
    <phoneticPr fontId="2"/>
  </si>
  <si>
    <t>第１次産業</t>
    <phoneticPr fontId="2"/>
  </si>
  <si>
    <t>府外</t>
    <rPh sb="0" eb="1">
      <t>フ</t>
    </rPh>
    <rPh sb="1" eb="2">
      <t>ガイ</t>
    </rPh>
    <phoneticPr fontId="2"/>
  </si>
  <si>
    <t>府内</t>
  </si>
  <si>
    <t>自宅外</t>
  </si>
  <si>
    <t>自宅</t>
  </si>
  <si>
    <t>豊中市に常住する就業者数</t>
  </si>
  <si>
    <t>寝屋川市</t>
  </si>
  <si>
    <t>他の都道県</t>
  </si>
  <si>
    <t>富田林市</t>
  </si>
  <si>
    <t>和歌山県</t>
  </si>
  <si>
    <t>泉佐野市</t>
  </si>
  <si>
    <t>奈良県</t>
  </si>
  <si>
    <t>八尾市</t>
  </si>
  <si>
    <t>京都府</t>
  </si>
  <si>
    <t>茨木市</t>
  </si>
  <si>
    <t>枚方市</t>
  </si>
  <si>
    <t>他の市町</t>
  </si>
  <si>
    <t>守口市</t>
  </si>
  <si>
    <t>川西市</t>
  </si>
  <si>
    <t>貝塚市</t>
  </si>
  <si>
    <t>宝塚市</t>
  </si>
  <si>
    <t>高槻市</t>
  </si>
  <si>
    <t>伊丹市</t>
  </si>
  <si>
    <t>泉大津市</t>
  </si>
  <si>
    <t>西宮市</t>
  </si>
  <si>
    <t>吹田市</t>
  </si>
  <si>
    <t>尼崎市</t>
  </si>
  <si>
    <t>池田市</t>
  </si>
  <si>
    <t>神戸市</t>
  </si>
  <si>
    <t>岸和田市</t>
  </si>
  <si>
    <t>兵庫県</t>
  </si>
  <si>
    <t>堺市</t>
  </si>
  <si>
    <t>他都道府県総数</t>
    <rPh sb="1" eb="5">
      <t>トドウフケン</t>
    </rPh>
    <phoneticPr fontId="2"/>
  </si>
  <si>
    <t>千早赤阪村</t>
  </si>
  <si>
    <t>中央区</t>
  </si>
  <si>
    <t>河南町</t>
  </si>
  <si>
    <t>北区</t>
  </si>
  <si>
    <t>太子町</t>
  </si>
  <si>
    <t>平野区</t>
  </si>
  <si>
    <t>岬町</t>
  </si>
  <si>
    <t>住之江区</t>
  </si>
  <si>
    <t>田尻町</t>
  </si>
  <si>
    <t>鶴見区</t>
  </si>
  <si>
    <t>熊取町</t>
  </si>
  <si>
    <t>淀川区</t>
  </si>
  <si>
    <t>忠岡町</t>
  </si>
  <si>
    <t>西成区</t>
  </si>
  <si>
    <t>能勢町</t>
  </si>
  <si>
    <t>東住吉区</t>
  </si>
  <si>
    <t>豊能町</t>
  </si>
  <si>
    <t>住吉区</t>
  </si>
  <si>
    <t>島本町</t>
  </si>
  <si>
    <t>阿倍野区</t>
  </si>
  <si>
    <t>城東区</t>
  </si>
  <si>
    <t>旭区</t>
  </si>
  <si>
    <t>生野区</t>
  </si>
  <si>
    <t>阪南市</t>
  </si>
  <si>
    <t>東成区</t>
  </si>
  <si>
    <t>大阪狭山市</t>
  </si>
  <si>
    <t>東淀川区</t>
  </si>
  <si>
    <t>交野市</t>
  </si>
  <si>
    <t>西淀川区</t>
  </si>
  <si>
    <t>四條畷市</t>
  </si>
  <si>
    <t>浪速区</t>
  </si>
  <si>
    <t>泉南市</t>
  </si>
  <si>
    <t>天王寺区</t>
  </si>
  <si>
    <t>東大阪市</t>
  </si>
  <si>
    <t>大正区</t>
  </si>
  <si>
    <t>藤井寺市</t>
  </si>
  <si>
    <t>港区</t>
  </si>
  <si>
    <t>高石市</t>
  </si>
  <si>
    <t>西区</t>
  </si>
  <si>
    <t>摂津市</t>
  </si>
  <si>
    <t>此花区</t>
  </si>
  <si>
    <t>門真市</t>
  </si>
  <si>
    <t>福島区</t>
  </si>
  <si>
    <t>羽曳野市</t>
  </si>
  <si>
    <t>都島区</t>
  </si>
  <si>
    <t>柏原市</t>
  </si>
  <si>
    <t>箕面市</t>
  </si>
  <si>
    <t>大阪市各区</t>
  </si>
  <si>
    <t>和泉市</t>
  </si>
  <si>
    <t>大東市</t>
  </si>
  <si>
    <t>大阪府総数</t>
  </si>
  <si>
    <t>松原市</t>
  </si>
  <si>
    <t>河内長野市</t>
  </si>
  <si>
    <t>昼間増減</t>
  </si>
  <si>
    <t>平成22年</t>
    <rPh sb="0" eb="2">
      <t>ヘイセイ</t>
    </rPh>
    <rPh sb="4" eb="5">
      <t>ネン</t>
    </rPh>
    <phoneticPr fontId="2"/>
  </si>
  <si>
    <t>令和2年</t>
    <rPh sb="0" eb="2">
      <t>レイワ</t>
    </rPh>
    <rPh sb="3" eb="4">
      <t>ネン</t>
    </rPh>
    <phoneticPr fontId="2"/>
  </si>
  <si>
    <t>死別・離別</t>
    <rPh sb="0" eb="2">
      <t>シベツ</t>
    </rPh>
    <rPh sb="3" eb="5">
      <t>リベツ</t>
    </rPh>
    <phoneticPr fontId="2"/>
  </si>
  <si>
    <t>x</t>
    <phoneticPr fontId="2"/>
  </si>
  <si>
    <t>一戸建て</t>
    <rPh sb="0" eb="2">
      <t>イッコ</t>
    </rPh>
    <rPh sb="2" eb="3">
      <t>ダ</t>
    </rPh>
    <phoneticPr fontId="2"/>
  </si>
  <si>
    <t>住宅に住む一般世帯</t>
    <rPh sb="0" eb="2">
      <t>ジュウタク</t>
    </rPh>
    <rPh sb="3" eb="4">
      <t>ス</t>
    </rPh>
    <rPh sb="5" eb="7">
      <t>イッパン</t>
    </rPh>
    <rPh sb="7" eb="9">
      <t>セタイ</t>
    </rPh>
    <phoneticPr fontId="2"/>
  </si>
  <si>
    <t>主世帯</t>
    <rPh sb="0" eb="1">
      <t>シュ</t>
    </rPh>
    <rPh sb="1" eb="3">
      <t>セタイ</t>
    </rPh>
    <phoneticPr fontId="2"/>
  </si>
  <si>
    <t>公営・都市再生
機構・公社の借家</t>
    <phoneticPr fontId="2"/>
  </si>
  <si>
    <t>間借り</t>
    <rPh sb="0" eb="2">
      <t>マガ</t>
    </rPh>
    <phoneticPr fontId="2"/>
  </si>
  <si>
    <t>一般世帯数</t>
    <phoneticPr fontId="2"/>
  </si>
  <si>
    <t>国内から</t>
    <rPh sb="0" eb="2">
      <t>コクナイ</t>
    </rPh>
    <phoneticPr fontId="2"/>
  </si>
  <si>
    <t>豊中市内から</t>
    <rPh sb="0" eb="2">
      <t>トヨナカ</t>
    </rPh>
    <rPh sb="2" eb="4">
      <t>シナイ</t>
    </rPh>
    <phoneticPr fontId="2"/>
  </si>
  <si>
    <t>府内他市区町村から</t>
    <phoneticPr fontId="2"/>
  </si>
  <si>
    <t>他都道府県から</t>
    <phoneticPr fontId="2"/>
  </si>
  <si>
    <t>国外から</t>
    <rPh sb="0" eb="2">
      <t>コクガイ</t>
    </rPh>
    <phoneticPr fontId="2"/>
  </si>
  <si>
    <t>うち府内他市区町村へ</t>
    <phoneticPr fontId="2"/>
  </si>
  <si>
    <t>うち他都道府県へ</t>
    <rPh sb="2" eb="3">
      <t>タ</t>
    </rPh>
    <rPh sb="3" eb="7">
      <t>トドウフケン</t>
    </rPh>
    <phoneticPr fontId="2"/>
  </si>
  <si>
    <t>令和2年</t>
    <rPh sb="0" eb="2">
      <t>レイワ</t>
    </rPh>
    <phoneticPr fontId="2"/>
  </si>
  <si>
    <t>-</t>
    <phoneticPr fontId="2"/>
  </si>
  <si>
    <t>172,614</t>
  </si>
  <si>
    <t>4,393</t>
  </si>
  <si>
    <t>28,326</t>
  </si>
  <si>
    <t>20,528</t>
  </si>
  <si>
    <t>2,250</t>
  </si>
  <si>
    <t>486</t>
  </si>
  <si>
    <t>13,994</t>
  </si>
  <si>
    <t>4,046</t>
  </si>
  <si>
    <t>5,708</t>
  </si>
  <si>
    <t>11,213</t>
  </si>
  <si>
    <t>5,628</t>
  </si>
  <si>
    <t>93,069</t>
  </si>
  <si>
    <t>3,602</t>
  </si>
  <si>
    <t>19,024</t>
  </si>
  <si>
    <t>14,618</t>
  </si>
  <si>
    <t>18,236</t>
  </si>
  <si>
    <t>6,851</t>
  </si>
  <si>
    <t>2,068</t>
  </si>
  <si>
    <t>367</t>
  </si>
  <si>
    <t>9,941</t>
  </si>
  <si>
    <t>3,888</t>
  </si>
  <si>
    <t>5,561</t>
  </si>
  <si>
    <t>6,130</t>
  </si>
  <si>
    <t>2,783</t>
  </si>
  <si>
    <t>79,545</t>
  </si>
  <si>
    <t>791</t>
  </si>
  <si>
    <t>16,552</t>
  </si>
  <si>
    <t>25,848</t>
  </si>
  <si>
    <t>10,090</t>
  </si>
  <si>
    <t>13,677</t>
  </si>
  <si>
    <t>182</t>
  </si>
  <si>
    <t>119</t>
  </si>
  <si>
    <t>4,053</t>
  </si>
  <si>
    <t>158</t>
  </si>
  <si>
    <t>147</t>
  </si>
  <si>
    <t>5,083</t>
  </si>
  <si>
    <t>2,845</t>
  </si>
  <si>
    <t>-</t>
    <phoneticPr fontId="2"/>
  </si>
  <si>
    <t>螢池小学校区</t>
    <rPh sb="0" eb="2">
      <t>ホタルガイケ</t>
    </rPh>
    <phoneticPr fontId="2"/>
  </si>
  <si>
    <t>-</t>
    <phoneticPr fontId="2"/>
  </si>
  <si>
    <t>-</t>
    <phoneticPr fontId="2"/>
  </si>
  <si>
    <t>短大・高専</t>
    <phoneticPr fontId="2"/>
  </si>
  <si>
    <t>高校・旧中</t>
    <phoneticPr fontId="2"/>
  </si>
  <si>
    <t>平成22年</t>
    <rPh sb="4" eb="5">
      <t>ネン</t>
    </rPh>
    <phoneticPr fontId="2"/>
  </si>
  <si>
    <t>女子計</t>
    <phoneticPr fontId="2"/>
  </si>
  <si>
    <t>家族従業者</t>
    <phoneticPr fontId="2"/>
  </si>
  <si>
    <t>総数、
不詳含む</t>
    <phoneticPr fontId="2"/>
  </si>
  <si>
    <t>雇用者、
役員含む</t>
    <phoneticPr fontId="2"/>
  </si>
  <si>
    <t>自営業主、
家庭内職者含む</t>
    <phoneticPr fontId="2"/>
  </si>
  <si>
    <t>住宅以外に住む
一般世帯</t>
    <rPh sb="0" eb="2">
      <t>ジュウタク</t>
    </rPh>
    <rPh sb="2" eb="4">
      <t>イガイ</t>
    </rPh>
    <rPh sb="5" eb="6">
      <t>ス</t>
    </rPh>
    <rPh sb="8" eb="10">
      <t>イッパン</t>
    </rPh>
    <rPh sb="10" eb="12">
      <t>セタイ</t>
    </rPh>
    <phoneticPr fontId="2"/>
  </si>
  <si>
    <t>他に分類されない世帯</t>
    <rPh sb="8" eb="10">
      <t>セタイ</t>
    </rPh>
    <phoneticPr fontId="2"/>
  </si>
  <si>
    <t>非親族を含む世帯</t>
    <rPh sb="1" eb="3">
      <t>シンゾク</t>
    </rPh>
    <rPh sb="4" eb="5">
      <t>フク</t>
    </rPh>
    <phoneticPr fontId="2"/>
  </si>
  <si>
    <t>単独世帯</t>
    <phoneticPr fontId="2"/>
  </si>
  <si>
    <t>世帯の家族類型「不詳」</t>
    <rPh sb="0" eb="2">
      <t>セタイ</t>
    </rPh>
    <rPh sb="3" eb="5">
      <t>カゾク</t>
    </rPh>
    <rPh sb="5" eb="6">
      <t>ルイ</t>
    </rPh>
    <rPh sb="6" eb="7">
      <t>カタ</t>
    </rPh>
    <rPh sb="8" eb="10">
      <t>フショウ</t>
    </rPh>
    <phoneticPr fontId="2"/>
  </si>
  <si>
    <t>注2）    従業地・通学地「不詳」を含む。</t>
    <rPh sb="0" eb="1">
      <t>チュウ</t>
    </rPh>
    <phoneticPr fontId="2"/>
  </si>
  <si>
    <t>注2）    ｢自宅で従業｣を含む。</t>
    <rPh sb="0" eb="1">
      <t>チュウ</t>
    </rPh>
    <phoneticPr fontId="2"/>
  </si>
  <si>
    <t>注1）    労働力状態｢不詳｣を含む。</t>
    <phoneticPr fontId="2"/>
  </si>
  <si>
    <t>注2）　　夫の親か妻の親か特定できない場合を含む。</t>
    <rPh sb="0" eb="1">
      <t>チュウ</t>
    </rPh>
    <phoneticPr fontId="2"/>
  </si>
  <si>
    <t>注１）    　｢T分類不能の産業｣は、総数には含むが第3次産業の計には含まない。</t>
    <phoneticPr fontId="2"/>
  </si>
  <si>
    <t>注１）    桜井谷小学校区に刀根山小学校区である待兼山町１番すべてを組み入れた。</t>
    <rPh sb="0" eb="1">
      <t>チュウ</t>
    </rPh>
    <phoneticPr fontId="2"/>
  </si>
  <si>
    <t>注2）    原田小学校区に豊島西小学校区である原田西町すべてを組み入れた。</t>
    <rPh sb="0" eb="1">
      <t>チュウ</t>
    </rPh>
    <phoneticPr fontId="2"/>
  </si>
  <si>
    <t>注3）    千成小学校区に庄内南小学校区である三和町３丁目３番すべてを組み入れた。</t>
    <rPh sb="0" eb="1">
      <t>チュウ</t>
    </rPh>
    <phoneticPr fontId="2"/>
  </si>
  <si>
    <t>注4）    東泉丘小学校区に緑地小学校区および寺内小学校区である服部緑地すべてを組み入れた。</t>
    <rPh sb="0" eb="1">
      <t>チュウ</t>
    </rPh>
    <phoneticPr fontId="2"/>
  </si>
  <si>
    <t>注2）    最終卒業学校の種類「不詳」を含む。</t>
    <rPh sb="0" eb="1">
      <t>チュウ</t>
    </rPh>
    <phoneticPr fontId="2"/>
  </si>
  <si>
    <t>注2）    府内他市区町村から、他都道府県から、国外からの合計。</t>
    <phoneticPr fontId="2"/>
  </si>
  <si>
    <t>注4）    うち府内市区町村へ、うち他都道府県への合計。</t>
    <phoneticPr fontId="2"/>
  </si>
  <si>
    <t xml:space="preserve">注3）    現住所、豊中市内から、うち府内他市区町村へ、うち他都道府県への合計。  </t>
    <rPh sb="0" eb="1">
      <t>チュウ</t>
    </rPh>
    <phoneticPr fontId="2"/>
  </si>
  <si>
    <t>豊中市に常住する人口</t>
    <phoneticPr fontId="2"/>
  </si>
  <si>
    <t>注1)　　「原田南」は町全域のみ表章。</t>
    <rPh sb="0" eb="1">
      <t>チュウ</t>
    </rPh>
    <rPh sb="6" eb="8">
      <t>ハラダ</t>
    </rPh>
    <rPh sb="8" eb="9">
      <t>ミナミ</t>
    </rPh>
    <rPh sb="11" eb="12">
      <t>チョウ</t>
    </rPh>
    <rPh sb="12" eb="14">
      <t>ゼンイキ</t>
    </rPh>
    <rPh sb="16" eb="18">
      <t>ヒョウショウ</t>
    </rPh>
    <phoneticPr fontId="2"/>
  </si>
  <si>
    <t>注1）    在学か否かの別「不詳」を含む。</t>
    <rPh sb="0" eb="1">
      <t>チュウ</t>
    </rPh>
    <phoneticPr fontId="2"/>
  </si>
  <si>
    <t>注1）    在学者、未就学者「不詳」を含む。</t>
    <phoneticPr fontId="2"/>
  </si>
  <si>
    <t>注1）    「T 分類不能の産業」は、総数には含むが第3次産業の計には含まない。</t>
    <rPh sb="0" eb="1">
      <t>チュウ</t>
    </rPh>
    <phoneticPr fontId="2"/>
  </si>
  <si>
    <t>注1）    「Ｔ分類不能の産業」は、総数には含むが第3次産業の計には含まない。</t>
    <rPh sb="0" eb="1">
      <t>チュウ</t>
    </rPh>
    <phoneticPr fontId="2"/>
  </si>
  <si>
    <t>総数</t>
    <rPh sb="0" eb="2">
      <t>ソウスウ</t>
    </rPh>
    <phoneticPr fontId="2"/>
  </si>
  <si>
    <t>平成22年</t>
    <rPh sb="0" eb="2">
      <t>ヘイセイ</t>
    </rPh>
    <rPh sb="4" eb="5">
      <t>ネン</t>
    </rPh>
    <phoneticPr fontId="2"/>
  </si>
  <si>
    <t>注1）    出生後ふだん住んでいた場所による。</t>
    <rPh sb="0" eb="1">
      <t>チュウ</t>
    </rPh>
    <phoneticPr fontId="2"/>
  </si>
  <si>
    <t>男</t>
    <rPh sb="0" eb="1">
      <t>オトコ</t>
    </rPh>
    <phoneticPr fontId="2"/>
  </si>
  <si>
    <t>女</t>
    <rPh sb="0" eb="1">
      <t>オンナ</t>
    </rPh>
    <phoneticPr fontId="2"/>
  </si>
  <si>
    <t>現住地による人口</t>
    <phoneticPr fontId="2"/>
  </si>
  <si>
    <t>総数（常住者）</t>
    <phoneticPr fontId="2"/>
  </si>
  <si>
    <t>区分</t>
    <rPh sb="0" eb="2">
      <t>クブン</t>
    </rPh>
    <phoneticPr fontId="2"/>
  </si>
  <si>
    <t>平成27年</t>
    <rPh sb="0" eb="2">
      <t>ヘイセイ</t>
    </rPh>
    <phoneticPr fontId="2"/>
  </si>
  <si>
    <t>15～19歳</t>
  </si>
  <si>
    <t>20～24歳</t>
  </si>
  <si>
    <t>25～29歳</t>
  </si>
  <si>
    <t>30～34歳</t>
  </si>
  <si>
    <t>35～39歳</t>
  </si>
  <si>
    <t>40～44歳</t>
  </si>
  <si>
    <t>45～49歳</t>
  </si>
  <si>
    <t>50～54歳</t>
  </si>
  <si>
    <t>55～59歳</t>
  </si>
  <si>
    <t>60～64歳</t>
  </si>
  <si>
    <t>65～69歳</t>
  </si>
  <si>
    <t>70～74歳</t>
  </si>
  <si>
    <t>75～79歳</t>
  </si>
  <si>
    <t>80～84歳</t>
  </si>
  <si>
    <t>平成27年</t>
    <rPh sb="4" eb="5">
      <t>ネン</t>
    </rPh>
    <phoneticPr fontId="2"/>
  </si>
  <si>
    <t>令和２年</t>
    <rPh sb="0" eb="2">
      <t>レイワ</t>
    </rPh>
    <rPh sb="3" eb="4">
      <t>ネン</t>
    </rPh>
    <phoneticPr fontId="2"/>
  </si>
  <si>
    <t>平成22年</t>
    <rPh sb="4" eb="5">
      <t>ネン</t>
    </rPh>
    <phoneticPr fontId="2"/>
  </si>
  <si>
    <t>平成27年</t>
    <rPh sb="4" eb="5">
      <t>ネン</t>
    </rPh>
    <phoneticPr fontId="2"/>
  </si>
  <si>
    <t>平成27年</t>
    <phoneticPr fontId="2"/>
  </si>
  <si>
    <t>大阪府内各市</t>
    <phoneticPr fontId="2"/>
  </si>
  <si>
    <t>大阪府内町村</t>
    <phoneticPr fontId="2"/>
  </si>
  <si>
    <t>小学校区</t>
    <rPh sb="0" eb="3">
      <t>ショウガッコウ</t>
    </rPh>
    <rPh sb="3" eb="4">
      <t>ク</t>
    </rPh>
    <phoneticPr fontId="2"/>
  </si>
  <si>
    <t>区分</t>
    <rPh sb="0" eb="2">
      <t>クブン</t>
    </rPh>
    <phoneticPr fontId="2"/>
  </si>
  <si>
    <t>清風荘1丁目</t>
  </si>
  <si>
    <t>清風荘2丁目</t>
  </si>
  <si>
    <t>螢池東町1丁目</t>
  </si>
  <si>
    <t>螢池東町2丁目</t>
  </si>
  <si>
    <t>螢池東町3丁目</t>
  </si>
  <si>
    <t>螢池東町4丁目</t>
  </si>
  <si>
    <t>螢池北町1丁目</t>
  </si>
  <si>
    <t>螢池北町2丁目</t>
  </si>
  <si>
    <t>螢池北町3丁目</t>
  </si>
  <si>
    <t>螢池中町1丁目</t>
  </si>
  <si>
    <t>螢池中町2丁目</t>
  </si>
  <si>
    <t>螢池中町3丁目</t>
  </si>
  <si>
    <t>螢池中町4丁目</t>
  </si>
  <si>
    <t>螢池南町1丁目</t>
  </si>
  <si>
    <t>螢池南町2丁目</t>
  </si>
  <si>
    <t>螢池南町3丁目</t>
  </si>
  <si>
    <t>螢池西町1丁目</t>
  </si>
  <si>
    <t>螢池西町2丁目</t>
  </si>
  <si>
    <t>螢池西町3丁目</t>
  </si>
  <si>
    <t>箕輪1丁目</t>
  </si>
  <si>
    <t>箕輪2丁目</t>
  </si>
  <si>
    <t>箕輪3丁目</t>
  </si>
  <si>
    <t>刀根山1丁目</t>
  </si>
  <si>
    <t>刀根山2丁目</t>
  </si>
  <si>
    <t>刀根山3丁目</t>
  </si>
  <si>
    <t>刀根山4丁目</t>
  </si>
  <si>
    <t>刀根山5丁目</t>
  </si>
  <si>
    <t>刀根山6丁目</t>
  </si>
  <si>
    <t>宮山町1丁目</t>
  </si>
  <si>
    <t>宮山町2丁目</t>
  </si>
  <si>
    <t>宮山町3丁目</t>
  </si>
  <si>
    <t>宮山町4丁目</t>
  </si>
  <si>
    <t>柴原町1丁目</t>
  </si>
  <si>
    <t>柴原町2丁目</t>
  </si>
  <si>
    <t>柴原町3丁目</t>
  </si>
  <si>
    <t>柴原町4丁目</t>
  </si>
  <si>
    <t>柴原町5丁目</t>
  </si>
  <si>
    <t>桜の町1丁目</t>
  </si>
  <si>
    <t>桜の町2丁目</t>
  </si>
  <si>
    <t>桜の町3丁目</t>
  </si>
  <si>
    <t>桜の町4丁目</t>
  </si>
  <si>
    <t>桜の町5丁目</t>
  </si>
  <si>
    <t>桜の町6丁目</t>
  </si>
  <si>
    <t>桜の町7丁目</t>
  </si>
  <si>
    <t>春日町1丁目</t>
  </si>
  <si>
    <t>春日町2丁目</t>
  </si>
  <si>
    <t>春日町3丁目</t>
  </si>
  <si>
    <t>春日町4丁目</t>
  </si>
  <si>
    <t>春日町5丁目</t>
  </si>
  <si>
    <t>永楽荘1丁目</t>
  </si>
  <si>
    <t>永楽荘2丁目</t>
  </si>
  <si>
    <t>永楽荘3丁目</t>
  </si>
  <si>
    <t>永楽荘4丁目</t>
  </si>
  <si>
    <t>緑丘1丁目</t>
  </si>
  <si>
    <t>緑丘2丁目</t>
  </si>
  <si>
    <t>緑丘3丁目</t>
  </si>
  <si>
    <t>緑丘4丁目</t>
  </si>
  <si>
    <t>緑丘5丁目</t>
  </si>
  <si>
    <t>北緑丘1丁目</t>
  </si>
  <si>
    <t>北緑丘2丁目</t>
  </si>
  <si>
    <t>北緑丘3丁目</t>
  </si>
  <si>
    <t>西緑丘1丁目</t>
  </si>
  <si>
    <t>西緑丘2丁目</t>
  </si>
  <si>
    <t>西緑丘3丁目</t>
  </si>
  <si>
    <t>向丘1丁目</t>
  </si>
  <si>
    <t>向丘2丁目</t>
  </si>
  <si>
    <t>向丘3丁目</t>
  </si>
  <si>
    <t>少路1丁目</t>
  </si>
  <si>
    <t>少路2丁目</t>
  </si>
  <si>
    <t>千里園1丁目</t>
  </si>
  <si>
    <t>千里園2丁目</t>
  </si>
  <si>
    <t>千里園3丁目</t>
  </si>
  <si>
    <t>本町1丁目</t>
  </si>
  <si>
    <t>本町2丁目</t>
  </si>
  <si>
    <t>本町3丁目</t>
  </si>
  <si>
    <t>本町4丁目</t>
  </si>
  <si>
    <t>本町5丁目</t>
  </si>
  <si>
    <t>本町6丁目</t>
  </si>
  <si>
    <t>本町7丁目</t>
  </si>
  <si>
    <t>本町8丁目</t>
  </si>
  <si>
    <t>本町9丁目</t>
  </si>
  <si>
    <t>上野東1丁目</t>
  </si>
  <si>
    <t>上野東2丁目</t>
  </si>
  <si>
    <t>上野東3丁目</t>
  </si>
  <si>
    <t>上野西1丁目</t>
  </si>
  <si>
    <t>上野西2丁目</t>
  </si>
  <si>
    <t>上野西3丁目</t>
  </si>
  <si>
    <t>上野西4丁目</t>
  </si>
  <si>
    <t>上野坂1丁目</t>
  </si>
  <si>
    <t>上野坂2丁目</t>
  </si>
  <si>
    <t>東豊中町1丁目</t>
  </si>
  <si>
    <t>東豊中町2丁目</t>
  </si>
  <si>
    <t>東豊中町3丁目</t>
  </si>
  <si>
    <t>東豊中町4丁目</t>
  </si>
  <si>
    <t>東豊中町5丁目</t>
  </si>
  <si>
    <t>東豊中町6丁目</t>
  </si>
  <si>
    <t>夕日丘1丁目</t>
  </si>
  <si>
    <t>夕日丘2丁目</t>
  </si>
  <si>
    <t>夕日丘3丁目</t>
  </si>
  <si>
    <t>東泉丘1丁目</t>
  </si>
  <si>
    <t>東泉丘2丁目</t>
  </si>
  <si>
    <t>東泉丘3丁目</t>
  </si>
  <si>
    <t>東泉丘4丁目</t>
  </si>
  <si>
    <t>西泉丘1丁目</t>
  </si>
  <si>
    <t>西泉丘2丁目</t>
  </si>
  <si>
    <t>西泉丘3丁目</t>
  </si>
  <si>
    <t>熊野町1丁目</t>
  </si>
  <si>
    <t>熊野町2丁目</t>
  </si>
  <si>
    <t>熊野町3丁目</t>
  </si>
  <si>
    <t>熊野町4丁目</t>
  </si>
  <si>
    <t>赤阪1丁目</t>
  </si>
  <si>
    <t>北桜塚1丁目</t>
  </si>
  <si>
    <t>北桜塚2丁目</t>
  </si>
  <si>
    <t>北桜塚3丁目</t>
  </si>
  <si>
    <t>北桜塚4丁目</t>
  </si>
  <si>
    <t>中桜塚1丁目</t>
  </si>
  <si>
    <t>中桜塚2丁目</t>
  </si>
  <si>
    <t>中桜塚3丁目</t>
  </si>
  <si>
    <t>中桜塚4丁目</t>
  </si>
  <si>
    <t>中桜塚5丁目</t>
  </si>
  <si>
    <t>南桜塚1丁目</t>
  </si>
  <si>
    <t>南桜塚2丁目</t>
  </si>
  <si>
    <t>南桜塚3丁目</t>
  </si>
  <si>
    <t>南桜塚4丁目</t>
  </si>
  <si>
    <t>岡上の町1丁目</t>
  </si>
  <si>
    <t>岡上の町2丁目</t>
  </si>
  <si>
    <t>岡上の町3丁目</t>
  </si>
  <si>
    <t>岡上の町4丁目</t>
  </si>
  <si>
    <t>立花町1丁目</t>
  </si>
  <si>
    <t>立花町2丁目</t>
  </si>
  <si>
    <t>立花町3丁目</t>
  </si>
  <si>
    <t>玉井町1丁目</t>
  </si>
  <si>
    <t>玉井町2丁目</t>
  </si>
  <si>
    <t>玉井町3丁目</t>
  </si>
  <si>
    <t>玉井町4丁目</t>
  </si>
  <si>
    <t>末広町1丁目</t>
  </si>
  <si>
    <t>末広町2丁目</t>
  </si>
  <si>
    <t>末広町3丁目</t>
  </si>
  <si>
    <t>岡町北1丁目</t>
  </si>
  <si>
    <t>岡町北2丁目</t>
  </si>
  <si>
    <t>岡町北3丁目</t>
  </si>
  <si>
    <t>岡町南1丁目</t>
  </si>
  <si>
    <t>岡町南2丁目</t>
  </si>
  <si>
    <t>岡町南3丁目</t>
  </si>
  <si>
    <t>走井1丁目</t>
  </si>
  <si>
    <t>走井2丁目</t>
  </si>
  <si>
    <t>走井3丁目</t>
  </si>
  <si>
    <t>勝部1丁目</t>
  </si>
  <si>
    <t>勝部2丁目</t>
  </si>
  <si>
    <t>勝部3丁目</t>
  </si>
  <si>
    <t>原田中1丁目</t>
  </si>
  <si>
    <t>原田中2丁目</t>
  </si>
  <si>
    <t>原田元町1丁目</t>
  </si>
  <si>
    <t>原田元町2丁目</t>
  </si>
  <si>
    <t>原田元町3丁目</t>
  </si>
  <si>
    <t>曽根西町1丁目</t>
  </si>
  <si>
    <t>曽根西町2丁目</t>
  </si>
  <si>
    <t>曽根西町3丁目</t>
  </si>
  <si>
    <t>曽根西町4丁目</t>
  </si>
  <si>
    <t>曽根東町1丁目</t>
  </si>
  <si>
    <t>曽根東町2丁目</t>
  </si>
  <si>
    <t>曽根東町3丁目</t>
  </si>
  <si>
    <t>曽根東町4丁目</t>
  </si>
  <si>
    <t>曽根東町5丁目</t>
  </si>
  <si>
    <t>曽根東町6丁目</t>
  </si>
  <si>
    <t>曽根南町1丁目</t>
  </si>
  <si>
    <t>曽根南町2丁目</t>
  </si>
  <si>
    <t>曽根南町3丁目</t>
  </si>
  <si>
    <t>長興寺北1丁目</t>
  </si>
  <si>
    <t>長興寺北2丁目</t>
  </si>
  <si>
    <t>長興寺北3丁目</t>
  </si>
  <si>
    <t>長興寺南1丁目</t>
  </si>
  <si>
    <t>長興寺南2丁目</t>
  </si>
  <si>
    <t>長興寺南3丁目</t>
  </si>
  <si>
    <t>長興寺南4丁目</t>
  </si>
  <si>
    <t>城山町1丁目</t>
  </si>
  <si>
    <t>城山町2丁目</t>
  </si>
  <si>
    <t>城山町3丁目</t>
  </si>
  <si>
    <t>城山町4丁目</t>
  </si>
  <si>
    <t>寺内1丁目</t>
  </si>
  <si>
    <t>寺内2丁目</t>
  </si>
  <si>
    <t>若竹町1丁目</t>
  </si>
  <si>
    <t>若竹町2丁目</t>
  </si>
  <si>
    <t>北条町1丁目</t>
  </si>
  <si>
    <t>北条町2丁目</t>
  </si>
  <si>
    <t>北条町3丁目</t>
  </si>
  <si>
    <t>北条町4丁目</t>
  </si>
  <si>
    <t>小曽根1丁目</t>
  </si>
  <si>
    <t>小曽根2丁目</t>
  </si>
  <si>
    <t>小曽根3丁目</t>
  </si>
  <si>
    <t>小曽根4丁目</t>
  </si>
  <si>
    <t>小曽根5丁目</t>
  </si>
  <si>
    <t>浜1丁目</t>
  </si>
  <si>
    <t>浜2丁目</t>
  </si>
  <si>
    <t>浜3丁目</t>
  </si>
  <si>
    <t>浜4丁目</t>
  </si>
  <si>
    <t>稲津町1丁目</t>
  </si>
  <si>
    <t>稲津町2丁目</t>
  </si>
  <si>
    <t>稲津町3丁目</t>
  </si>
  <si>
    <t>服部南町1丁目</t>
  </si>
  <si>
    <t>服部南町2丁目</t>
  </si>
  <si>
    <t>服部南町3丁目</t>
  </si>
  <si>
    <t>服部南町4丁目</t>
  </si>
  <si>
    <t>服部南町5丁目</t>
  </si>
  <si>
    <t>服部本町1丁目</t>
  </si>
  <si>
    <t>服部本町2丁目</t>
  </si>
  <si>
    <t>服部本町3丁目</t>
  </si>
  <si>
    <t>服部本町4丁目</t>
  </si>
  <si>
    <t>服部本町5丁目</t>
  </si>
  <si>
    <t>服部元町1丁目</t>
  </si>
  <si>
    <t>服部元町2丁目</t>
  </si>
  <si>
    <t>服部豊町1丁目</t>
  </si>
  <si>
    <t>服部豊町2丁目</t>
  </si>
  <si>
    <t>服部西町1丁目</t>
  </si>
  <si>
    <t>服部西町2丁目</t>
  </si>
  <si>
    <t>服部西町3丁目</t>
  </si>
  <si>
    <t>服部西町4丁目</t>
  </si>
  <si>
    <t>服部寿町1丁目</t>
  </si>
  <si>
    <t>服部寿町2丁目</t>
  </si>
  <si>
    <t>服部寿町3丁目</t>
  </si>
  <si>
    <t>穂積1丁目</t>
  </si>
  <si>
    <t>穂積2丁目</t>
  </si>
  <si>
    <t>利倉東1丁目</t>
  </si>
  <si>
    <t>利倉東2丁目</t>
  </si>
  <si>
    <t>利倉1丁目</t>
  </si>
  <si>
    <t>利倉2丁目</t>
  </si>
  <si>
    <t>利倉3丁目</t>
  </si>
  <si>
    <t>利倉西1丁目</t>
  </si>
  <si>
    <t>利倉西2丁目</t>
  </si>
  <si>
    <t>上津島1丁目</t>
  </si>
  <si>
    <t>上津島2丁目</t>
  </si>
  <si>
    <t>上津島3丁目</t>
  </si>
  <si>
    <t>名神口1丁目</t>
  </si>
  <si>
    <t>名神口2丁目</t>
  </si>
  <si>
    <t>名神口3丁目</t>
  </si>
  <si>
    <t>豊南町東1丁目</t>
  </si>
  <si>
    <t>豊南町東2丁目</t>
  </si>
  <si>
    <t>豊南町東3丁目</t>
  </si>
  <si>
    <t>豊南町東4丁目</t>
  </si>
  <si>
    <t>豊南町南1丁目</t>
  </si>
  <si>
    <t>豊南町南2丁目</t>
  </si>
  <si>
    <t>豊南町南3丁目</t>
  </si>
  <si>
    <t>豊南町南4丁目</t>
  </si>
  <si>
    <t>豊南町南5丁目</t>
  </si>
  <si>
    <t>豊南町南6丁目</t>
  </si>
  <si>
    <t>豊南町西1丁目</t>
  </si>
  <si>
    <t>豊南町西2丁目</t>
  </si>
  <si>
    <t>豊南町西3丁目</t>
  </si>
  <si>
    <t>豊南町西4丁目</t>
  </si>
  <si>
    <t>豊南町西5丁目</t>
  </si>
  <si>
    <t>庄内東町1丁目</t>
  </si>
  <si>
    <t>庄内東町2丁目</t>
  </si>
  <si>
    <t>庄内東町3丁目</t>
  </si>
  <si>
    <t>庄内東町4丁目</t>
  </si>
  <si>
    <t>庄内東町5丁目</t>
  </si>
  <si>
    <t>庄内東町6丁目</t>
  </si>
  <si>
    <t>庄内西町1丁目</t>
  </si>
  <si>
    <t>庄内西町2丁目</t>
  </si>
  <si>
    <t>庄内西町3丁目</t>
  </si>
  <si>
    <t>庄内西町4丁目</t>
  </si>
  <si>
    <t>庄内西町5丁目</t>
  </si>
  <si>
    <t>庄内幸町1丁目</t>
  </si>
  <si>
    <t>庄内幸町2丁目</t>
  </si>
  <si>
    <t>庄内幸町3丁目</t>
  </si>
  <si>
    <t>庄内幸町4丁目</t>
  </si>
  <si>
    <t>庄内幸町5丁目</t>
  </si>
  <si>
    <t>庄内栄町1丁目</t>
  </si>
  <si>
    <t>庄内栄町2丁目</t>
  </si>
  <si>
    <t>庄内栄町3丁目</t>
  </si>
  <si>
    <t>庄内栄町4丁目</t>
  </si>
  <si>
    <t>庄内栄町5丁目</t>
  </si>
  <si>
    <t>庄内宝町1丁目</t>
  </si>
  <si>
    <t>庄内宝町2丁目</t>
  </si>
  <si>
    <t>庄内宝町3丁目</t>
  </si>
  <si>
    <t>庄本町1丁目</t>
  </si>
  <si>
    <t>庄本町2丁目</t>
  </si>
  <si>
    <t>庄本町3丁目</t>
  </si>
  <si>
    <t>庄本町4丁目</t>
  </si>
  <si>
    <t>島江町1丁目</t>
  </si>
  <si>
    <t>島江町2丁目</t>
  </si>
  <si>
    <t>大黒町1丁目</t>
  </si>
  <si>
    <t>大黒町2丁目</t>
  </si>
  <si>
    <t>大黒町3丁目</t>
  </si>
  <si>
    <t>三和町1丁目</t>
  </si>
  <si>
    <t>三和町2丁目</t>
  </si>
  <si>
    <t>三和町3丁目</t>
  </si>
  <si>
    <t>三和町4丁目</t>
  </si>
  <si>
    <t>日出町1丁目</t>
  </si>
  <si>
    <t>日出町2丁目</t>
  </si>
  <si>
    <t>三国1丁目</t>
  </si>
  <si>
    <t>三国2丁目</t>
  </si>
  <si>
    <t>千成町1丁目</t>
  </si>
  <si>
    <t>千成町2丁目</t>
  </si>
  <si>
    <t>千成町3丁目</t>
  </si>
  <si>
    <t>大島町1丁目</t>
  </si>
  <si>
    <t>大島町2丁目</t>
  </si>
  <si>
    <t>大島町3丁目</t>
  </si>
  <si>
    <t>二葉町1丁目</t>
  </si>
  <si>
    <t>二葉町2丁目</t>
  </si>
  <si>
    <t>二葉町3丁目</t>
  </si>
  <si>
    <t>新千里北町1丁目</t>
  </si>
  <si>
    <t>新千里北町2丁目</t>
  </si>
  <si>
    <t>新千里北町3丁目</t>
  </si>
  <si>
    <t>新千里東町1丁目</t>
  </si>
  <si>
    <t>新千里東町2丁目</t>
  </si>
  <si>
    <t>新千里東町3丁目</t>
  </si>
  <si>
    <t>新千里西町1丁目</t>
  </si>
  <si>
    <t>新千里西町2丁目</t>
  </si>
  <si>
    <t>新千里西町3丁目</t>
  </si>
  <si>
    <t>新千里南町1丁目</t>
  </si>
  <si>
    <t>新千里南町2丁目</t>
  </si>
  <si>
    <t>新千里南町3丁目</t>
  </si>
  <si>
    <t>上新田1丁目</t>
  </si>
  <si>
    <t>上新田2丁目</t>
  </si>
  <si>
    <t>上新田3丁目</t>
  </si>
  <si>
    <t>上新田4丁目</t>
  </si>
  <si>
    <t>石橋麻田町</t>
    <phoneticPr fontId="2"/>
  </si>
  <si>
    <t>南空港町</t>
    <phoneticPr fontId="2"/>
  </si>
  <si>
    <t>刀根山元町</t>
    <phoneticPr fontId="2"/>
  </si>
  <si>
    <t>待兼山町</t>
    <phoneticPr fontId="2"/>
  </si>
  <si>
    <t>旭丘</t>
    <phoneticPr fontId="2"/>
  </si>
  <si>
    <t>栗ケ丘町</t>
    <phoneticPr fontId="2"/>
  </si>
  <si>
    <t>岡町</t>
    <phoneticPr fontId="2"/>
  </si>
  <si>
    <t>宝山町</t>
    <phoneticPr fontId="2"/>
  </si>
  <si>
    <t>山ノ上町</t>
    <phoneticPr fontId="2"/>
  </si>
  <si>
    <t>原田西町</t>
    <phoneticPr fontId="2"/>
  </si>
  <si>
    <t>東寺内町</t>
    <phoneticPr fontId="2"/>
  </si>
  <si>
    <t>服部緑地</t>
    <phoneticPr fontId="2"/>
  </si>
  <si>
    <t>広田町</t>
    <phoneticPr fontId="2"/>
  </si>
  <si>
    <t>今在家町</t>
    <phoneticPr fontId="2"/>
  </si>
  <si>
    <t>野田町</t>
    <phoneticPr fontId="2"/>
  </si>
  <si>
    <t>神州町</t>
    <phoneticPr fontId="2"/>
  </si>
  <si>
    <t>清風荘計</t>
    <phoneticPr fontId="2"/>
  </si>
  <si>
    <t>螢池東町計</t>
    <phoneticPr fontId="2"/>
  </si>
  <si>
    <t>螢池北町計</t>
    <phoneticPr fontId="2"/>
  </si>
  <si>
    <t>螢池中町計</t>
    <phoneticPr fontId="2"/>
  </si>
  <si>
    <t>螢池南町計</t>
    <phoneticPr fontId="2"/>
  </si>
  <si>
    <t>螢池西町計</t>
  </si>
  <si>
    <t>箕輪計</t>
  </si>
  <si>
    <t>刀根山計</t>
  </si>
  <si>
    <t>宮山町計</t>
  </si>
  <si>
    <t>柴原町計</t>
  </si>
  <si>
    <t>桜の町計</t>
  </si>
  <si>
    <t>春日町計</t>
  </si>
  <si>
    <t>永楽荘計</t>
  </si>
  <si>
    <t>緑丘計</t>
  </si>
  <si>
    <t>北緑丘計</t>
  </si>
  <si>
    <t>西緑丘計</t>
  </si>
  <si>
    <t>向丘計</t>
  </si>
  <si>
    <t>少路計</t>
  </si>
  <si>
    <t>千里園計</t>
  </si>
  <si>
    <t>本町計</t>
  </si>
  <si>
    <t>上野東計</t>
  </si>
  <si>
    <t>上野西計</t>
  </si>
  <si>
    <t>上野坂計</t>
  </si>
  <si>
    <t>東豊中町計</t>
  </si>
  <si>
    <t>夕日丘計</t>
  </si>
  <si>
    <t>東泉丘計</t>
  </si>
  <si>
    <t>西泉丘計</t>
  </si>
  <si>
    <t>熊野町計</t>
  </si>
  <si>
    <t>北桜塚計</t>
  </si>
  <si>
    <t>中桜塚計</t>
  </si>
  <si>
    <t>南桜塚計</t>
  </si>
  <si>
    <t>岡上の町計</t>
  </si>
  <si>
    <t>立花町計</t>
  </si>
  <si>
    <t>玉井町計</t>
  </si>
  <si>
    <t>末広町計</t>
  </si>
  <si>
    <t>岡町北計</t>
  </si>
  <si>
    <t>岡町南計</t>
  </si>
  <si>
    <t>走井計</t>
  </si>
  <si>
    <t>勝部計</t>
  </si>
  <si>
    <t>原田中計</t>
  </si>
  <si>
    <t>原田元町計</t>
  </si>
  <si>
    <t>曽根西町計</t>
  </si>
  <si>
    <t>曽根東町計</t>
  </si>
  <si>
    <t>曽根南町計</t>
  </si>
  <si>
    <t>長興寺北計</t>
  </si>
  <si>
    <t>長興寺南計</t>
  </si>
  <si>
    <t>城山町計</t>
  </si>
  <si>
    <t>寺内計</t>
  </si>
  <si>
    <t>若竹町計</t>
  </si>
  <si>
    <t>北条町計</t>
  </si>
  <si>
    <t>小曽根計</t>
  </si>
  <si>
    <t>浜計</t>
  </si>
  <si>
    <t>稲津町計</t>
  </si>
  <si>
    <t>服部南町計</t>
  </si>
  <si>
    <t>服部本町計</t>
  </si>
  <si>
    <t>服部元町計</t>
  </si>
  <si>
    <t>服部豊町計</t>
  </si>
  <si>
    <t>服部西町計</t>
  </si>
  <si>
    <t>服部寿町計</t>
  </si>
  <si>
    <t>穂積計</t>
  </si>
  <si>
    <t>利倉東計</t>
  </si>
  <si>
    <t>利倉計</t>
  </si>
  <si>
    <t>利倉西計</t>
  </si>
  <si>
    <t>上津島計</t>
  </si>
  <si>
    <t>名神口計</t>
  </si>
  <si>
    <t>豊南町東計</t>
  </si>
  <si>
    <t>豊南町南計</t>
  </si>
  <si>
    <t>豊南町西計</t>
  </si>
  <si>
    <t>庄内東町計</t>
  </si>
  <si>
    <t>庄内西町計</t>
  </si>
  <si>
    <t>庄内幸町計</t>
  </si>
  <si>
    <t>庄内栄町計</t>
  </si>
  <si>
    <t>庄内宝町計</t>
  </si>
  <si>
    <t>庄本町計</t>
  </si>
  <si>
    <t>島江町計</t>
  </si>
  <si>
    <t>大黒町計</t>
  </si>
  <si>
    <t>三和町計</t>
  </si>
  <si>
    <t>日出町計</t>
  </si>
  <si>
    <t>三国計</t>
  </si>
  <si>
    <t>千成町計</t>
  </si>
  <si>
    <t>大島町計</t>
  </si>
  <si>
    <t>二葉町計</t>
  </si>
  <si>
    <t>新千里北町計</t>
  </si>
  <si>
    <t>新千里東町計</t>
  </si>
  <si>
    <t>新千里西町計</t>
  </si>
  <si>
    <t>新千里南町計</t>
  </si>
  <si>
    <t>上新田計</t>
  </si>
  <si>
    <t>第１次産業</t>
    <phoneticPr fontId="2"/>
  </si>
  <si>
    <t>第２次産業</t>
    <phoneticPr fontId="2"/>
  </si>
  <si>
    <t>第３次産業</t>
    <phoneticPr fontId="2"/>
  </si>
  <si>
    <t>平成22年</t>
    <rPh sb="0" eb="2">
      <t>ヘイセイ</t>
    </rPh>
    <phoneticPr fontId="2"/>
  </si>
  <si>
    <t>地域</t>
    <phoneticPr fontId="2"/>
  </si>
  <si>
    <t>85歳以上</t>
    <phoneticPr fontId="2"/>
  </si>
  <si>
    <t>他の市区町村で
従業・通学</t>
    <rPh sb="11" eb="13">
      <t>ツウガク</t>
    </rPh>
    <phoneticPr fontId="2"/>
  </si>
  <si>
    <t>豊中市内で
従業・通学</t>
    <rPh sb="9" eb="11">
      <t>ツウガク</t>
    </rPh>
    <phoneticPr fontId="2"/>
  </si>
  <si>
    <t>常住地による人口
(夜間人口)</t>
    <phoneticPr fontId="2"/>
  </si>
  <si>
    <t>移動人口
(15歳未満を含む)</t>
    <phoneticPr fontId="2"/>
  </si>
  <si>
    <t>完全
失業者</t>
    <phoneticPr fontId="2"/>
  </si>
  <si>
    <t>１世帯当たり
世帯人員</t>
    <rPh sb="7" eb="9">
      <t>セタイ</t>
    </rPh>
    <rPh sb="9" eb="11">
      <t>ジンイン</t>
    </rPh>
    <phoneticPr fontId="2"/>
  </si>
  <si>
    <t>区分</t>
    <rPh sb="0" eb="2">
      <t>クブン</t>
    </rPh>
    <phoneticPr fontId="2"/>
  </si>
  <si>
    <t>農林漁業・
非農林漁業
就業者混合世帯</t>
    <rPh sb="0" eb="2">
      <t>ノウリン</t>
    </rPh>
    <rPh sb="2" eb="4">
      <t>ギョギョウ</t>
    </rPh>
    <rPh sb="6" eb="7">
      <t>ヒ</t>
    </rPh>
    <rPh sb="7" eb="9">
      <t>ノウリン</t>
    </rPh>
    <rPh sb="9" eb="11">
      <t>ギョギョウ</t>
    </rPh>
    <rPh sb="12" eb="15">
      <t>シュウギョウシャ</t>
    </rPh>
    <rPh sb="15" eb="17">
      <t>コンゴウ</t>
    </rPh>
    <rPh sb="17" eb="19">
      <t>セタイ</t>
    </rPh>
    <phoneticPr fontId="2"/>
  </si>
  <si>
    <t>非農林漁業
就業者世帯</t>
    <rPh sb="0" eb="1">
      <t>ヒ</t>
    </rPh>
    <rPh sb="1" eb="3">
      <t>ノウリン</t>
    </rPh>
    <rPh sb="3" eb="5">
      <t>ギョギョウ</t>
    </rPh>
    <rPh sb="6" eb="9">
      <t>シュウギョウシャ</t>
    </rPh>
    <rPh sb="9" eb="11">
      <t>セタイ</t>
    </rPh>
    <phoneticPr fontId="2"/>
  </si>
  <si>
    <t>小学校・
中学校</t>
    <phoneticPr fontId="2"/>
  </si>
  <si>
    <t>大学・
大学院</t>
    <phoneticPr fontId="2"/>
  </si>
  <si>
    <t>保育園・
保育所</t>
    <rPh sb="0" eb="3">
      <t>ホイクエン</t>
    </rPh>
    <phoneticPr fontId="2"/>
  </si>
  <si>
    <t>高校</t>
    <phoneticPr fontId="2"/>
  </si>
  <si>
    <t>その他</t>
    <phoneticPr fontId="2"/>
  </si>
  <si>
    <t>幼稚園</t>
    <phoneticPr fontId="2"/>
  </si>
  <si>
    <t>不詳</t>
    <rPh sb="0" eb="1">
      <t>フ</t>
    </rPh>
    <rPh sb="1" eb="2">
      <t>ショウ</t>
    </rPh>
    <phoneticPr fontId="2"/>
  </si>
  <si>
    <t>未婚</t>
    <phoneticPr fontId="2"/>
  </si>
  <si>
    <t>0～4歳</t>
    <rPh sb="3" eb="4">
      <t>サイ</t>
    </rPh>
    <phoneticPr fontId="2"/>
  </si>
  <si>
    <t>年齢（5歳階級）別人口</t>
    <rPh sb="0" eb="2">
      <t>ネンレイ</t>
    </rPh>
    <rPh sb="4" eb="5">
      <t>サイ</t>
    </rPh>
    <rPh sb="5" eb="7">
      <t>カイキュウ</t>
    </rPh>
    <rPh sb="8" eb="9">
      <t>ベツ</t>
    </rPh>
    <rPh sb="9" eb="11">
      <t>ジンコウ</t>
    </rPh>
    <phoneticPr fontId="2"/>
  </si>
  <si>
    <t>総数</t>
    <rPh sb="0" eb="1">
      <t>ソウ</t>
    </rPh>
    <rPh sb="1" eb="2">
      <t>スウ</t>
    </rPh>
    <phoneticPr fontId="2"/>
  </si>
  <si>
    <t>年齢（不詳）</t>
    <rPh sb="0" eb="2">
      <t>ネンレイ</t>
    </rPh>
    <rPh sb="3" eb="5">
      <t>フショウ</t>
    </rPh>
    <phoneticPr fontId="2"/>
  </si>
  <si>
    <t>各年10月1日現在</t>
    <rPh sb="0" eb="2">
      <t>カクネン</t>
    </rPh>
    <rPh sb="4" eb="5">
      <t>ガツ</t>
    </rPh>
    <rPh sb="6" eb="7">
      <t>ニチ</t>
    </rPh>
    <rPh sb="7" eb="9">
      <t>ゲンザイ</t>
    </rPh>
    <phoneticPr fontId="2"/>
  </si>
  <si>
    <t>資　料　　総務省　統計局　（国勢調査）</t>
    <rPh sb="0" eb="1">
      <t>シ</t>
    </rPh>
    <rPh sb="14" eb="16">
      <t>コクセイ</t>
    </rPh>
    <rPh sb="16" eb="18">
      <t>チョウサ</t>
    </rPh>
    <phoneticPr fontId="2"/>
  </si>
  <si>
    <t>令和２年10月1日現在</t>
    <rPh sb="0" eb="2">
      <t>レイワ</t>
    </rPh>
    <rPh sb="3" eb="4">
      <t>ネン</t>
    </rPh>
    <rPh sb="6" eb="7">
      <t>ガツ</t>
    </rPh>
    <rPh sb="8" eb="9">
      <t>ニチ</t>
    </rPh>
    <rPh sb="9" eb="11">
      <t>ゲンザイ</t>
    </rPh>
    <phoneticPr fontId="2"/>
  </si>
  <si>
    <t>資　料    総務省　統計局　（国勢調査）</t>
    <rPh sb="0" eb="1">
      <t>シ</t>
    </rPh>
    <rPh sb="7" eb="10">
      <t>ソウムショウ</t>
    </rPh>
    <rPh sb="11" eb="14">
      <t>トウケイキョク</t>
    </rPh>
    <rPh sb="16" eb="18">
      <t>コクセイ</t>
    </rPh>
    <rPh sb="18" eb="20">
      <t>チョウサ</t>
    </rPh>
    <phoneticPr fontId="2"/>
  </si>
  <si>
    <t>令和2年10月1日現在</t>
    <rPh sb="0" eb="2">
      <t>レイワ</t>
    </rPh>
    <rPh sb="3" eb="4">
      <t>ネン</t>
    </rPh>
    <rPh sb="6" eb="7">
      <t>ガツ</t>
    </rPh>
    <rPh sb="8" eb="9">
      <t>ニチ</t>
    </rPh>
    <rPh sb="9" eb="11">
      <t>ゲンザイ</t>
    </rPh>
    <phoneticPr fontId="2"/>
  </si>
  <si>
    <t>資　料　　総務省　統計局　（国勢調査）</t>
    <rPh sb="14" eb="16">
      <t>コクセイ</t>
    </rPh>
    <rPh sb="16" eb="18">
      <t>チョウサ</t>
    </rPh>
    <phoneticPr fontId="2"/>
  </si>
  <si>
    <t>各年10月1日現在</t>
    <rPh sb="0" eb="1">
      <t>カク</t>
    </rPh>
    <rPh sb="1" eb="2">
      <t>ネン</t>
    </rPh>
    <rPh sb="4" eb="5">
      <t>ガツ</t>
    </rPh>
    <rPh sb="6" eb="7">
      <t>ニチ</t>
    </rPh>
    <rPh sb="7" eb="9">
      <t>ゲンザイ</t>
    </rPh>
    <phoneticPr fontId="2"/>
  </si>
  <si>
    <t>資　料    総務省　統計局　（国勢調査）</t>
    <rPh sb="16" eb="18">
      <t>コクセイ</t>
    </rPh>
    <rPh sb="18" eb="20">
      <t>チョウサ</t>
    </rPh>
    <phoneticPr fontId="2"/>
  </si>
  <si>
    <t>資　料    総務省　統計局　（国勢調査）</t>
    <rPh sb="16" eb="20">
      <t>コクセイチョウサ</t>
    </rPh>
    <phoneticPr fontId="2"/>
  </si>
  <si>
    <t>各年10月１日現在</t>
    <rPh sb="0" eb="2">
      <t>カクネン</t>
    </rPh>
    <rPh sb="4" eb="5">
      <t>ガツ</t>
    </rPh>
    <rPh sb="6" eb="7">
      <t>ニチ</t>
    </rPh>
    <rPh sb="7" eb="9">
      <t>ゲンザイ</t>
    </rPh>
    <phoneticPr fontId="2"/>
  </si>
  <si>
    <t>資　料　　総務省　統計局　（国勢調査）</t>
    <rPh sb="14" eb="18">
      <t>コクセイチョウサ</t>
    </rPh>
    <phoneticPr fontId="2"/>
  </si>
  <si>
    <t>各年10月1日現在</t>
    <rPh sb="0" eb="2">
      <t>カクネン</t>
    </rPh>
    <rPh sb="4" eb="5">
      <t>ガツ</t>
    </rPh>
    <rPh sb="6" eb="7">
      <t>ニチ</t>
    </rPh>
    <rPh sb="7" eb="9">
      <t>ゲンザイ</t>
    </rPh>
    <phoneticPr fontId="2"/>
  </si>
  <si>
    <t>令和2年10月1日現在</t>
    <rPh sb="0" eb="2">
      <t>レイワ</t>
    </rPh>
    <rPh sb="3" eb="4">
      <t>ネン</t>
    </rPh>
    <rPh sb="6" eb="7">
      <t>ガツ</t>
    </rPh>
    <rPh sb="8" eb="9">
      <t>ニチ</t>
    </rPh>
    <rPh sb="9" eb="11">
      <t>ゲンザイ</t>
    </rPh>
    <phoneticPr fontId="2"/>
  </si>
  <si>
    <t>資　料　　総務部　行政総務課 　（国勢調査）</t>
    <rPh sb="0" eb="1">
      <t>シ</t>
    </rPh>
    <rPh sb="17" eb="19">
      <t>コクセイ</t>
    </rPh>
    <rPh sb="19" eb="21">
      <t>チョウサ</t>
    </rPh>
    <phoneticPr fontId="2"/>
  </si>
  <si>
    <t>令和2年4月1日時点の小学校区をもとに本市で独自集計したものである。</t>
    <phoneticPr fontId="2"/>
  </si>
  <si>
    <t>５年前の
常住地による人口　</t>
    <rPh sb="11" eb="13">
      <t>ジンコウ</t>
    </rPh>
    <phoneticPr fontId="2"/>
  </si>
  <si>
    <t>公営・都市再生機・公社の借家</t>
    <rPh sb="3" eb="5">
      <t>トシ</t>
    </rPh>
    <rPh sb="5" eb="7">
      <t>サイセイ</t>
    </rPh>
    <rPh sb="7" eb="8">
      <t>キ</t>
    </rPh>
    <phoneticPr fontId="2"/>
  </si>
  <si>
    <t>１世帯当たり人員</t>
    <rPh sb="1" eb="3">
      <t>セタイ</t>
    </rPh>
    <rPh sb="3" eb="4">
      <t>ア</t>
    </rPh>
    <rPh sb="6" eb="8">
      <t>ジンイン</t>
    </rPh>
    <phoneticPr fontId="2"/>
  </si>
  <si>
    <t>従業地・通学地
による人口
(昼間人口）</t>
    <phoneticPr fontId="2"/>
  </si>
  <si>
    <t>世帯人員が１人</t>
    <phoneticPr fontId="2"/>
  </si>
  <si>
    <t>世帯人員が２人</t>
    <phoneticPr fontId="2"/>
  </si>
  <si>
    <t>世帯人員が３人</t>
    <phoneticPr fontId="2"/>
  </si>
  <si>
    <t>世帯人員が４人</t>
    <phoneticPr fontId="2"/>
  </si>
  <si>
    <t>世帯人員が５人</t>
    <phoneticPr fontId="2"/>
  </si>
  <si>
    <t>世帯人員が６人</t>
    <phoneticPr fontId="2"/>
  </si>
  <si>
    <t>世帯人員が７人</t>
    <phoneticPr fontId="2"/>
  </si>
  <si>
    <t>世帯人員が８人</t>
    <phoneticPr fontId="2"/>
  </si>
  <si>
    <t>世帯人員が９人</t>
    <phoneticPr fontId="2"/>
  </si>
  <si>
    <t>夫婦のみの世帯</t>
    <phoneticPr fontId="2"/>
  </si>
  <si>
    <t>夫婦と子供から成る世帯</t>
    <phoneticPr fontId="2"/>
  </si>
  <si>
    <t>男親と子供から成る世帯</t>
    <phoneticPr fontId="2"/>
  </si>
  <si>
    <t>女親と子供から成る世帯</t>
    <phoneticPr fontId="2"/>
  </si>
  <si>
    <t>兄弟姉妹のみから成る世帯</t>
    <rPh sb="8" eb="9">
      <t>ナ</t>
    </rPh>
    <rPh sb="10" eb="12">
      <t>セタイ</t>
    </rPh>
    <phoneticPr fontId="2"/>
  </si>
  <si>
    <t>人口総数</t>
    <rPh sb="0" eb="2">
      <t>ジンコウ</t>
    </rPh>
    <rPh sb="2" eb="4">
      <t>ソウスウ</t>
    </rPh>
    <phoneticPr fontId="2"/>
  </si>
  <si>
    <t>　</t>
    <phoneticPr fontId="2"/>
  </si>
  <si>
    <t>目次</t>
    <rPh sb="0" eb="2">
      <t>モクジ</t>
    </rPh>
    <phoneticPr fontId="2"/>
  </si>
  <si>
    <t>←各タイトルをクリックすると各ページへ</t>
    <rPh sb="1" eb="2">
      <t>カク</t>
    </rPh>
    <rPh sb="14" eb="15">
      <t>カク</t>
    </rPh>
    <phoneticPr fontId="2"/>
  </si>
  <si>
    <t>項目　タイトル</t>
    <rPh sb="0" eb="2">
      <t>コウモク</t>
    </rPh>
    <phoneticPr fontId="2"/>
  </si>
  <si>
    <t>5～9歳</t>
    <rPh sb="3" eb="4">
      <t>サイ</t>
    </rPh>
    <phoneticPr fontId="2"/>
  </si>
  <si>
    <t>45～49歳</t>
    <rPh sb="5" eb="6">
      <t>サイ</t>
    </rPh>
    <phoneticPr fontId="2"/>
  </si>
  <si>
    <t>80～84歳</t>
    <rPh sb="5" eb="6">
      <t>サイ</t>
    </rPh>
    <phoneticPr fontId="2"/>
  </si>
  <si>
    <t>75～79歳</t>
    <rPh sb="5" eb="6">
      <t>サイ</t>
    </rPh>
    <phoneticPr fontId="2"/>
  </si>
  <si>
    <t>70～74歳</t>
    <rPh sb="5" eb="6">
      <t>サイ</t>
    </rPh>
    <phoneticPr fontId="2"/>
  </si>
  <si>
    <t>65～69歳</t>
    <rPh sb="5" eb="6">
      <t>サイ</t>
    </rPh>
    <phoneticPr fontId="2"/>
  </si>
  <si>
    <t>60～64歳</t>
    <rPh sb="5" eb="6">
      <t>サイ</t>
    </rPh>
    <phoneticPr fontId="2"/>
  </si>
  <si>
    <t>55～59歳</t>
    <rPh sb="5" eb="6">
      <t>サイ</t>
    </rPh>
    <phoneticPr fontId="2"/>
  </si>
  <si>
    <t>50～54歳</t>
    <rPh sb="5" eb="6">
      <t>サイ</t>
    </rPh>
    <phoneticPr fontId="2"/>
  </si>
  <si>
    <t>40～44歳</t>
    <rPh sb="5" eb="6">
      <t>サイ</t>
    </rPh>
    <phoneticPr fontId="2"/>
  </si>
  <si>
    <t>35～39歳</t>
    <rPh sb="5" eb="6">
      <t>サイ</t>
    </rPh>
    <phoneticPr fontId="2"/>
  </si>
  <si>
    <t>30～34歳</t>
    <rPh sb="5" eb="6">
      <t>サイ</t>
    </rPh>
    <phoneticPr fontId="2"/>
  </si>
  <si>
    <t>25～29歳</t>
    <rPh sb="5" eb="6">
      <t>サイ</t>
    </rPh>
    <phoneticPr fontId="2"/>
  </si>
  <si>
    <t>20～24歳</t>
    <rPh sb="5" eb="6">
      <t>サイ</t>
    </rPh>
    <phoneticPr fontId="2"/>
  </si>
  <si>
    <t>15～19歳</t>
    <rPh sb="5" eb="6">
      <t>サイ</t>
    </rPh>
    <phoneticPr fontId="2"/>
  </si>
  <si>
    <t>10～14歳</t>
    <rPh sb="5" eb="6">
      <t>サイ</t>
    </rPh>
    <phoneticPr fontId="2"/>
  </si>
  <si>
    <t>5～9歳</t>
    <rPh sb="3" eb="4">
      <t>サイ</t>
    </rPh>
    <phoneticPr fontId="2"/>
  </si>
  <si>
    <t>15 ～ 19歳</t>
    <rPh sb="7" eb="8">
      <t>サイ</t>
    </rPh>
    <phoneticPr fontId="2"/>
  </si>
  <si>
    <t>20 ～ 24歳</t>
    <rPh sb="7" eb="8">
      <t>サイ</t>
    </rPh>
    <phoneticPr fontId="2"/>
  </si>
  <si>
    <t>25 ～ 29歳</t>
    <rPh sb="7" eb="8">
      <t>サイ</t>
    </rPh>
    <phoneticPr fontId="2"/>
  </si>
  <si>
    <t>30 ～ 34歳</t>
    <rPh sb="7" eb="8">
      <t>サイ</t>
    </rPh>
    <phoneticPr fontId="2"/>
  </si>
  <si>
    <t>35 ～ 39歳</t>
    <rPh sb="7" eb="8">
      <t>サイ</t>
    </rPh>
    <phoneticPr fontId="2"/>
  </si>
  <si>
    <t>40 ～ 44歳</t>
    <rPh sb="7" eb="8">
      <t>サイ</t>
    </rPh>
    <phoneticPr fontId="2"/>
  </si>
  <si>
    <t>45～ 49歳</t>
    <rPh sb="6" eb="7">
      <t>サイ</t>
    </rPh>
    <phoneticPr fontId="2"/>
  </si>
  <si>
    <t>50～ 54歳</t>
    <rPh sb="6" eb="7">
      <t>サイ</t>
    </rPh>
    <phoneticPr fontId="2"/>
  </si>
  <si>
    <t>55～ 59歳</t>
    <rPh sb="6" eb="7">
      <t>サイ</t>
    </rPh>
    <phoneticPr fontId="2"/>
  </si>
  <si>
    <t>60 ～ 64歳</t>
    <rPh sb="7" eb="8">
      <t>サイ</t>
    </rPh>
    <phoneticPr fontId="2"/>
  </si>
  <si>
    <t>65～ 69歳</t>
    <rPh sb="6" eb="7">
      <t>サイ</t>
    </rPh>
    <phoneticPr fontId="2"/>
  </si>
  <si>
    <t>70 ～ 74歳</t>
    <rPh sb="7" eb="8">
      <t>サイ</t>
    </rPh>
    <phoneticPr fontId="2"/>
  </si>
  <si>
    <t>75 ～ 79歳</t>
    <rPh sb="7" eb="8">
      <t>サイ</t>
    </rPh>
    <phoneticPr fontId="2"/>
  </si>
  <si>
    <t>80～ 84歳</t>
    <rPh sb="6" eb="7">
      <t>サイ</t>
    </rPh>
    <phoneticPr fontId="2"/>
  </si>
  <si>
    <t>１世帯当たり人員</t>
    <rPh sb="3" eb="4">
      <t>ア</t>
    </rPh>
    <phoneticPr fontId="2"/>
  </si>
  <si>
    <t>世帯数</t>
    <rPh sb="0" eb="2">
      <t>セタイ</t>
    </rPh>
    <rPh sb="2" eb="3">
      <t>スウ</t>
    </rPh>
    <phoneticPr fontId="2"/>
  </si>
  <si>
    <t>世帯人員が１０人以上</t>
    <phoneticPr fontId="2"/>
  </si>
  <si>
    <t>住宅以外に
住む一般世帯</t>
    <rPh sb="0" eb="2">
      <t>ジュウタク</t>
    </rPh>
    <rPh sb="2" eb="4">
      <t>イガイ</t>
    </rPh>
    <rPh sb="6" eb="7">
      <t>ス</t>
    </rPh>
    <rPh sb="8" eb="10">
      <t>イッパン</t>
    </rPh>
    <rPh sb="10" eb="12">
      <t>セタイ</t>
    </rPh>
    <phoneticPr fontId="2"/>
  </si>
  <si>
    <t>85歳
以上</t>
    <phoneticPr fontId="2"/>
  </si>
  <si>
    <t>通学の
かたわら
仕事</t>
    <phoneticPr fontId="2"/>
  </si>
  <si>
    <t>家事の
ほか
仕事</t>
    <phoneticPr fontId="2"/>
  </si>
  <si>
    <t>従業も
通学も
して
いない</t>
    <rPh sb="5" eb="6">
      <t>ガク</t>
    </rPh>
    <phoneticPr fontId="2"/>
  </si>
  <si>
    <t>府内
他市町村で従業・
通学</t>
    <rPh sb="5" eb="7">
      <t>チョウソン</t>
    </rPh>
    <rPh sb="8" eb="9">
      <t>ジュウ</t>
    </rPh>
    <rPh sb="9" eb="10">
      <t>ギョウ</t>
    </rPh>
    <rPh sb="12" eb="14">
      <t>ツウガク</t>
    </rPh>
    <phoneticPr fontId="2"/>
  </si>
  <si>
    <t>府内
他市町村で従業</t>
    <rPh sb="5" eb="7">
      <t>チョウソン</t>
    </rPh>
    <rPh sb="8" eb="9">
      <t>ジュウ</t>
    </rPh>
    <rPh sb="9" eb="10">
      <t>ギョウ</t>
    </rPh>
    <phoneticPr fontId="2"/>
  </si>
  <si>
    <t>75歳以上</t>
    <phoneticPr fontId="2"/>
  </si>
  <si>
    <t>自宅
で従業</t>
    <phoneticPr fontId="2"/>
  </si>
  <si>
    <t>自宅外
の市内
で従業・
通学</t>
    <rPh sb="5" eb="7">
      <t>シナイ</t>
    </rPh>
    <rPh sb="9" eb="10">
      <t>ジュウ</t>
    </rPh>
    <rPh sb="10" eb="11">
      <t>ギョウ</t>
    </rPh>
    <rPh sb="13" eb="15">
      <t>ツウガク</t>
    </rPh>
    <phoneticPr fontId="2"/>
  </si>
  <si>
    <t>府外
で従業・
通学</t>
    <phoneticPr fontId="2"/>
  </si>
  <si>
    <t>自宅外
の市内
で従業</t>
    <rPh sb="5" eb="7">
      <t>シナイ</t>
    </rPh>
    <rPh sb="9" eb="11">
      <t>ジュウギョウ</t>
    </rPh>
    <phoneticPr fontId="2"/>
  </si>
  <si>
    <t>府外
で従業</t>
    <phoneticPr fontId="2"/>
  </si>
  <si>
    <t>豊中市に従業・通学する
就業者数</t>
    <rPh sb="7" eb="9">
      <t>ツウガク</t>
    </rPh>
    <phoneticPr fontId="2"/>
  </si>
  <si>
    <t>豊中市に常住する
就業者数</t>
    <phoneticPr fontId="2"/>
  </si>
  <si>
    <t>サービス業(他に分類されないもの)</t>
    <rPh sb="4" eb="5">
      <t>ギョウ</t>
    </rPh>
    <rPh sb="6" eb="7">
      <t>タ</t>
    </rPh>
    <rPh sb="8" eb="10">
      <t>ブンルイ</t>
    </rPh>
    <phoneticPr fontId="2"/>
  </si>
  <si>
    <t>公務(他に分類されるものを除く)</t>
    <rPh sb="0" eb="2">
      <t>コウム</t>
    </rPh>
    <rPh sb="3" eb="4">
      <t>タ</t>
    </rPh>
    <rPh sb="5" eb="7">
      <t>ブンルイ</t>
    </rPh>
    <rPh sb="13" eb="14">
      <t>ノゾ</t>
    </rPh>
    <phoneticPr fontId="2"/>
  </si>
  <si>
    <t>電気・ガス・熱供給・水道業</t>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</si>
  <si>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</si>
  <si>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</si>
  <si>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内、他の
市区町村に常住</t>
    <phoneticPr fontId="2"/>
  </si>
  <si>
    <t>不詳</t>
    <phoneticPr fontId="2"/>
  </si>
  <si>
    <t>注）　　平成19年7月の日本標準産業分類第12回改訂に伴い、旧産業分類と接続しない産業については記載していない。</t>
    <rPh sb="0" eb="1">
      <t>チュウ</t>
    </rPh>
    <phoneticPr fontId="2"/>
  </si>
  <si>
    <t>　　　</t>
    <phoneticPr fontId="2"/>
  </si>
  <si>
    <t>注1）　　世帯の種類｢不詳｣を含む。</t>
    <rPh sb="0" eb="1">
      <t>チュウ</t>
    </rPh>
    <phoneticPr fontId="2"/>
  </si>
  <si>
    <t>注2）　　住居と生計を共にしている人々の集まり又は1戸を構えて住んでいる単身者の世帯に間借り･下宿などの単身者及び会社などの独身寮の単身者を加えた世帯をいう。</t>
    <rPh sb="0" eb="1">
      <t>チュウ</t>
    </rPh>
    <phoneticPr fontId="2"/>
  </si>
  <si>
    <t>注1）　　「分類不能の世帯」を含む。</t>
    <rPh sb="0" eb="1">
      <t>チュウ</t>
    </rPh>
    <phoneticPr fontId="2"/>
  </si>
  <si>
    <t>注1）　　住居と生計を共にしている人々の集まり又は一戸を構えて住んでいる単身者、間借りの単身者又は下宿屋などに下宿している単身者、会社・団体・商店・官公庁などの寄宿舎、独身寮などに居住している単身者をいう。</t>
    <phoneticPr fontId="2"/>
  </si>
  <si>
    <t>注3）　　世帯の家族類型「不詳」を含む。</t>
    <phoneticPr fontId="2"/>
  </si>
  <si>
    <t>核家族世帯</t>
    <phoneticPr fontId="2"/>
  </si>
  <si>
    <t>核家族以外の世帯</t>
    <rPh sb="0" eb="1">
      <t>カク</t>
    </rPh>
    <phoneticPr fontId="2"/>
  </si>
  <si>
    <t>親族のみの世帯</t>
    <rPh sb="0" eb="1">
      <t>オヤ</t>
    </rPh>
    <rPh sb="1" eb="2">
      <t>ゾク</t>
    </rPh>
    <phoneticPr fontId="2"/>
  </si>
  <si>
    <t>夫婦と他の親族（親,子供を含まない）から成る世帯</t>
    <rPh sb="5" eb="7">
      <t>シンゾク</t>
    </rPh>
    <phoneticPr fontId="2"/>
  </si>
  <si>
    <t>夫婦,子供と他の親族（親を含まない）から成る世帯</t>
    <rPh sb="8" eb="10">
      <t>シンゾク</t>
    </rPh>
    <phoneticPr fontId="2"/>
  </si>
  <si>
    <t>総数</t>
    <phoneticPr fontId="2"/>
  </si>
  <si>
    <t>注）    従業・通学市区町村「不詳」を含む。15歳未満の流出・流入人口は含まない。</t>
    <rPh sb="0" eb="1">
      <t>チュウ</t>
    </rPh>
    <phoneticPr fontId="2"/>
  </si>
  <si>
    <t>-</t>
    <phoneticPr fontId="2"/>
  </si>
  <si>
    <r>
      <t>総数</t>
    </r>
    <r>
      <rPr>
        <vertAlign val="superscript"/>
        <sz val="10"/>
        <rFont val="HGPｺﾞｼｯｸM"/>
        <family val="3"/>
        <charset val="128"/>
      </rPr>
      <t>2)</t>
    </r>
    <rPh sb="0" eb="1">
      <t>ソウ</t>
    </rPh>
    <rPh sb="1" eb="2">
      <t>スウ</t>
    </rPh>
    <phoneticPr fontId="2"/>
  </si>
  <si>
    <r>
      <t>総数</t>
    </r>
    <r>
      <rPr>
        <vertAlign val="superscript"/>
        <sz val="10"/>
        <rFont val="HGPｺﾞｼｯｸM"/>
        <family val="3"/>
        <charset val="128"/>
      </rPr>
      <t>2)</t>
    </r>
    <rPh sb="0" eb="2">
      <t>ソウスウ</t>
    </rPh>
    <phoneticPr fontId="2"/>
  </si>
  <si>
    <r>
      <t>分類不能の産業</t>
    </r>
    <r>
      <rPr>
        <vertAlign val="superscript"/>
        <sz val="10"/>
        <rFont val="HGPｺﾞｼｯｸM"/>
        <family val="3"/>
        <charset val="128"/>
      </rPr>
      <t>1)</t>
    </r>
    <rPh sb="0" eb="2">
      <t>ブンルイ</t>
    </rPh>
    <rPh sb="2" eb="4">
      <t>フノウ</t>
    </rPh>
    <rPh sb="5" eb="7">
      <t>サンギョウ</t>
    </rPh>
    <phoneticPr fontId="2"/>
  </si>
  <si>
    <r>
      <t>総数</t>
    </r>
    <r>
      <rPr>
        <vertAlign val="superscript"/>
        <sz val="10"/>
        <rFont val="HGPｺﾞｼｯｸM"/>
        <family val="3"/>
        <charset val="128"/>
      </rPr>
      <t>1)</t>
    </r>
    <phoneticPr fontId="2"/>
  </si>
  <si>
    <r>
      <t>総数</t>
    </r>
    <r>
      <rPr>
        <vertAlign val="superscript"/>
        <sz val="10"/>
        <rFont val="HGPｺﾞｼｯｸM"/>
        <family val="3"/>
        <charset val="128"/>
      </rPr>
      <t>1)2)</t>
    </r>
    <phoneticPr fontId="2"/>
  </si>
  <si>
    <r>
      <t>年齢不詳を
のぞく</t>
    </r>
    <r>
      <rPr>
        <vertAlign val="superscript"/>
        <sz val="10"/>
        <rFont val="HGPｺﾞｼｯｸM"/>
        <family val="3"/>
        <charset val="128"/>
      </rPr>
      <t>1)</t>
    </r>
    <rPh sb="0" eb="2">
      <t>ネンレイ</t>
    </rPh>
    <rPh sb="2" eb="4">
      <t>フショウ</t>
    </rPh>
    <phoneticPr fontId="2"/>
  </si>
  <si>
    <r>
      <t>平成22年</t>
    </r>
    <r>
      <rPr>
        <vertAlign val="superscript"/>
        <sz val="10"/>
        <rFont val="HGPｺﾞｼｯｸM"/>
        <family val="3"/>
        <charset val="128"/>
      </rPr>
      <t>3)</t>
    </r>
    <phoneticPr fontId="2"/>
  </si>
  <si>
    <r>
      <t>一般世帯</t>
    </r>
    <r>
      <rPr>
        <vertAlign val="superscript"/>
        <sz val="10"/>
        <rFont val="HGPｺﾞｼｯｸM"/>
        <family val="3"/>
        <charset val="128"/>
      </rPr>
      <t>1)</t>
    </r>
    <rPh sb="2" eb="4">
      <t>セタイ</t>
    </rPh>
    <phoneticPr fontId="2"/>
  </si>
  <si>
    <r>
      <t>夫婦と両親から成る世帯</t>
    </r>
    <r>
      <rPr>
        <vertAlign val="superscript"/>
        <sz val="10"/>
        <rFont val="HGPｺﾞｼｯｸM"/>
        <family val="3"/>
        <charset val="128"/>
      </rPr>
      <t>2)</t>
    </r>
    <phoneticPr fontId="2"/>
  </si>
  <si>
    <r>
      <t>夫婦とひとり親から成る世帯</t>
    </r>
    <r>
      <rPr>
        <vertAlign val="superscript"/>
        <sz val="10"/>
        <rFont val="HGPｺﾞｼｯｸM"/>
        <family val="3"/>
        <charset val="128"/>
      </rPr>
      <t>2)</t>
    </r>
    <rPh sb="6" eb="7">
      <t>カタオヤ</t>
    </rPh>
    <rPh sb="9" eb="10">
      <t>ナ</t>
    </rPh>
    <rPh sb="11" eb="13">
      <t>セタイ</t>
    </rPh>
    <phoneticPr fontId="2"/>
  </si>
  <si>
    <r>
      <t>夫婦,子供と両親から成る世帯</t>
    </r>
    <r>
      <rPr>
        <vertAlign val="superscript"/>
        <sz val="10"/>
        <rFont val="HGPｺﾞｼｯｸM"/>
        <family val="3"/>
        <charset val="128"/>
      </rPr>
      <t>2)</t>
    </r>
    <phoneticPr fontId="2"/>
  </si>
  <si>
    <r>
      <t>夫婦,子供とひとり親から成る世帯</t>
    </r>
    <r>
      <rPr>
        <vertAlign val="superscript"/>
        <sz val="10"/>
        <rFont val="HGPｺﾞｼｯｸM"/>
        <family val="3"/>
        <charset val="128"/>
      </rPr>
      <t>2)</t>
    </r>
    <phoneticPr fontId="2"/>
  </si>
  <si>
    <r>
      <t>夫婦,親と他の親族（子供を含まない）から成る世帯</t>
    </r>
    <r>
      <rPr>
        <vertAlign val="superscript"/>
        <sz val="10"/>
        <rFont val="HGPｺﾞｼｯｸM"/>
        <family val="3"/>
        <charset val="128"/>
      </rPr>
      <t>2)</t>
    </r>
    <rPh sb="7" eb="9">
      <t>シンゾク</t>
    </rPh>
    <phoneticPr fontId="2"/>
  </si>
  <si>
    <r>
      <t>夫婦,子供,親と他の親族から成る世帯</t>
    </r>
    <r>
      <rPr>
        <vertAlign val="superscript"/>
        <sz val="10"/>
        <rFont val="HGPｺﾞｼｯｸM"/>
        <family val="3"/>
        <charset val="128"/>
      </rPr>
      <t>2)</t>
    </r>
    <rPh sb="10" eb="12">
      <t>シンゾク</t>
    </rPh>
    <phoneticPr fontId="2"/>
  </si>
  <si>
    <r>
      <t>（再掲）　転入</t>
    </r>
    <r>
      <rPr>
        <vertAlign val="superscript"/>
        <sz val="10"/>
        <rFont val="HGPｺﾞｼｯｸM"/>
        <family val="3"/>
        <charset val="128"/>
      </rPr>
      <t>2)</t>
    </r>
    <phoneticPr fontId="2"/>
  </si>
  <si>
    <r>
      <t>総数（５年前の常住者）</t>
    </r>
    <r>
      <rPr>
        <vertAlign val="superscript"/>
        <sz val="10"/>
        <rFont val="HGPｺﾞｼｯｸM"/>
        <family val="3"/>
        <charset val="128"/>
      </rPr>
      <t>3)</t>
    </r>
    <phoneticPr fontId="2"/>
  </si>
  <si>
    <r>
      <t>（再掲）　転出</t>
    </r>
    <r>
      <rPr>
        <vertAlign val="superscript"/>
        <sz val="10"/>
        <rFont val="HGPｺﾞｼｯｸM"/>
        <family val="3"/>
        <charset val="128"/>
      </rPr>
      <t>4)</t>
    </r>
    <rPh sb="1" eb="3">
      <t>サイケイ</t>
    </rPh>
    <phoneticPr fontId="2"/>
  </si>
  <si>
    <r>
      <t>総数</t>
    </r>
    <r>
      <rPr>
        <vertAlign val="superscript"/>
        <sz val="10"/>
        <rFont val="HGPｺﾞｼｯｸM"/>
        <family val="3"/>
        <charset val="128"/>
      </rPr>
      <t>1)</t>
    </r>
    <rPh sb="0" eb="2">
      <t>ソウスウ</t>
    </rPh>
    <phoneticPr fontId="2"/>
  </si>
  <si>
    <r>
      <t>一般世帯</t>
    </r>
    <r>
      <rPr>
        <vertAlign val="superscript"/>
        <sz val="10"/>
        <rFont val="HGPｺﾞｼｯｸM"/>
        <family val="3"/>
        <charset val="128"/>
      </rPr>
      <t>2)</t>
    </r>
    <rPh sb="0" eb="2">
      <t>イッパン</t>
    </rPh>
    <rPh sb="2" eb="4">
      <t>セタイ</t>
    </rPh>
    <phoneticPr fontId="2"/>
  </si>
  <si>
    <r>
      <t>分類不能の産業</t>
    </r>
    <r>
      <rPr>
        <vertAlign val="superscript"/>
        <sz val="10"/>
        <rFont val="HGPｺﾞｼｯｸM"/>
        <family val="3"/>
        <charset val="128"/>
      </rPr>
      <t>1)</t>
    </r>
    <phoneticPr fontId="2"/>
  </si>
  <si>
    <r>
      <t>令和2年</t>
    </r>
    <r>
      <rPr>
        <vertAlign val="superscript"/>
        <sz val="10"/>
        <rFont val="HGPｺﾞｼｯｸM"/>
        <family val="3"/>
        <charset val="128"/>
      </rPr>
      <t>1)</t>
    </r>
    <rPh sb="0" eb="1">
      <t>レイ</t>
    </rPh>
    <rPh sb="1" eb="2">
      <t>ワ</t>
    </rPh>
    <rPh sb="3" eb="4">
      <t>ネン</t>
    </rPh>
    <phoneticPr fontId="2"/>
  </si>
  <si>
    <r>
      <t>総数</t>
    </r>
    <r>
      <rPr>
        <vertAlign val="superscript"/>
        <sz val="10"/>
        <rFont val="HGPｺﾞｼｯｸM"/>
        <family val="3"/>
        <charset val="128"/>
      </rPr>
      <t>2)</t>
    </r>
    <phoneticPr fontId="2"/>
  </si>
  <si>
    <r>
      <t>桜井谷小学校区</t>
    </r>
    <r>
      <rPr>
        <vertAlign val="superscript"/>
        <sz val="10"/>
        <rFont val="HGPｺﾞｼｯｸM"/>
        <family val="3"/>
        <charset val="128"/>
      </rPr>
      <t>1)</t>
    </r>
    <phoneticPr fontId="2"/>
  </si>
  <si>
    <r>
      <t>原田小学校区</t>
    </r>
    <r>
      <rPr>
        <vertAlign val="superscript"/>
        <sz val="10"/>
        <rFont val="HGPｺﾞｼｯｸM"/>
        <family val="3"/>
        <charset val="128"/>
      </rPr>
      <t>2)</t>
    </r>
    <phoneticPr fontId="2"/>
  </si>
  <si>
    <r>
      <t>庄内南小学校区</t>
    </r>
    <r>
      <rPr>
        <vertAlign val="superscript"/>
        <sz val="10"/>
        <rFont val="HGPｺﾞｼｯｸM"/>
        <family val="3"/>
        <charset val="128"/>
      </rPr>
      <t>3)</t>
    </r>
    <phoneticPr fontId="2"/>
  </si>
  <si>
    <r>
      <t>千成小学校区</t>
    </r>
    <r>
      <rPr>
        <vertAlign val="superscript"/>
        <sz val="10"/>
        <rFont val="HGPｺﾞｼｯｸM"/>
        <family val="3"/>
        <charset val="128"/>
      </rPr>
      <t>3)</t>
    </r>
    <phoneticPr fontId="2"/>
  </si>
  <si>
    <r>
      <t>豊島西小学校区</t>
    </r>
    <r>
      <rPr>
        <vertAlign val="superscript"/>
        <sz val="10"/>
        <rFont val="HGPｺﾞｼｯｸM"/>
        <family val="3"/>
        <charset val="128"/>
      </rPr>
      <t>2)</t>
    </r>
    <phoneticPr fontId="2"/>
  </si>
  <si>
    <r>
      <t>刀根山小学校区</t>
    </r>
    <r>
      <rPr>
        <vertAlign val="superscript"/>
        <sz val="10"/>
        <rFont val="HGPｺﾞｼｯｸM"/>
        <family val="3"/>
        <charset val="128"/>
      </rPr>
      <t>1)</t>
    </r>
    <phoneticPr fontId="2"/>
  </si>
  <si>
    <r>
      <t>寺内小学校区</t>
    </r>
    <r>
      <rPr>
        <vertAlign val="superscript"/>
        <sz val="10"/>
        <rFont val="HGPｺﾞｼｯｸM"/>
        <family val="3"/>
        <charset val="128"/>
      </rPr>
      <t>4)</t>
    </r>
    <phoneticPr fontId="2"/>
  </si>
  <si>
    <r>
      <t>緑地小学校区</t>
    </r>
    <r>
      <rPr>
        <vertAlign val="superscript"/>
        <sz val="10"/>
        <rFont val="HGPｺﾞｼｯｸM"/>
        <family val="3"/>
        <charset val="128"/>
      </rPr>
      <t>4)</t>
    </r>
    <phoneticPr fontId="2"/>
  </si>
  <si>
    <r>
      <t>東泉丘小学校区</t>
    </r>
    <r>
      <rPr>
        <vertAlign val="superscript"/>
        <sz val="10"/>
        <rFont val="HGPｺﾞｼｯｸM"/>
        <family val="3"/>
        <charset val="128"/>
      </rPr>
      <t>4)</t>
    </r>
    <phoneticPr fontId="2"/>
  </si>
  <si>
    <r>
      <t>0～4歳</t>
    </r>
    <r>
      <rPr>
        <vertAlign val="superscript"/>
        <sz val="9"/>
        <rFont val="HGPｺﾞｼｯｸM"/>
        <family val="3"/>
        <charset val="128"/>
      </rPr>
      <t>1)</t>
    </r>
    <rPh sb="3" eb="4">
      <t>サイ</t>
    </rPh>
    <phoneticPr fontId="2"/>
  </si>
  <si>
    <r>
      <t>原田南計</t>
    </r>
    <r>
      <rPr>
        <vertAlign val="superscript"/>
        <sz val="9.5"/>
        <rFont val="HGPｺﾞｼｯｸM"/>
        <family val="3"/>
        <charset val="128"/>
      </rPr>
      <t>1)</t>
    </r>
    <phoneticPr fontId="2"/>
  </si>
  <si>
    <r>
      <t>原田南1丁目</t>
    </r>
    <r>
      <rPr>
        <vertAlign val="superscript"/>
        <sz val="9.5"/>
        <rFont val="HGPｺﾞｼｯｸM"/>
        <family val="3"/>
        <charset val="128"/>
      </rPr>
      <t>1)</t>
    </r>
    <phoneticPr fontId="2"/>
  </si>
  <si>
    <r>
      <t>原田南2丁目</t>
    </r>
    <r>
      <rPr>
        <vertAlign val="superscript"/>
        <sz val="9.5"/>
        <rFont val="HGPｺﾞｼｯｸM"/>
        <family val="3"/>
        <charset val="128"/>
      </rPr>
      <t>1)</t>
    </r>
    <phoneticPr fontId="2"/>
  </si>
  <si>
    <r>
      <t>服部西町5丁目</t>
    </r>
    <r>
      <rPr>
        <vertAlign val="superscript"/>
        <sz val="9.5"/>
        <rFont val="HGPｺﾞｼｯｸM"/>
        <family val="3"/>
        <charset val="128"/>
      </rPr>
      <t>2）</t>
    </r>
    <phoneticPr fontId="2"/>
  </si>
  <si>
    <r>
      <t>服部寿町4丁目</t>
    </r>
    <r>
      <rPr>
        <vertAlign val="superscript"/>
        <sz val="9.5"/>
        <rFont val="HGPｺﾞｼｯｸM"/>
        <family val="3"/>
        <charset val="128"/>
      </rPr>
      <t>2）</t>
    </r>
    <phoneticPr fontId="2"/>
  </si>
  <si>
    <r>
      <t>服部寿町5丁目</t>
    </r>
    <r>
      <rPr>
        <vertAlign val="superscript"/>
        <sz val="9.5"/>
        <rFont val="HGPｺﾞｼｯｸM"/>
        <family val="3"/>
        <charset val="128"/>
      </rPr>
      <t>2）</t>
    </r>
    <phoneticPr fontId="2"/>
  </si>
  <si>
    <t>年齢</t>
    <rPh sb="0" eb="1">
      <t>トシ</t>
    </rPh>
    <rPh sb="1" eb="2">
      <t>ヨワイ</t>
    </rPh>
    <phoneticPr fontId="2"/>
  </si>
  <si>
    <t>１世帯当たり人員</t>
    <phoneticPr fontId="2"/>
  </si>
  <si>
    <t>15歳
未満</t>
    <phoneticPr fontId="2"/>
  </si>
  <si>
    <t>15～
19歳</t>
    <rPh sb="6" eb="7">
      <t>サイ</t>
    </rPh>
    <phoneticPr fontId="2"/>
  </si>
  <si>
    <t>20～
24歳</t>
    <rPh sb="6" eb="7">
      <t>サイ</t>
    </rPh>
    <phoneticPr fontId="2"/>
  </si>
  <si>
    <t>30～
34歳</t>
    <rPh sb="6" eb="7">
      <t>サイ</t>
    </rPh>
    <phoneticPr fontId="2"/>
  </si>
  <si>
    <t>35～
44歳</t>
    <rPh sb="6" eb="7">
      <t>サイ</t>
    </rPh>
    <phoneticPr fontId="2"/>
  </si>
  <si>
    <t>45～
54歳</t>
    <rPh sb="6" eb="7">
      <t>サイ</t>
    </rPh>
    <phoneticPr fontId="2"/>
  </si>
  <si>
    <t>55～
64歳</t>
    <rPh sb="6" eb="7">
      <t>サイ</t>
    </rPh>
    <phoneticPr fontId="2"/>
  </si>
  <si>
    <t>25～
29歳</t>
    <rPh sb="6" eb="7">
      <t>サイ</t>
    </rPh>
    <phoneticPr fontId="2"/>
  </si>
  <si>
    <t>65～
74歳</t>
    <rPh sb="6" eb="7">
      <t>サイ</t>
    </rPh>
    <phoneticPr fontId="2"/>
  </si>
  <si>
    <t>10～
14歳</t>
    <rPh sb="6" eb="7">
      <t>サイ</t>
    </rPh>
    <phoneticPr fontId="2"/>
  </si>
  <si>
    <t>15～
19歳</t>
    <rPh sb="6" eb="7">
      <t>サイ</t>
    </rPh>
    <phoneticPr fontId="2"/>
  </si>
  <si>
    <t>20～
24歳</t>
    <rPh sb="6" eb="7">
      <t>サイ</t>
    </rPh>
    <phoneticPr fontId="2"/>
  </si>
  <si>
    <t>25～
29歳</t>
    <rPh sb="6" eb="7">
      <t>サイ</t>
    </rPh>
    <phoneticPr fontId="2"/>
  </si>
  <si>
    <t>30～
34歳</t>
    <rPh sb="6" eb="7">
      <t>サイ</t>
    </rPh>
    <phoneticPr fontId="2"/>
  </si>
  <si>
    <t>35～
39歳</t>
    <rPh sb="6" eb="7">
      <t>サイ</t>
    </rPh>
    <phoneticPr fontId="2"/>
  </si>
  <si>
    <t>40～
44歳</t>
    <rPh sb="6" eb="7">
      <t>サイ</t>
    </rPh>
    <phoneticPr fontId="2"/>
  </si>
  <si>
    <t>45～
49歳</t>
    <rPh sb="6" eb="7">
      <t>サイ</t>
    </rPh>
    <phoneticPr fontId="2"/>
  </si>
  <si>
    <t>50～
54歳</t>
    <rPh sb="6" eb="7">
      <t>サイ</t>
    </rPh>
    <phoneticPr fontId="2"/>
  </si>
  <si>
    <t>55～
59歳</t>
    <rPh sb="6" eb="7">
      <t>サイ</t>
    </rPh>
    <phoneticPr fontId="2"/>
  </si>
  <si>
    <t>60～
64歳</t>
    <rPh sb="6" eb="7">
      <t>サイ</t>
    </rPh>
    <phoneticPr fontId="2"/>
  </si>
  <si>
    <t>65～
69歳</t>
    <rPh sb="6" eb="7">
      <t>サイ</t>
    </rPh>
    <phoneticPr fontId="2"/>
  </si>
  <si>
    <t>70～
74歳</t>
    <rPh sb="6" eb="7">
      <t>サイ</t>
    </rPh>
    <phoneticPr fontId="2"/>
  </si>
  <si>
    <t>75～
79歳</t>
    <rPh sb="6" eb="7">
      <t>サイ</t>
    </rPh>
    <phoneticPr fontId="2"/>
  </si>
  <si>
    <t>80～
84歳</t>
    <rPh sb="6" eb="7">
      <t>サイ</t>
    </rPh>
    <phoneticPr fontId="2"/>
  </si>
  <si>
    <t>100歳以上</t>
    <rPh sb="3" eb="4">
      <t>サイ</t>
    </rPh>
    <rPh sb="4" eb="6">
      <t>イジョウ</t>
    </rPh>
    <phoneticPr fontId="2"/>
  </si>
  <si>
    <t>0歳</t>
    <rPh sb="1" eb="2">
      <t>サイ</t>
    </rPh>
    <phoneticPr fontId="2"/>
  </si>
  <si>
    <t>1歳</t>
    <phoneticPr fontId="2"/>
  </si>
  <si>
    <t>2歳</t>
    <phoneticPr fontId="2"/>
  </si>
  <si>
    <t>3歳</t>
    <phoneticPr fontId="2"/>
  </si>
  <si>
    <t>4歳</t>
    <phoneticPr fontId="2"/>
  </si>
  <si>
    <t>5歳</t>
    <phoneticPr fontId="2"/>
  </si>
  <si>
    <t>6歳</t>
    <phoneticPr fontId="2"/>
  </si>
  <si>
    <t>7歳</t>
    <phoneticPr fontId="2"/>
  </si>
  <si>
    <t>8歳</t>
    <phoneticPr fontId="2"/>
  </si>
  <si>
    <t>9歳</t>
    <phoneticPr fontId="2"/>
  </si>
  <si>
    <t>10歳</t>
    <phoneticPr fontId="2"/>
  </si>
  <si>
    <t>11歳</t>
    <phoneticPr fontId="2"/>
  </si>
  <si>
    <t>12歳</t>
    <phoneticPr fontId="2"/>
  </si>
  <si>
    <t>13歳</t>
    <phoneticPr fontId="2"/>
  </si>
  <si>
    <t>14歳</t>
    <phoneticPr fontId="2"/>
  </si>
  <si>
    <t>15歳</t>
    <phoneticPr fontId="2"/>
  </si>
  <si>
    <t>16歳</t>
    <phoneticPr fontId="2"/>
  </si>
  <si>
    <t>17歳</t>
    <phoneticPr fontId="2"/>
  </si>
  <si>
    <t>18歳</t>
    <phoneticPr fontId="2"/>
  </si>
  <si>
    <t>19歳</t>
    <phoneticPr fontId="2"/>
  </si>
  <si>
    <t>20歳</t>
    <phoneticPr fontId="2"/>
  </si>
  <si>
    <t>21歳</t>
    <phoneticPr fontId="2"/>
  </si>
  <si>
    <t>22歳</t>
    <phoneticPr fontId="2"/>
  </si>
  <si>
    <t>23歳</t>
    <phoneticPr fontId="2"/>
  </si>
  <si>
    <t>24歳</t>
    <phoneticPr fontId="2"/>
  </si>
  <si>
    <t>25歳</t>
    <phoneticPr fontId="2"/>
  </si>
  <si>
    <t>26歳</t>
    <rPh sb="2" eb="3">
      <t>サイ</t>
    </rPh>
    <phoneticPr fontId="2"/>
  </si>
  <si>
    <t>27歳</t>
    <phoneticPr fontId="2"/>
  </si>
  <si>
    <t>28歳</t>
    <phoneticPr fontId="2"/>
  </si>
  <si>
    <t>29歳</t>
    <phoneticPr fontId="2"/>
  </si>
  <si>
    <t>30歳</t>
    <phoneticPr fontId="2"/>
  </si>
  <si>
    <t>31歳</t>
    <phoneticPr fontId="2"/>
  </si>
  <si>
    <t>32歳</t>
    <phoneticPr fontId="2"/>
  </si>
  <si>
    <t>33歳</t>
    <phoneticPr fontId="2"/>
  </si>
  <si>
    <t>34歳</t>
    <phoneticPr fontId="2"/>
  </si>
  <si>
    <t>35歳</t>
    <phoneticPr fontId="2"/>
  </si>
  <si>
    <t>36歳</t>
    <phoneticPr fontId="2"/>
  </si>
  <si>
    <t>37歳</t>
    <phoneticPr fontId="2"/>
  </si>
  <si>
    <t>38歳</t>
    <phoneticPr fontId="2"/>
  </si>
  <si>
    <t>39歳</t>
    <phoneticPr fontId="2"/>
  </si>
  <si>
    <t>40歳</t>
    <phoneticPr fontId="2"/>
  </si>
  <si>
    <t>41歳</t>
    <phoneticPr fontId="2"/>
  </si>
  <si>
    <t>42歳</t>
    <phoneticPr fontId="2"/>
  </si>
  <si>
    <t>43歳</t>
    <phoneticPr fontId="2"/>
  </si>
  <si>
    <t>44歳</t>
    <phoneticPr fontId="2"/>
  </si>
  <si>
    <t>45歳</t>
    <phoneticPr fontId="2"/>
  </si>
  <si>
    <t>46歳</t>
    <phoneticPr fontId="2"/>
  </si>
  <si>
    <t>47歳</t>
    <phoneticPr fontId="2"/>
  </si>
  <si>
    <t>48歳</t>
    <phoneticPr fontId="2"/>
  </si>
  <si>
    <t>49歳</t>
    <phoneticPr fontId="2"/>
  </si>
  <si>
    <t>50歳</t>
    <phoneticPr fontId="2"/>
  </si>
  <si>
    <t>51歳</t>
    <phoneticPr fontId="2"/>
  </si>
  <si>
    <t>52歳</t>
    <phoneticPr fontId="2"/>
  </si>
  <si>
    <t>53歳</t>
    <phoneticPr fontId="2"/>
  </si>
  <si>
    <t>54歳</t>
    <phoneticPr fontId="2"/>
  </si>
  <si>
    <t>55歳</t>
    <phoneticPr fontId="2"/>
  </si>
  <si>
    <t>56歳</t>
    <phoneticPr fontId="2"/>
  </si>
  <si>
    <t>57歳</t>
    <phoneticPr fontId="2"/>
  </si>
  <si>
    <t>58歳</t>
    <phoneticPr fontId="2"/>
  </si>
  <si>
    <t>59歳</t>
    <phoneticPr fontId="2"/>
  </si>
  <si>
    <t>60歳</t>
    <phoneticPr fontId="2"/>
  </si>
  <si>
    <t>61歳</t>
    <phoneticPr fontId="2"/>
  </si>
  <si>
    <t>62歳</t>
    <phoneticPr fontId="2"/>
  </si>
  <si>
    <t>63歳</t>
    <phoneticPr fontId="2"/>
  </si>
  <si>
    <t>64歳</t>
    <phoneticPr fontId="2"/>
  </si>
  <si>
    <t>65歳</t>
    <phoneticPr fontId="2"/>
  </si>
  <si>
    <t>66歳</t>
    <phoneticPr fontId="2"/>
  </si>
  <si>
    <t>67歳</t>
    <phoneticPr fontId="2"/>
  </si>
  <si>
    <t>68歳</t>
    <phoneticPr fontId="2"/>
  </si>
  <si>
    <t>69歳</t>
    <phoneticPr fontId="2"/>
  </si>
  <si>
    <t>70歳</t>
    <phoneticPr fontId="2"/>
  </si>
  <si>
    <t>71歳</t>
    <phoneticPr fontId="2"/>
  </si>
  <si>
    <t>72歳</t>
    <phoneticPr fontId="2"/>
  </si>
  <si>
    <t>73歳</t>
    <phoneticPr fontId="2"/>
  </si>
  <si>
    <t>74歳</t>
    <phoneticPr fontId="2"/>
  </si>
  <si>
    <t>75歳</t>
    <phoneticPr fontId="2"/>
  </si>
  <si>
    <t>76歳</t>
    <phoneticPr fontId="2"/>
  </si>
  <si>
    <t>77歳</t>
    <phoneticPr fontId="2"/>
  </si>
  <si>
    <t>78歳</t>
    <phoneticPr fontId="2"/>
  </si>
  <si>
    <t>79歳</t>
    <phoneticPr fontId="2"/>
  </si>
  <si>
    <t>80歳</t>
    <phoneticPr fontId="2"/>
  </si>
  <si>
    <t>81歳</t>
    <phoneticPr fontId="2"/>
  </si>
  <si>
    <t>82歳</t>
    <phoneticPr fontId="2"/>
  </si>
  <si>
    <t>83歳</t>
    <phoneticPr fontId="2"/>
  </si>
  <si>
    <t>84歳</t>
    <phoneticPr fontId="2"/>
  </si>
  <si>
    <t>85歳</t>
    <phoneticPr fontId="2"/>
  </si>
  <si>
    <t>86歳</t>
    <phoneticPr fontId="2"/>
  </si>
  <si>
    <t>87歳</t>
    <phoneticPr fontId="2"/>
  </si>
  <si>
    <t>88歳</t>
    <phoneticPr fontId="2"/>
  </si>
  <si>
    <t>89歳</t>
    <phoneticPr fontId="2"/>
  </si>
  <si>
    <t>90歳</t>
    <phoneticPr fontId="2"/>
  </si>
  <si>
    <t>91歳</t>
    <phoneticPr fontId="2"/>
  </si>
  <si>
    <t>92歳</t>
    <phoneticPr fontId="2"/>
  </si>
  <si>
    <t>93歳</t>
    <phoneticPr fontId="2"/>
  </si>
  <si>
    <t>94歳</t>
    <phoneticPr fontId="2"/>
  </si>
  <si>
    <t>95歳</t>
    <phoneticPr fontId="2"/>
  </si>
  <si>
    <t>96歳</t>
    <phoneticPr fontId="2"/>
  </si>
  <si>
    <t>97歳</t>
    <phoneticPr fontId="2"/>
  </si>
  <si>
    <t>98歳</t>
    <phoneticPr fontId="2"/>
  </si>
  <si>
    <t>99歳</t>
    <phoneticPr fontId="2"/>
  </si>
  <si>
    <t>注2）　　「服部西町5丁目」と「服部寿町5丁目」は「服部寿町4丁目」と合算して表章。</t>
    <rPh sb="0" eb="1">
      <t>チュウ</t>
    </rPh>
    <rPh sb="6" eb="8">
      <t>ハットリ</t>
    </rPh>
    <rPh sb="8" eb="9">
      <t>ニシ</t>
    </rPh>
    <rPh sb="9" eb="10">
      <t>マチ</t>
    </rPh>
    <rPh sb="11" eb="13">
      <t>チョウメ</t>
    </rPh>
    <rPh sb="16" eb="18">
      <t>ハットリ</t>
    </rPh>
    <rPh sb="18" eb="19">
      <t>コトブキ</t>
    </rPh>
    <rPh sb="19" eb="20">
      <t>チョウ</t>
    </rPh>
    <rPh sb="21" eb="23">
      <t>チョウメ</t>
    </rPh>
    <rPh sb="26" eb="28">
      <t>ハットリ</t>
    </rPh>
    <rPh sb="28" eb="29">
      <t>コトブキ</t>
    </rPh>
    <rPh sb="29" eb="30">
      <t>チョウ</t>
    </rPh>
    <rPh sb="31" eb="33">
      <t>チョウメ</t>
    </rPh>
    <rPh sb="35" eb="36">
      <t>ゴウ</t>
    </rPh>
    <rPh sb="36" eb="37">
      <t>サン</t>
    </rPh>
    <rPh sb="39" eb="41">
      <t>ヒョウショウ</t>
    </rPh>
    <phoneticPr fontId="2"/>
  </si>
  <si>
    <t>非労働力
人口</t>
    <phoneticPr fontId="2"/>
  </si>
  <si>
    <t>第3章　国勢調査</t>
    <rPh sb="0" eb="1">
      <t>ダイ</t>
    </rPh>
    <rPh sb="2" eb="3">
      <t>ショウ</t>
    </rPh>
    <rPh sb="4" eb="6">
      <t>コクセイ</t>
    </rPh>
    <rPh sb="6" eb="8">
      <t>チョウサ</t>
    </rPh>
    <phoneticPr fontId="2"/>
  </si>
  <si>
    <t>注）　　10年ごとの大規模調査の項目である。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</si>
</sst>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Red]#,##0"/>
    <numFmt numFmtId="177"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u/>
      <sz val="11"/>
      <color theme="10"/>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10"/>
      <color indexed="8"/>
      <name val="HGPｺﾞｼｯｸM"/>
      <family val="3"/>
      <charset val="128"/>
    </font>
    <font>
      <sz val="10"/>
      <color theme="1"/>
      <name val="HGPｺﾞｼｯｸM"/>
      <family val="3"/>
      <charset val="128"/>
    </font>
    <font>
      <sz val="9.5"/>
      <name val="HGPｺﾞｼｯｸM"/>
      <family val="3"/>
      <charset val="128"/>
    </font>
    <font>
      <sz val="9"/>
      <name val="HGPｺﾞｼｯｸM"/>
      <family val="3"/>
      <charset val="128"/>
    </font>
    <font>
      <vertAlign val="superscript"/>
      <sz val="9"/>
      <name val="HGPｺﾞｼｯｸM"/>
      <family val="3"/>
      <charset val="128"/>
    </font>
    <font>
      <vertAlign val="superscript"/>
      <sz val="9.5"/>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right style="hair">
        <color indexed="64"/>
      </right>
      <top/>
      <bottom/>
      <diagonal/>
    </border>
    <border>
      <left/>
      <right/>
      <top style="thin">
        <color indexed="64"/>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rgb="FF3F3F3F"/>
      </bottom>
      <diagonal/>
    </border>
    <border>
      <left/>
      <right/>
      <top style="dotted">
        <color rgb="FF3F3F3F"/>
      </top>
      <bottom style="dotted">
        <color rgb="FF3F3F3F"/>
      </bottom>
      <diagonal/>
    </border>
  </borders>
  <cellStyleXfs count="7">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xf numFmtId="38" fontId="1" fillId="0" borderId="0" applyFont="0" applyFill="0" applyBorder="0" applyAlignment="0" applyProtection="0"/>
    <xf numFmtId="0" fontId="6" fillId="0" borderId="0" applyNumberFormat="0" applyFill="0" applyBorder="0" applyAlignment="0" applyProtection="0"/>
    <xf numFmtId="0" fontId="9" fillId="2" borderId="33">
      <alignment vertical="center"/>
    </xf>
  </cellStyleXfs>
  <cellXfs count="356">
    <xf numFmtId="0" fontId="0" fillId="0" borderId="0" xfId="0"/>
    <xf numFmtId="0" fontId="0" fillId="2" borderId="0" xfId="0" applyFill="1"/>
    <xf numFmtId="0" fontId="5" fillId="2"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32" xfId="5" applyFont="1" applyFill="1" applyBorder="1" applyAlignment="1">
      <alignment vertical="center"/>
    </xf>
    <xf numFmtId="0" fontId="10" fillId="2" borderId="0" xfId="0" applyFont="1" applyFill="1" applyAlignment="1">
      <alignment vertical="center"/>
    </xf>
    <xf numFmtId="0" fontId="9" fillId="2" borderId="33" xfId="5" applyFont="1" applyFill="1" applyBorder="1" applyAlignment="1">
      <alignment vertical="center"/>
    </xf>
    <xf numFmtId="0" fontId="9" fillId="2" borderId="33" xfId="5" applyNumberFormat="1" applyFont="1" applyFill="1" applyBorder="1" applyAlignment="1">
      <alignmen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8" fillId="2" borderId="0"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horizontal="righ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76" fontId="8" fillId="2" borderId="17" xfId="1" applyNumberFormat="1" applyFont="1" applyFill="1" applyBorder="1" applyAlignment="1">
      <alignment horizontal="right" vertical="center"/>
    </xf>
    <xf numFmtId="176" fontId="8" fillId="2" borderId="8" xfId="1" applyNumberFormat="1" applyFont="1" applyFill="1" applyBorder="1" applyAlignment="1">
      <alignment horizontal="right" vertical="center"/>
    </xf>
    <xf numFmtId="38" fontId="8" fillId="2" borderId="0" xfId="1" applyFont="1" applyFill="1" applyBorder="1" applyAlignment="1">
      <alignment horizontal="distributed" vertical="center"/>
    </xf>
    <xf numFmtId="38" fontId="8" fillId="2" borderId="25" xfId="1" applyFont="1" applyFill="1" applyBorder="1" applyAlignment="1">
      <alignment horizontal="distributed" vertical="center"/>
    </xf>
    <xf numFmtId="0" fontId="8" fillId="2" borderId="0" xfId="0" applyFont="1" applyFill="1" applyBorder="1" applyAlignment="1"/>
    <xf numFmtId="0" fontId="8" fillId="2" borderId="16" xfId="0" applyFont="1" applyFill="1" applyBorder="1" applyAlignment="1">
      <alignment horizontal="distributed" vertical="center"/>
    </xf>
    <xf numFmtId="176" fontId="8" fillId="2" borderId="0" xfId="1" applyNumberFormat="1" applyFont="1" applyFill="1" applyBorder="1" applyAlignment="1">
      <alignment horizontal="right" vertical="center"/>
    </xf>
    <xf numFmtId="38" fontId="8" fillId="2" borderId="16" xfId="1" applyFont="1" applyFill="1" applyBorder="1" applyAlignment="1">
      <alignment horizontal="distributed" vertical="center"/>
    </xf>
    <xf numFmtId="176" fontId="8" fillId="2" borderId="0" xfId="1" applyNumberFormat="1" applyFont="1" applyFill="1" applyBorder="1" applyAlignment="1">
      <alignment vertical="center"/>
    </xf>
    <xf numFmtId="176" fontId="8" fillId="2" borderId="3" xfId="1" applyNumberFormat="1" applyFont="1" applyFill="1" applyBorder="1" applyAlignment="1">
      <alignment horizontal="right" vertical="center"/>
    </xf>
    <xf numFmtId="0" fontId="8" fillId="2" borderId="2" xfId="0" applyFont="1" applyFill="1" applyBorder="1" applyAlignment="1">
      <alignment horizontal="right" vertical="center"/>
    </xf>
    <xf numFmtId="0" fontId="8" fillId="2" borderId="0" xfId="0" applyFont="1" applyFill="1" applyBorder="1" applyAlignment="1">
      <alignment horizontal="distributed" vertical="center" justifyLastLine="1"/>
    </xf>
    <xf numFmtId="0" fontId="8" fillId="2" borderId="26" xfId="0" applyFont="1" applyFill="1" applyBorder="1" applyAlignment="1">
      <alignment horizontal="distributed" vertical="center" justifyLastLine="1"/>
    </xf>
    <xf numFmtId="177" fontId="8" fillId="2" borderId="8" xfId="1" applyNumberFormat="1" applyFont="1" applyFill="1" applyBorder="1" applyAlignment="1">
      <alignment vertical="center"/>
    </xf>
    <xf numFmtId="38" fontId="8" fillId="2" borderId="0" xfId="1" applyFont="1" applyFill="1" applyBorder="1" applyAlignment="1">
      <alignment vertical="center"/>
    </xf>
    <xf numFmtId="177" fontId="8" fillId="2" borderId="0" xfId="1" applyNumberFormat="1" applyFont="1" applyFill="1" applyBorder="1" applyAlignment="1">
      <alignment vertical="center"/>
    </xf>
    <xf numFmtId="177" fontId="8" fillId="2" borderId="15" xfId="1" applyNumberFormat="1" applyFont="1" applyFill="1" applyBorder="1" applyAlignment="1">
      <alignment vertical="center"/>
    </xf>
    <xf numFmtId="38" fontId="8" fillId="2" borderId="19" xfId="1" applyFont="1" applyFill="1" applyBorder="1" applyAlignment="1">
      <alignment vertical="center"/>
    </xf>
    <xf numFmtId="177" fontId="8" fillId="2" borderId="19" xfId="1" applyNumberFormat="1" applyFont="1" applyFill="1" applyBorder="1" applyAlignment="1">
      <alignment vertical="center"/>
    </xf>
    <xf numFmtId="38" fontId="8" fillId="2" borderId="8" xfId="1" applyFont="1" applyFill="1" applyBorder="1" applyAlignment="1">
      <alignment vertical="center"/>
    </xf>
    <xf numFmtId="0" fontId="8" fillId="2" borderId="0" xfId="0" applyFont="1" applyFill="1" applyBorder="1" applyAlignment="1">
      <alignment horizontal="distributed" vertical="center" textRotation="255"/>
    </xf>
    <xf numFmtId="38" fontId="8" fillId="2" borderId="0" xfId="1" applyFont="1" applyFill="1" applyBorder="1" applyAlignment="1">
      <alignment horizontal="right" vertical="center"/>
    </xf>
    <xf numFmtId="0" fontId="8" fillId="2" borderId="19" xfId="0" applyFont="1" applyFill="1" applyBorder="1" applyAlignment="1">
      <alignment horizontal="distributed" vertical="center" textRotation="255"/>
    </xf>
    <xf numFmtId="38" fontId="8" fillId="2" borderId="19" xfId="1" applyFont="1" applyFill="1" applyBorder="1" applyAlignment="1">
      <alignment horizontal="right" vertical="center"/>
    </xf>
    <xf numFmtId="177" fontId="8" fillId="2" borderId="19" xfId="1" applyNumberFormat="1" applyFont="1" applyFill="1" applyBorder="1" applyAlignment="1">
      <alignment horizontal="right" vertical="center"/>
    </xf>
    <xf numFmtId="177" fontId="8" fillId="2" borderId="3" xfId="1" applyNumberFormat="1" applyFont="1" applyFill="1" applyBorder="1" applyAlignment="1">
      <alignment vertical="center"/>
    </xf>
    <xf numFmtId="38" fontId="8" fillId="2" borderId="3" xfId="1" applyFont="1" applyFill="1" applyBorder="1" applyAlignment="1">
      <alignment vertical="center"/>
    </xf>
    <xf numFmtId="177" fontId="8" fillId="2" borderId="0" xfId="1" applyNumberFormat="1" applyFont="1" applyFill="1" applyBorder="1" applyAlignment="1">
      <alignment horizontal="right" vertical="center"/>
    </xf>
    <xf numFmtId="0" fontId="8" fillId="2" borderId="7" xfId="0" applyFont="1" applyFill="1" applyBorder="1" applyAlignment="1">
      <alignment horizontal="distributed" vertical="center" justifyLastLine="1" shrinkToFit="1"/>
    </xf>
    <xf numFmtId="38" fontId="8" fillId="2" borderId="15" xfId="1" applyFont="1" applyFill="1" applyBorder="1" applyAlignment="1">
      <alignment horizontal="right" vertical="center"/>
    </xf>
    <xf numFmtId="38" fontId="8" fillId="2" borderId="20" xfId="1" applyFont="1" applyFill="1" applyBorder="1" applyAlignment="1">
      <alignment horizontal="right" vertical="center"/>
    </xf>
    <xf numFmtId="49" fontId="8" fillId="2" borderId="0" xfId="0" applyNumberFormat="1" applyFont="1" applyFill="1" applyBorder="1" applyAlignment="1">
      <alignment vertical="center"/>
    </xf>
    <xf numFmtId="49" fontId="8" fillId="2" borderId="15" xfId="0" applyNumberFormat="1" applyFont="1" applyFill="1" applyBorder="1" applyAlignment="1">
      <alignment vertical="center"/>
    </xf>
    <xf numFmtId="49" fontId="8" fillId="2" borderId="17" xfId="0" applyNumberFormat="1" applyFont="1" applyFill="1" applyBorder="1" applyAlignment="1">
      <alignment horizontal="center" vertical="center"/>
    </xf>
    <xf numFmtId="49" fontId="8" fillId="2" borderId="15" xfId="0" applyNumberFormat="1" applyFont="1" applyFill="1" applyBorder="1" applyAlignment="1">
      <alignment horizontal="center" vertical="center"/>
    </xf>
    <xf numFmtId="49" fontId="8" fillId="2" borderId="0" xfId="0" applyNumberFormat="1" applyFont="1" applyFill="1" applyBorder="1" applyAlignment="1">
      <alignment horizontal="distributed" vertical="center"/>
    </xf>
    <xf numFmtId="49" fontId="8" fillId="2" borderId="8" xfId="0" applyNumberFormat="1" applyFont="1" applyFill="1" applyBorder="1" applyAlignment="1">
      <alignment horizontal="distributed" vertical="center" wrapText="1"/>
    </xf>
    <xf numFmtId="49" fontId="8" fillId="2" borderId="0" xfId="0" applyNumberFormat="1" applyFont="1" applyFill="1" applyBorder="1" applyAlignment="1">
      <alignment horizontal="distributed" vertical="center" wrapText="1"/>
    </xf>
    <xf numFmtId="49" fontId="8" fillId="2" borderId="0" xfId="0" applyNumberFormat="1" applyFont="1" applyFill="1" applyBorder="1" applyAlignment="1">
      <alignment horizontal="distributed" vertical="center" shrinkToFit="1"/>
    </xf>
    <xf numFmtId="49" fontId="8" fillId="2" borderId="3" xfId="0" applyNumberFormat="1" applyFont="1" applyFill="1" applyBorder="1" applyAlignment="1">
      <alignment vertical="center"/>
    </xf>
    <xf numFmtId="49" fontId="8" fillId="2" borderId="14" xfId="0" applyNumberFormat="1" applyFont="1" applyFill="1" applyBorder="1" applyAlignment="1">
      <alignment vertical="center"/>
    </xf>
    <xf numFmtId="49" fontId="8" fillId="2" borderId="14" xfId="0" applyNumberFormat="1" applyFont="1" applyFill="1" applyBorder="1" applyAlignment="1">
      <alignment horizontal="center" vertical="center"/>
    </xf>
    <xf numFmtId="49" fontId="8" fillId="2" borderId="3" xfId="0" applyNumberFormat="1" applyFont="1" applyFill="1" applyBorder="1" applyAlignment="1">
      <alignment horizontal="distributed" vertical="center"/>
    </xf>
    <xf numFmtId="38" fontId="8" fillId="2" borderId="14" xfId="1" applyFont="1" applyFill="1" applyBorder="1" applyAlignment="1">
      <alignment horizontal="right" vertical="center"/>
    </xf>
    <xf numFmtId="38" fontId="8" fillId="2" borderId="3" xfId="1" applyFont="1" applyFill="1" applyBorder="1" applyAlignment="1">
      <alignment horizontal="right" vertical="center"/>
    </xf>
    <xf numFmtId="0" fontId="8" fillId="2" borderId="17" xfId="0" applyFont="1" applyFill="1" applyBorder="1" applyAlignment="1">
      <alignment horizontal="distributed" vertical="center" wrapText="1"/>
    </xf>
    <xf numFmtId="38" fontId="8" fillId="2" borderId="17" xfId="1" applyFont="1" applyFill="1" applyBorder="1" applyAlignment="1">
      <alignment horizontal="right" vertical="center"/>
    </xf>
    <xf numFmtId="38" fontId="8" fillId="2" borderId="8" xfId="1" applyFont="1" applyFill="1" applyBorder="1" applyAlignment="1">
      <alignment horizontal="right" vertical="center"/>
    </xf>
    <xf numFmtId="0" fontId="8" fillId="2" borderId="14" xfId="0" applyFont="1" applyFill="1" applyBorder="1" applyAlignment="1">
      <alignment horizontal="distributed" vertical="center" wrapText="1"/>
    </xf>
    <xf numFmtId="0" fontId="13" fillId="2" borderId="0" xfId="0" applyFont="1" applyFill="1" applyBorder="1" applyAlignment="1"/>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distributed"/>
    </xf>
    <xf numFmtId="0" fontId="12" fillId="2" borderId="0" xfId="0" applyFont="1" applyFill="1" applyBorder="1" applyAlignment="1">
      <alignment horizontal="left" vertical="center"/>
    </xf>
    <xf numFmtId="0" fontId="8" fillId="2" borderId="0" xfId="0" applyFont="1" applyFill="1" applyBorder="1" applyAlignment="1">
      <alignment horizontal="distributed" vertical="top"/>
    </xf>
    <xf numFmtId="0" fontId="13" fillId="2" borderId="0" xfId="0" applyFont="1" applyFill="1" applyBorder="1" applyAlignment="1">
      <alignment horizontal="center"/>
    </xf>
    <xf numFmtId="177" fontId="8" fillId="2" borderId="3" xfId="1" applyNumberFormat="1" applyFont="1" applyFill="1" applyBorder="1" applyAlignment="1">
      <alignment horizontal="right" vertical="center"/>
    </xf>
    <xf numFmtId="0" fontId="8" fillId="2" borderId="22" xfId="0" applyFont="1" applyFill="1" applyBorder="1" applyAlignment="1">
      <alignment horizontal="left" vertical="center" justifyLastLine="1"/>
    </xf>
    <xf numFmtId="0" fontId="8" fillId="2" borderId="10" xfId="0" applyFont="1" applyFill="1" applyBorder="1" applyAlignment="1">
      <alignment horizontal="left" vertical="center" justifyLastLine="1"/>
    </xf>
    <xf numFmtId="0" fontId="8" fillId="2" borderId="25" xfId="0" applyFont="1" applyFill="1" applyBorder="1" applyAlignment="1">
      <alignment horizontal="left" vertical="center" justifyLastLine="1"/>
    </xf>
    <xf numFmtId="0" fontId="13" fillId="2" borderId="0" xfId="0" applyFont="1" applyFill="1" applyBorder="1" applyAlignment="1">
      <alignment vertical="center"/>
    </xf>
    <xf numFmtId="0" fontId="8" fillId="2" borderId="27" xfId="0" applyFont="1" applyFill="1" applyBorder="1" applyAlignment="1">
      <alignment horizontal="distributed" vertical="center" justifyLastLine="1"/>
    </xf>
    <xf numFmtId="0" fontId="13" fillId="2" borderId="0" xfId="0" applyFont="1" applyFill="1" applyBorder="1" applyAlignment="1">
      <alignment vertical="top"/>
    </xf>
    <xf numFmtId="20" fontId="8" fillId="2" borderId="7" xfId="0" applyNumberFormat="1" applyFont="1" applyFill="1" applyBorder="1" applyAlignment="1">
      <alignment horizontal="distributed" vertical="center" wrapText="1"/>
    </xf>
    <xf numFmtId="3" fontId="8" fillId="2" borderId="0" xfId="1" applyNumberFormat="1" applyFont="1" applyFill="1" applyBorder="1" applyAlignment="1">
      <alignment horizontal="right" vertical="center"/>
    </xf>
    <xf numFmtId="4" fontId="8" fillId="2" borderId="0" xfId="1" applyNumberFormat="1" applyFont="1" applyFill="1" applyBorder="1" applyAlignment="1">
      <alignment horizontal="right" vertical="center"/>
    </xf>
    <xf numFmtId="38" fontId="8" fillId="2" borderId="0" xfId="3" applyNumberFormat="1" applyFont="1" applyFill="1" applyBorder="1" applyAlignment="1">
      <alignment horizontal="right" vertical="center"/>
    </xf>
    <xf numFmtId="38" fontId="14" fillId="2" borderId="0" xfId="3" applyNumberFormat="1" applyFont="1" applyFill="1" applyBorder="1" applyAlignment="1">
      <alignment horizontal="right" vertical="center"/>
    </xf>
    <xf numFmtId="40" fontId="8" fillId="2" borderId="0" xfId="1" applyNumberFormat="1" applyFont="1" applyFill="1" applyBorder="1" applyAlignment="1">
      <alignment horizontal="right" vertical="center"/>
    </xf>
    <xf numFmtId="38" fontId="8" fillId="2" borderId="0" xfId="3" applyNumberFormat="1" applyFont="1" applyFill="1" applyBorder="1" applyAlignment="1">
      <alignment vertical="center"/>
    </xf>
    <xf numFmtId="38" fontId="14" fillId="2" borderId="0" xfId="3" applyNumberFormat="1" applyFont="1" applyFill="1" applyBorder="1" applyAlignment="1">
      <alignment vertical="center"/>
    </xf>
    <xf numFmtId="40" fontId="8" fillId="2" borderId="0" xfId="1" applyNumberFormat="1" applyFont="1" applyFill="1" applyBorder="1" applyAlignment="1">
      <alignment vertical="center"/>
    </xf>
    <xf numFmtId="0" fontId="8" fillId="2" borderId="6" xfId="0" applyFont="1" applyFill="1" applyBorder="1" applyAlignment="1">
      <alignment horizontal="distributed" vertical="center" wrapText="1" shrinkToFit="1"/>
    </xf>
    <xf numFmtId="40" fontId="14" fillId="2" borderId="0" xfId="3" applyNumberFormat="1" applyFont="1" applyFill="1" applyBorder="1" applyAlignment="1">
      <alignment horizontal="right" vertical="center"/>
    </xf>
    <xf numFmtId="3" fontId="8" fillId="2" borderId="3" xfId="1" applyNumberFormat="1" applyFont="1" applyFill="1" applyBorder="1" applyAlignment="1">
      <alignment horizontal="right" vertical="center"/>
    </xf>
    <xf numFmtId="0" fontId="8" fillId="2" borderId="3" xfId="0" applyFont="1" applyFill="1" applyBorder="1" applyAlignment="1">
      <alignment horizontal="right" vertical="center"/>
    </xf>
    <xf numFmtId="38" fontId="8" fillId="2" borderId="3" xfId="3" applyNumberFormat="1" applyFont="1" applyFill="1" applyBorder="1" applyAlignment="1">
      <alignment horizontal="right" vertical="center"/>
    </xf>
    <xf numFmtId="38" fontId="14" fillId="2" borderId="3" xfId="3" applyNumberFormat="1" applyFont="1" applyFill="1" applyBorder="1" applyAlignment="1">
      <alignment horizontal="right" vertical="center"/>
    </xf>
    <xf numFmtId="40" fontId="8" fillId="2" borderId="3" xfId="1" applyNumberFormat="1" applyFont="1" applyFill="1" applyBorder="1" applyAlignment="1">
      <alignment horizontal="right" vertical="center"/>
    </xf>
    <xf numFmtId="40" fontId="14" fillId="2" borderId="3" xfId="3"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8" fillId="2" borderId="8" xfId="0" applyNumberFormat="1" applyFont="1" applyFill="1" applyBorder="1" applyAlignment="1">
      <alignment horizontal="right" vertical="center"/>
    </xf>
    <xf numFmtId="3" fontId="8" fillId="2" borderId="19" xfId="0" applyNumberFormat="1" applyFont="1" applyFill="1" applyBorder="1" applyAlignment="1">
      <alignment horizontal="right" vertical="center"/>
    </xf>
    <xf numFmtId="3" fontId="8" fillId="2" borderId="3" xfId="0" applyNumberFormat="1" applyFont="1" applyFill="1" applyBorder="1" applyAlignment="1">
      <alignment horizontal="right" vertical="center"/>
    </xf>
    <xf numFmtId="38" fontId="8" fillId="2" borderId="2" xfId="1" applyFont="1" applyFill="1" applyBorder="1" applyAlignment="1">
      <alignment vertical="center"/>
    </xf>
    <xf numFmtId="0" fontId="8" fillId="2" borderId="0" xfId="0" applyFont="1" applyFill="1" applyBorder="1" applyAlignment="1">
      <alignment horizontal="distributed" vertical="center" wrapText="1" justifyLastLine="1"/>
    </xf>
    <xf numFmtId="0" fontId="8" fillId="2" borderId="15" xfId="0" applyFont="1" applyFill="1" applyBorder="1" applyAlignment="1">
      <alignment vertical="center"/>
    </xf>
    <xf numFmtId="0" fontId="8" fillId="2" borderId="25" xfId="0" applyFont="1" applyFill="1" applyBorder="1" applyAlignment="1">
      <alignment horizontal="distributed" vertical="center"/>
    </xf>
    <xf numFmtId="0" fontId="8" fillId="2" borderId="15" xfId="0" applyFont="1" applyFill="1" applyBorder="1" applyAlignment="1">
      <alignment horizontal="distributed" vertical="center" wrapText="1"/>
    </xf>
    <xf numFmtId="0" fontId="8" fillId="2" borderId="3" xfId="0" applyFont="1" applyFill="1" applyBorder="1" applyAlignment="1">
      <alignment vertical="center"/>
    </xf>
    <xf numFmtId="58" fontId="8" fillId="2" borderId="0" xfId="0" applyNumberFormat="1" applyFont="1" applyFill="1" applyBorder="1" applyAlignment="1">
      <alignment horizontal="right" vertical="center"/>
    </xf>
    <xf numFmtId="38" fontId="8" fillId="2" borderId="17" xfId="1" applyNumberFormat="1" applyFont="1" applyFill="1" applyBorder="1" applyAlignment="1">
      <alignment vertical="center"/>
    </xf>
    <xf numFmtId="38" fontId="8" fillId="2" borderId="0" xfId="1" applyNumberFormat="1" applyFont="1" applyFill="1" applyBorder="1" applyAlignment="1">
      <alignment vertical="center"/>
    </xf>
    <xf numFmtId="40" fontId="8" fillId="2" borderId="8" xfId="1" applyNumberFormat="1" applyFont="1" applyFill="1" applyBorder="1" applyAlignment="1">
      <alignment vertical="center"/>
    </xf>
    <xf numFmtId="38" fontId="8" fillId="2" borderId="15" xfId="1" applyNumberFormat="1" applyFont="1" applyFill="1" applyBorder="1" applyAlignment="1">
      <alignment vertical="center"/>
    </xf>
    <xf numFmtId="38" fontId="8" fillId="2" borderId="15" xfId="1" applyFont="1" applyFill="1" applyBorder="1" applyAlignment="1">
      <alignment vertical="center"/>
    </xf>
    <xf numFmtId="38" fontId="8" fillId="2" borderId="14" xfId="1" applyFont="1" applyFill="1" applyBorder="1" applyAlignment="1">
      <alignment vertical="center"/>
    </xf>
    <xf numFmtId="40" fontId="8" fillId="2" borderId="3" xfId="1" applyNumberFormat="1" applyFont="1" applyFill="1" applyBorder="1" applyAlignment="1">
      <alignment vertical="center"/>
    </xf>
    <xf numFmtId="3" fontId="8" fillId="2" borderId="0" xfId="0" applyNumberFormat="1" applyFont="1" applyFill="1" applyBorder="1" applyAlignment="1">
      <alignment vertical="center"/>
    </xf>
    <xf numFmtId="4" fontId="8" fillId="2" borderId="0" xfId="0" applyNumberFormat="1" applyFont="1" applyFill="1" applyBorder="1" applyAlignment="1">
      <alignment vertical="center"/>
    </xf>
    <xf numFmtId="4" fontId="8" fillId="2" borderId="3" xfId="0" applyNumberFormat="1"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49" fontId="8" fillId="2" borderId="4" xfId="0" applyNumberFormat="1" applyFont="1" applyFill="1" applyBorder="1" applyAlignment="1">
      <alignment horizontal="distributed" vertical="center" justifyLastLine="1"/>
    </xf>
    <xf numFmtId="0" fontId="8" fillId="2" borderId="16" xfId="0" applyFont="1" applyFill="1" applyBorder="1" applyAlignment="1">
      <alignment vertical="center"/>
    </xf>
    <xf numFmtId="0" fontId="8" fillId="2" borderId="24" xfId="0" applyFont="1" applyFill="1" applyBorder="1" applyAlignment="1">
      <alignment vertical="center"/>
    </xf>
    <xf numFmtId="0" fontId="8" fillId="2" borderId="15" xfId="0" applyFont="1" applyFill="1" applyBorder="1" applyAlignment="1">
      <alignment horizontal="distributed" vertical="center" shrinkToFit="1"/>
    </xf>
    <xf numFmtId="0" fontId="8" fillId="2" borderId="1" xfId="0" applyFont="1" applyFill="1" applyBorder="1" applyAlignment="1">
      <alignment horizontal="distributed" vertical="center" shrinkToFit="1"/>
    </xf>
    <xf numFmtId="0" fontId="8" fillId="2" borderId="14" xfId="0" applyFont="1" applyFill="1" applyBorder="1" applyAlignment="1">
      <alignment horizontal="distributed" vertical="center" shrinkToFit="1"/>
    </xf>
    <xf numFmtId="0" fontId="8" fillId="2" borderId="9" xfId="0" applyFont="1" applyFill="1" applyBorder="1" applyAlignment="1">
      <alignment horizontal="distributed" vertical="center" shrinkToFit="1"/>
    </xf>
    <xf numFmtId="0" fontId="8" fillId="2" borderId="2" xfId="0" applyFont="1" applyFill="1" applyBorder="1" applyAlignment="1">
      <alignment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49" fontId="8" fillId="2" borderId="1" xfId="0" applyNumberFormat="1" applyFont="1" applyFill="1" applyBorder="1" applyAlignment="1">
      <alignment horizontal="distributed" vertical="center"/>
    </xf>
    <xf numFmtId="49" fontId="8" fillId="2" borderId="9" xfId="0" applyNumberFormat="1" applyFont="1" applyFill="1" applyBorder="1" applyAlignment="1">
      <alignment horizontal="distributed" vertical="center"/>
    </xf>
    <xf numFmtId="49" fontId="8" fillId="2" borderId="0" xfId="0" applyNumberFormat="1" applyFont="1" applyFill="1" applyBorder="1" applyAlignment="1">
      <alignment horizontal="center" vertical="center"/>
    </xf>
    <xf numFmtId="0" fontId="8" fillId="2" borderId="20" xfId="0" applyFont="1" applyFill="1" applyBorder="1" applyAlignment="1">
      <alignment horizontal="center" vertical="center"/>
    </xf>
    <xf numFmtId="0" fontId="8" fillId="2" borderId="19" xfId="0" applyFont="1" applyFill="1" applyBorder="1" applyAlignment="1">
      <alignment vertical="center"/>
    </xf>
    <xf numFmtId="0" fontId="8" fillId="2" borderId="9" xfId="0" applyFont="1" applyFill="1" applyBorder="1" applyAlignment="1">
      <alignment vertical="center"/>
    </xf>
    <xf numFmtId="0" fontId="8" fillId="2" borderId="14"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horizontal="right" vertical="center"/>
    </xf>
    <xf numFmtId="38" fontId="8" fillId="2" borderId="6" xfId="1" applyFont="1" applyFill="1" applyBorder="1" applyAlignment="1">
      <alignment horizontal="distributed" vertical="center" wrapText="1" justifyLastLine="1"/>
    </xf>
    <xf numFmtId="38" fontId="8" fillId="2" borderId="24" xfId="1" applyFont="1" applyFill="1" applyBorder="1" applyAlignment="1">
      <alignment horizontal="distributed" vertical="center"/>
    </xf>
    <xf numFmtId="38" fontId="8" fillId="2" borderId="27" xfId="1" applyFont="1" applyFill="1" applyBorder="1" applyAlignment="1">
      <alignment horizontal="distributed" vertical="center"/>
    </xf>
    <xf numFmtId="38" fontId="8" fillId="2" borderId="15" xfId="0" applyNumberFormat="1" applyFont="1" applyFill="1" applyBorder="1" applyAlignment="1">
      <alignment horizontal="right" vertical="center"/>
    </xf>
    <xf numFmtId="38" fontId="8" fillId="2" borderId="0" xfId="0" applyNumberFormat="1" applyFont="1" applyFill="1" applyBorder="1" applyAlignment="1">
      <alignment horizontal="right" vertical="center"/>
    </xf>
    <xf numFmtId="38" fontId="8" fillId="2" borderId="5" xfId="0" applyNumberFormat="1" applyFont="1" applyFill="1" applyBorder="1" applyAlignment="1">
      <alignment horizontal="distributed" vertical="center" justifyLastLine="1"/>
    </xf>
    <xf numFmtId="38" fontId="8" fillId="2" borderId="24" xfId="0" applyNumberFormat="1" applyFont="1" applyFill="1" applyBorder="1" applyAlignment="1">
      <alignment horizontal="distributed" vertical="center"/>
    </xf>
    <xf numFmtId="0" fontId="8" fillId="2" borderId="27" xfId="0" applyFont="1" applyFill="1" applyBorder="1" applyAlignment="1">
      <alignment vertical="center"/>
    </xf>
    <xf numFmtId="38" fontId="8" fillId="2" borderId="27" xfId="0" applyNumberFormat="1" applyFont="1" applyFill="1" applyBorder="1" applyAlignment="1">
      <alignment horizontal="distributed" vertical="center"/>
    </xf>
    <xf numFmtId="38" fontId="8" fillId="2" borderId="17" xfId="4" applyFont="1" applyFill="1" applyBorder="1" applyAlignment="1">
      <alignment horizontal="right" vertical="center"/>
    </xf>
    <xf numFmtId="38" fontId="8" fillId="2" borderId="8" xfId="4" applyFont="1" applyFill="1" applyBorder="1" applyAlignment="1">
      <alignment horizontal="right" vertical="center"/>
    </xf>
    <xf numFmtId="38" fontId="8" fillId="2" borderId="15" xfId="4" applyFont="1" applyFill="1" applyBorder="1" applyAlignment="1">
      <alignment horizontal="right" vertical="center"/>
    </xf>
    <xf numFmtId="38" fontId="8" fillId="2" borderId="0" xfId="4" applyFont="1" applyFill="1" applyBorder="1" applyAlignment="1">
      <alignment horizontal="right" vertical="center"/>
    </xf>
    <xf numFmtId="0" fontId="8" fillId="2" borderId="27" xfId="0" applyFont="1" applyFill="1" applyBorder="1" applyAlignment="1">
      <alignment horizontal="distributed" vertical="center"/>
    </xf>
    <xf numFmtId="38" fontId="8" fillId="2" borderId="14" xfId="4" applyFont="1" applyFill="1" applyBorder="1" applyAlignment="1">
      <alignment horizontal="right" vertical="center"/>
    </xf>
    <xf numFmtId="38" fontId="8" fillId="2" borderId="3" xfId="4" applyFont="1" applyFill="1" applyBorder="1" applyAlignment="1">
      <alignment horizontal="right" vertical="center"/>
    </xf>
    <xf numFmtId="0" fontId="15" fillId="2" borderId="12" xfId="0" applyFont="1" applyFill="1" applyBorder="1" applyAlignment="1">
      <alignment horizontal="distributed" vertical="center" justifyLastLine="1"/>
    </xf>
    <xf numFmtId="0" fontId="15" fillId="2" borderId="6" xfId="0" applyFont="1" applyFill="1" applyBorder="1" applyAlignment="1">
      <alignment horizontal="distributed" vertical="center" justifyLastLine="1"/>
    </xf>
    <xf numFmtId="0" fontId="15" fillId="2" borderId="7" xfId="0" applyFont="1" applyFill="1" applyBorder="1" applyAlignment="1">
      <alignment horizontal="distributed" vertical="center" justifyLastLine="1" shrinkToFit="1"/>
    </xf>
    <xf numFmtId="0" fontId="16" fillId="2" borderId="5" xfId="0" applyFont="1" applyFill="1" applyBorder="1" applyAlignment="1">
      <alignment horizontal="distributed" vertical="center" justifyLastLine="1"/>
    </xf>
    <xf numFmtId="0" fontId="16" fillId="2" borderId="4" xfId="0" applyFont="1" applyFill="1" applyBorder="1" applyAlignment="1">
      <alignment horizontal="distributed" vertical="center" justifyLastLine="1"/>
    </xf>
    <xf numFmtId="0" fontId="16" fillId="2" borderId="4" xfId="0" applyFont="1" applyFill="1" applyBorder="1" applyAlignment="1">
      <alignment horizontal="distributed" vertical="center" wrapText="1" justifyLastLine="1"/>
    </xf>
    <xf numFmtId="3" fontId="15" fillId="2" borderId="17" xfId="0" applyNumberFormat="1" applyFont="1" applyFill="1" applyBorder="1" applyAlignment="1">
      <alignment horizontal="right" vertical="center"/>
    </xf>
    <xf numFmtId="3" fontId="15" fillId="2" borderId="8" xfId="0" applyNumberFormat="1"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distributed" vertical="center"/>
    </xf>
    <xf numFmtId="3" fontId="15" fillId="2" borderId="0" xfId="0" applyNumberFormat="1" applyFont="1" applyFill="1" applyBorder="1" applyAlignment="1">
      <alignment horizontal="right" vertical="center"/>
    </xf>
    <xf numFmtId="0" fontId="15" fillId="2" borderId="16" xfId="0" applyFont="1" applyFill="1" applyBorder="1" applyAlignment="1">
      <alignment horizontal="distributed" vertical="center"/>
    </xf>
    <xf numFmtId="0" fontId="15" fillId="2" borderId="25" xfId="0" applyFont="1" applyFill="1" applyBorder="1" applyAlignment="1">
      <alignment horizontal="distributed" vertical="center"/>
    </xf>
    <xf numFmtId="0" fontId="15" fillId="2" borderId="1" xfId="0" applyFont="1" applyFill="1" applyBorder="1" applyAlignment="1">
      <alignment horizontal="distributed" vertical="center"/>
    </xf>
    <xf numFmtId="0" fontId="15" fillId="2" borderId="15" xfId="0" applyFont="1" applyFill="1" applyBorder="1" applyAlignment="1">
      <alignment horizontal="distributed" vertical="center"/>
    </xf>
    <xf numFmtId="3" fontId="15" fillId="2" borderId="0" xfId="0" applyNumberFormat="1" applyFont="1" applyFill="1" applyBorder="1" applyAlignment="1">
      <alignment horizontal="right" vertical="center" wrapText="1"/>
    </xf>
    <xf numFmtId="3" fontId="15" fillId="2" borderId="15" xfId="0" applyNumberFormat="1" applyFont="1" applyFill="1" applyBorder="1" applyAlignment="1">
      <alignment horizontal="right" vertical="center"/>
    </xf>
    <xf numFmtId="0" fontId="15" fillId="2" borderId="9" xfId="0" applyFont="1" applyFill="1" applyBorder="1" applyAlignment="1">
      <alignment horizontal="distributed" vertical="center"/>
    </xf>
    <xf numFmtId="0" fontId="15" fillId="2" borderId="27" xfId="0" applyFont="1" applyFill="1" applyBorder="1" applyAlignment="1">
      <alignment horizontal="distributed" vertical="center"/>
    </xf>
    <xf numFmtId="3" fontId="15" fillId="2" borderId="3" xfId="0" applyNumberFormat="1" applyFont="1" applyFill="1" applyBorder="1" applyAlignment="1">
      <alignment horizontal="right" vertical="center"/>
    </xf>
    <xf numFmtId="0" fontId="16" fillId="2" borderId="11" xfId="0" applyFont="1" applyFill="1" applyBorder="1" applyAlignment="1">
      <alignment horizontal="distributed" vertical="center" wrapText="1" justifyLastLine="1"/>
    </xf>
    <xf numFmtId="176" fontId="8" fillId="2" borderId="3" xfId="1" applyNumberFormat="1" applyFont="1" applyFill="1" applyBorder="1" applyAlignment="1">
      <alignment vertical="center"/>
    </xf>
    <xf numFmtId="0" fontId="8" fillId="2" borderId="2" xfId="0" applyFont="1" applyFill="1" applyBorder="1" applyAlignment="1">
      <alignment horizontal="distributed" vertical="center" justifyLastLine="1"/>
    </xf>
    <xf numFmtId="0" fontId="8" fillId="2" borderId="5" xfId="0" applyFont="1" applyFill="1" applyBorder="1" applyAlignment="1">
      <alignment horizontal="distributed" vertical="center" justifyLastLine="1"/>
    </xf>
    <xf numFmtId="0" fontId="8" fillId="2" borderId="4" xfId="0" applyFont="1" applyFill="1" applyBorder="1" applyAlignment="1">
      <alignment horizontal="distributed" vertical="center" justifyLastLine="1"/>
    </xf>
    <xf numFmtId="0" fontId="8" fillId="2" borderId="10" xfId="0" applyFont="1" applyFill="1" applyBorder="1" applyAlignment="1">
      <alignment horizontal="distributed" vertical="center"/>
    </xf>
    <xf numFmtId="0" fontId="8" fillId="2" borderId="18" xfId="0" applyFont="1" applyFill="1" applyBorder="1" applyAlignment="1">
      <alignment horizontal="distributed" vertical="center" justifyLastLine="1"/>
    </xf>
    <xf numFmtId="0" fontId="8" fillId="2" borderId="0" xfId="0" applyFont="1" applyFill="1" applyBorder="1" applyAlignment="1">
      <alignment horizontal="left" vertical="center" wrapText="1"/>
    </xf>
    <xf numFmtId="0" fontId="8" fillId="2" borderId="24" xfId="0" applyFont="1" applyFill="1" applyBorder="1" applyAlignment="1">
      <alignment horizontal="distributed" vertical="center" justifyLastLine="1"/>
    </xf>
    <xf numFmtId="0" fontId="8" fillId="2" borderId="0" xfId="0" applyFont="1" applyFill="1" applyBorder="1" applyAlignment="1">
      <alignment horizontal="distributed" vertical="center"/>
    </xf>
    <xf numFmtId="38" fontId="8" fillId="2" borderId="4" xfId="1" applyFont="1" applyFill="1" applyBorder="1" applyAlignment="1">
      <alignment horizontal="distributed" vertical="center" justifyLastLine="1"/>
    </xf>
    <xf numFmtId="38" fontId="8" fillId="2" borderId="6" xfId="1" applyFont="1" applyFill="1" applyBorder="1" applyAlignment="1">
      <alignment horizontal="distributed" vertical="center" justifyLastLine="1"/>
    </xf>
    <xf numFmtId="38" fontId="8" fillId="2" borderId="7" xfId="1" applyFont="1" applyFill="1" applyBorder="1" applyAlignment="1">
      <alignment horizontal="distributed" vertical="center" justifyLastLine="1"/>
    </xf>
    <xf numFmtId="0" fontId="8" fillId="2" borderId="1"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2" borderId="6" xfId="0" applyFont="1" applyFill="1" applyBorder="1" applyAlignment="1">
      <alignment horizontal="distributed" vertical="center" justifyLastLine="1" shrinkToFit="1"/>
    </xf>
    <xf numFmtId="0" fontId="8" fillId="2" borderId="17" xfId="0" applyFont="1" applyFill="1" applyBorder="1" applyAlignment="1">
      <alignment horizontal="distributed" vertical="center" shrinkToFit="1"/>
    </xf>
    <xf numFmtId="0" fontId="8" fillId="2" borderId="10" xfId="0" applyFont="1" applyFill="1" applyBorder="1" applyAlignment="1">
      <alignment horizontal="distributed" vertical="center" shrinkToFit="1"/>
    </xf>
    <xf numFmtId="0" fontId="8" fillId="2" borderId="0" xfId="0" applyFont="1" applyFill="1" applyBorder="1" applyAlignment="1">
      <alignment vertical="center" wrapText="1"/>
    </xf>
    <xf numFmtId="0" fontId="8" fillId="2" borderId="6" xfId="0" applyFont="1" applyFill="1" applyBorder="1" applyAlignment="1">
      <alignment horizontal="distributed" vertical="center"/>
    </xf>
    <xf numFmtId="0" fontId="8" fillId="2" borderId="31" xfId="0" applyFont="1" applyFill="1" applyBorder="1" applyAlignment="1">
      <alignment horizontal="distributed" vertical="center" wrapText="1"/>
    </xf>
    <xf numFmtId="0" fontId="8" fillId="2" borderId="4" xfId="0" applyFont="1" applyFill="1" applyBorder="1" applyAlignment="1">
      <alignment horizontal="distributed" vertical="center" wrapText="1" justifyLastLine="1"/>
    </xf>
    <xf numFmtId="0" fontId="8" fillId="2" borderId="25"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24" xfId="0" applyFont="1" applyFill="1" applyBorder="1" applyAlignment="1">
      <alignment horizontal="distributed" vertical="center" wrapText="1"/>
    </xf>
    <xf numFmtId="0" fontId="8" fillId="2" borderId="19" xfId="0" applyFont="1" applyFill="1" applyBorder="1" applyAlignment="1">
      <alignment horizontal="distributed" vertical="center"/>
    </xf>
    <xf numFmtId="0" fontId="8" fillId="2" borderId="2" xfId="0" applyFont="1" applyFill="1" applyBorder="1" applyAlignment="1">
      <alignment horizontal="distributed" vertical="center" wrapText="1" justifyLastLine="1"/>
    </xf>
    <xf numFmtId="0" fontId="8" fillId="2" borderId="15" xfId="0" applyFont="1" applyFill="1" applyBorder="1" applyAlignment="1">
      <alignment horizontal="distributed" vertical="center"/>
    </xf>
    <xf numFmtId="0" fontId="8" fillId="2" borderId="24" xfId="0" applyFont="1" applyFill="1" applyBorder="1" applyAlignment="1">
      <alignment horizontal="distributed" vertical="center" wrapText="1" justifyLastLine="1"/>
    </xf>
    <xf numFmtId="0" fontId="8" fillId="2" borderId="6" xfId="0" applyFont="1" applyFill="1" applyBorder="1" applyAlignment="1">
      <alignment horizontal="distributed" vertical="center" wrapText="1"/>
    </xf>
    <xf numFmtId="0" fontId="8" fillId="2" borderId="5" xfId="0" applyFont="1" applyFill="1" applyBorder="1" applyAlignment="1">
      <alignment horizontal="distributed" vertical="center" wrapText="1" justifyLastLine="1"/>
    </xf>
    <xf numFmtId="0" fontId="8" fillId="2" borderId="7" xfId="0" applyFont="1" applyFill="1" applyBorder="1" applyAlignment="1">
      <alignment horizontal="distributed" vertical="center" justifyLastLine="1"/>
    </xf>
    <xf numFmtId="0" fontId="8" fillId="2" borderId="6" xfId="0" applyFont="1" applyFill="1" applyBorder="1" applyAlignment="1">
      <alignment horizontal="distributed" vertical="center" justifyLastLine="1"/>
    </xf>
    <xf numFmtId="0" fontId="8" fillId="2" borderId="6" xfId="0" applyFont="1" applyFill="1" applyBorder="1" applyAlignment="1">
      <alignment horizontal="distributed" vertical="center" wrapText="1" justifyLastLine="1"/>
    </xf>
    <xf numFmtId="0" fontId="8" fillId="2" borderId="7" xfId="0" applyFont="1" applyFill="1" applyBorder="1" applyAlignment="1">
      <alignment horizontal="distributed" vertical="center" wrapText="1" justifyLastLine="1"/>
    </xf>
    <xf numFmtId="49" fontId="8" fillId="2" borderId="8" xfId="0" applyNumberFormat="1" applyFont="1" applyFill="1" applyBorder="1" applyAlignment="1">
      <alignment horizontal="distributed" vertical="center"/>
    </xf>
    <xf numFmtId="0" fontId="8" fillId="2" borderId="0" xfId="0" applyFont="1" applyFill="1" applyBorder="1" applyAlignment="1">
      <alignment horizontal="distributed" vertical="center" justifyLastLine="1" shrinkToFit="1"/>
    </xf>
    <xf numFmtId="0" fontId="8" fillId="2" borderId="18"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0" xfId="0" applyFont="1" applyFill="1" applyBorder="1" applyAlignment="1">
      <alignment horizontal="distributed" vertical="center" justifyLastLine="1"/>
    </xf>
    <xf numFmtId="0" fontId="7" fillId="3" borderId="3" xfId="0" applyFont="1" applyFill="1" applyBorder="1" applyAlignment="1">
      <alignment vertical="center"/>
    </xf>
    <xf numFmtId="0" fontId="4" fillId="2" borderId="0" xfId="0" applyFont="1" applyFill="1" applyAlignment="1">
      <alignment horizontal="center" vertical="center"/>
    </xf>
    <xf numFmtId="0" fontId="8" fillId="2" borderId="2" xfId="0" applyFont="1" applyFill="1" applyBorder="1" applyAlignment="1">
      <alignment horizontal="distributed" vertical="center" justifyLastLine="1"/>
    </xf>
    <xf numFmtId="0" fontId="8" fillId="2" borderId="21" xfId="0" applyFont="1" applyFill="1" applyBorder="1" applyAlignment="1">
      <alignment horizontal="distributed" vertical="center" justifyLastLine="1"/>
    </xf>
    <xf numFmtId="0" fontId="8" fillId="2" borderId="19" xfId="0" applyFont="1" applyFill="1" applyBorder="1" applyAlignment="1">
      <alignment horizontal="distributed" vertical="center" justifyLastLine="1"/>
    </xf>
    <xf numFmtId="0" fontId="8" fillId="2" borderId="18" xfId="0" applyFont="1" applyFill="1" applyBorder="1" applyAlignment="1">
      <alignment horizontal="distributed" vertical="center" justifyLastLine="1"/>
    </xf>
    <xf numFmtId="0" fontId="8" fillId="2" borderId="5" xfId="0" applyFont="1" applyFill="1" applyBorder="1" applyAlignment="1">
      <alignment horizontal="distributed" vertical="center" justifyLastLine="1"/>
    </xf>
    <xf numFmtId="0" fontId="8" fillId="2" borderId="13" xfId="0" applyFont="1" applyFill="1" applyBorder="1" applyAlignment="1">
      <alignment horizontal="distributed" vertical="center" justifyLastLine="1"/>
    </xf>
    <xf numFmtId="0" fontId="8" fillId="2" borderId="4" xfId="0" applyFont="1" applyFill="1" applyBorder="1" applyAlignment="1">
      <alignment horizontal="distributed" vertical="center" justifyLastLine="1"/>
    </xf>
    <xf numFmtId="0" fontId="8" fillId="2" borderId="8" xfId="0" applyFont="1" applyFill="1" applyBorder="1" applyAlignment="1">
      <alignment horizontal="distributed" vertical="center"/>
    </xf>
    <xf numFmtId="0" fontId="8" fillId="2" borderId="10" xfId="0" applyFont="1" applyFill="1" applyBorder="1" applyAlignment="1">
      <alignment horizontal="distributed" vertical="center"/>
    </xf>
    <xf numFmtId="0" fontId="15" fillId="2" borderId="17" xfId="0" applyFont="1" applyFill="1" applyBorder="1" applyAlignment="1">
      <alignment horizontal="distributed" vertical="center"/>
    </xf>
    <xf numFmtId="0" fontId="15" fillId="2" borderId="10" xfId="0" applyFont="1" applyFill="1" applyBorder="1" applyAlignment="1">
      <alignment horizontal="distributed" vertical="center"/>
    </xf>
    <xf numFmtId="0" fontId="8" fillId="2" borderId="11" xfId="0" applyFont="1" applyFill="1" applyBorder="1" applyAlignment="1">
      <alignment horizontal="distributed" vertical="center" justifyLastLine="1"/>
    </xf>
    <xf numFmtId="0" fontId="8" fillId="2" borderId="12" xfId="0" applyFont="1" applyFill="1" applyBorder="1" applyAlignment="1">
      <alignment horizontal="distributed" vertical="center" justifyLastLine="1"/>
    </xf>
    <xf numFmtId="0" fontId="15" fillId="2" borderId="8" xfId="0" applyFont="1" applyFill="1" applyBorder="1" applyAlignment="1">
      <alignment horizontal="distributed" vertical="center"/>
    </xf>
    <xf numFmtId="0" fontId="15" fillId="2" borderId="26" xfId="0" applyFont="1" applyFill="1" applyBorder="1" applyAlignment="1">
      <alignment horizontal="distributed" vertical="center"/>
    </xf>
    <xf numFmtId="0" fontId="8" fillId="2" borderId="0" xfId="0" applyFont="1" applyFill="1" applyBorder="1" applyAlignment="1">
      <alignment horizontal="left" vertical="center" wrapText="1"/>
    </xf>
    <xf numFmtId="0" fontId="8" fillId="2" borderId="23" xfId="0" applyFont="1" applyFill="1" applyBorder="1" applyAlignment="1">
      <alignment horizontal="distributed" vertical="center" justifyLastLine="1"/>
    </xf>
    <xf numFmtId="0" fontId="8" fillId="2" borderId="24" xfId="0" applyFont="1" applyFill="1" applyBorder="1" applyAlignment="1">
      <alignment horizontal="distributed" vertical="center" justifyLastLine="1"/>
    </xf>
    <xf numFmtId="0" fontId="8" fillId="2" borderId="23" xfId="0" applyFont="1" applyFill="1" applyBorder="1" applyAlignment="1">
      <alignment horizontal="distributed" vertical="center" wrapText="1" justifyLastLine="1"/>
    </xf>
    <xf numFmtId="38" fontId="8" fillId="2" borderId="8" xfId="1" applyFont="1" applyFill="1" applyBorder="1" applyAlignment="1">
      <alignment horizontal="center" vertical="center"/>
    </xf>
    <xf numFmtId="38" fontId="8" fillId="2" borderId="0" xfId="1" applyFont="1" applyFill="1" applyBorder="1" applyAlignment="1">
      <alignment horizontal="center" vertical="center"/>
    </xf>
    <xf numFmtId="38" fontId="8" fillId="2" borderId="19" xfId="1" applyFont="1" applyFill="1" applyBorder="1" applyAlignment="1">
      <alignment horizontal="center" vertical="center"/>
    </xf>
    <xf numFmtId="38" fontId="8" fillId="2" borderId="10" xfId="1" applyFont="1" applyFill="1" applyBorder="1" applyAlignment="1">
      <alignment horizontal="center" vertical="center"/>
    </xf>
    <xf numFmtId="38" fontId="8" fillId="2" borderId="1" xfId="1" applyFont="1" applyFill="1" applyBorder="1" applyAlignment="1">
      <alignment horizontal="center" vertical="center"/>
    </xf>
    <xf numFmtId="38" fontId="8" fillId="2" borderId="9" xfId="1" applyFont="1" applyFill="1" applyBorder="1" applyAlignment="1">
      <alignment horizontal="center" vertical="center"/>
    </xf>
    <xf numFmtId="38" fontId="8" fillId="2" borderId="13" xfId="1" applyFont="1" applyFill="1" applyBorder="1" applyAlignment="1">
      <alignment horizontal="distributed" vertical="center" wrapText="1" justifyLastLine="1"/>
    </xf>
    <xf numFmtId="38" fontId="8" fillId="2" borderId="11" xfId="1" applyFont="1" applyFill="1" applyBorder="1" applyAlignment="1">
      <alignment horizontal="distributed" vertical="center" wrapText="1" justifyLastLine="1"/>
    </xf>
    <xf numFmtId="38" fontId="8" fillId="2" borderId="17" xfId="1" applyFont="1" applyFill="1" applyBorder="1" applyAlignment="1">
      <alignment horizontal="distributed" vertical="center"/>
    </xf>
    <xf numFmtId="38" fontId="8" fillId="2" borderId="10" xfId="1" applyFont="1" applyFill="1" applyBorder="1" applyAlignment="1">
      <alignment horizontal="distributed" vertical="center"/>
    </xf>
    <xf numFmtId="38" fontId="8" fillId="2" borderId="8" xfId="1" applyFont="1" applyFill="1" applyBorder="1" applyAlignment="1">
      <alignment horizontal="distributed" vertical="center"/>
    </xf>
    <xf numFmtId="0" fontId="8" fillId="2" borderId="0" xfId="0" applyFont="1" applyFill="1" applyBorder="1" applyAlignment="1">
      <alignment horizontal="distributed" vertical="center"/>
    </xf>
    <xf numFmtId="38" fontId="8" fillId="2" borderId="2" xfId="1" applyFont="1" applyFill="1" applyBorder="1" applyAlignment="1">
      <alignment horizontal="distributed" vertical="center" wrapText="1" justifyLastLine="1"/>
    </xf>
    <xf numFmtId="38" fontId="8" fillId="2" borderId="19" xfId="1" applyFont="1" applyFill="1" applyBorder="1" applyAlignment="1">
      <alignment horizontal="distributed" vertical="center" wrapText="1" justifyLastLine="1"/>
    </xf>
    <xf numFmtId="0" fontId="11" fillId="2" borderId="0" xfId="0" applyFont="1" applyFill="1" applyBorder="1" applyAlignment="1">
      <alignment vertical="center" wrapText="1"/>
    </xf>
    <xf numFmtId="38" fontId="8" fillId="2" borderId="22" xfId="1" applyFont="1" applyFill="1" applyBorder="1" applyAlignment="1">
      <alignment horizontal="distributed" vertical="center" justifyLastLine="1"/>
    </xf>
    <xf numFmtId="38" fontId="8" fillId="2" borderId="20" xfId="1" applyFont="1" applyFill="1" applyBorder="1" applyAlignment="1">
      <alignment horizontal="distributed" vertical="center" justifyLastLine="1"/>
    </xf>
    <xf numFmtId="38" fontId="8" fillId="2" borderId="4" xfId="1" applyFont="1" applyFill="1" applyBorder="1" applyAlignment="1">
      <alignment horizontal="distributed" vertical="center" justifyLastLine="1"/>
    </xf>
    <xf numFmtId="38" fontId="8" fillId="2" borderId="6" xfId="1" applyFont="1" applyFill="1" applyBorder="1" applyAlignment="1">
      <alignment horizontal="distributed" vertical="center" justifyLastLine="1"/>
    </xf>
    <xf numFmtId="38" fontId="8" fillId="2" borderId="5" xfId="1" applyFont="1" applyFill="1" applyBorder="1" applyAlignment="1">
      <alignment horizontal="distributed" vertical="center" justifyLastLine="1"/>
    </xf>
    <xf numFmtId="38" fontId="8" fillId="2" borderId="7" xfId="1" applyFont="1" applyFill="1" applyBorder="1" applyAlignment="1">
      <alignment horizontal="distributed" vertical="center" justifyLastLine="1"/>
    </xf>
    <xf numFmtId="38" fontId="8" fillId="2" borderId="13" xfId="1" applyFont="1" applyFill="1" applyBorder="1" applyAlignment="1">
      <alignment horizontal="distributed" vertical="center" justifyLastLine="1"/>
    </xf>
    <xf numFmtId="0" fontId="8" fillId="2" borderId="1" xfId="0" applyFont="1" applyFill="1" applyBorder="1" applyAlignment="1">
      <alignment horizontal="distributed" vertical="center"/>
    </xf>
    <xf numFmtId="38" fontId="8" fillId="2" borderId="21" xfId="1" applyFont="1" applyFill="1" applyBorder="1" applyAlignment="1">
      <alignment horizontal="distributed" vertical="center" justifyLastLine="1"/>
    </xf>
    <xf numFmtId="38" fontId="8" fillId="2" borderId="0" xfId="1" applyFont="1" applyFill="1" applyBorder="1" applyAlignment="1">
      <alignment horizontal="distributed" vertical="center" justifyLastLine="1"/>
    </xf>
    <xf numFmtId="38" fontId="8" fillId="2" borderId="1" xfId="1" applyFont="1" applyFill="1" applyBorder="1" applyAlignment="1">
      <alignment horizontal="distributed" vertical="center" justifyLastLine="1"/>
    </xf>
    <xf numFmtId="0" fontId="8" fillId="2" borderId="17" xfId="0" applyFont="1" applyFill="1" applyBorder="1" applyAlignment="1">
      <alignment horizontal="distributed" vertical="center"/>
    </xf>
    <xf numFmtId="0" fontId="8" fillId="2" borderId="11" xfId="0" applyFont="1" applyFill="1" applyBorder="1" applyAlignment="1">
      <alignment horizontal="distributed" vertical="center" justifyLastLine="1" shrinkToFit="1"/>
    </xf>
    <xf numFmtId="0" fontId="8" fillId="2" borderId="4" xfId="0" applyFont="1" applyFill="1" applyBorder="1" applyAlignment="1">
      <alignment horizontal="distributed" vertical="center" justifyLastLine="1" shrinkToFit="1"/>
    </xf>
    <xf numFmtId="0" fontId="8" fillId="2" borderId="12" xfId="0" applyFont="1" applyFill="1" applyBorder="1" applyAlignment="1">
      <alignment horizontal="distributed" vertical="center" justifyLastLine="1" shrinkToFit="1"/>
    </xf>
    <xf numFmtId="0" fontId="8" fillId="2" borderId="6" xfId="0" applyFont="1" applyFill="1" applyBorder="1" applyAlignment="1">
      <alignment horizontal="distributed" vertical="center" justifyLastLine="1" shrinkToFit="1"/>
    </xf>
    <xf numFmtId="0" fontId="8" fillId="2" borderId="17" xfId="0" applyFont="1" applyFill="1" applyBorder="1" applyAlignment="1">
      <alignment horizontal="distributed" vertical="center" shrinkToFit="1"/>
    </xf>
    <xf numFmtId="0" fontId="8" fillId="2" borderId="8" xfId="0" applyFont="1" applyFill="1" applyBorder="1" applyAlignment="1">
      <alignment horizontal="distributed" vertical="center" shrinkToFit="1"/>
    </xf>
    <xf numFmtId="0" fontId="8" fillId="2" borderId="10" xfId="0" applyFont="1" applyFill="1" applyBorder="1" applyAlignment="1">
      <alignment horizontal="distributed" vertical="center" shrinkToFit="1"/>
    </xf>
    <xf numFmtId="0" fontId="8" fillId="2" borderId="0" xfId="0" applyFont="1" applyFill="1" applyBorder="1" applyAlignment="1">
      <alignment horizontal="distributed" vertical="center" shrinkToFit="1"/>
    </xf>
    <xf numFmtId="0" fontId="8" fillId="2" borderId="0" xfId="0" applyFont="1" applyFill="1" applyBorder="1" applyAlignment="1">
      <alignment vertical="center" wrapText="1"/>
    </xf>
    <xf numFmtId="0" fontId="8" fillId="2" borderId="12" xfId="0" applyFont="1" applyFill="1" applyBorder="1" applyAlignment="1">
      <alignment horizontal="distributed" vertical="center"/>
    </xf>
    <xf numFmtId="0" fontId="8" fillId="2" borderId="29"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2" borderId="31" xfId="0" applyFont="1" applyFill="1" applyBorder="1" applyAlignment="1">
      <alignment horizontal="distributed" vertical="center" wrapText="1"/>
    </xf>
    <xf numFmtId="0" fontId="8" fillId="2" borderId="13" xfId="0" applyFont="1" applyFill="1" applyBorder="1" applyAlignment="1">
      <alignment horizontal="distributed" vertical="center" wrapText="1" justifyLastLine="1"/>
    </xf>
    <xf numFmtId="0" fontId="8" fillId="2" borderId="30" xfId="0" applyFont="1" applyFill="1" applyBorder="1" applyAlignment="1">
      <alignment horizontal="distributed" vertical="center"/>
    </xf>
    <xf numFmtId="0" fontId="8" fillId="2" borderId="28" xfId="0" applyFont="1" applyFill="1" applyBorder="1" applyAlignment="1">
      <alignment horizontal="distributed" vertical="center" wrapText="1"/>
    </xf>
    <xf numFmtId="0" fontId="8" fillId="2" borderId="11" xfId="0" applyFont="1" applyFill="1" applyBorder="1" applyAlignment="1">
      <alignment horizontal="distributed" vertical="center" wrapText="1" justifyLastLine="1"/>
    </xf>
    <xf numFmtId="0" fontId="8" fillId="2" borderId="4" xfId="0" applyFont="1" applyFill="1" applyBorder="1" applyAlignment="1">
      <alignment horizontal="distributed" vertical="center" wrapText="1" justifyLastLine="1"/>
    </xf>
    <xf numFmtId="5" fontId="8" fillId="2" borderId="17" xfId="0" applyNumberFormat="1" applyFont="1" applyFill="1" applyBorder="1" applyAlignment="1">
      <alignment horizontal="distributed" vertical="center"/>
    </xf>
    <xf numFmtId="5" fontId="8" fillId="2" borderId="10" xfId="0" applyNumberFormat="1" applyFont="1" applyFill="1" applyBorder="1" applyAlignment="1">
      <alignment horizontal="distributed" vertical="center"/>
    </xf>
    <xf numFmtId="0" fontId="8" fillId="2" borderId="17" xfId="0"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xf numFmtId="0" fontId="8" fillId="2" borderId="10" xfId="0" applyFont="1" applyFill="1" applyBorder="1" applyAlignment="1">
      <alignment horizontal="distributed" vertical="center" justifyLastLine="1"/>
    </xf>
    <xf numFmtId="0" fontId="8" fillId="2" borderId="10" xfId="0" applyFont="1" applyFill="1" applyBorder="1" applyAlignment="1">
      <alignment horizontal="distributed" vertical="distributed" justifyLastLine="1"/>
    </xf>
    <xf numFmtId="0" fontId="8" fillId="2" borderId="1" xfId="0" applyFont="1" applyFill="1" applyBorder="1" applyAlignment="1">
      <alignment horizontal="distributed" vertical="distributed" justifyLastLine="1"/>
    </xf>
    <xf numFmtId="0" fontId="8" fillId="2" borderId="18" xfId="0" applyFont="1" applyFill="1" applyBorder="1" applyAlignment="1">
      <alignment horizontal="distributed" vertical="distributed" justifyLastLine="1"/>
    </xf>
    <xf numFmtId="0" fontId="8" fillId="2" borderId="9" xfId="0" applyFont="1" applyFill="1" applyBorder="1" applyAlignment="1">
      <alignment horizontal="distributed" vertical="distributed" justifyLastLine="1"/>
    </xf>
    <xf numFmtId="0" fontId="8" fillId="2" borderId="25"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24" xfId="0" applyFont="1" applyFill="1" applyBorder="1" applyAlignment="1">
      <alignment horizontal="distributed" vertical="center" wrapText="1"/>
    </xf>
    <xf numFmtId="0" fontId="8" fillId="2" borderId="8" xfId="0" applyFont="1" applyFill="1" applyBorder="1" applyAlignment="1">
      <alignment horizontal="distributed" vertical="center" wrapText="1"/>
    </xf>
    <xf numFmtId="0" fontId="8" fillId="2" borderId="7" xfId="0" applyFont="1" applyFill="1" applyBorder="1" applyAlignment="1">
      <alignment horizontal="distributed" vertical="center"/>
    </xf>
    <xf numFmtId="0" fontId="8" fillId="2" borderId="19" xfId="0" applyFont="1" applyFill="1" applyBorder="1" applyAlignment="1">
      <alignment horizontal="distributed" vertical="center"/>
    </xf>
    <xf numFmtId="0" fontId="8" fillId="2" borderId="27" xfId="0" applyFont="1" applyFill="1" applyBorder="1" applyAlignment="1">
      <alignment horizontal="distributed" vertical="center" wrapText="1"/>
    </xf>
    <xf numFmtId="0" fontId="8" fillId="2" borderId="28" xfId="0" applyFont="1" applyFill="1" applyBorder="1" applyAlignment="1">
      <alignment horizontal="distributed" vertical="center"/>
    </xf>
    <xf numFmtId="0" fontId="8" fillId="2" borderId="2" xfId="0" applyFont="1" applyFill="1" applyBorder="1" applyAlignment="1">
      <alignment horizontal="distributed" vertical="center" wrapText="1" justifyLastLine="1"/>
    </xf>
    <xf numFmtId="0" fontId="8" fillId="2" borderId="10" xfId="0" applyFont="1" applyFill="1" applyBorder="1" applyAlignment="1">
      <alignment horizontal="center" vertical="distributed" textRotation="255" wrapText="1" justifyLastLine="1"/>
    </xf>
    <xf numFmtId="0" fontId="8" fillId="2" borderId="1" xfId="0" applyFont="1" applyFill="1" applyBorder="1" applyAlignment="1">
      <alignment horizontal="center" vertical="distributed" textRotation="255" wrapText="1" justifyLastLine="1"/>
    </xf>
    <xf numFmtId="0" fontId="8" fillId="2" borderId="15" xfId="0" applyFont="1" applyFill="1" applyBorder="1" applyAlignment="1">
      <alignment horizontal="distributed" vertical="center"/>
    </xf>
    <xf numFmtId="0" fontId="8" fillId="2" borderId="21" xfId="0" applyFont="1" applyFill="1" applyBorder="1" applyAlignment="1">
      <alignment horizontal="distributed" vertical="center" wrapText="1" justifyLastLine="1"/>
    </xf>
    <xf numFmtId="0" fontId="8" fillId="2" borderId="18" xfId="0" applyFont="1" applyFill="1" applyBorder="1" applyAlignment="1">
      <alignment horizontal="distributed" vertical="center" wrapText="1" justifyLastLine="1"/>
    </xf>
    <xf numFmtId="0" fontId="8" fillId="2" borderId="24" xfId="0" applyFont="1" applyFill="1" applyBorder="1" applyAlignment="1">
      <alignment horizontal="distributed" vertical="center" wrapText="1" justifyLastLine="1"/>
    </xf>
    <xf numFmtId="0" fontId="8" fillId="2" borderId="22" xfId="0" applyFont="1" applyFill="1" applyBorder="1" applyAlignment="1">
      <alignment horizontal="distributed" vertical="center" wrapText="1" justifyLastLine="1"/>
    </xf>
    <xf numFmtId="0" fontId="8" fillId="2" borderId="12" xfId="0" applyFont="1" applyFill="1" applyBorder="1" applyAlignment="1">
      <alignment horizontal="distributed" vertical="distributed" justifyLastLine="1"/>
    </xf>
    <xf numFmtId="0" fontId="8" fillId="2" borderId="29" xfId="0" applyFont="1" applyFill="1" applyBorder="1" applyAlignment="1">
      <alignment horizontal="distributed" vertical="distributed" justifyLastLine="1"/>
    </xf>
    <xf numFmtId="0" fontId="8" fillId="2" borderId="6" xfId="0" applyFont="1" applyFill="1" applyBorder="1" applyAlignment="1">
      <alignment horizontal="distributed" vertical="center" wrapText="1"/>
    </xf>
    <xf numFmtId="0" fontId="8" fillId="2" borderId="31" xfId="0" applyFont="1" applyFill="1" applyBorder="1" applyAlignment="1">
      <alignment horizontal="distributed" wrapText="1"/>
    </xf>
    <xf numFmtId="0" fontId="8" fillId="2" borderId="10" xfId="0" applyFont="1" applyFill="1" applyBorder="1" applyAlignment="1">
      <alignment horizontal="center" vertical="distributed" textRotation="255" justifyLastLine="1"/>
    </xf>
    <xf numFmtId="0" fontId="8" fillId="2" borderId="1" xfId="0" applyFont="1" applyFill="1" applyBorder="1" applyAlignment="1">
      <alignment horizontal="center" vertical="distributed" textRotation="255" justifyLastLine="1"/>
    </xf>
    <xf numFmtId="0" fontId="8" fillId="2" borderId="18" xfId="0" applyFont="1" applyFill="1" applyBorder="1" applyAlignment="1">
      <alignment horizontal="center" vertical="distributed" textRotation="255" justifyLastLine="1"/>
    </xf>
    <xf numFmtId="0" fontId="8" fillId="2" borderId="10" xfId="0" applyFont="1" applyFill="1" applyBorder="1" applyAlignment="1">
      <alignment horizontal="center" vertical="distributed"/>
    </xf>
    <xf numFmtId="0" fontId="8" fillId="2" borderId="1" xfId="0" applyFont="1" applyFill="1" applyBorder="1" applyAlignment="1">
      <alignment horizontal="center" vertical="distributed"/>
    </xf>
    <xf numFmtId="0" fontId="8" fillId="2" borderId="18" xfId="0" applyFont="1" applyFill="1" applyBorder="1" applyAlignment="1">
      <alignment horizontal="center" vertical="distributed"/>
    </xf>
    <xf numFmtId="0" fontId="8" fillId="2" borderId="9" xfId="0" applyFont="1" applyFill="1" applyBorder="1" applyAlignment="1">
      <alignment horizontal="center" vertical="distributed"/>
    </xf>
    <xf numFmtId="0" fontId="8" fillId="2" borderId="5" xfId="0" applyFont="1" applyFill="1" applyBorder="1" applyAlignment="1">
      <alignment horizontal="distributed" vertical="center" wrapText="1" justifyLastLine="1"/>
    </xf>
    <xf numFmtId="0" fontId="8" fillId="2" borderId="7" xfId="0" applyFont="1" applyFill="1" applyBorder="1" applyAlignment="1">
      <alignment horizontal="distributed" vertical="center" justifyLastLine="1"/>
    </xf>
    <xf numFmtId="0" fontId="8" fillId="2" borderId="6" xfId="0" applyFont="1" applyFill="1" applyBorder="1" applyAlignment="1">
      <alignment horizontal="distributed" vertical="center" justifyLastLine="1"/>
    </xf>
    <xf numFmtId="0" fontId="8" fillId="2" borderId="6" xfId="0" applyFont="1" applyFill="1" applyBorder="1" applyAlignment="1">
      <alignment horizontal="distributed" vertical="center" wrapText="1" justifyLastLine="1"/>
    </xf>
    <xf numFmtId="0" fontId="8" fillId="2" borderId="0" xfId="0" applyFont="1" applyFill="1" applyBorder="1" applyAlignment="1">
      <alignment horizontal="distributed" vertical="center" justifyLastLine="1"/>
    </xf>
    <xf numFmtId="0" fontId="8" fillId="2" borderId="1" xfId="0" applyFont="1" applyFill="1" applyBorder="1" applyAlignment="1">
      <alignment horizontal="distributed" vertical="center" justifyLastLine="1"/>
    </xf>
    <xf numFmtId="0" fontId="8" fillId="2" borderId="20" xfId="0" applyFont="1" applyFill="1" applyBorder="1" applyAlignment="1">
      <alignment horizontal="distributed" vertical="center" wrapText="1" justifyLastLine="1"/>
    </xf>
    <xf numFmtId="0" fontId="8" fillId="2" borderId="7" xfId="0" applyFont="1" applyFill="1" applyBorder="1" applyAlignment="1">
      <alignment horizontal="distributed" vertical="center" wrapText="1" justifyLastLine="1"/>
    </xf>
    <xf numFmtId="0" fontId="11" fillId="2" borderId="0" xfId="0" applyFont="1" applyFill="1" applyBorder="1" applyAlignment="1">
      <alignment horizontal="left" vertical="center" wrapText="1"/>
    </xf>
    <xf numFmtId="49" fontId="8" fillId="2" borderId="17" xfId="0" applyNumberFormat="1" applyFont="1" applyFill="1" applyBorder="1" applyAlignment="1">
      <alignment horizontal="distributed" vertical="center"/>
    </xf>
    <xf numFmtId="49" fontId="8" fillId="2" borderId="8" xfId="0" applyNumberFormat="1" applyFont="1" applyFill="1" applyBorder="1" applyAlignment="1">
      <alignment horizontal="distributed" vertical="center"/>
    </xf>
    <xf numFmtId="0" fontId="8" fillId="2" borderId="2" xfId="0" applyFont="1" applyFill="1" applyBorder="1" applyAlignment="1">
      <alignment horizontal="distributed" vertical="center" justifyLastLine="1" shrinkToFit="1"/>
    </xf>
    <xf numFmtId="0" fontId="8" fillId="2" borderId="0" xfId="0" applyFont="1" applyFill="1" applyBorder="1" applyAlignment="1">
      <alignment horizontal="distributed" vertical="center" justifyLastLine="1" shrinkToFit="1"/>
    </xf>
    <xf numFmtId="0" fontId="8" fillId="2" borderId="19" xfId="0" applyFont="1" applyFill="1" applyBorder="1" applyAlignment="1">
      <alignment horizontal="distributed" vertical="center" justifyLastLine="1" shrinkToFit="1"/>
    </xf>
    <xf numFmtId="0" fontId="8" fillId="2" borderId="18" xfId="0" applyFont="1" applyFill="1" applyBorder="1" applyAlignment="1">
      <alignment horizontal="distributed" vertical="center"/>
    </xf>
    <xf numFmtId="0" fontId="8" fillId="2" borderId="7" xfId="0" applyFont="1" applyFill="1" applyBorder="1" applyAlignment="1">
      <alignment horizontal="distributed" vertical="center" wrapText="1" justifyLastLine="1" shrinkToFit="1"/>
    </xf>
    <xf numFmtId="0" fontId="8" fillId="2" borderId="26" xfId="0" applyFont="1" applyFill="1" applyBorder="1" applyAlignment="1">
      <alignment horizontal="distributed" vertical="center" justifyLastLine="1" shrinkToFit="1"/>
    </xf>
    <xf numFmtId="0" fontId="8" fillId="2" borderId="25" xfId="0" applyFont="1" applyFill="1" applyBorder="1" applyAlignment="1">
      <alignment horizontal="distributed" vertical="center" justifyLastLine="1" shrinkToFit="1"/>
    </xf>
    <xf numFmtId="0" fontId="8" fillId="2" borderId="24" xfId="0" applyFont="1" applyFill="1" applyBorder="1" applyAlignment="1">
      <alignment horizontal="distributed" vertical="center" justifyLastLine="1" shrinkToFit="1"/>
    </xf>
    <xf numFmtId="0" fontId="8" fillId="2" borderId="25" xfId="0" applyFont="1" applyFill="1" applyBorder="1" applyAlignment="1">
      <alignment vertical="distributed" textRotation="255"/>
    </xf>
    <xf numFmtId="0" fontId="8" fillId="2" borderId="16" xfId="0" applyFont="1" applyFill="1" applyBorder="1" applyAlignment="1">
      <alignment vertical="distributed" textRotation="255"/>
    </xf>
    <xf numFmtId="0" fontId="8" fillId="2" borderId="26"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5" xfId="0" applyFont="1" applyFill="1" applyBorder="1" applyAlignment="1">
      <alignment horizontal="distributed" vertical="distributed" textRotation="255"/>
    </xf>
    <xf numFmtId="0" fontId="8" fillId="2" borderId="16" xfId="0" applyFont="1" applyFill="1" applyBorder="1" applyAlignment="1">
      <alignment horizontal="distributed" vertical="distributed" textRotation="255"/>
    </xf>
    <xf numFmtId="0" fontId="8" fillId="2" borderId="24" xfId="0" applyFont="1" applyFill="1" applyBorder="1" applyAlignment="1">
      <alignment horizontal="distributed" vertical="distributed" textRotation="255"/>
    </xf>
    <xf numFmtId="0" fontId="8" fillId="2" borderId="22" xfId="0" applyFont="1" applyFill="1" applyBorder="1" applyAlignment="1">
      <alignment horizontal="distributed" vertical="center" justifyLastLine="1"/>
    </xf>
    <xf numFmtId="0" fontId="8" fillId="2" borderId="20" xfId="0" applyFont="1" applyFill="1" applyBorder="1" applyAlignment="1">
      <alignment horizontal="distributed" vertical="center" justifyLastLine="1"/>
    </xf>
    <xf numFmtId="0" fontId="8" fillId="2" borderId="24" xfId="0" applyFont="1" applyFill="1" applyBorder="1" applyAlignment="1">
      <alignment vertical="distributed" textRotation="255"/>
    </xf>
  </cellXfs>
  <cellStyles count="7">
    <cellStyle name="スタイル 1" xfId="6"/>
    <cellStyle name="ハイパーリンク" xfId="5" builtinId="8"/>
    <cellStyle name="桁区切り" xfId="1" builtinId="6"/>
    <cellStyle name="桁区切り 2" xfId="4"/>
    <cellStyle name="標準" xfId="0" builtinId="0"/>
    <cellStyle name="標準 2"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abSelected="1" workbookViewId="0">
      <pane ySplit="3" topLeftCell="A4" activePane="bottomLeft" state="frozen"/>
      <selection sqref="A1:XFD1048576"/>
      <selection pane="bottomLeft" activeCell="D11" sqref="D11"/>
    </sheetView>
  </sheetViews>
  <sheetFormatPr defaultRowHeight="13.2"/>
  <cols>
    <col min="1" max="1" width="4.44140625" style="1" customWidth="1"/>
    <col min="2" max="2" width="86.33203125" style="1" customWidth="1"/>
    <col min="3" max="16384" width="8.88671875" style="1"/>
  </cols>
  <sheetData>
    <row r="1" spans="1:4" ht="23.4">
      <c r="A1" s="223" t="s">
        <v>900</v>
      </c>
      <c r="B1" s="223"/>
    </row>
    <row r="2" spans="1:4" ht="19.2">
      <c r="A2" s="2" t="s">
        <v>1141</v>
      </c>
      <c r="B2" s="3"/>
    </row>
    <row r="3" spans="1:4">
      <c r="A3" s="4"/>
      <c r="B3" s="222" t="s">
        <v>902</v>
      </c>
    </row>
    <row r="4" spans="1:4" s="7" customFormat="1" ht="18" customHeight="1">
      <c r="A4" s="5"/>
      <c r="B4" s="6" t="str">
        <f ca="1">'10'!A1</f>
        <v>10　年齢（各歳）および男女別人口</v>
      </c>
      <c r="D4" s="7" t="s">
        <v>901</v>
      </c>
    </row>
    <row r="5" spans="1:4" s="7" customFormat="1" ht="18" customHeight="1">
      <c r="A5" s="5"/>
      <c r="B5" s="8" t="str">
        <f ca="1">'11'!A1</f>
        <v>11　町丁目別世帯数および男女別人口</v>
      </c>
    </row>
    <row r="6" spans="1:4" s="7" customFormat="1" ht="18" customHeight="1">
      <c r="A6" s="5"/>
      <c r="B6" s="8" t="str">
        <f ca="1">'12'!A1</f>
        <v>12　小学校区別世帯数・年齢（５歳階級）別人口</v>
      </c>
    </row>
    <row r="7" spans="1:4" s="7" customFormat="1" ht="18" customHeight="1">
      <c r="A7" s="5"/>
      <c r="B7" s="8" t="str">
        <f ca="1">'13'!A1</f>
        <v>13　年齢（５歳階級）別、配偶関係男女別１５歳以上人口</v>
      </c>
    </row>
    <row r="8" spans="1:4" s="7" customFormat="1" ht="18" customHeight="1">
      <c r="A8" s="5"/>
      <c r="B8" s="8" t="str">
        <f ca="1">'14'!A1</f>
        <v>14　在学か否かの別・最終卒業学校の種類、年齢（５歳階級）、男女別１５歳以上人口</v>
      </c>
    </row>
    <row r="9" spans="1:4" s="7" customFormat="1" ht="18" customHeight="1">
      <c r="A9" s="5"/>
      <c r="B9" s="8" t="str">
        <f ca="1">'15'!A1</f>
        <v>15　在学学校・未就学の種類、男女別在学者数および未就学者数</v>
      </c>
    </row>
    <row r="10" spans="1:4" s="7" customFormat="1" ht="18" customHeight="1">
      <c r="A10" s="5"/>
      <c r="B10" s="8" t="str">
        <f ca="1">'16'!A1</f>
        <v>16　職業大分類および男女別１５歳以上就業者数</v>
      </c>
    </row>
    <row r="11" spans="1:4" s="7" customFormat="1" ht="18" customHeight="1">
      <c r="A11" s="5"/>
      <c r="B11" s="8" t="str">
        <f ca="1">'17'!A1</f>
        <v>17　産業大分類、男女別１５歳以上就業者数</v>
      </c>
    </row>
    <row r="12" spans="1:4" s="7" customFormat="1" ht="18" customHeight="1">
      <c r="A12" s="5"/>
      <c r="B12" s="8" t="str">
        <f ca="1">'18'!A1</f>
        <v>18　産業、従業上の地位、男女別１５歳以上就業者数</v>
      </c>
    </row>
    <row r="13" spans="1:4" s="7" customFormat="1" ht="18" customHeight="1">
      <c r="A13" s="5"/>
      <c r="B13" s="8" t="str">
        <f ca="1">'19'!A1</f>
        <v>19　世帯の種類、世帯人員別世帯数および世帯人員</v>
      </c>
    </row>
    <row r="14" spans="1:4" s="7" customFormat="1" ht="18" customHeight="1">
      <c r="A14" s="5"/>
      <c r="B14" s="8" t="str">
        <f ca="1">'20'!A1</f>
        <v>20　世帯の経済構成別一般世帯数、一般世帯人員、1世帯当たり人員</v>
      </c>
    </row>
    <row r="15" spans="1:4" s="7" customFormat="1" ht="18" customHeight="1">
      <c r="A15" s="5"/>
      <c r="B15" s="9" t="str">
        <f ca="1">'21'!A1</f>
        <v>21　住居の種類・住宅の所有の関係別一般世帯数、一般世帯人員、１世帯当たり人員</v>
      </c>
    </row>
    <row r="16" spans="1:4" s="7" customFormat="1" ht="18" customHeight="1">
      <c r="A16" s="5"/>
      <c r="B16" s="8" t="str">
        <f ca="1">'22'!A1</f>
        <v>22　住宅の建て方、住居の種類・住宅の所有の関係別一般世帯数</v>
      </c>
    </row>
    <row r="17" spans="1:2" s="7" customFormat="1" ht="18" customHeight="1">
      <c r="A17" s="5"/>
      <c r="B17" s="8" t="str">
        <f ca="1">'23'!A1</f>
        <v>23　現住地又は５年前の常住地による年齢（５歳階級）、男女別人口</v>
      </c>
    </row>
    <row r="18" spans="1:2" s="7" customFormat="1" ht="18" customHeight="1">
      <c r="A18" s="5"/>
      <c r="B18" s="8" t="str">
        <f ca="1">'24'!A1</f>
        <v>24　世帯の家族類型別一般世帯数、一般世帯人員および１世帯当たり人員</v>
      </c>
    </row>
    <row r="19" spans="1:2" s="7" customFormat="1" ht="18" customHeight="1">
      <c r="A19" s="5"/>
      <c r="B19" s="8" t="str">
        <f ca="1">'25'!A1</f>
        <v>25　労働力状態、男女別１５歳以上人口</v>
      </c>
    </row>
    <row r="20" spans="1:2" s="7" customFormat="1" ht="18" customHeight="1">
      <c r="A20" s="5"/>
      <c r="B20" s="8" t="str">
        <f ca="1">'26'!A1</f>
        <v>26　流動人口</v>
      </c>
    </row>
    <row r="21" spans="1:2" s="7" customFormat="1" ht="18" customHeight="1">
      <c r="A21" s="5"/>
      <c r="B21" s="8" t="str">
        <f ca="1">'27'!A1</f>
        <v>27　就業者・通学者別流動人口</v>
      </c>
    </row>
    <row r="22" spans="1:2" s="7" customFormat="1" ht="18" customHeight="1">
      <c r="A22" s="5"/>
      <c r="B22" s="8" t="str">
        <f ca="1">'28'!A1</f>
        <v>28　常住地又は従業地・通学地による年齢(５、１０歳階級)別人口および１５歳以上就業者数</v>
      </c>
    </row>
    <row r="23" spans="1:2" s="7" customFormat="1" ht="18" customHeight="1">
      <c r="A23" s="5"/>
      <c r="B23" s="8" t="str">
        <f ca="1">'29'!A1</f>
        <v>29　常住地又は従業地・通学地による産業大分類別１５歳以上就業者数</v>
      </c>
    </row>
    <row r="24" spans="1:2" s="7" customFormat="1" ht="18" customHeight="1">
      <c r="A24" s="5"/>
      <c r="B24" s="8" t="str">
        <f ca="1">'30'!A1</f>
        <v>30　流出・流入人口</v>
      </c>
    </row>
  </sheetData>
  <mergeCells count="1">
    <mergeCell ref="A1:B1"/>
  </mergeCells>
  <phoneticPr fontId="2"/>
  <hyperlinks>
    <hyperlink ref="B5" location="'11'!A1" display="'11'!A1"/>
    <hyperlink ref="B6" location="'12'!A1" display="'12'!A1"/>
    <hyperlink ref="B7" location="'13'!A1" display="'13'!A1"/>
    <hyperlink ref="B8" location="'14'!A1" display="'14'!A1"/>
    <hyperlink ref="B9" location="'15'!A1" display="'15'!A1"/>
    <hyperlink ref="B10" location="'16'!A1" display="'16'!A1"/>
    <hyperlink ref="B11" location="'17'!A1" display="'17'!A1"/>
    <hyperlink ref="B12" location="'18'!A1" display="'18'!A1"/>
    <hyperlink ref="B13" location="'19'!A1" display="'19'!A1"/>
    <hyperlink ref="B14" location="'20'!A1" display="'20'!A1"/>
    <hyperlink ref="B15" location="'21'!A1" display="'21'!A1"/>
    <hyperlink ref="B16" location="'22'!A1" display="'22'!A1"/>
    <hyperlink ref="B17" location="'23'!A1" display="'23'!A1"/>
    <hyperlink ref="B18" location="'24'!A1" display="'24'!A1"/>
    <hyperlink ref="B19" location="'25'!A1" display="'25'!A1"/>
    <hyperlink ref="B20" location="'26'!A1" display="'26'!A1"/>
    <hyperlink ref="B21" location="'27'!A1" display="'27'!A1"/>
    <hyperlink ref="B22" location="'28'!A1" display="'28'!A1"/>
    <hyperlink ref="B23" location="'29'!A1" display="'29'!A1"/>
    <hyperlink ref="B24" location="'30'!A1" display="'30'!A1"/>
    <hyperlink ref="B4" location="'10'!A1" display="'10'!A1"/>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zoomScaleSheetLayoutView="100" zoomScalePageLayoutView="80" workbookViewId="0">
      <selection sqref="A1:B1"/>
    </sheetView>
  </sheetViews>
  <sheetFormatPr defaultColWidth="1.6640625" defaultRowHeight="12"/>
  <cols>
    <col min="1" max="3" width="3" style="14" customWidth="1"/>
    <col min="4" max="4" width="31.44140625" style="14" bestFit="1" customWidth="1"/>
    <col min="5" max="16" width="14" style="14" customWidth="1"/>
    <col min="17" max="16384" width="1.6640625" style="14"/>
  </cols>
  <sheetData>
    <row r="1" spans="1:16" s="12" customFormat="1" ht="19.2">
      <c r="A1" s="10" t="str">
        <f ca="1">MID(CELL("FILENAME",A1),FIND("]",CELL("FILENAME",A1))+1,99)&amp;"　"&amp;"産業、従業上の地位、男女別１５歳以上就業者数"</f>
        <v>18　産業、従業上の地位、男女別１５歳以上就業者数</v>
      </c>
      <c r="B1" s="10"/>
      <c r="C1" s="10"/>
      <c r="D1" s="11"/>
      <c r="E1" s="11"/>
      <c r="F1" s="11"/>
      <c r="G1" s="11"/>
      <c r="H1" s="11"/>
      <c r="I1" s="11"/>
      <c r="J1" s="11"/>
      <c r="K1" s="11"/>
      <c r="L1" s="11"/>
      <c r="M1" s="11"/>
      <c r="N1" s="11"/>
      <c r="O1" s="11"/>
      <c r="P1" s="11"/>
    </row>
    <row r="2" spans="1:16">
      <c r="K2" s="69"/>
      <c r="L2" s="69"/>
      <c r="M2" s="69"/>
      <c r="N2" s="69"/>
      <c r="O2" s="69"/>
      <c r="P2" s="69"/>
    </row>
    <row r="3" spans="1:16" ht="1.05" customHeight="1">
      <c r="K3" s="69"/>
      <c r="L3" s="69"/>
      <c r="M3" s="69"/>
      <c r="N3" s="69"/>
      <c r="O3" s="69"/>
      <c r="P3" s="69"/>
    </row>
    <row r="4" spans="1:16" ht="1.05" customHeight="1">
      <c r="A4" s="15"/>
      <c r="B4" s="15"/>
      <c r="C4" s="15"/>
      <c r="D4" s="15"/>
      <c r="E4" s="15"/>
      <c r="F4" s="15"/>
      <c r="G4" s="15"/>
      <c r="H4" s="15"/>
      <c r="I4" s="15"/>
      <c r="J4" s="15"/>
      <c r="K4" s="15"/>
      <c r="L4" s="15"/>
      <c r="M4" s="15"/>
      <c r="N4" s="15"/>
      <c r="O4" s="15"/>
    </row>
    <row r="5" spans="1:16" ht="1.05" customHeight="1">
      <c r="A5" s="15"/>
      <c r="B5" s="15"/>
      <c r="C5" s="15"/>
      <c r="D5" s="15"/>
      <c r="E5" s="15"/>
      <c r="F5" s="15"/>
      <c r="G5" s="15"/>
      <c r="H5" s="15"/>
      <c r="I5" s="15"/>
      <c r="J5" s="15"/>
      <c r="K5" s="15"/>
      <c r="L5" s="15"/>
      <c r="M5" s="15"/>
      <c r="N5" s="15"/>
      <c r="O5" s="15"/>
      <c r="P5" s="15"/>
    </row>
    <row r="6" spans="1:16" s="197" customFormat="1" ht="1.05" customHeight="1">
      <c r="A6" s="186"/>
      <c r="B6" s="186"/>
      <c r="C6" s="186"/>
      <c r="D6" s="186"/>
      <c r="E6" s="186"/>
      <c r="F6" s="186"/>
      <c r="G6" s="186"/>
      <c r="H6" s="186"/>
      <c r="I6" s="186"/>
      <c r="J6" s="186"/>
      <c r="K6" s="186"/>
      <c r="L6" s="186"/>
      <c r="M6" s="186"/>
      <c r="N6" s="186"/>
      <c r="O6" s="186"/>
      <c r="P6" s="186"/>
    </row>
    <row r="7" spans="1:16">
      <c r="A7" s="108"/>
      <c r="B7" s="108"/>
      <c r="C7" s="108"/>
      <c r="D7" s="108"/>
      <c r="E7" s="108"/>
      <c r="F7" s="108"/>
      <c r="G7" s="108"/>
      <c r="H7" s="108"/>
      <c r="I7" s="108"/>
      <c r="J7" s="108"/>
      <c r="K7" s="108"/>
      <c r="L7" s="108"/>
      <c r="M7" s="108"/>
      <c r="N7" s="108"/>
      <c r="O7" s="108"/>
      <c r="P7" s="13" t="s">
        <v>871</v>
      </c>
    </row>
    <row r="8" spans="1:16" s="30" customFormat="1" ht="18" customHeight="1">
      <c r="A8" s="270" t="s">
        <v>394</v>
      </c>
      <c r="B8" s="271"/>
      <c r="C8" s="271"/>
      <c r="D8" s="271"/>
      <c r="E8" s="230" t="s">
        <v>9</v>
      </c>
      <c r="F8" s="230"/>
      <c r="G8" s="230"/>
      <c r="H8" s="230"/>
      <c r="I8" s="230" t="s">
        <v>3</v>
      </c>
      <c r="J8" s="230"/>
      <c r="K8" s="230"/>
      <c r="L8" s="230"/>
      <c r="M8" s="230" t="s">
        <v>10</v>
      </c>
      <c r="N8" s="230"/>
      <c r="O8" s="230"/>
      <c r="P8" s="228"/>
    </row>
    <row r="9" spans="1:16" s="30" customFormat="1" ht="30" customHeight="1">
      <c r="A9" s="272"/>
      <c r="B9" s="273"/>
      <c r="C9" s="273"/>
      <c r="D9" s="273"/>
      <c r="E9" s="212" t="s">
        <v>360</v>
      </c>
      <c r="F9" s="212" t="s">
        <v>361</v>
      </c>
      <c r="G9" s="212" t="s">
        <v>362</v>
      </c>
      <c r="H9" s="212" t="s">
        <v>359</v>
      </c>
      <c r="I9" s="212" t="s">
        <v>360</v>
      </c>
      <c r="J9" s="212" t="s">
        <v>361</v>
      </c>
      <c r="K9" s="212" t="s">
        <v>362</v>
      </c>
      <c r="L9" s="212" t="s">
        <v>359</v>
      </c>
      <c r="M9" s="212" t="s">
        <v>360</v>
      </c>
      <c r="N9" s="212" t="s">
        <v>361</v>
      </c>
      <c r="O9" s="212" t="s">
        <v>362</v>
      </c>
      <c r="P9" s="213" t="s">
        <v>359</v>
      </c>
    </row>
    <row r="10" spans="1:16" ht="30" customHeight="1">
      <c r="A10" s="275" t="s">
        <v>357</v>
      </c>
      <c r="B10" s="275"/>
      <c r="C10" s="275"/>
      <c r="D10" s="275"/>
      <c r="E10" s="65">
        <v>172729</v>
      </c>
      <c r="F10" s="40">
        <v>145873</v>
      </c>
      <c r="G10" s="40">
        <v>14606</v>
      </c>
      <c r="H10" s="40">
        <v>3775</v>
      </c>
      <c r="I10" s="40">
        <v>99146</v>
      </c>
      <c r="J10" s="40">
        <v>82842</v>
      </c>
      <c r="K10" s="40">
        <v>10912</v>
      </c>
      <c r="L10" s="40">
        <v>700</v>
      </c>
      <c r="M10" s="40">
        <v>73583</v>
      </c>
      <c r="N10" s="40">
        <v>63031</v>
      </c>
      <c r="O10" s="40">
        <v>3694</v>
      </c>
      <c r="P10" s="40">
        <v>3075</v>
      </c>
    </row>
    <row r="11" spans="1:16" ht="30" customHeight="1">
      <c r="A11" s="277" t="s">
        <v>410</v>
      </c>
      <c r="B11" s="277"/>
      <c r="C11" s="277"/>
      <c r="D11" s="277"/>
      <c r="E11" s="48">
        <v>183818</v>
      </c>
      <c r="F11" s="40">
        <v>150131</v>
      </c>
      <c r="G11" s="40">
        <v>13685</v>
      </c>
      <c r="H11" s="40">
        <v>3094</v>
      </c>
      <c r="I11" s="40">
        <v>103684</v>
      </c>
      <c r="J11" s="40">
        <v>83018</v>
      </c>
      <c r="K11" s="40">
        <v>10005</v>
      </c>
      <c r="L11" s="40">
        <v>555</v>
      </c>
      <c r="M11" s="40">
        <v>80134</v>
      </c>
      <c r="N11" s="40">
        <v>67113</v>
      </c>
      <c r="O11" s="40">
        <v>3680</v>
      </c>
      <c r="P11" s="40">
        <v>2539</v>
      </c>
    </row>
    <row r="12" spans="1:16" ht="30" customHeight="1">
      <c r="A12" s="254" t="s">
        <v>411</v>
      </c>
      <c r="B12" s="254"/>
      <c r="C12" s="254"/>
      <c r="D12" s="254"/>
      <c r="E12" s="48">
        <v>175966</v>
      </c>
      <c r="F12" s="40">
        <v>153837</v>
      </c>
      <c r="G12" s="40">
        <v>12774</v>
      </c>
      <c r="H12" s="40">
        <v>2651</v>
      </c>
      <c r="I12" s="40">
        <v>94959</v>
      </c>
      <c r="J12" s="40">
        <v>81671</v>
      </c>
      <c r="K12" s="40">
        <v>9082</v>
      </c>
      <c r="L12" s="40">
        <v>426</v>
      </c>
      <c r="M12" s="40">
        <v>81007</v>
      </c>
      <c r="N12" s="40">
        <v>72166</v>
      </c>
      <c r="O12" s="40">
        <v>3692</v>
      </c>
      <c r="P12" s="40">
        <v>2225</v>
      </c>
    </row>
    <row r="13" spans="1:16" ht="30" customHeight="1">
      <c r="A13" s="188"/>
      <c r="B13" s="274" t="s">
        <v>147</v>
      </c>
      <c r="C13" s="275"/>
      <c r="D13" s="276"/>
      <c r="E13" s="65">
        <v>467</v>
      </c>
      <c r="F13" s="66">
        <v>233</v>
      </c>
      <c r="G13" s="66">
        <v>171</v>
      </c>
      <c r="H13" s="66">
        <v>61</v>
      </c>
      <c r="I13" s="66">
        <v>327</v>
      </c>
      <c r="J13" s="66">
        <v>161</v>
      </c>
      <c r="K13" s="66">
        <v>152</v>
      </c>
      <c r="L13" s="66">
        <v>12</v>
      </c>
      <c r="M13" s="66">
        <v>140</v>
      </c>
      <c r="N13" s="66">
        <v>72</v>
      </c>
      <c r="O13" s="66">
        <v>19</v>
      </c>
      <c r="P13" s="66">
        <v>49</v>
      </c>
    </row>
    <row r="14" spans="1:16" ht="22.2" customHeight="1">
      <c r="A14" s="188"/>
      <c r="B14" s="125"/>
      <c r="C14" s="195" t="s">
        <v>54</v>
      </c>
      <c r="D14" s="196" t="s">
        <v>146</v>
      </c>
      <c r="E14" s="48">
        <v>462</v>
      </c>
      <c r="F14" s="40">
        <v>228</v>
      </c>
      <c r="G14" s="40">
        <v>171</v>
      </c>
      <c r="H14" s="40">
        <v>61</v>
      </c>
      <c r="I14" s="40">
        <v>324</v>
      </c>
      <c r="J14" s="40">
        <v>158</v>
      </c>
      <c r="K14" s="40">
        <v>152</v>
      </c>
      <c r="L14" s="40">
        <v>12</v>
      </c>
      <c r="M14" s="40">
        <v>138</v>
      </c>
      <c r="N14" s="40">
        <v>70</v>
      </c>
      <c r="O14" s="40">
        <v>19</v>
      </c>
      <c r="P14" s="40">
        <v>49</v>
      </c>
    </row>
    <row r="15" spans="1:16" ht="22.2" customHeight="1">
      <c r="A15" s="188"/>
      <c r="B15" s="125"/>
      <c r="C15" s="125" t="s">
        <v>56</v>
      </c>
      <c r="D15" s="126" t="s">
        <v>145</v>
      </c>
      <c r="E15" s="48">
        <v>5</v>
      </c>
      <c r="F15" s="40">
        <v>5</v>
      </c>
      <c r="G15" s="40" t="s">
        <v>351</v>
      </c>
      <c r="H15" s="40" t="s">
        <v>8</v>
      </c>
      <c r="I15" s="40">
        <v>3</v>
      </c>
      <c r="J15" s="40">
        <v>3</v>
      </c>
      <c r="K15" s="40" t="s">
        <v>351</v>
      </c>
      <c r="L15" s="40" t="s">
        <v>8</v>
      </c>
      <c r="M15" s="40">
        <v>2</v>
      </c>
      <c r="N15" s="40">
        <v>2</v>
      </c>
      <c r="O15" s="40" t="s">
        <v>351</v>
      </c>
      <c r="P15" s="40" t="s">
        <v>8</v>
      </c>
    </row>
    <row r="16" spans="1:16" ht="30" customHeight="1">
      <c r="A16" s="188"/>
      <c r="B16" s="274" t="s">
        <v>144</v>
      </c>
      <c r="C16" s="275"/>
      <c r="D16" s="276"/>
      <c r="E16" s="48">
        <v>32201</v>
      </c>
      <c r="F16" s="40">
        <v>28775</v>
      </c>
      <c r="G16" s="40">
        <v>2572</v>
      </c>
      <c r="H16" s="40">
        <v>392</v>
      </c>
      <c r="I16" s="40">
        <v>24447</v>
      </c>
      <c r="J16" s="40">
        <v>21602</v>
      </c>
      <c r="K16" s="40">
        <v>2348</v>
      </c>
      <c r="L16" s="40">
        <v>119</v>
      </c>
      <c r="M16" s="40">
        <v>7754</v>
      </c>
      <c r="N16" s="40">
        <v>7173</v>
      </c>
      <c r="O16" s="40">
        <v>224</v>
      </c>
      <c r="P16" s="40">
        <v>273</v>
      </c>
    </row>
    <row r="17" spans="1:16" ht="22.2" customHeight="1">
      <c r="A17" s="188"/>
      <c r="B17" s="125"/>
      <c r="C17" s="195" t="s">
        <v>85</v>
      </c>
      <c r="D17" s="196" t="s">
        <v>143</v>
      </c>
      <c r="E17" s="48">
        <v>10</v>
      </c>
      <c r="F17" s="40">
        <v>10</v>
      </c>
      <c r="G17" s="40" t="s">
        <v>351</v>
      </c>
      <c r="H17" s="40" t="s">
        <v>8</v>
      </c>
      <c r="I17" s="40">
        <v>9</v>
      </c>
      <c r="J17" s="40">
        <v>9</v>
      </c>
      <c r="K17" s="40" t="s">
        <v>351</v>
      </c>
      <c r="L17" s="40" t="s">
        <v>8</v>
      </c>
      <c r="M17" s="40">
        <v>1</v>
      </c>
      <c r="N17" s="40">
        <v>1</v>
      </c>
      <c r="O17" s="40" t="s">
        <v>351</v>
      </c>
      <c r="P17" s="40" t="s">
        <v>8</v>
      </c>
    </row>
    <row r="18" spans="1:16" ht="22.2" customHeight="1">
      <c r="A18" s="188"/>
      <c r="B18" s="125"/>
      <c r="C18" s="125" t="s">
        <v>141</v>
      </c>
      <c r="D18" s="126" t="s">
        <v>89</v>
      </c>
      <c r="E18" s="48">
        <v>10468</v>
      </c>
      <c r="F18" s="40">
        <v>8124</v>
      </c>
      <c r="G18" s="40">
        <v>1908</v>
      </c>
      <c r="H18" s="40">
        <v>244</v>
      </c>
      <c r="I18" s="40">
        <v>8620</v>
      </c>
      <c r="J18" s="40">
        <v>6483</v>
      </c>
      <c r="K18" s="40">
        <v>1890</v>
      </c>
      <c r="L18" s="40">
        <v>75</v>
      </c>
      <c r="M18" s="40">
        <v>1848</v>
      </c>
      <c r="N18" s="40">
        <v>1641</v>
      </c>
      <c r="O18" s="40">
        <v>18</v>
      </c>
      <c r="P18" s="40">
        <v>169</v>
      </c>
    </row>
    <row r="19" spans="1:16" ht="22.2" customHeight="1">
      <c r="A19" s="188"/>
      <c r="B19" s="125"/>
      <c r="C19" s="125" t="s">
        <v>140</v>
      </c>
      <c r="D19" s="126" t="s">
        <v>91</v>
      </c>
      <c r="E19" s="48">
        <v>21723</v>
      </c>
      <c r="F19" s="40">
        <v>20641</v>
      </c>
      <c r="G19" s="40">
        <v>664</v>
      </c>
      <c r="H19" s="40">
        <v>148</v>
      </c>
      <c r="I19" s="40">
        <v>15818</v>
      </c>
      <c r="J19" s="40">
        <v>15110</v>
      </c>
      <c r="K19" s="40">
        <v>458</v>
      </c>
      <c r="L19" s="40">
        <v>44</v>
      </c>
      <c r="M19" s="40">
        <v>5905</v>
      </c>
      <c r="N19" s="40">
        <v>5531</v>
      </c>
      <c r="O19" s="40">
        <v>206</v>
      </c>
      <c r="P19" s="40">
        <v>104</v>
      </c>
    </row>
    <row r="20" spans="1:16" ht="30" customHeight="1">
      <c r="A20" s="188"/>
      <c r="B20" s="274" t="s">
        <v>139</v>
      </c>
      <c r="C20" s="275"/>
      <c r="D20" s="276"/>
      <c r="E20" s="48">
        <v>134722</v>
      </c>
      <c r="F20" s="40">
        <v>121978</v>
      </c>
      <c r="G20" s="40">
        <v>9406</v>
      </c>
      <c r="H20" s="40">
        <v>2006</v>
      </c>
      <c r="I20" s="40">
        <v>65934</v>
      </c>
      <c r="J20" s="40">
        <v>58644</v>
      </c>
      <c r="K20" s="40">
        <v>6257</v>
      </c>
      <c r="L20" s="40">
        <v>285</v>
      </c>
      <c r="M20" s="40">
        <v>68788</v>
      </c>
      <c r="N20" s="40">
        <v>63334</v>
      </c>
      <c r="O20" s="40">
        <v>3149</v>
      </c>
      <c r="P20" s="40">
        <v>1721</v>
      </c>
    </row>
    <row r="21" spans="1:16" ht="22.2" customHeight="1">
      <c r="A21" s="188"/>
      <c r="B21" s="125"/>
      <c r="C21" s="195" t="s">
        <v>138</v>
      </c>
      <c r="D21" s="196" t="s">
        <v>93</v>
      </c>
      <c r="E21" s="48">
        <v>832</v>
      </c>
      <c r="F21" s="40">
        <v>828</v>
      </c>
      <c r="G21" s="40">
        <v>1</v>
      </c>
      <c r="H21" s="40">
        <v>1</v>
      </c>
      <c r="I21" s="40">
        <v>702</v>
      </c>
      <c r="J21" s="40">
        <v>701</v>
      </c>
      <c r="K21" s="40">
        <v>1</v>
      </c>
      <c r="L21" s="40" t="s">
        <v>8</v>
      </c>
      <c r="M21" s="40">
        <v>130</v>
      </c>
      <c r="N21" s="40">
        <v>127</v>
      </c>
      <c r="O21" s="40" t="s">
        <v>351</v>
      </c>
      <c r="P21" s="40">
        <v>1</v>
      </c>
    </row>
    <row r="22" spans="1:16" ht="22.2" customHeight="1">
      <c r="A22" s="188"/>
      <c r="B22" s="125"/>
      <c r="C22" s="125" t="s">
        <v>137</v>
      </c>
      <c r="D22" s="126" t="s">
        <v>136</v>
      </c>
      <c r="E22" s="48">
        <v>7109</v>
      </c>
      <c r="F22" s="40">
        <v>6681</v>
      </c>
      <c r="G22" s="40">
        <v>367</v>
      </c>
      <c r="H22" s="40">
        <v>27</v>
      </c>
      <c r="I22" s="40">
        <v>5155</v>
      </c>
      <c r="J22" s="40">
        <v>4866</v>
      </c>
      <c r="K22" s="40">
        <v>259</v>
      </c>
      <c r="L22" s="40">
        <v>6</v>
      </c>
      <c r="M22" s="40">
        <v>1954</v>
      </c>
      <c r="N22" s="40">
        <v>1815</v>
      </c>
      <c r="O22" s="40">
        <v>108</v>
      </c>
      <c r="P22" s="40">
        <v>21</v>
      </c>
    </row>
    <row r="23" spans="1:16" ht="22.2" customHeight="1">
      <c r="A23" s="188"/>
      <c r="B23" s="125"/>
      <c r="C23" s="125" t="s">
        <v>135</v>
      </c>
      <c r="D23" s="126" t="s">
        <v>134</v>
      </c>
      <c r="E23" s="48">
        <v>8633</v>
      </c>
      <c r="F23" s="40">
        <v>8097</v>
      </c>
      <c r="G23" s="40">
        <v>380</v>
      </c>
      <c r="H23" s="40">
        <v>22</v>
      </c>
      <c r="I23" s="40">
        <v>6461</v>
      </c>
      <c r="J23" s="40">
        <v>5970</v>
      </c>
      <c r="K23" s="40">
        <v>369</v>
      </c>
      <c r="L23" s="40">
        <v>4</v>
      </c>
      <c r="M23" s="40">
        <v>2172</v>
      </c>
      <c r="N23" s="40">
        <v>2127</v>
      </c>
      <c r="O23" s="40">
        <v>11</v>
      </c>
      <c r="P23" s="40">
        <v>18</v>
      </c>
    </row>
    <row r="24" spans="1:16" ht="22.2" customHeight="1">
      <c r="A24" s="188"/>
      <c r="B24" s="125"/>
      <c r="C24" s="125" t="s">
        <v>98</v>
      </c>
      <c r="D24" s="126" t="s">
        <v>133</v>
      </c>
      <c r="E24" s="48">
        <v>29845</v>
      </c>
      <c r="F24" s="40">
        <v>27882</v>
      </c>
      <c r="G24" s="40">
        <v>1275</v>
      </c>
      <c r="H24" s="40">
        <v>426</v>
      </c>
      <c r="I24" s="40">
        <v>15249</v>
      </c>
      <c r="J24" s="40">
        <v>14132</v>
      </c>
      <c r="K24" s="40">
        <v>903</v>
      </c>
      <c r="L24" s="40">
        <v>78</v>
      </c>
      <c r="M24" s="40">
        <v>14596</v>
      </c>
      <c r="N24" s="40">
        <v>13750</v>
      </c>
      <c r="O24" s="40">
        <v>372</v>
      </c>
      <c r="P24" s="40">
        <v>348</v>
      </c>
    </row>
    <row r="25" spans="1:16" ht="22.2" customHeight="1">
      <c r="A25" s="188"/>
      <c r="B25" s="125"/>
      <c r="C25" s="125" t="s">
        <v>100</v>
      </c>
      <c r="D25" s="126" t="s">
        <v>132</v>
      </c>
      <c r="E25" s="48">
        <v>5998</v>
      </c>
      <c r="F25" s="40">
        <v>5861</v>
      </c>
      <c r="G25" s="40">
        <v>82</v>
      </c>
      <c r="H25" s="40">
        <v>7</v>
      </c>
      <c r="I25" s="40">
        <v>2592</v>
      </c>
      <c r="J25" s="40">
        <v>2511</v>
      </c>
      <c r="K25" s="40">
        <v>60</v>
      </c>
      <c r="L25" s="40">
        <v>1</v>
      </c>
      <c r="M25" s="40">
        <v>3406</v>
      </c>
      <c r="N25" s="40">
        <v>3350</v>
      </c>
      <c r="O25" s="40">
        <v>22</v>
      </c>
      <c r="P25" s="40">
        <v>6</v>
      </c>
    </row>
    <row r="26" spans="1:16" ht="22.2" customHeight="1">
      <c r="A26" s="188"/>
      <c r="B26" s="125"/>
      <c r="C26" s="125" t="s">
        <v>131</v>
      </c>
      <c r="D26" s="126" t="s">
        <v>130</v>
      </c>
      <c r="E26" s="48">
        <v>6753</v>
      </c>
      <c r="F26" s="40">
        <v>5659</v>
      </c>
      <c r="G26" s="40">
        <v>821</v>
      </c>
      <c r="H26" s="40">
        <v>217</v>
      </c>
      <c r="I26" s="40">
        <v>3964</v>
      </c>
      <c r="J26" s="40">
        <v>3356</v>
      </c>
      <c r="K26" s="40">
        <v>520</v>
      </c>
      <c r="L26" s="40">
        <v>48</v>
      </c>
      <c r="M26" s="40">
        <v>2789</v>
      </c>
      <c r="N26" s="40">
        <v>2303</v>
      </c>
      <c r="O26" s="40">
        <v>301</v>
      </c>
      <c r="P26" s="40">
        <v>169</v>
      </c>
    </row>
    <row r="27" spans="1:16" ht="22.2" customHeight="1">
      <c r="A27" s="188"/>
      <c r="B27" s="206"/>
      <c r="C27" s="206" t="s">
        <v>129</v>
      </c>
      <c r="D27" s="126" t="s">
        <v>103</v>
      </c>
      <c r="E27" s="48">
        <v>8303</v>
      </c>
      <c r="F27" s="40">
        <v>6322</v>
      </c>
      <c r="G27" s="40">
        <v>1684</v>
      </c>
      <c r="H27" s="40">
        <v>227</v>
      </c>
      <c r="I27" s="40">
        <v>5027</v>
      </c>
      <c r="J27" s="40">
        <v>3754</v>
      </c>
      <c r="K27" s="40">
        <v>1206</v>
      </c>
      <c r="L27" s="40">
        <v>21</v>
      </c>
      <c r="M27" s="40">
        <v>3276</v>
      </c>
      <c r="N27" s="40">
        <v>2568</v>
      </c>
      <c r="O27" s="40">
        <v>478</v>
      </c>
      <c r="P27" s="40">
        <v>206</v>
      </c>
    </row>
    <row r="28" spans="1:16" ht="22.2" customHeight="1">
      <c r="A28" s="188"/>
      <c r="B28" s="125"/>
      <c r="C28" s="125" t="s">
        <v>128</v>
      </c>
      <c r="D28" s="126" t="s">
        <v>105</v>
      </c>
      <c r="E28" s="48">
        <v>9792</v>
      </c>
      <c r="F28" s="40">
        <v>8358</v>
      </c>
      <c r="G28" s="40">
        <v>950</v>
      </c>
      <c r="H28" s="40">
        <v>360</v>
      </c>
      <c r="I28" s="40">
        <v>3932</v>
      </c>
      <c r="J28" s="40">
        <v>3213</v>
      </c>
      <c r="K28" s="40">
        <v>601</v>
      </c>
      <c r="L28" s="40">
        <v>64</v>
      </c>
      <c r="M28" s="40">
        <v>5860</v>
      </c>
      <c r="N28" s="40">
        <v>5145</v>
      </c>
      <c r="O28" s="40">
        <v>349</v>
      </c>
      <c r="P28" s="40">
        <v>296</v>
      </c>
    </row>
    <row r="29" spans="1:16" ht="22.2" customHeight="1">
      <c r="A29" s="188"/>
      <c r="B29" s="125"/>
      <c r="C29" s="125" t="s">
        <v>127</v>
      </c>
      <c r="D29" s="126" t="s">
        <v>107</v>
      </c>
      <c r="E29" s="48">
        <v>5735</v>
      </c>
      <c r="F29" s="40">
        <v>4419</v>
      </c>
      <c r="G29" s="40">
        <v>1018</v>
      </c>
      <c r="H29" s="40">
        <v>224</v>
      </c>
      <c r="I29" s="40">
        <v>2446</v>
      </c>
      <c r="J29" s="40">
        <v>1833</v>
      </c>
      <c r="K29" s="40">
        <v>541</v>
      </c>
      <c r="L29" s="40">
        <v>26</v>
      </c>
      <c r="M29" s="40">
        <v>3289</v>
      </c>
      <c r="N29" s="40">
        <v>2586</v>
      </c>
      <c r="O29" s="40">
        <v>477</v>
      </c>
      <c r="P29" s="40">
        <v>198</v>
      </c>
    </row>
    <row r="30" spans="1:16" ht="22.2" customHeight="1">
      <c r="A30" s="188"/>
      <c r="B30" s="125"/>
      <c r="C30" s="125" t="s">
        <v>125</v>
      </c>
      <c r="D30" s="126" t="s">
        <v>126</v>
      </c>
      <c r="E30" s="48">
        <v>10833</v>
      </c>
      <c r="F30" s="40">
        <v>9886</v>
      </c>
      <c r="G30" s="40">
        <v>825</v>
      </c>
      <c r="H30" s="40">
        <v>62</v>
      </c>
      <c r="I30" s="40">
        <v>4463</v>
      </c>
      <c r="J30" s="40">
        <v>4197</v>
      </c>
      <c r="K30" s="40">
        <v>232</v>
      </c>
      <c r="L30" s="40">
        <v>12</v>
      </c>
      <c r="M30" s="40">
        <v>6370</v>
      </c>
      <c r="N30" s="40">
        <v>5689</v>
      </c>
      <c r="O30" s="40">
        <v>593</v>
      </c>
      <c r="P30" s="40">
        <v>50</v>
      </c>
    </row>
    <row r="31" spans="1:16" ht="22.2" customHeight="1">
      <c r="A31" s="188"/>
      <c r="B31" s="125"/>
      <c r="C31" s="125" t="s">
        <v>124</v>
      </c>
      <c r="D31" s="126" t="s">
        <v>111</v>
      </c>
      <c r="E31" s="48">
        <v>23579</v>
      </c>
      <c r="F31" s="40">
        <v>21861</v>
      </c>
      <c r="G31" s="40">
        <v>1089</v>
      </c>
      <c r="H31" s="40">
        <v>375</v>
      </c>
      <c r="I31" s="40">
        <v>6286</v>
      </c>
      <c r="J31" s="40">
        <v>5286</v>
      </c>
      <c r="K31" s="40">
        <v>903</v>
      </c>
      <c r="L31" s="40">
        <v>17</v>
      </c>
      <c r="M31" s="40">
        <v>17293</v>
      </c>
      <c r="N31" s="40">
        <v>16575</v>
      </c>
      <c r="O31" s="40">
        <v>186</v>
      </c>
      <c r="P31" s="40">
        <v>358</v>
      </c>
    </row>
    <row r="32" spans="1:16" ht="22.2" customHeight="1">
      <c r="A32" s="188"/>
      <c r="B32" s="125"/>
      <c r="C32" s="125" t="s">
        <v>123</v>
      </c>
      <c r="D32" s="126" t="s">
        <v>113</v>
      </c>
      <c r="E32" s="48">
        <v>537</v>
      </c>
      <c r="F32" s="40">
        <v>526</v>
      </c>
      <c r="G32" s="40">
        <v>1</v>
      </c>
      <c r="H32" s="40" t="s">
        <v>8</v>
      </c>
      <c r="I32" s="40">
        <v>310</v>
      </c>
      <c r="J32" s="40">
        <v>304</v>
      </c>
      <c r="K32" s="40" t="s">
        <v>351</v>
      </c>
      <c r="L32" s="40" t="s">
        <v>8</v>
      </c>
      <c r="M32" s="40">
        <v>227</v>
      </c>
      <c r="N32" s="40">
        <v>222</v>
      </c>
      <c r="O32" s="40">
        <v>1</v>
      </c>
      <c r="P32" s="40" t="s">
        <v>8</v>
      </c>
    </row>
    <row r="33" spans="1:16" ht="22.2" customHeight="1">
      <c r="A33" s="188"/>
      <c r="B33" s="125"/>
      <c r="C33" s="125" t="s">
        <v>122</v>
      </c>
      <c r="D33" s="126" t="s">
        <v>115</v>
      </c>
      <c r="E33" s="48">
        <v>12680</v>
      </c>
      <c r="F33" s="40">
        <v>11505</v>
      </c>
      <c r="G33" s="40">
        <v>913</v>
      </c>
      <c r="H33" s="40">
        <v>58</v>
      </c>
      <c r="I33" s="40">
        <v>7030</v>
      </c>
      <c r="J33" s="40">
        <v>6204</v>
      </c>
      <c r="K33" s="40">
        <v>662</v>
      </c>
      <c r="L33" s="40">
        <v>8</v>
      </c>
      <c r="M33" s="40">
        <v>5650</v>
      </c>
      <c r="N33" s="40">
        <v>5301</v>
      </c>
      <c r="O33" s="40">
        <v>251</v>
      </c>
      <c r="P33" s="40">
        <v>50</v>
      </c>
    </row>
    <row r="34" spans="1:16" ht="22.2" customHeight="1">
      <c r="A34" s="188"/>
      <c r="B34" s="206"/>
      <c r="C34" s="206" t="s">
        <v>121</v>
      </c>
      <c r="D34" s="126" t="s">
        <v>117</v>
      </c>
      <c r="E34" s="48">
        <v>4093</v>
      </c>
      <c r="F34" s="40">
        <v>4093</v>
      </c>
      <c r="G34" s="40" t="s">
        <v>351</v>
      </c>
      <c r="H34" s="40" t="s">
        <v>8</v>
      </c>
      <c r="I34" s="40">
        <v>2317</v>
      </c>
      <c r="J34" s="40">
        <v>2317</v>
      </c>
      <c r="K34" s="40" t="s">
        <v>351</v>
      </c>
      <c r="L34" s="40" t="s">
        <v>8</v>
      </c>
      <c r="M34" s="40">
        <v>1776</v>
      </c>
      <c r="N34" s="40">
        <v>1776</v>
      </c>
      <c r="O34" s="40" t="s">
        <v>351</v>
      </c>
      <c r="P34" s="40" t="s">
        <v>8</v>
      </c>
    </row>
    <row r="35" spans="1:16" ht="22.2" customHeight="1">
      <c r="A35" s="219"/>
      <c r="B35" s="127"/>
      <c r="C35" s="127" t="s">
        <v>120</v>
      </c>
      <c r="D35" s="128" t="s">
        <v>993</v>
      </c>
      <c r="E35" s="62">
        <v>8576</v>
      </c>
      <c r="F35" s="63">
        <v>2851</v>
      </c>
      <c r="G35" s="63">
        <v>625</v>
      </c>
      <c r="H35" s="63">
        <v>192</v>
      </c>
      <c r="I35" s="63">
        <v>4251</v>
      </c>
      <c r="J35" s="63">
        <v>1264</v>
      </c>
      <c r="K35" s="63">
        <v>325</v>
      </c>
      <c r="L35" s="63">
        <v>10</v>
      </c>
      <c r="M35" s="63">
        <v>4325</v>
      </c>
      <c r="N35" s="63">
        <v>1587</v>
      </c>
      <c r="O35" s="63">
        <v>300</v>
      </c>
      <c r="P35" s="63">
        <v>182</v>
      </c>
    </row>
    <row r="36" spans="1:16">
      <c r="B36" s="129"/>
      <c r="P36" s="13" t="s">
        <v>873</v>
      </c>
    </row>
    <row r="37" spans="1:16">
      <c r="A37" s="14" t="s">
        <v>372</v>
      </c>
    </row>
  </sheetData>
  <customSheetViews>
    <customSheetView guid="{5EBCDA32-B4BD-414C-B320-75D89D5E9F8E}" showPageBreaks="1" printArea="1" view="pageBreakPreview">
      <selection activeCell="AC23" sqref="AC23"/>
      <pageMargins left="0" right="0" top="0.59055118110236227" bottom="0.59055118110236227" header="0.51181102362204722" footer="0.51181102362204722"/>
      <printOptions horizontalCentered="1"/>
      <pageSetup paperSize="8" pageOrder="overThenDown" orientation="landscape" r:id="rId1"/>
      <headerFooter alignWithMargins="0"/>
    </customSheetView>
  </customSheetViews>
  <mergeCells count="10">
    <mergeCell ref="B16:D16"/>
    <mergeCell ref="B20:D20"/>
    <mergeCell ref="A10:D10"/>
    <mergeCell ref="A11:D11"/>
    <mergeCell ref="A12:D12"/>
    <mergeCell ref="A8:D9"/>
    <mergeCell ref="E8:H8"/>
    <mergeCell ref="I8:L8"/>
    <mergeCell ref="M8:P8"/>
    <mergeCell ref="B13:D13"/>
  </mergeCells>
  <phoneticPr fontId="2"/>
  <pageMargins left="0.25" right="0.25" top="0.75" bottom="0.75" header="0.3" footer="0.3"/>
  <pageSetup paperSize="8" pageOrder="overThenDown" orientation="landscape" r:id="rId2"/>
  <headerFoot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zoomScaleSheetLayoutView="100" workbookViewId="0">
      <selection sqref="A1:B1"/>
    </sheetView>
  </sheetViews>
  <sheetFormatPr defaultColWidth="1.6640625" defaultRowHeight="12"/>
  <cols>
    <col min="1" max="1" width="13.109375" style="14" customWidth="1"/>
    <col min="2" max="2" width="5.6640625" style="14" customWidth="1"/>
    <col min="3" max="3" width="19.33203125" style="14" customWidth="1"/>
    <col min="4" max="6" width="21" style="14" customWidth="1"/>
    <col min="7" max="16384" width="1.6640625" style="14"/>
  </cols>
  <sheetData>
    <row r="1" spans="1:6" s="12" customFormat="1" ht="19.2">
      <c r="A1" s="120" t="str">
        <f ca="1">MID(CELL("FILENAME",A1),FIND("]",CELL("FILENAME",A1))+1,99)&amp;"　"&amp;"世帯の種類、世帯人員別世帯数および世帯人員"</f>
        <v>19　世帯の種類、世帯人員別世帯数および世帯人員</v>
      </c>
      <c r="B1" s="121"/>
      <c r="C1" s="121"/>
      <c r="D1" s="121"/>
      <c r="E1" s="121"/>
      <c r="F1" s="121"/>
    </row>
    <row r="3" spans="1:6" s="197" customFormat="1" ht="0.6" customHeight="1">
      <c r="A3" s="239"/>
      <c r="B3" s="239"/>
      <c r="C3" s="239"/>
      <c r="D3" s="239"/>
      <c r="E3" s="239"/>
      <c r="F3" s="239"/>
    </row>
    <row r="4" spans="1:6" ht="0.6" customHeight="1">
      <c r="A4" s="186"/>
      <c r="B4" s="186"/>
      <c r="C4" s="186"/>
      <c r="D4" s="186"/>
      <c r="E4" s="186"/>
      <c r="F4" s="186"/>
    </row>
    <row r="5" spans="1:6" s="197" customFormat="1" ht="1.05" customHeight="1">
      <c r="A5" s="186"/>
      <c r="B5" s="186"/>
      <c r="C5" s="186"/>
      <c r="D5" s="186"/>
      <c r="E5" s="186"/>
      <c r="F5" s="186"/>
    </row>
    <row r="6" spans="1:6" ht="1.05" customHeight="1"/>
    <row r="7" spans="1:6">
      <c r="F7" s="13" t="s">
        <v>865</v>
      </c>
    </row>
    <row r="8" spans="1:6" ht="30" customHeight="1">
      <c r="A8" s="235" t="s">
        <v>394</v>
      </c>
      <c r="B8" s="230"/>
      <c r="C8" s="230"/>
      <c r="D8" s="122" t="s">
        <v>357</v>
      </c>
      <c r="E8" s="122" t="s">
        <v>410</v>
      </c>
      <c r="F8" s="182" t="s">
        <v>296</v>
      </c>
    </row>
    <row r="9" spans="1:6" ht="42" customHeight="1">
      <c r="A9" s="279" t="s">
        <v>991</v>
      </c>
      <c r="B9" s="281" t="s">
        <v>13</v>
      </c>
      <c r="C9" s="281"/>
      <c r="D9" s="117">
        <v>166677</v>
      </c>
      <c r="E9" s="117">
        <v>170325</v>
      </c>
      <c r="F9" s="117">
        <v>176967</v>
      </c>
    </row>
    <row r="10" spans="1:6" ht="42" customHeight="1">
      <c r="A10" s="279"/>
      <c r="B10" s="281" t="s">
        <v>119</v>
      </c>
      <c r="C10" s="281"/>
      <c r="D10" s="117">
        <v>389341</v>
      </c>
      <c r="E10" s="117">
        <v>395479</v>
      </c>
      <c r="F10" s="117">
        <v>401558</v>
      </c>
    </row>
    <row r="11" spans="1:6" ht="42" customHeight="1">
      <c r="A11" s="279" t="s">
        <v>992</v>
      </c>
      <c r="B11" s="269" t="s">
        <v>935</v>
      </c>
      <c r="C11" s="279"/>
      <c r="D11" s="117">
        <v>166540</v>
      </c>
      <c r="E11" s="117">
        <v>170179</v>
      </c>
      <c r="F11" s="117">
        <v>176759</v>
      </c>
    </row>
    <row r="12" spans="1:6" ht="30" customHeight="1">
      <c r="A12" s="279"/>
      <c r="B12" s="123"/>
      <c r="C12" s="201" t="s">
        <v>884</v>
      </c>
      <c r="D12" s="117">
        <v>54770</v>
      </c>
      <c r="E12" s="117">
        <v>56403</v>
      </c>
      <c r="F12" s="117">
        <v>61489</v>
      </c>
    </row>
    <row r="13" spans="1:6" ht="30" customHeight="1">
      <c r="A13" s="279"/>
      <c r="B13" s="123"/>
      <c r="C13" s="202" t="s">
        <v>885</v>
      </c>
      <c r="D13" s="117">
        <v>47927</v>
      </c>
      <c r="E13" s="117">
        <v>50016</v>
      </c>
      <c r="F13" s="117">
        <v>52691</v>
      </c>
    </row>
    <row r="14" spans="1:6" ht="30" customHeight="1">
      <c r="A14" s="279"/>
      <c r="B14" s="123"/>
      <c r="C14" s="202" t="s">
        <v>886</v>
      </c>
      <c r="D14" s="117">
        <v>31294</v>
      </c>
      <c r="E14" s="117">
        <v>31643</v>
      </c>
      <c r="F14" s="117">
        <v>31549</v>
      </c>
    </row>
    <row r="15" spans="1:6" ht="30" customHeight="1">
      <c r="A15" s="279"/>
      <c r="B15" s="123"/>
      <c r="C15" s="202" t="s">
        <v>887</v>
      </c>
      <c r="D15" s="117">
        <v>25178</v>
      </c>
      <c r="E15" s="117">
        <v>24775</v>
      </c>
      <c r="F15" s="117">
        <v>24019</v>
      </c>
    </row>
    <row r="16" spans="1:6" ht="30" customHeight="1">
      <c r="A16" s="279"/>
      <c r="B16" s="123"/>
      <c r="C16" s="202" t="s">
        <v>888</v>
      </c>
      <c r="D16" s="117">
        <v>5983</v>
      </c>
      <c r="E16" s="117">
        <v>6004</v>
      </c>
      <c r="F16" s="117">
        <v>5821</v>
      </c>
    </row>
    <row r="17" spans="1:6" ht="30" customHeight="1">
      <c r="A17" s="279"/>
      <c r="B17" s="123"/>
      <c r="C17" s="202" t="s">
        <v>889</v>
      </c>
      <c r="D17" s="117">
        <v>1121</v>
      </c>
      <c r="E17" s="117">
        <v>1079</v>
      </c>
      <c r="F17" s="117">
        <v>967</v>
      </c>
    </row>
    <row r="18" spans="1:6" ht="30" customHeight="1">
      <c r="A18" s="279"/>
      <c r="B18" s="123"/>
      <c r="C18" s="202" t="s">
        <v>890</v>
      </c>
      <c r="D18" s="117">
        <v>209</v>
      </c>
      <c r="E18" s="117">
        <v>200</v>
      </c>
      <c r="F18" s="117">
        <v>172</v>
      </c>
    </row>
    <row r="19" spans="1:6" ht="30" customHeight="1">
      <c r="A19" s="279"/>
      <c r="B19" s="123"/>
      <c r="C19" s="202" t="s">
        <v>891</v>
      </c>
      <c r="D19" s="117">
        <v>48</v>
      </c>
      <c r="E19" s="117">
        <v>45</v>
      </c>
      <c r="F19" s="117">
        <v>41</v>
      </c>
    </row>
    <row r="20" spans="1:6" ht="30" customHeight="1">
      <c r="A20" s="279"/>
      <c r="B20" s="123"/>
      <c r="C20" s="202" t="s">
        <v>892</v>
      </c>
      <c r="D20" s="117">
        <v>8</v>
      </c>
      <c r="E20" s="117">
        <v>12</v>
      </c>
      <c r="F20" s="117">
        <v>8</v>
      </c>
    </row>
    <row r="21" spans="1:6" ht="30" customHeight="1">
      <c r="A21" s="279"/>
      <c r="B21" s="124"/>
      <c r="C21" s="203" t="s">
        <v>936</v>
      </c>
      <c r="D21" s="117">
        <v>2</v>
      </c>
      <c r="E21" s="117">
        <v>2</v>
      </c>
      <c r="F21" s="117">
        <v>2</v>
      </c>
    </row>
    <row r="22" spans="1:6" ht="42" customHeight="1">
      <c r="A22" s="279"/>
      <c r="B22" s="281" t="s">
        <v>119</v>
      </c>
      <c r="C22" s="281"/>
      <c r="D22" s="117">
        <v>383803</v>
      </c>
      <c r="E22" s="117">
        <v>388846</v>
      </c>
      <c r="F22" s="117">
        <v>394125</v>
      </c>
    </row>
    <row r="23" spans="1:6" ht="42" customHeight="1">
      <c r="A23" s="280"/>
      <c r="B23" s="282" t="s">
        <v>934</v>
      </c>
      <c r="C23" s="282"/>
      <c r="D23" s="119">
        <v>2.2999999999999998</v>
      </c>
      <c r="E23" s="119">
        <v>2.2849235217000001</v>
      </c>
      <c r="F23" s="119">
        <v>2.23</v>
      </c>
    </row>
    <row r="24" spans="1:6">
      <c r="F24" s="13" t="s">
        <v>873</v>
      </c>
    </row>
    <row r="25" spans="1:6">
      <c r="A25" s="14" t="s">
        <v>961</v>
      </c>
    </row>
    <row r="26" spans="1:6" ht="25.8" customHeight="1">
      <c r="A26" s="278" t="s">
        <v>962</v>
      </c>
      <c r="B26" s="278"/>
      <c r="C26" s="278"/>
      <c r="D26" s="278"/>
      <c r="E26" s="278"/>
      <c r="F26" s="278"/>
    </row>
  </sheetData>
  <customSheetViews>
    <customSheetView guid="{5EBCDA32-B4BD-414C-B320-75D89D5E9F8E}" showPageBreaks="1" printArea="1" view="pageBreakPreview">
      <selection activeCell="R9" sqref="R9"/>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10">
    <mergeCell ref="A26:F26"/>
    <mergeCell ref="A11:A23"/>
    <mergeCell ref="B22:C22"/>
    <mergeCell ref="B23:C23"/>
    <mergeCell ref="A3:F3"/>
    <mergeCell ref="A8:C8"/>
    <mergeCell ref="A9:A10"/>
    <mergeCell ref="B9:C9"/>
    <mergeCell ref="B10:C10"/>
    <mergeCell ref="B11:C11"/>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100" workbookViewId="0">
      <selection sqref="A1:B1"/>
    </sheetView>
  </sheetViews>
  <sheetFormatPr defaultColWidth="1.6640625" defaultRowHeight="12"/>
  <cols>
    <col min="1" max="1" width="12.44140625" style="14" customWidth="1"/>
    <col min="2" max="2" width="16.44140625" style="14" customWidth="1"/>
    <col min="3" max="7" width="14.44140625" style="14" customWidth="1"/>
    <col min="8" max="11" width="1.6640625" style="14"/>
    <col min="12" max="12" width="8.109375" style="14" bestFit="1" customWidth="1"/>
    <col min="13" max="16384" width="1.6640625" style="14"/>
  </cols>
  <sheetData>
    <row r="1" spans="1:7" s="12" customFormat="1" ht="19.2">
      <c r="A1" s="12" t="str">
        <f ca="1">MID(CELL("FILENAME",A1),FIND("]",CELL("FILENAME",A1))+1,99)&amp;"　"&amp;"世帯の経済構成別一般世帯数、一般世帯人員、1世帯当たり人員"</f>
        <v>20　世帯の経済構成別一般世帯数、一般世帯人員、1世帯当たり人員</v>
      </c>
    </row>
    <row r="3" spans="1:7" s="197" customFormat="1" ht="0.6" customHeight="1">
      <c r="A3" s="239"/>
      <c r="B3" s="239"/>
      <c r="C3" s="239"/>
      <c r="D3" s="239"/>
      <c r="E3" s="239"/>
      <c r="F3" s="239"/>
      <c r="G3" s="239"/>
    </row>
    <row r="4" spans="1:7" ht="0.6" customHeight="1">
      <c r="A4" s="186"/>
      <c r="B4" s="186"/>
      <c r="C4" s="186"/>
      <c r="D4" s="186"/>
      <c r="E4" s="186"/>
      <c r="F4" s="186"/>
      <c r="G4" s="186"/>
    </row>
    <row r="5" spans="1:7" s="197" customFormat="1" ht="1.05" customHeight="1">
      <c r="A5" s="186"/>
      <c r="B5" s="186"/>
      <c r="C5" s="186"/>
      <c r="D5" s="186"/>
      <c r="E5" s="186"/>
      <c r="F5" s="186"/>
      <c r="G5" s="186"/>
    </row>
    <row r="6" spans="1:7" ht="1.05" customHeight="1"/>
    <row r="7" spans="1:7">
      <c r="G7" s="13" t="s">
        <v>874</v>
      </c>
    </row>
    <row r="8" spans="1:7" ht="40.049999999999997" customHeight="1">
      <c r="A8" s="235" t="s">
        <v>850</v>
      </c>
      <c r="B8" s="230"/>
      <c r="C8" s="189" t="s">
        <v>991</v>
      </c>
      <c r="D8" s="183" t="s">
        <v>158</v>
      </c>
      <c r="E8" s="200" t="s">
        <v>851</v>
      </c>
      <c r="F8" s="200" t="s">
        <v>852</v>
      </c>
      <c r="G8" s="209" t="s">
        <v>157</v>
      </c>
    </row>
    <row r="9" spans="1:7" ht="42.6" customHeight="1">
      <c r="A9" s="279" t="s">
        <v>841</v>
      </c>
      <c r="B9" s="208" t="s">
        <v>160</v>
      </c>
      <c r="C9" s="117">
        <v>166540</v>
      </c>
      <c r="D9" s="117">
        <v>179</v>
      </c>
      <c r="E9" s="117">
        <v>168</v>
      </c>
      <c r="F9" s="117">
        <v>104105</v>
      </c>
      <c r="G9" s="117">
        <v>53293</v>
      </c>
    </row>
    <row r="10" spans="1:7" ht="42.6" customHeight="1">
      <c r="A10" s="279"/>
      <c r="B10" s="208" t="s">
        <v>159</v>
      </c>
      <c r="C10" s="117">
        <v>383803</v>
      </c>
      <c r="D10" s="117">
        <v>400</v>
      </c>
      <c r="E10" s="117">
        <v>618</v>
      </c>
      <c r="F10" s="117">
        <v>277458</v>
      </c>
      <c r="G10" s="117">
        <v>85728</v>
      </c>
    </row>
    <row r="11" spans="1:7" ht="42.6" customHeight="1">
      <c r="A11" s="279"/>
      <c r="B11" s="208" t="s">
        <v>882</v>
      </c>
      <c r="C11" s="118">
        <v>2.2999999999999998</v>
      </c>
      <c r="D11" s="118">
        <v>2.23</v>
      </c>
      <c r="E11" s="118">
        <v>3.68</v>
      </c>
      <c r="F11" s="118">
        <v>2.67</v>
      </c>
      <c r="G11" s="118">
        <v>1.61</v>
      </c>
    </row>
    <row r="12" spans="1:7" ht="42.6" customHeight="1">
      <c r="A12" s="279" t="s">
        <v>395</v>
      </c>
      <c r="B12" s="208" t="s">
        <v>160</v>
      </c>
      <c r="C12" s="117">
        <v>170179</v>
      </c>
      <c r="D12" s="117">
        <v>159</v>
      </c>
      <c r="E12" s="117">
        <v>187</v>
      </c>
      <c r="F12" s="117">
        <v>104616</v>
      </c>
      <c r="G12" s="117">
        <v>56401</v>
      </c>
    </row>
    <row r="13" spans="1:7" ht="42.6" customHeight="1">
      <c r="A13" s="279"/>
      <c r="B13" s="208" t="s">
        <v>159</v>
      </c>
      <c r="C13" s="117">
        <v>388846</v>
      </c>
      <c r="D13" s="117">
        <v>361</v>
      </c>
      <c r="E13" s="117">
        <v>653</v>
      </c>
      <c r="F13" s="117">
        <v>276997</v>
      </c>
      <c r="G13" s="117">
        <v>91474</v>
      </c>
    </row>
    <row r="14" spans="1:7" ht="42.6" customHeight="1">
      <c r="A14" s="279"/>
      <c r="B14" s="208" t="s">
        <v>882</v>
      </c>
      <c r="C14" s="118">
        <v>2.2799999999999998</v>
      </c>
      <c r="D14" s="118">
        <v>2.27</v>
      </c>
      <c r="E14" s="118">
        <v>3.49</v>
      </c>
      <c r="F14" s="118">
        <v>2.65</v>
      </c>
      <c r="G14" s="118">
        <v>1.62</v>
      </c>
    </row>
    <row r="15" spans="1:7" ht="42.6" customHeight="1">
      <c r="A15" s="279" t="s">
        <v>312</v>
      </c>
      <c r="B15" s="208" t="s">
        <v>160</v>
      </c>
      <c r="C15" s="117">
        <v>176759</v>
      </c>
      <c r="D15" s="14">
        <v>186</v>
      </c>
      <c r="E15" s="14">
        <v>193</v>
      </c>
      <c r="F15" s="117">
        <v>105581</v>
      </c>
      <c r="G15" s="117">
        <v>66529</v>
      </c>
    </row>
    <row r="16" spans="1:7" ht="42.6" customHeight="1">
      <c r="A16" s="279"/>
      <c r="B16" s="208" t="s">
        <v>159</v>
      </c>
      <c r="C16" s="117">
        <v>394125</v>
      </c>
      <c r="D16" s="117">
        <v>405</v>
      </c>
      <c r="E16" s="117">
        <v>652</v>
      </c>
      <c r="F16" s="117">
        <v>268246</v>
      </c>
      <c r="G16" s="117">
        <v>115476</v>
      </c>
    </row>
    <row r="17" spans="1:7" ht="42.6" customHeight="1">
      <c r="A17" s="280"/>
      <c r="B17" s="199" t="s">
        <v>882</v>
      </c>
      <c r="C17" s="119">
        <v>2.22973</v>
      </c>
      <c r="D17" s="119">
        <v>2.1774200000000001</v>
      </c>
      <c r="E17" s="119">
        <v>3.3782399999999999</v>
      </c>
      <c r="F17" s="119">
        <v>2.54067</v>
      </c>
      <c r="G17" s="119">
        <v>1.7357199999999999</v>
      </c>
    </row>
    <row r="18" spans="1:7">
      <c r="G18" s="29" t="s">
        <v>875</v>
      </c>
    </row>
    <row r="19" spans="1:7">
      <c r="A19" s="14" t="s">
        <v>963</v>
      </c>
    </row>
  </sheetData>
  <customSheetViews>
    <customSheetView guid="{5EBCDA32-B4BD-414C-B320-75D89D5E9F8E}" showPageBreaks="1" printArea="1" view="pageBreakPreview">
      <selection activeCell="A3" sqref="A3:XFD3"/>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5">
    <mergeCell ref="A3:G3"/>
    <mergeCell ref="A15:A17"/>
    <mergeCell ref="A8:B8"/>
    <mergeCell ref="A9:A11"/>
    <mergeCell ref="A12:A14"/>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election sqref="A1:B1"/>
    </sheetView>
  </sheetViews>
  <sheetFormatPr defaultColWidth="1.6640625" defaultRowHeight="12"/>
  <cols>
    <col min="1" max="2" width="5.6640625" style="14" customWidth="1"/>
    <col min="3" max="3" width="26.5546875" style="14" customWidth="1"/>
    <col min="4" max="6" width="20.6640625" style="14" customWidth="1"/>
    <col min="7" max="7" width="19.44140625" style="14" customWidth="1"/>
    <col min="8" max="14" width="2.6640625" style="14" customWidth="1"/>
    <col min="15" max="16384" width="1.6640625" style="14"/>
  </cols>
  <sheetData>
    <row r="1" spans="1:6" s="12" customFormat="1" ht="40.049999999999997" customHeight="1">
      <c r="A1" s="257" t="str">
        <f ca="1">MID(CELL("FILENAME",A1),FIND("]",CELL("FILENAME",A1))+1,99)&amp;"　"&amp;"住居の種類・住宅の所有の関係別一般世帯数、一般世帯人員、１世帯当たり人員"</f>
        <v>21　住居の種類・住宅の所有の関係別一般世帯数、一般世帯人員、１世帯当たり人員</v>
      </c>
      <c r="B1" s="257"/>
      <c r="C1" s="257"/>
      <c r="D1" s="257"/>
      <c r="E1" s="257"/>
      <c r="F1" s="257"/>
    </row>
    <row r="3" spans="1:6" ht="1.05" customHeight="1"/>
    <row r="4" spans="1:6" ht="1.05" customHeight="1"/>
    <row r="5" spans="1:6" s="197" customFormat="1" ht="1.05" customHeight="1"/>
    <row r="6" spans="1:6" ht="1.05" customHeight="1"/>
    <row r="7" spans="1:6">
      <c r="F7" s="109" t="s">
        <v>869</v>
      </c>
    </row>
    <row r="8" spans="1:6" ht="36" customHeight="1">
      <c r="A8" s="283" t="s">
        <v>394</v>
      </c>
      <c r="B8" s="229"/>
      <c r="C8" s="235"/>
      <c r="D8" s="181" t="s">
        <v>15</v>
      </c>
      <c r="E8" s="183" t="s">
        <v>119</v>
      </c>
      <c r="F8" s="205" t="s">
        <v>1013</v>
      </c>
    </row>
    <row r="9" spans="1:6" ht="42" customHeight="1">
      <c r="A9" s="254" t="s">
        <v>156</v>
      </c>
      <c r="B9" s="254"/>
      <c r="C9" s="254"/>
      <c r="D9" s="110">
        <v>176759</v>
      </c>
      <c r="E9" s="111">
        <v>394125</v>
      </c>
      <c r="F9" s="112">
        <v>2.22973</v>
      </c>
    </row>
    <row r="10" spans="1:6" ht="42" customHeight="1">
      <c r="A10" s="231" t="s">
        <v>155</v>
      </c>
      <c r="B10" s="231"/>
      <c r="C10" s="231"/>
      <c r="D10" s="113">
        <v>175507</v>
      </c>
      <c r="E10" s="111">
        <v>392225</v>
      </c>
      <c r="F10" s="90">
        <v>2.23481</v>
      </c>
    </row>
    <row r="11" spans="1:6" ht="42" customHeight="1">
      <c r="B11" s="269" t="s">
        <v>154</v>
      </c>
      <c r="C11" s="231"/>
      <c r="D11" s="114">
        <v>173670</v>
      </c>
      <c r="E11" s="33">
        <v>389071</v>
      </c>
      <c r="F11" s="90">
        <v>2.2402899999999999</v>
      </c>
    </row>
    <row r="12" spans="1:6" ht="42" customHeight="1">
      <c r="A12" s="188"/>
      <c r="B12" s="105"/>
      <c r="C12" s="193" t="s">
        <v>153</v>
      </c>
      <c r="D12" s="114">
        <v>97810</v>
      </c>
      <c r="E12" s="33">
        <v>247429</v>
      </c>
      <c r="F12" s="90">
        <v>2.52969</v>
      </c>
    </row>
    <row r="13" spans="1:6" ht="42" customHeight="1">
      <c r="A13" s="188"/>
      <c r="B13" s="105"/>
      <c r="C13" s="107" t="s">
        <v>881</v>
      </c>
      <c r="D13" s="114">
        <v>13523</v>
      </c>
      <c r="E13" s="33">
        <v>25090</v>
      </c>
      <c r="F13" s="90">
        <v>1.8553599999999999</v>
      </c>
    </row>
    <row r="14" spans="1:6" ht="42" customHeight="1">
      <c r="A14" s="188"/>
      <c r="B14" s="105"/>
      <c r="C14" s="206" t="s">
        <v>152</v>
      </c>
      <c r="D14" s="114">
        <v>56493</v>
      </c>
      <c r="E14" s="33">
        <v>102862</v>
      </c>
      <c r="F14" s="90">
        <v>1.8207899999999999</v>
      </c>
    </row>
    <row r="15" spans="1:6" ht="42" customHeight="1">
      <c r="A15" s="188"/>
      <c r="B15" s="105"/>
      <c r="C15" s="206" t="s">
        <v>151</v>
      </c>
      <c r="D15" s="114">
        <v>5844</v>
      </c>
      <c r="E15" s="33">
        <v>13690</v>
      </c>
      <c r="F15" s="90">
        <v>2.3425699999999998</v>
      </c>
    </row>
    <row r="16" spans="1:6" ht="42" customHeight="1">
      <c r="B16" s="269" t="s">
        <v>150</v>
      </c>
      <c r="C16" s="231"/>
      <c r="D16" s="114">
        <v>1837</v>
      </c>
      <c r="E16" s="33">
        <v>3154</v>
      </c>
      <c r="F16" s="90">
        <v>1.7169300000000001</v>
      </c>
    </row>
    <row r="17" spans="1:6" ht="42" customHeight="1">
      <c r="A17" s="284" t="s">
        <v>149</v>
      </c>
      <c r="B17" s="284"/>
      <c r="C17" s="284"/>
      <c r="D17" s="115">
        <v>1252</v>
      </c>
      <c r="E17" s="45">
        <v>1900</v>
      </c>
      <c r="F17" s="116">
        <v>1.5175700000000001</v>
      </c>
    </row>
    <row r="18" spans="1:6">
      <c r="F18" s="13" t="s">
        <v>873</v>
      </c>
    </row>
  </sheetData>
  <customSheetViews>
    <customSheetView guid="{5EBCDA32-B4BD-414C-B320-75D89D5E9F8E}" showPageBreaks="1" printArea="1" view="pageBreakPreview">
      <selection activeCell="I19" sqref="I19"/>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7">
    <mergeCell ref="A1:F1"/>
    <mergeCell ref="A8:C8"/>
    <mergeCell ref="A17:C17"/>
    <mergeCell ref="B16:C16"/>
    <mergeCell ref="B11:C11"/>
    <mergeCell ref="A9:C9"/>
    <mergeCell ref="A10:C10"/>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Normal="100" zoomScaleSheetLayoutView="100" workbookViewId="0">
      <selection sqref="A1:B1"/>
    </sheetView>
  </sheetViews>
  <sheetFormatPr defaultColWidth="1.6640625" defaultRowHeight="12"/>
  <cols>
    <col min="1" max="3" width="2.88671875" style="14" customWidth="1"/>
    <col min="4" max="4" width="15" style="14" customWidth="1"/>
    <col min="5" max="10" width="12.88671875" style="14" customWidth="1"/>
    <col min="11" max="16384" width="1.6640625" style="14"/>
  </cols>
  <sheetData>
    <row r="1" spans="1:18" s="12" customFormat="1" ht="19.2">
      <c r="A1" s="12" t="str">
        <f ca="1">MID(CELL("FILENAME",A1),FIND("]",CELL("FILENAME",A1))+1,99)&amp;"　"&amp;"住宅の建て方、住居の種類・住宅の所有の関係別一般世帯数"</f>
        <v>22　住宅の建て方、住居の種類・住宅の所有の関係別一般世帯数</v>
      </c>
    </row>
    <row r="3" spans="1:18" ht="1.05" customHeight="1"/>
    <row r="4" spans="1:18" ht="1.05" customHeight="1">
      <c r="A4" s="15"/>
      <c r="B4" s="15"/>
      <c r="C4" s="15"/>
      <c r="D4" s="15"/>
      <c r="E4" s="15"/>
      <c r="F4" s="15"/>
      <c r="G4" s="15"/>
      <c r="H4" s="15"/>
      <c r="I4" s="15"/>
      <c r="J4" s="15"/>
    </row>
    <row r="5" spans="1:18" s="197" customFormat="1" ht="1.05" customHeight="1">
      <c r="A5" s="186"/>
      <c r="B5" s="186"/>
      <c r="C5" s="186"/>
      <c r="D5" s="186"/>
      <c r="E5" s="186"/>
      <c r="F5" s="186"/>
      <c r="G5" s="186"/>
      <c r="H5" s="186"/>
      <c r="I5" s="186"/>
      <c r="J5" s="186"/>
    </row>
    <row r="6" spans="1:18" ht="1.05" customHeight="1"/>
    <row r="7" spans="1:18">
      <c r="J7" s="13" t="s">
        <v>869</v>
      </c>
    </row>
    <row r="8" spans="1:18" s="30" customFormat="1" ht="36" customHeight="1">
      <c r="A8" s="286" t="s">
        <v>394</v>
      </c>
      <c r="B8" s="287"/>
      <c r="C8" s="287"/>
      <c r="D8" s="287"/>
      <c r="E8" s="200" t="s">
        <v>863</v>
      </c>
      <c r="F8" s="200" t="s">
        <v>299</v>
      </c>
      <c r="G8" s="200" t="s">
        <v>166</v>
      </c>
      <c r="H8" s="183" t="s">
        <v>165</v>
      </c>
      <c r="I8" s="200" t="s">
        <v>164</v>
      </c>
      <c r="J8" s="209" t="s">
        <v>937</v>
      </c>
      <c r="K8" s="104"/>
      <c r="L8" s="104"/>
      <c r="M8" s="104"/>
      <c r="N8" s="104"/>
      <c r="O8" s="104"/>
      <c r="P8" s="104"/>
      <c r="Q8" s="104"/>
      <c r="R8" s="104"/>
    </row>
    <row r="9" spans="1:18" ht="42" customHeight="1">
      <c r="A9" s="231" t="s">
        <v>304</v>
      </c>
      <c r="B9" s="231"/>
      <c r="C9" s="231"/>
      <c r="D9" s="232"/>
      <c r="E9" s="100">
        <v>176759</v>
      </c>
      <c r="F9" s="99">
        <v>58987</v>
      </c>
      <c r="G9" s="99">
        <v>3764</v>
      </c>
      <c r="H9" s="99">
        <v>112636</v>
      </c>
      <c r="I9" s="99">
        <v>120</v>
      </c>
      <c r="J9" s="100">
        <v>1252</v>
      </c>
      <c r="K9" s="99"/>
      <c r="L9" s="99"/>
      <c r="M9" s="99"/>
      <c r="N9" s="99"/>
      <c r="O9" s="99"/>
      <c r="P9" s="99"/>
      <c r="Q9" s="99"/>
      <c r="R9" s="99"/>
    </row>
    <row r="10" spans="1:18" ht="42" customHeight="1">
      <c r="B10" s="290" t="s">
        <v>300</v>
      </c>
      <c r="C10" s="291"/>
      <c r="D10" s="292"/>
      <c r="E10" s="99">
        <v>175507</v>
      </c>
      <c r="F10" s="99">
        <v>58987</v>
      </c>
      <c r="G10" s="99">
        <v>3764</v>
      </c>
      <c r="H10" s="99">
        <v>112636</v>
      </c>
      <c r="I10" s="99">
        <v>120</v>
      </c>
      <c r="J10" s="99" t="s">
        <v>87</v>
      </c>
      <c r="K10" s="99"/>
      <c r="L10" s="99"/>
      <c r="M10" s="99"/>
      <c r="N10" s="99"/>
      <c r="O10" s="99"/>
      <c r="P10" s="99"/>
      <c r="Q10" s="99"/>
      <c r="R10" s="99"/>
    </row>
    <row r="11" spans="1:18" ht="42" customHeight="1">
      <c r="B11" s="105"/>
      <c r="C11" s="288" t="s">
        <v>301</v>
      </c>
      <c r="D11" s="289"/>
      <c r="E11" s="99">
        <v>173670</v>
      </c>
      <c r="F11" s="99">
        <v>58097</v>
      </c>
      <c r="G11" s="99">
        <v>3698</v>
      </c>
      <c r="H11" s="99">
        <v>111761</v>
      </c>
      <c r="I11" s="99">
        <v>114</v>
      </c>
      <c r="J11" s="99" t="s">
        <v>87</v>
      </c>
      <c r="K11" s="99"/>
      <c r="L11" s="99"/>
      <c r="M11" s="99"/>
      <c r="N11" s="99"/>
      <c r="O11" s="99"/>
      <c r="P11" s="99"/>
      <c r="Q11" s="99"/>
      <c r="R11" s="99"/>
    </row>
    <row r="12" spans="1:18" ht="42" customHeight="1">
      <c r="B12" s="105"/>
      <c r="C12" s="206"/>
      <c r="D12" s="106" t="s">
        <v>163</v>
      </c>
      <c r="E12" s="99">
        <v>97810</v>
      </c>
      <c r="F12" s="99">
        <v>54376</v>
      </c>
      <c r="G12" s="99">
        <v>2111</v>
      </c>
      <c r="H12" s="99">
        <v>41269</v>
      </c>
      <c r="I12" s="99">
        <v>54</v>
      </c>
      <c r="J12" s="99" t="s">
        <v>87</v>
      </c>
      <c r="K12" s="99"/>
      <c r="L12" s="99"/>
      <c r="M12" s="99"/>
      <c r="N12" s="99"/>
      <c r="O12" s="99"/>
      <c r="P12" s="99"/>
      <c r="Q12" s="99"/>
      <c r="R12" s="99"/>
    </row>
    <row r="13" spans="1:18" ht="42" customHeight="1">
      <c r="B13" s="105"/>
      <c r="C13" s="107"/>
      <c r="D13" s="202" t="s">
        <v>302</v>
      </c>
      <c r="E13" s="99">
        <v>13523</v>
      </c>
      <c r="F13" s="99">
        <v>1</v>
      </c>
      <c r="G13" s="99">
        <v>13</v>
      </c>
      <c r="H13" s="99">
        <v>13509</v>
      </c>
      <c r="I13" s="99" t="s">
        <v>87</v>
      </c>
      <c r="J13" s="99" t="s">
        <v>87</v>
      </c>
      <c r="K13" s="99"/>
      <c r="L13" s="99"/>
      <c r="M13" s="99"/>
      <c r="N13" s="99"/>
      <c r="O13" s="99"/>
      <c r="P13" s="99"/>
      <c r="Q13" s="99"/>
      <c r="R13" s="99"/>
    </row>
    <row r="14" spans="1:18" ht="42" customHeight="1">
      <c r="B14" s="105"/>
      <c r="C14" s="206"/>
      <c r="D14" s="24" t="s">
        <v>162</v>
      </c>
      <c r="E14" s="99">
        <v>56493</v>
      </c>
      <c r="F14" s="99">
        <v>3358</v>
      </c>
      <c r="G14" s="99">
        <v>1464</v>
      </c>
      <c r="H14" s="99">
        <v>51628</v>
      </c>
      <c r="I14" s="99">
        <v>43</v>
      </c>
      <c r="J14" s="99" t="s">
        <v>87</v>
      </c>
      <c r="K14" s="99"/>
      <c r="L14" s="99"/>
      <c r="M14" s="99"/>
      <c r="N14" s="99"/>
      <c r="O14" s="99"/>
      <c r="P14" s="99"/>
      <c r="Q14" s="99"/>
      <c r="R14" s="99"/>
    </row>
    <row r="15" spans="1:18" ht="42" customHeight="1">
      <c r="B15" s="105"/>
      <c r="C15" s="206"/>
      <c r="D15" s="24" t="s">
        <v>161</v>
      </c>
      <c r="E15" s="99">
        <v>5844</v>
      </c>
      <c r="F15" s="99">
        <v>362</v>
      </c>
      <c r="G15" s="99">
        <v>110</v>
      </c>
      <c r="H15" s="99">
        <v>5355</v>
      </c>
      <c r="I15" s="99">
        <v>17</v>
      </c>
      <c r="J15" s="99" t="s">
        <v>87</v>
      </c>
      <c r="K15" s="99"/>
      <c r="L15" s="99"/>
      <c r="M15" s="99"/>
      <c r="N15" s="99"/>
      <c r="O15" s="99"/>
      <c r="P15" s="99"/>
      <c r="Q15" s="99"/>
      <c r="R15" s="99"/>
    </row>
    <row r="16" spans="1:18" ht="42" customHeight="1">
      <c r="B16" s="105"/>
      <c r="C16" s="269" t="s">
        <v>303</v>
      </c>
      <c r="D16" s="232"/>
      <c r="E16" s="99">
        <v>1837</v>
      </c>
      <c r="F16" s="99">
        <v>890</v>
      </c>
      <c r="G16" s="99">
        <v>66</v>
      </c>
      <c r="H16" s="99">
        <v>875</v>
      </c>
      <c r="I16" s="99">
        <v>6</v>
      </c>
      <c r="J16" s="99" t="s">
        <v>87</v>
      </c>
      <c r="K16" s="99"/>
      <c r="L16" s="99"/>
      <c r="M16" s="99"/>
      <c r="N16" s="99"/>
      <c r="O16" s="99"/>
      <c r="P16" s="99"/>
      <c r="Q16" s="99"/>
      <c r="R16" s="99"/>
    </row>
    <row r="17" spans="1:18" ht="42" customHeight="1">
      <c r="A17" s="108"/>
      <c r="B17" s="285" t="s">
        <v>363</v>
      </c>
      <c r="C17" s="284"/>
      <c r="D17" s="280"/>
      <c r="E17" s="102">
        <v>1252</v>
      </c>
      <c r="F17" s="102" t="s">
        <v>87</v>
      </c>
      <c r="G17" s="102" t="s">
        <v>87</v>
      </c>
      <c r="H17" s="102" t="s">
        <v>87</v>
      </c>
      <c r="I17" s="102" t="s">
        <v>87</v>
      </c>
      <c r="J17" s="102">
        <v>1252</v>
      </c>
      <c r="K17" s="99"/>
      <c r="L17" s="99"/>
      <c r="M17" s="99"/>
      <c r="N17" s="99"/>
      <c r="O17" s="99"/>
      <c r="P17" s="99"/>
      <c r="Q17" s="99"/>
      <c r="R17" s="99"/>
    </row>
    <row r="18" spans="1:18">
      <c r="J18" s="13" t="s">
        <v>873</v>
      </c>
    </row>
  </sheetData>
  <customSheetViews>
    <customSheetView guid="{5EBCDA32-B4BD-414C-B320-75D89D5E9F8E}" showPageBreaks="1" printArea="1" view="pageBreakPreview">
      <selection activeCell="A4" sqref="A3:XFD4"/>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6">
    <mergeCell ref="C16:D16"/>
    <mergeCell ref="B17:D17"/>
    <mergeCell ref="A8:D8"/>
    <mergeCell ref="A9:D9"/>
    <mergeCell ref="C11:D11"/>
    <mergeCell ref="B10:D10"/>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zoomScaleNormal="100" zoomScaleSheetLayoutView="100" zoomScalePageLayoutView="80" workbookViewId="0">
      <selection sqref="A1:B1"/>
    </sheetView>
  </sheetViews>
  <sheetFormatPr defaultColWidth="1.6640625" defaultRowHeight="12"/>
  <cols>
    <col min="1" max="1" width="4.21875" style="14" customWidth="1"/>
    <col min="2" max="2" width="17.77734375" style="14" customWidth="1"/>
    <col min="3" max="4" width="3.88671875" style="14" customWidth="1"/>
    <col min="5" max="5" width="24.77734375" style="14" customWidth="1"/>
    <col min="6" max="6" width="12.88671875" style="14" customWidth="1"/>
    <col min="7" max="25" width="7.44140625" style="14" customWidth="1"/>
    <col min="26" max="16384" width="1.6640625" style="14"/>
  </cols>
  <sheetData>
    <row r="1" spans="1:25" s="12" customFormat="1" ht="19.2">
      <c r="A1" s="10" t="str">
        <f ca="1">MID(CELL("FILENAME",A1),FIND("]",CELL("FILENAME",A1))+1,99)&amp;"　"&amp;"現住地又は５年前の常住地による年齢（５歳階級）、男女別人口"</f>
        <v>23　現住地又は５年前の常住地による年齢（５歳階級）、男女別人口</v>
      </c>
      <c r="B1" s="11"/>
      <c r="C1" s="11"/>
      <c r="D1" s="11"/>
      <c r="E1" s="11"/>
      <c r="F1" s="11"/>
      <c r="G1" s="11"/>
      <c r="H1" s="11"/>
      <c r="I1" s="11"/>
      <c r="J1" s="11"/>
      <c r="K1" s="11"/>
      <c r="L1" s="11"/>
      <c r="M1" s="11"/>
      <c r="N1" s="11"/>
      <c r="O1" s="11"/>
      <c r="P1" s="11"/>
      <c r="Q1" s="11"/>
      <c r="R1" s="11"/>
      <c r="S1" s="11"/>
      <c r="T1" s="11"/>
      <c r="U1" s="11"/>
      <c r="V1" s="11"/>
      <c r="W1" s="11"/>
      <c r="X1" s="11"/>
      <c r="Y1" s="11"/>
    </row>
    <row r="2" spans="1:25" ht="0.6" customHeight="1">
      <c r="N2" s="69"/>
      <c r="O2" s="69"/>
      <c r="P2" s="69"/>
      <c r="Q2" s="69"/>
      <c r="R2" s="69"/>
      <c r="S2" s="69"/>
      <c r="T2" s="69"/>
      <c r="U2" s="69"/>
      <c r="V2" s="69"/>
      <c r="W2" s="69"/>
      <c r="X2" s="69"/>
    </row>
    <row r="3" spans="1:25" ht="1.05" customHeight="1">
      <c r="N3" s="69"/>
      <c r="O3" s="69"/>
      <c r="P3" s="69"/>
      <c r="Q3" s="69"/>
      <c r="R3" s="69"/>
      <c r="S3" s="69"/>
      <c r="T3" s="69"/>
      <c r="U3" s="69"/>
      <c r="V3" s="69"/>
      <c r="W3" s="69"/>
      <c r="X3" s="69"/>
    </row>
    <row r="4" spans="1:25" ht="1.05" customHeight="1">
      <c r="A4" s="15"/>
      <c r="B4" s="15"/>
      <c r="C4" s="15"/>
      <c r="D4" s="15"/>
      <c r="E4" s="15"/>
      <c r="F4" s="15"/>
      <c r="G4" s="15"/>
      <c r="H4" s="15"/>
      <c r="I4" s="15"/>
      <c r="J4" s="15"/>
      <c r="K4" s="15"/>
      <c r="L4" s="15"/>
      <c r="M4" s="15"/>
      <c r="N4" s="15"/>
      <c r="O4" s="15"/>
      <c r="P4" s="15"/>
      <c r="Q4" s="15"/>
      <c r="R4" s="15"/>
      <c r="S4" s="15"/>
      <c r="T4" s="15"/>
      <c r="U4" s="15"/>
      <c r="V4" s="15"/>
      <c r="W4" s="15"/>
      <c r="X4" s="15"/>
      <c r="Y4" s="15"/>
    </row>
    <row r="5" spans="1:25" s="197" customFormat="1" ht="1.05"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row>
    <row r="6" spans="1:25" ht="1.05" customHeight="1"/>
    <row r="7" spans="1:25">
      <c r="Y7" s="94" t="s">
        <v>869</v>
      </c>
    </row>
    <row r="8" spans="1:25" ht="30" customHeight="1">
      <c r="A8" s="305" t="s">
        <v>394</v>
      </c>
      <c r="B8" s="224"/>
      <c r="C8" s="224"/>
      <c r="D8" s="224"/>
      <c r="E8" s="224"/>
      <c r="F8" s="162" t="s">
        <v>9</v>
      </c>
      <c r="G8" s="162" t="s">
        <v>1005</v>
      </c>
      <c r="H8" s="163" t="s">
        <v>903</v>
      </c>
      <c r="I8" s="164" t="s">
        <v>1023</v>
      </c>
      <c r="J8" s="164" t="s">
        <v>1024</v>
      </c>
      <c r="K8" s="164" t="s">
        <v>1025</v>
      </c>
      <c r="L8" s="164" t="s">
        <v>1026</v>
      </c>
      <c r="M8" s="179" t="s">
        <v>1027</v>
      </c>
      <c r="N8" s="179" t="s">
        <v>1028</v>
      </c>
      <c r="O8" s="179" t="s">
        <v>1029</v>
      </c>
      <c r="P8" s="164" t="s">
        <v>1030</v>
      </c>
      <c r="Q8" s="164" t="s">
        <v>1031</v>
      </c>
      <c r="R8" s="164" t="s">
        <v>1032</v>
      </c>
      <c r="S8" s="164" t="s">
        <v>1033</v>
      </c>
      <c r="T8" s="164" t="s">
        <v>1034</v>
      </c>
      <c r="U8" s="164" t="s">
        <v>1035</v>
      </c>
      <c r="V8" s="164" t="s">
        <v>1036</v>
      </c>
      <c r="W8" s="164" t="s">
        <v>1037</v>
      </c>
      <c r="X8" s="164" t="s">
        <v>938</v>
      </c>
      <c r="Y8" s="162" t="s">
        <v>170</v>
      </c>
    </row>
    <row r="9" spans="1:25" ht="15.6" customHeight="1">
      <c r="A9" s="306" t="s">
        <v>387</v>
      </c>
      <c r="B9" s="297" t="s">
        <v>392</v>
      </c>
      <c r="C9" s="300" t="s">
        <v>393</v>
      </c>
      <c r="D9" s="300"/>
      <c r="E9" s="300"/>
      <c r="F9" s="48">
        <v>401558</v>
      </c>
      <c r="G9" s="40">
        <v>17622</v>
      </c>
      <c r="H9" s="40">
        <v>18841</v>
      </c>
      <c r="I9" s="40">
        <v>18453</v>
      </c>
      <c r="J9" s="40">
        <v>18441</v>
      </c>
      <c r="K9" s="40">
        <v>19734</v>
      </c>
      <c r="L9" s="40">
        <v>18907</v>
      </c>
      <c r="M9" s="40">
        <v>21460</v>
      </c>
      <c r="N9" s="40">
        <v>24751</v>
      </c>
      <c r="O9" s="40">
        <v>28012</v>
      </c>
      <c r="P9" s="40">
        <v>33511</v>
      </c>
      <c r="Q9" s="40">
        <v>29858</v>
      </c>
      <c r="R9" s="40">
        <v>25447</v>
      </c>
      <c r="S9" s="40">
        <v>20676</v>
      </c>
      <c r="T9" s="40">
        <v>21417</v>
      </c>
      <c r="U9" s="40">
        <v>26762</v>
      </c>
      <c r="V9" s="40">
        <v>22340</v>
      </c>
      <c r="W9" s="40">
        <v>17392</v>
      </c>
      <c r="X9" s="40">
        <v>17468</v>
      </c>
      <c r="Y9" s="99">
        <v>466</v>
      </c>
    </row>
    <row r="10" spans="1:25" ht="15.6" customHeight="1">
      <c r="A10" s="307"/>
      <c r="B10" s="298"/>
      <c r="C10" s="188"/>
      <c r="D10" s="269" t="s">
        <v>169</v>
      </c>
      <c r="E10" s="231"/>
      <c r="F10" s="48">
        <v>257987</v>
      </c>
      <c r="G10" s="40">
        <v>10319</v>
      </c>
      <c r="H10" s="40">
        <v>9358</v>
      </c>
      <c r="I10" s="40">
        <v>11618</v>
      </c>
      <c r="J10" s="40">
        <v>12453</v>
      </c>
      <c r="K10" s="40">
        <v>10552</v>
      </c>
      <c r="L10" s="40">
        <v>6719</v>
      </c>
      <c r="M10" s="40">
        <v>6883</v>
      </c>
      <c r="N10" s="40">
        <v>10540</v>
      </c>
      <c r="O10" s="40">
        <v>15599</v>
      </c>
      <c r="P10" s="40">
        <v>21892</v>
      </c>
      <c r="Q10" s="40">
        <v>21063</v>
      </c>
      <c r="R10" s="40">
        <v>19129</v>
      </c>
      <c r="S10" s="40">
        <v>16385</v>
      </c>
      <c r="T10" s="40">
        <v>17683</v>
      </c>
      <c r="U10" s="40">
        <v>22732</v>
      </c>
      <c r="V10" s="40">
        <v>18928</v>
      </c>
      <c r="W10" s="40">
        <v>14061</v>
      </c>
      <c r="X10" s="40">
        <v>12012</v>
      </c>
      <c r="Y10" s="99">
        <v>61</v>
      </c>
    </row>
    <row r="11" spans="1:25" ht="15.6" customHeight="1">
      <c r="A11" s="307"/>
      <c r="B11" s="298"/>
      <c r="C11" s="188"/>
      <c r="D11" s="269" t="s">
        <v>305</v>
      </c>
      <c r="E11" s="232"/>
      <c r="F11" s="48">
        <v>84103</v>
      </c>
      <c r="G11" s="40">
        <v>3923</v>
      </c>
      <c r="H11" s="40">
        <v>5832</v>
      </c>
      <c r="I11" s="40">
        <v>3321</v>
      </c>
      <c r="J11" s="40">
        <v>2970</v>
      </c>
      <c r="K11" s="40">
        <v>5239</v>
      </c>
      <c r="L11" s="40">
        <v>7879</v>
      </c>
      <c r="M11" s="40">
        <v>10149</v>
      </c>
      <c r="N11" s="40">
        <v>9221</v>
      </c>
      <c r="O11" s="40">
        <v>7083</v>
      </c>
      <c r="P11" s="40">
        <v>6060</v>
      </c>
      <c r="Q11" s="40">
        <v>4504</v>
      </c>
      <c r="R11" s="40">
        <v>3389</v>
      </c>
      <c r="S11" s="40">
        <v>2512</v>
      </c>
      <c r="T11" s="40">
        <v>2249</v>
      </c>
      <c r="U11" s="40">
        <v>2392</v>
      </c>
      <c r="V11" s="40">
        <v>2018</v>
      </c>
      <c r="W11" s="40">
        <v>1927</v>
      </c>
      <c r="X11" s="40">
        <v>3428</v>
      </c>
      <c r="Y11" s="99">
        <v>7</v>
      </c>
    </row>
    <row r="12" spans="1:25" ht="15.6" customHeight="1">
      <c r="A12" s="307"/>
      <c r="B12" s="298"/>
      <c r="C12" s="188"/>
      <c r="D12" s="206"/>
      <c r="E12" s="193" t="s">
        <v>306</v>
      </c>
      <c r="F12" s="48">
        <v>35047</v>
      </c>
      <c r="G12" s="40">
        <v>1694</v>
      </c>
      <c r="H12" s="40">
        <v>2633</v>
      </c>
      <c r="I12" s="40">
        <v>1691</v>
      </c>
      <c r="J12" s="40">
        <v>1416</v>
      </c>
      <c r="K12" s="40">
        <v>1279</v>
      </c>
      <c r="L12" s="40">
        <v>1871</v>
      </c>
      <c r="M12" s="40">
        <v>2892</v>
      </c>
      <c r="N12" s="40">
        <v>3211</v>
      </c>
      <c r="O12" s="40">
        <v>2891</v>
      </c>
      <c r="P12" s="40">
        <v>2668</v>
      </c>
      <c r="Q12" s="40">
        <v>2061</v>
      </c>
      <c r="R12" s="40">
        <v>1613</v>
      </c>
      <c r="S12" s="40">
        <v>1329</v>
      </c>
      <c r="T12" s="40">
        <v>1348</v>
      </c>
      <c r="U12" s="40">
        <v>1533</v>
      </c>
      <c r="V12" s="40">
        <v>1388</v>
      </c>
      <c r="W12" s="40">
        <v>1299</v>
      </c>
      <c r="X12" s="40">
        <v>2226</v>
      </c>
      <c r="Y12" s="99">
        <v>4</v>
      </c>
    </row>
    <row r="13" spans="1:25" ht="15.6" customHeight="1">
      <c r="A13" s="307"/>
      <c r="B13" s="298"/>
      <c r="C13" s="188"/>
      <c r="D13" s="206"/>
      <c r="E13" s="206" t="s">
        <v>307</v>
      </c>
      <c r="F13" s="48">
        <v>20133</v>
      </c>
      <c r="G13" s="40">
        <v>855</v>
      </c>
      <c r="H13" s="40">
        <v>1061</v>
      </c>
      <c r="I13" s="40">
        <v>375</v>
      </c>
      <c r="J13" s="40">
        <v>369</v>
      </c>
      <c r="K13" s="40">
        <v>921</v>
      </c>
      <c r="L13" s="40">
        <v>2501</v>
      </c>
      <c r="M13" s="40">
        <v>3609</v>
      </c>
      <c r="N13" s="40">
        <v>2729</v>
      </c>
      <c r="O13" s="40">
        <v>1729</v>
      </c>
      <c r="P13" s="40">
        <v>1289</v>
      </c>
      <c r="Q13" s="40">
        <v>878</v>
      </c>
      <c r="R13" s="40">
        <v>734</v>
      </c>
      <c r="S13" s="40">
        <v>566</v>
      </c>
      <c r="T13" s="40">
        <v>510</v>
      </c>
      <c r="U13" s="40">
        <v>538</v>
      </c>
      <c r="V13" s="40">
        <v>382</v>
      </c>
      <c r="W13" s="40">
        <v>371</v>
      </c>
      <c r="X13" s="40">
        <v>716</v>
      </c>
      <c r="Y13" s="99" t="s">
        <v>8</v>
      </c>
    </row>
    <row r="14" spans="1:25" ht="15.6" customHeight="1">
      <c r="A14" s="307"/>
      <c r="B14" s="298"/>
      <c r="C14" s="188"/>
      <c r="D14" s="206"/>
      <c r="E14" s="206" t="s">
        <v>308</v>
      </c>
      <c r="F14" s="48">
        <v>28923</v>
      </c>
      <c r="G14" s="40">
        <v>1374</v>
      </c>
      <c r="H14" s="40">
        <v>2138</v>
      </c>
      <c r="I14" s="40">
        <v>1255</v>
      </c>
      <c r="J14" s="40">
        <v>1185</v>
      </c>
      <c r="K14" s="40">
        <v>3039</v>
      </c>
      <c r="L14" s="40">
        <v>3507</v>
      </c>
      <c r="M14" s="40">
        <v>3648</v>
      </c>
      <c r="N14" s="40">
        <v>3281</v>
      </c>
      <c r="O14" s="40">
        <v>2463</v>
      </c>
      <c r="P14" s="40">
        <v>2103</v>
      </c>
      <c r="Q14" s="40">
        <v>1565</v>
      </c>
      <c r="R14" s="40">
        <v>1042</v>
      </c>
      <c r="S14" s="40">
        <v>617</v>
      </c>
      <c r="T14" s="40">
        <v>391</v>
      </c>
      <c r="U14" s="40">
        <v>321</v>
      </c>
      <c r="V14" s="40">
        <v>248</v>
      </c>
      <c r="W14" s="40">
        <v>257</v>
      </c>
      <c r="X14" s="40">
        <v>486</v>
      </c>
      <c r="Y14" s="99">
        <v>3</v>
      </c>
    </row>
    <row r="15" spans="1:25" ht="15.6" customHeight="1">
      <c r="A15" s="307"/>
      <c r="B15" s="298"/>
      <c r="C15" s="188"/>
      <c r="D15" s="269" t="s">
        <v>309</v>
      </c>
      <c r="E15" s="232"/>
      <c r="F15" s="48">
        <v>2626</v>
      </c>
      <c r="G15" s="40">
        <v>123</v>
      </c>
      <c r="H15" s="40">
        <v>239</v>
      </c>
      <c r="I15" s="40">
        <v>212</v>
      </c>
      <c r="J15" s="40">
        <v>114</v>
      </c>
      <c r="K15" s="40">
        <v>296</v>
      </c>
      <c r="L15" s="40">
        <v>309</v>
      </c>
      <c r="M15" s="40">
        <v>252</v>
      </c>
      <c r="N15" s="40">
        <v>273</v>
      </c>
      <c r="O15" s="40">
        <v>308</v>
      </c>
      <c r="P15" s="40">
        <v>236</v>
      </c>
      <c r="Q15" s="40">
        <v>120</v>
      </c>
      <c r="R15" s="40">
        <v>63</v>
      </c>
      <c r="S15" s="40">
        <v>28</v>
      </c>
      <c r="T15" s="40">
        <v>23</v>
      </c>
      <c r="U15" s="40">
        <v>16</v>
      </c>
      <c r="V15" s="40">
        <v>8</v>
      </c>
      <c r="W15" s="40">
        <v>5</v>
      </c>
      <c r="X15" s="40">
        <v>1</v>
      </c>
      <c r="Y15" s="99" t="s">
        <v>8</v>
      </c>
    </row>
    <row r="16" spans="1:25" ht="15.6" customHeight="1">
      <c r="A16" s="307"/>
      <c r="B16" s="298"/>
      <c r="C16" s="188"/>
      <c r="D16" s="269" t="s">
        <v>168</v>
      </c>
      <c r="E16" s="232"/>
      <c r="F16" s="48">
        <v>190</v>
      </c>
      <c r="G16" s="40">
        <v>21</v>
      </c>
      <c r="H16" s="40">
        <v>5</v>
      </c>
      <c r="I16" s="40">
        <v>2</v>
      </c>
      <c r="J16" s="40">
        <v>4</v>
      </c>
      <c r="K16" s="40">
        <v>6</v>
      </c>
      <c r="L16" s="40">
        <v>8</v>
      </c>
      <c r="M16" s="40">
        <v>16</v>
      </c>
      <c r="N16" s="40">
        <v>11</v>
      </c>
      <c r="O16" s="40">
        <v>6</v>
      </c>
      <c r="P16" s="40">
        <v>6</v>
      </c>
      <c r="Q16" s="40">
        <v>10</v>
      </c>
      <c r="R16" s="40">
        <v>6</v>
      </c>
      <c r="S16" s="40">
        <v>14</v>
      </c>
      <c r="T16" s="40">
        <v>7</v>
      </c>
      <c r="U16" s="40">
        <v>8</v>
      </c>
      <c r="V16" s="40">
        <v>17</v>
      </c>
      <c r="W16" s="40">
        <v>17</v>
      </c>
      <c r="X16" s="40">
        <v>25</v>
      </c>
      <c r="Y16" s="99">
        <v>1</v>
      </c>
    </row>
    <row r="17" spans="1:25" ht="15.6" customHeight="1">
      <c r="A17" s="307"/>
      <c r="B17" s="298"/>
      <c r="C17" s="188"/>
      <c r="D17" s="301" t="s">
        <v>167</v>
      </c>
      <c r="E17" s="279"/>
      <c r="F17" s="48">
        <v>56652</v>
      </c>
      <c r="G17" s="40">
        <v>3236</v>
      </c>
      <c r="H17" s="40">
        <v>3407</v>
      </c>
      <c r="I17" s="40">
        <v>3300</v>
      </c>
      <c r="J17" s="40">
        <v>2900</v>
      </c>
      <c r="K17" s="40">
        <v>3641</v>
      </c>
      <c r="L17" s="40">
        <v>3992</v>
      </c>
      <c r="M17" s="40">
        <v>4160</v>
      </c>
      <c r="N17" s="40">
        <v>4706</v>
      </c>
      <c r="O17" s="40">
        <v>5016</v>
      </c>
      <c r="P17" s="40">
        <v>5317</v>
      </c>
      <c r="Q17" s="40">
        <v>4161</v>
      </c>
      <c r="R17" s="40">
        <v>2860</v>
      </c>
      <c r="S17" s="40">
        <v>1737</v>
      </c>
      <c r="T17" s="40">
        <v>1455</v>
      </c>
      <c r="U17" s="40">
        <v>1614</v>
      </c>
      <c r="V17" s="40">
        <v>1369</v>
      </c>
      <c r="W17" s="40">
        <v>1382</v>
      </c>
      <c r="X17" s="40">
        <v>2002</v>
      </c>
      <c r="Y17" s="99">
        <v>397</v>
      </c>
    </row>
    <row r="18" spans="1:25" ht="15.6" customHeight="1">
      <c r="A18" s="307"/>
      <c r="B18" s="299"/>
      <c r="C18" s="301" t="s">
        <v>988</v>
      </c>
      <c r="D18" s="302"/>
      <c r="E18" s="302"/>
      <c r="F18" s="48">
        <v>51682</v>
      </c>
      <c r="G18" s="40">
        <v>2352</v>
      </c>
      <c r="H18" s="40">
        <v>3438</v>
      </c>
      <c r="I18" s="40">
        <v>1842</v>
      </c>
      <c r="J18" s="40">
        <v>1668</v>
      </c>
      <c r="K18" s="40">
        <v>4256</v>
      </c>
      <c r="L18" s="40">
        <v>6317</v>
      </c>
      <c r="M18" s="40">
        <v>7509</v>
      </c>
      <c r="N18" s="40">
        <v>6283</v>
      </c>
      <c r="O18" s="40">
        <v>4500</v>
      </c>
      <c r="P18" s="40">
        <v>3628</v>
      </c>
      <c r="Q18" s="40">
        <v>2563</v>
      </c>
      <c r="R18" s="40">
        <v>1839</v>
      </c>
      <c r="S18" s="40">
        <v>1211</v>
      </c>
      <c r="T18" s="40">
        <v>924</v>
      </c>
      <c r="U18" s="40">
        <v>875</v>
      </c>
      <c r="V18" s="40">
        <v>638</v>
      </c>
      <c r="W18" s="40">
        <v>633</v>
      </c>
      <c r="X18" s="40">
        <v>1203</v>
      </c>
      <c r="Y18" s="99">
        <v>3</v>
      </c>
    </row>
    <row r="19" spans="1:25" ht="15.6" customHeight="1">
      <c r="A19" s="307"/>
      <c r="B19" s="297" t="s">
        <v>880</v>
      </c>
      <c r="C19" s="254" t="s">
        <v>989</v>
      </c>
      <c r="D19" s="254"/>
      <c r="E19" s="254"/>
      <c r="F19" s="48">
        <v>338997</v>
      </c>
      <c r="G19" s="40">
        <v>14011</v>
      </c>
      <c r="H19" s="40">
        <v>15059</v>
      </c>
      <c r="I19" s="40">
        <v>14901</v>
      </c>
      <c r="J19" s="40">
        <v>15324</v>
      </c>
      <c r="K19" s="40">
        <v>15271</v>
      </c>
      <c r="L19" s="40">
        <v>14358</v>
      </c>
      <c r="M19" s="40">
        <v>15493</v>
      </c>
      <c r="N19" s="40">
        <v>18768</v>
      </c>
      <c r="O19" s="40">
        <v>22515</v>
      </c>
      <c r="P19" s="40">
        <v>28003</v>
      </c>
      <c r="Q19" s="40">
        <v>25971</v>
      </c>
      <c r="R19" s="40">
        <v>22711</v>
      </c>
      <c r="S19" s="40">
        <v>19120</v>
      </c>
      <c r="T19" s="40">
        <v>20110</v>
      </c>
      <c r="U19" s="40">
        <v>25181</v>
      </c>
      <c r="V19" s="40">
        <v>20996</v>
      </c>
      <c r="W19" s="40">
        <v>15946</v>
      </c>
      <c r="X19" s="40">
        <v>15193</v>
      </c>
      <c r="Y19" s="99">
        <v>66</v>
      </c>
    </row>
    <row r="20" spans="1:25" ht="15.6" customHeight="1">
      <c r="A20" s="307"/>
      <c r="B20" s="298"/>
      <c r="C20" s="188"/>
      <c r="D20" s="269" t="s">
        <v>310</v>
      </c>
      <c r="E20" s="231"/>
      <c r="F20" s="48">
        <v>16485</v>
      </c>
      <c r="G20" s="40">
        <v>674</v>
      </c>
      <c r="H20" s="40">
        <v>828</v>
      </c>
      <c r="I20" s="40">
        <v>345</v>
      </c>
      <c r="J20" s="40">
        <v>392</v>
      </c>
      <c r="K20" s="40">
        <v>981</v>
      </c>
      <c r="L20" s="40">
        <v>2078</v>
      </c>
      <c r="M20" s="40">
        <v>2486</v>
      </c>
      <c r="N20" s="40">
        <v>1963</v>
      </c>
      <c r="O20" s="40">
        <v>1389</v>
      </c>
      <c r="P20" s="40">
        <v>1078</v>
      </c>
      <c r="Q20" s="40">
        <v>872</v>
      </c>
      <c r="R20" s="40">
        <v>676</v>
      </c>
      <c r="S20" s="40">
        <v>540</v>
      </c>
      <c r="T20" s="40">
        <v>455</v>
      </c>
      <c r="U20" s="40">
        <v>448</v>
      </c>
      <c r="V20" s="40">
        <v>360</v>
      </c>
      <c r="W20" s="40">
        <v>372</v>
      </c>
      <c r="X20" s="40">
        <v>548</v>
      </c>
      <c r="Y20" s="99" t="s">
        <v>8</v>
      </c>
    </row>
    <row r="21" spans="1:25" ht="15.6" customHeight="1">
      <c r="A21" s="307"/>
      <c r="B21" s="298"/>
      <c r="C21" s="188"/>
      <c r="D21" s="308" t="s">
        <v>311</v>
      </c>
      <c r="E21" s="254"/>
      <c r="F21" s="48">
        <v>29478</v>
      </c>
      <c r="G21" s="40">
        <v>1324</v>
      </c>
      <c r="H21" s="40">
        <v>2240</v>
      </c>
      <c r="I21" s="40">
        <v>1247</v>
      </c>
      <c r="J21" s="40">
        <v>1063</v>
      </c>
      <c r="K21" s="40">
        <v>2459</v>
      </c>
      <c r="L21" s="40">
        <v>3690</v>
      </c>
      <c r="M21" s="40">
        <v>3232</v>
      </c>
      <c r="N21" s="40">
        <v>3054</v>
      </c>
      <c r="O21" s="40">
        <v>2636</v>
      </c>
      <c r="P21" s="40">
        <v>2365</v>
      </c>
      <c r="Q21" s="40">
        <v>1975</v>
      </c>
      <c r="R21" s="40">
        <v>1293</v>
      </c>
      <c r="S21" s="40">
        <v>866</v>
      </c>
      <c r="T21" s="40">
        <v>624</v>
      </c>
      <c r="U21" s="40">
        <v>468</v>
      </c>
      <c r="V21" s="40">
        <v>320</v>
      </c>
      <c r="W21" s="40">
        <v>214</v>
      </c>
      <c r="X21" s="40">
        <v>407</v>
      </c>
      <c r="Y21" s="99">
        <v>1</v>
      </c>
    </row>
    <row r="22" spans="1:25" ht="15.6" customHeight="1">
      <c r="A22" s="307"/>
      <c r="B22" s="299"/>
      <c r="C22" s="269" t="s">
        <v>990</v>
      </c>
      <c r="D22" s="231"/>
      <c r="E22" s="231"/>
      <c r="F22" s="48">
        <v>45963</v>
      </c>
      <c r="G22" s="40">
        <v>1998</v>
      </c>
      <c r="H22" s="40">
        <v>3068</v>
      </c>
      <c r="I22" s="40">
        <v>1592</v>
      </c>
      <c r="J22" s="40">
        <v>1455</v>
      </c>
      <c r="K22" s="40">
        <v>3440</v>
      </c>
      <c r="L22" s="40">
        <v>5768</v>
      </c>
      <c r="M22" s="40">
        <v>5718</v>
      </c>
      <c r="N22" s="40">
        <v>5017</v>
      </c>
      <c r="O22" s="40">
        <v>4025</v>
      </c>
      <c r="P22" s="40">
        <v>3443</v>
      </c>
      <c r="Q22" s="40">
        <v>2847</v>
      </c>
      <c r="R22" s="40">
        <v>1969</v>
      </c>
      <c r="S22" s="40">
        <v>1406</v>
      </c>
      <c r="T22" s="40">
        <v>1079</v>
      </c>
      <c r="U22" s="40">
        <v>916</v>
      </c>
      <c r="V22" s="40">
        <v>680</v>
      </c>
      <c r="W22" s="40">
        <v>586</v>
      </c>
      <c r="X22" s="40">
        <v>955</v>
      </c>
      <c r="Y22" s="99">
        <v>1</v>
      </c>
    </row>
    <row r="23" spans="1:25" ht="15.6" customHeight="1">
      <c r="A23" s="293" t="s">
        <v>390</v>
      </c>
      <c r="B23" s="297" t="s">
        <v>392</v>
      </c>
      <c r="C23" s="300" t="s">
        <v>393</v>
      </c>
      <c r="D23" s="300"/>
      <c r="E23" s="300"/>
      <c r="F23" s="65">
        <v>188931</v>
      </c>
      <c r="G23" s="66">
        <v>9068</v>
      </c>
      <c r="H23" s="66">
        <v>9701</v>
      </c>
      <c r="I23" s="66">
        <v>9458</v>
      </c>
      <c r="J23" s="66">
        <v>9332</v>
      </c>
      <c r="K23" s="66">
        <v>9690</v>
      </c>
      <c r="L23" s="66">
        <v>9007</v>
      </c>
      <c r="M23" s="66">
        <v>10258</v>
      </c>
      <c r="N23" s="66">
        <v>12043</v>
      </c>
      <c r="O23" s="66">
        <v>13338</v>
      </c>
      <c r="P23" s="66">
        <v>16093</v>
      </c>
      <c r="Q23" s="66">
        <v>14337</v>
      </c>
      <c r="R23" s="66">
        <v>12111</v>
      </c>
      <c r="S23" s="66">
        <v>9908</v>
      </c>
      <c r="T23" s="66">
        <v>10037</v>
      </c>
      <c r="U23" s="66">
        <v>12154</v>
      </c>
      <c r="V23" s="66">
        <v>9346</v>
      </c>
      <c r="W23" s="66">
        <v>7134</v>
      </c>
      <c r="X23" s="66">
        <v>5621</v>
      </c>
      <c r="Y23" s="100">
        <v>295</v>
      </c>
    </row>
    <row r="24" spans="1:25" ht="15.6" customHeight="1">
      <c r="A24" s="294"/>
      <c r="B24" s="298"/>
      <c r="C24" s="188"/>
      <c r="D24" s="269" t="s">
        <v>169</v>
      </c>
      <c r="E24" s="231"/>
      <c r="F24" s="48">
        <v>118878</v>
      </c>
      <c r="G24" s="40">
        <v>5292</v>
      </c>
      <c r="H24" s="40">
        <v>4782</v>
      </c>
      <c r="I24" s="40">
        <v>5939</v>
      </c>
      <c r="J24" s="40">
        <v>6365</v>
      </c>
      <c r="K24" s="40">
        <v>5216</v>
      </c>
      <c r="L24" s="40">
        <v>3172</v>
      </c>
      <c r="M24" s="40">
        <v>3225</v>
      </c>
      <c r="N24" s="40">
        <v>4963</v>
      </c>
      <c r="O24" s="40">
        <v>7157</v>
      </c>
      <c r="P24" s="40">
        <v>10136</v>
      </c>
      <c r="Q24" s="40">
        <v>9674</v>
      </c>
      <c r="R24" s="40">
        <v>8754</v>
      </c>
      <c r="S24" s="40">
        <v>7646</v>
      </c>
      <c r="T24" s="40">
        <v>8135</v>
      </c>
      <c r="U24" s="40">
        <v>10235</v>
      </c>
      <c r="V24" s="40">
        <v>7985</v>
      </c>
      <c r="W24" s="40">
        <v>5916</v>
      </c>
      <c r="X24" s="40">
        <v>4255</v>
      </c>
      <c r="Y24" s="99">
        <v>31</v>
      </c>
    </row>
    <row r="25" spans="1:25" ht="15.6" customHeight="1">
      <c r="A25" s="294"/>
      <c r="B25" s="298"/>
      <c r="C25" s="188"/>
      <c r="D25" s="269" t="s">
        <v>305</v>
      </c>
      <c r="E25" s="232"/>
      <c r="F25" s="48">
        <v>39922</v>
      </c>
      <c r="G25" s="40">
        <v>2044</v>
      </c>
      <c r="H25" s="40">
        <v>3054</v>
      </c>
      <c r="I25" s="40">
        <v>1717</v>
      </c>
      <c r="J25" s="40">
        <v>1474</v>
      </c>
      <c r="K25" s="40">
        <v>2513</v>
      </c>
      <c r="L25" s="40">
        <v>3639</v>
      </c>
      <c r="M25" s="40">
        <v>4779</v>
      </c>
      <c r="N25" s="40">
        <v>4549</v>
      </c>
      <c r="O25" s="40">
        <v>3439</v>
      </c>
      <c r="P25" s="40">
        <v>3029</v>
      </c>
      <c r="Q25" s="40">
        <v>2301</v>
      </c>
      <c r="R25" s="40">
        <v>1703</v>
      </c>
      <c r="S25" s="40">
        <v>1265</v>
      </c>
      <c r="T25" s="40">
        <v>1061</v>
      </c>
      <c r="U25" s="40">
        <v>1081</v>
      </c>
      <c r="V25" s="40">
        <v>797</v>
      </c>
      <c r="W25" s="40">
        <v>689</v>
      </c>
      <c r="X25" s="40">
        <v>784</v>
      </c>
      <c r="Y25" s="99">
        <v>4</v>
      </c>
    </row>
    <row r="26" spans="1:25" ht="15.6" customHeight="1">
      <c r="A26" s="294"/>
      <c r="B26" s="298"/>
      <c r="C26" s="188"/>
      <c r="D26" s="206"/>
      <c r="E26" s="193" t="s">
        <v>306</v>
      </c>
      <c r="F26" s="48">
        <v>15750</v>
      </c>
      <c r="G26" s="40">
        <v>875</v>
      </c>
      <c r="H26" s="40">
        <v>1340</v>
      </c>
      <c r="I26" s="40">
        <v>906</v>
      </c>
      <c r="J26" s="40">
        <v>696</v>
      </c>
      <c r="K26" s="40">
        <v>591</v>
      </c>
      <c r="L26" s="40">
        <v>806</v>
      </c>
      <c r="M26" s="40">
        <v>1257</v>
      </c>
      <c r="N26" s="40">
        <v>1530</v>
      </c>
      <c r="O26" s="40">
        <v>1373</v>
      </c>
      <c r="P26" s="40">
        <v>1220</v>
      </c>
      <c r="Q26" s="40">
        <v>925</v>
      </c>
      <c r="R26" s="40">
        <v>740</v>
      </c>
      <c r="S26" s="40">
        <v>610</v>
      </c>
      <c r="T26" s="40">
        <v>634</v>
      </c>
      <c r="U26" s="40">
        <v>701</v>
      </c>
      <c r="V26" s="40">
        <v>563</v>
      </c>
      <c r="W26" s="40">
        <v>484</v>
      </c>
      <c r="X26" s="40">
        <v>497</v>
      </c>
      <c r="Y26" s="99">
        <v>2</v>
      </c>
    </row>
    <row r="27" spans="1:25" ht="15.6" customHeight="1">
      <c r="A27" s="294"/>
      <c r="B27" s="298"/>
      <c r="C27" s="188"/>
      <c r="D27" s="206"/>
      <c r="E27" s="206" t="s">
        <v>307</v>
      </c>
      <c r="F27" s="48">
        <v>9642</v>
      </c>
      <c r="G27" s="40">
        <v>462</v>
      </c>
      <c r="H27" s="40">
        <v>582</v>
      </c>
      <c r="I27" s="40">
        <v>171</v>
      </c>
      <c r="J27" s="40">
        <v>178</v>
      </c>
      <c r="K27" s="40">
        <v>383</v>
      </c>
      <c r="L27" s="40">
        <v>1166</v>
      </c>
      <c r="M27" s="40">
        <v>1792</v>
      </c>
      <c r="N27" s="40">
        <v>1394</v>
      </c>
      <c r="O27" s="40">
        <v>875</v>
      </c>
      <c r="P27" s="40">
        <v>674</v>
      </c>
      <c r="Q27" s="40">
        <v>451</v>
      </c>
      <c r="R27" s="40">
        <v>323</v>
      </c>
      <c r="S27" s="40">
        <v>283</v>
      </c>
      <c r="T27" s="40">
        <v>230</v>
      </c>
      <c r="U27" s="40">
        <v>237</v>
      </c>
      <c r="V27" s="40">
        <v>145</v>
      </c>
      <c r="W27" s="40">
        <v>131</v>
      </c>
      <c r="X27" s="40">
        <v>165</v>
      </c>
      <c r="Y27" s="99" t="s">
        <v>8</v>
      </c>
    </row>
    <row r="28" spans="1:25" ht="15.6" customHeight="1">
      <c r="A28" s="294"/>
      <c r="B28" s="298"/>
      <c r="C28" s="188"/>
      <c r="D28" s="206"/>
      <c r="E28" s="206" t="s">
        <v>308</v>
      </c>
      <c r="F28" s="48">
        <v>14530</v>
      </c>
      <c r="G28" s="40">
        <v>707</v>
      </c>
      <c r="H28" s="40">
        <v>1132</v>
      </c>
      <c r="I28" s="40">
        <v>640</v>
      </c>
      <c r="J28" s="40">
        <v>600</v>
      </c>
      <c r="K28" s="40">
        <v>1539</v>
      </c>
      <c r="L28" s="40">
        <v>1667</v>
      </c>
      <c r="M28" s="40">
        <v>1730</v>
      </c>
      <c r="N28" s="40">
        <v>1625</v>
      </c>
      <c r="O28" s="40">
        <v>1191</v>
      </c>
      <c r="P28" s="40">
        <v>1135</v>
      </c>
      <c r="Q28" s="40">
        <v>925</v>
      </c>
      <c r="R28" s="40">
        <v>640</v>
      </c>
      <c r="S28" s="40">
        <v>372</v>
      </c>
      <c r="T28" s="40">
        <v>197</v>
      </c>
      <c r="U28" s="40">
        <v>143</v>
      </c>
      <c r="V28" s="40">
        <v>89</v>
      </c>
      <c r="W28" s="40">
        <v>74</v>
      </c>
      <c r="X28" s="40">
        <v>122</v>
      </c>
      <c r="Y28" s="99">
        <v>2</v>
      </c>
    </row>
    <row r="29" spans="1:25" ht="15.6" customHeight="1">
      <c r="A29" s="294"/>
      <c r="B29" s="298"/>
      <c r="C29" s="188"/>
      <c r="D29" s="269" t="s">
        <v>309</v>
      </c>
      <c r="E29" s="232"/>
      <c r="F29" s="48">
        <v>1335</v>
      </c>
      <c r="G29" s="40">
        <v>62</v>
      </c>
      <c r="H29" s="40">
        <v>113</v>
      </c>
      <c r="I29" s="40">
        <v>112</v>
      </c>
      <c r="J29" s="40">
        <v>50</v>
      </c>
      <c r="K29" s="40">
        <v>125</v>
      </c>
      <c r="L29" s="40">
        <v>164</v>
      </c>
      <c r="M29" s="40">
        <v>126</v>
      </c>
      <c r="N29" s="40">
        <v>134</v>
      </c>
      <c r="O29" s="40">
        <v>150</v>
      </c>
      <c r="P29" s="40">
        <v>121</v>
      </c>
      <c r="Q29" s="40">
        <v>80</v>
      </c>
      <c r="R29" s="40">
        <v>47</v>
      </c>
      <c r="S29" s="40">
        <v>23</v>
      </c>
      <c r="T29" s="40">
        <v>14</v>
      </c>
      <c r="U29" s="40">
        <v>9</v>
      </c>
      <c r="V29" s="40">
        <v>4</v>
      </c>
      <c r="W29" s="40">
        <v>1</v>
      </c>
      <c r="X29" s="40" t="s">
        <v>313</v>
      </c>
      <c r="Y29" s="99" t="s">
        <v>8</v>
      </c>
    </row>
    <row r="30" spans="1:25" ht="15.6" customHeight="1">
      <c r="A30" s="294"/>
      <c r="B30" s="298"/>
      <c r="C30" s="188"/>
      <c r="D30" s="269" t="s">
        <v>168</v>
      </c>
      <c r="E30" s="232"/>
      <c r="F30" s="48">
        <v>84</v>
      </c>
      <c r="G30" s="40">
        <v>11</v>
      </c>
      <c r="H30" s="40">
        <v>3</v>
      </c>
      <c r="I30" s="40">
        <v>1</v>
      </c>
      <c r="J30" s="40">
        <v>2</v>
      </c>
      <c r="K30" s="40" t="s">
        <v>8</v>
      </c>
      <c r="L30" s="40">
        <v>5</v>
      </c>
      <c r="M30" s="40">
        <v>9</v>
      </c>
      <c r="N30" s="40">
        <v>7</v>
      </c>
      <c r="O30" s="40">
        <v>4</v>
      </c>
      <c r="P30" s="40">
        <v>3</v>
      </c>
      <c r="Q30" s="40">
        <v>6</v>
      </c>
      <c r="R30" s="40">
        <v>4</v>
      </c>
      <c r="S30" s="40">
        <v>7</v>
      </c>
      <c r="T30" s="40">
        <v>4</v>
      </c>
      <c r="U30" s="40">
        <v>1</v>
      </c>
      <c r="V30" s="40">
        <v>6</v>
      </c>
      <c r="W30" s="40">
        <v>6</v>
      </c>
      <c r="X30" s="40">
        <v>4</v>
      </c>
      <c r="Y30" s="99">
        <v>1</v>
      </c>
    </row>
    <row r="31" spans="1:25" ht="15.6" customHeight="1">
      <c r="A31" s="294"/>
      <c r="B31" s="298"/>
      <c r="C31" s="188"/>
      <c r="D31" s="301" t="s">
        <v>167</v>
      </c>
      <c r="E31" s="279"/>
      <c r="F31" s="48">
        <v>28712</v>
      </c>
      <c r="G31" s="40">
        <v>1659</v>
      </c>
      <c r="H31" s="40">
        <v>1749</v>
      </c>
      <c r="I31" s="40">
        <v>1689</v>
      </c>
      <c r="J31" s="40">
        <v>1441</v>
      </c>
      <c r="K31" s="40">
        <v>1836</v>
      </c>
      <c r="L31" s="40">
        <v>2027</v>
      </c>
      <c r="M31" s="40">
        <v>2119</v>
      </c>
      <c r="N31" s="40">
        <v>2390</v>
      </c>
      <c r="O31" s="40">
        <v>2588</v>
      </c>
      <c r="P31" s="40">
        <v>2804</v>
      </c>
      <c r="Q31" s="40">
        <v>2276</v>
      </c>
      <c r="R31" s="40">
        <v>1603</v>
      </c>
      <c r="S31" s="40">
        <v>967</v>
      </c>
      <c r="T31" s="40">
        <v>823</v>
      </c>
      <c r="U31" s="40">
        <v>828</v>
      </c>
      <c r="V31" s="40">
        <v>554</v>
      </c>
      <c r="W31" s="40">
        <v>522</v>
      </c>
      <c r="X31" s="40">
        <v>578</v>
      </c>
      <c r="Y31" s="99">
        <v>259</v>
      </c>
    </row>
    <row r="32" spans="1:25" ht="15.6" customHeight="1">
      <c r="A32" s="294"/>
      <c r="B32" s="299"/>
      <c r="C32" s="301" t="s">
        <v>988</v>
      </c>
      <c r="D32" s="302"/>
      <c r="E32" s="302"/>
      <c r="F32" s="48">
        <v>25507</v>
      </c>
      <c r="G32" s="40">
        <v>1231</v>
      </c>
      <c r="H32" s="40">
        <v>1827</v>
      </c>
      <c r="I32" s="40">
        <v>923</v>
      </c>
      <c r="J32" s="40">
        <v>828</v>
      </c>
      <c r="K32" s="40">
        <v>2047</v>
      </c>
      <c r="L32" s="40">
        <v>2997</v>
      </c>
      <c r="M32" s="40">
        <v>3648</v>
      </c>
      <c r="N32" s="40">
        <v>3153</v>
      </c>
      <c r="O32" s="40">
        <v>2216</v>
      </c>
      <c r="P32" s="40">
        <v>1930</v>
      </c>
      <c r="Q32" s="40">
        <v>1456</v>
      </c>
      <c r="R32" s="40">
        <v>1010</v>
      </c>
      <c r="S32" s="40">
        <v>678</v>
      </c>
      <c r="T32" s="40">
        <v>441</v>
      </c>
      <c r="U32" s="40">
        <v>389</v>
      </c>
      <c r="V32" s="40">
        <v>238</v>
      </c>
      <c r="W32" s="40">
        <v>206</v>
      </c>
      <c r="X32" s="40">
        <v>287</v>
      </c>
      <c r="Y32" s="99">
        <v>2</v>
      </c>
    </row>
    <row r="33" spans="1:25" ht="15.6" customHeight="1">
      <c r="A33" s="294"/>
      <c r="B33" s="297" t="s">
        <v>880</v>
      </c>
      <c r="C33" s="254" t="s">
        <v>989</v>
      </c>
      <c r="D33" s="254"/>
      <c r="E33" s="254"/>
      <c r="F33" s="48">
        <v>158239</v>
      </c>
      <c r="G33" s="40">
        <v>7186</v>
      </c>
      <c r="H33" s="40">
        <v>7678</v>
      </c>
      <c r="I33" s="40">
        <v>7653</v>
      </c>
      <c r="J33" s="40">
        <v>7908</v>
      </c>
      <c r="K33" s="40">
        <v>7644</v>
      </c>
      <c r="L33" s="40">
        <v>7029</v>
      </c>
      <c r="M33" s="40">
        <v>7202</v>
      </c>
      <c r="N33" s="40">
        <v>8957</v>
      </c>
      <c r="O33" s="40">
        <v>10604</v>
      </c>
      <c r="P33" s="40">
        <v>13273</v>
      </c>
      <c r="Q33" s="40">
        <v>12268</v>
      </c>
      <c r="R33" s="40">
        <v>10642</v>
      </c>
      <c r="S33" s="40">
        <v>9050</v>
      </c>
      <c r="T33" s="40">
        <v>9329</v>
      </c>
      <c r="U33" s="40">
        <v>11364</v>
      </c>
      <c r="V33" s="40">
        <v>8831</v>
      </c>
      <c r="W33" s="40">
        <v>6607</v>
      </c>
      <c r="X33" s="40">
        <v>4980</v>
      </c>
      <c r="Y33" s="99">
        <v>34</v>
      </c>
    </row>
    <row r="34" spans="1:25" ht="15.6" customHeight="1">
      <c r="A34" s="294"/>
      <c r="B34" s="298"/>
      <c r="C34" s="188"/>
      <c r="D34" s="269" t="s">
        <v>310</v>
      </c>
      <c r="E34" s="231"/>
      <c r="F34" s="48">
        <v>7768</v>
      </c>
      <c r="G34" s="40">
        <v>336</v>
      </c>
      <c r="H34" s="40">
        <v>429</v>
      </c>
      <c r="I34" s="40">
        <v>184</v>
      </c>
      <c r="J34" s="40">
        <v>205</v>
      </c>
      <c r="K34" s="40">
        <v>460</v>
      </c>
      <c r="L34" s="40">
        <v>951</v>
      </c>
      <c r="M34" s="40">
        <v>1150</v>
      </c>
      <c r="N34" s="40">
        <v>940</v>
      </c>
      <c r="O34" s="40">
        <v>706</v>
      </c>
      <c r="P34" s="40">
        <v>556</v>
      </c>
      <c r="Q34" s="40">
        <v>403</v>
      </c>
      <c r="R34" s="40">
        <v>320</v>
      </c>
      <c r="S34" s="40">
        <v>269</v>
      </c>
      <c r="T34" s="40">
        <v>228</v>
      </c>
      <c r="U34" s="40">
        <v>202</v>
      </c>
      <c r="V34" s="40">
        <v>143</v>
      </c>
      <c r="W34" s="40">
        <v>139</v>
      </c>
      <c r="X34" s="40">
        <v>147</v>
      </c>
      <c r="Y34" s="99" t="s">
        <v>8</v>
      </c>
    </row>
    <row r="35" spans="1:25" ht="15.6" customHeight="1">
      <c r="A35" s="294"/>
      <c r="B35" s="298"/>
      <c r="C35" s="188"/>
      <c r="D35" s="308" t="s">
        <v>311</v>
      </c>
      <c r="E35" s="254"/>
      <c r="F35" s="48">
        <v>15843</v>
      </c>
      <c r="G35" s="40">
        <v>683</v>
      </c>
      <c r="H35" s="40">
        <v>1127</v>
      </c>
      <c r="I35" s="40">
        <v>624</v>
      </c>
      <c r="J35" s="40">
        <v>642</v>
      </c>
      <c r="K35" s="40">
        <v>1377</v>
      </c>
      <c r="L35" s="40">
        <v>2100</v>
      </c>
      <c r="M35" s="40">
        <v>1570</v>
      </c>
      <c r="N35" s="40">
        <v>1524</v>
      </c>
      <c r="O35" s="40">
        <v>1368</v>
      </c>
      <c r="P35" s="40">
        <v>1361</v>
      </c>
      <c r="Q35" s="40">
        <v>1266</v>
      </c>
      <c r="R35" s="40">
        <v>828</v>
      </c>
      <c r="S35" s="40">
        <v>525</v>
      </c>
      <c r="T35" s="40">
        <v>332</v>
      </c>
      <c r="U35" s="40">
        <v>226</v>
      </c>
      <c r="V35" s="40">
        <v>140</v>
      </c>
      <c r="W35" s="40">
        <v>68</v>
      </c>
      <c r="X35" s="40">
        <v>81</v>
      </c>
      <c r="Y35" s="99">
        <v>1</v>
      </c>
    </row>
    <row r="36" spans="1:25" ht="15.6" customHeight="1">
      <c r="A36" s="295"/>
      <c r="B36" s="299"/>
      <c r="C36" s="269" t="s">
        <v>990</v>
      </c>
      <c r="D36" s="231"/>
      <c r="E36" s="231"/>
      <c r="F36" s="49">
        <v>23611</v>
      </c>
      <c r="G36" s="42">
        <v>1019</v>
      </c>
      <c r="H36" s="42">
        <v>1556</v>
      </c>
      <c r="I36" s="42">
        <v>808</v>
      </c>
      <c r="J36" s="42">
        <v>847</v>
      </c>
      <c r="K36" s="42">
        <v>1837</v>
      </c>
      <c r="L36" s="42">
        <v>3051</v>
      </c>
      <c r="M36" s="42">
        <v>2720</v>
      </c>
      <c r="N36" s="42">
        <v>2464</v>
      </c>
      <c r="O36" s="42">
        <v>2074</v>
      </c>
      <c r="P36" s="42">
        <v>1917</v>
      </c>
      <c r="Q36" s="42">
        <v>1669</v>
      </c>
      <c r="R36" s="42">
        <v>1148</v>
      </c>
      <c r="S36" s="42">
        <v>794</v>
      </c>
      <c r="T36" s="42">
        <v>560</v>
      </c>
      <c r="U36" s="42">
        <v>428</v>
      </c>
      <c r="V36" s="42">
        <v>283</v>
      </c>
      <c r="W36" s="42">
        <v>207</v>
      </c>
      <c r="X36" s="42">
        <v>228</v>
      </c>
      <c r="Y36" s="101">
        <v>1</v>
      </c>
    </row>
    <row r="37" spans="1:25" ht="15.6" customHeight="1">
      <c r="A37" s="294" t="s">
        <v>391</v>
      </c>
      <c r="B37" s="297" t="s">
        <v>392</v>
      </c>
      <c r="C37" s="300" t="s">
        <v>393</v>
      </c>
      <c r="D37" s="300"/>
      <c r="E37" s="300"/>
      <c r="F37" s="48">
        <v>212627</v>
      </c>
      <c r="G37" s="40">
        <v>8554</v>
      </c>
      <c r="H37" s="40">
        <v>9140</v>
      </c>
      <c r="I37" s="40">
        <v>8995</v>
      </c>
      <c r="J37" s="40">
        <v>9109</v>
      </c>
      <c r="K37" s="40">
        <v>10044</v>
      </c>
      <c r="L37" s="40">
        <v>9900</v>
      </c>
      <c r="M37" s="40">
        <v>11202</v>
      </c>
      <c r="N37" s="40">
        <v>12708</v>
      </c>
      <c r="O37" s="40">
        <v>14674</v>
      </c>
      <c r="P37" s="40">
        <v>17418</v>
      </c>
      <c r="Q37" s="40">
        <v>15521</v>
      </c>
      <c r="R37" s="40">
        <v>13336</v>
      </c>
      <c r="S37" s="40">
        <v>10768</v>
      </c>
      <c r="T37" s="40">
        <v>11380</v>
      </c>
      <c r="U37" s="40">
        <v>14608</v>
      </c>
      <c r="V37" s="40">
        <v>12994</v>
      </c>
      <c r="W37" s="40">
        <v>10258</v>
      </c>
      <c r="X37" s="40">
        <v>11847</v>
      </c>
      <c r="Y37" s="99">
        <v>171</v>
      </c>
    </row>
    <row r="38" spans="1:25" ht="15.6" customHeight="1">
      <c r="A38" s="294"/>
      <c r="B38" s="298"/>
      <c r="C38" s="188"/>
      <c r="D38" s="269" t="s">
        <v>169</v>
      </c>
      <c r="E38" s="231"/>
      <c r="F38" s="48">
        <v>139109</v>
      </c>
      <c r="G38" s="40">
        <v>5027</v>
      </c>
      <c r="H38" s="40">
        <v>4576</v>
      </c>
      <c r="I38" s="40">
        <v>5679</v>
      </c>
      <c r="J38" s="40">
        <v>6088</v>
      </c>
      <c r="K38" s="40">
        <v>5336</v>
      </c>
      <c r="L38" s="40">
        <v>3547</v>
      </c>
      <c r="M38" s="40">
        <v>3658</v>
      </c>
      <c r="N38" s="40">
        <v>5577</v>
      </c>
      <c r="O38" s="40">
        <v>8442</v>
      </c>
      <c r="P38" s="40">
        <v>11756</v>
      </c>
      <c r="Q38" s="40">
        <v>11389</v>
      </c>
      <c r="R38" s="40">
        <v>10375</v>
      </c>
      <c r="S38" s="40">
        <v>8739</v>
      </c>
      <c r="T38" s="40">
        <v>9548</v>
      </c>
      <c r="U38" s="40">
        <v>12497</v>
      </c>
      <c r="V38" s="40">
        <v>10943</v>
      </c>
      <c r="W38" s="40">
        <v>8145</v>
      </c>
      <c r="X38" s="40">
        <v>7757</v>
      </c>
      <c r="Y38" s="99">
        <v>30</v>
      </c>
    </row>
    <row r="39" spans="1:25" ht="15.6" customHeight="1">
      <c r="A39" s="294"/>
      <c r="B39" s="298"/>
      <c r="C39" s="188"/>
      <c r="D39" s="269" t="s">
        <v>305</v>
      </c>
      <c r="E39" s="232"/>
      <c r="F39" s="48">
        <v>44181</v>
      </c>
      <c r="G39" s="40">
        <v>1879</v>
      </c>
      <c r="H39" s="40">
        <v>2778</v>
      </c>
      <c r="I39" s="40">
        <v>1604</v>
      </c>
      <c r="J39" s="40">
        <v>1496</v>
      </c>
      <c r="K39" s="40">
        <v>2726</v>
      </c>
      <c r="L39" s="40">
        <v>4240</v>
      </c>
      <c r="M39" s="40">
        <v>5370</v>
      </c>
      <c r="N39" s="40">
        <v>4672</v>
      </c>
      <c r="O39" s="40">
        <v>3644</v>
      </c>
      <c r="P39" s="40">
        <v>3031</v>
      </c>
      <c r="Q39" s="40">
        <v>2203</v>
      </c>
      <c r="R39" s="40">
        <v>1686</v>
      </c>
      <c r="S39" s="40">
        <v>1247</v>
      </c>
      <c r="T39" s="40">
        <v>1188</v>
      </c>
      <c r="U39" s="40">
        <v>1311</v>
      </c>
      <c r="V39" s="40">
        <v>1221</v>
      </c>
      <c r="W39" s="40">
        <v>1238</v>
      </c>
      <c r="X39" s="40">
        <v>2644</v>
      </c>
      <c r="Y39" s="99">
        <v>3</v>
      </c>
    </row>
    <row r="40" spans="1:25" ht="15.6" customHeight="1">
      <c r="A40" s="294"/>
      <c r="B40" s="298"/>
      <c r="C40" s="188"/>
      <c r="D40" s="206"/>
      <c r="E40" s="193" t="s">
        <v>306</v>
      </c>
      <c r="F40" s="48">
        <v>19297</v>
      </c>
      <c r="G40" s="40">
        <v>819</v>
      </c>
      <c r="H40" s="40">
        <v>1293</v>
      </c>
      <c r="I40" s="40">
        <v>785</v>
      </c>
      <c r="J40" s="40">
        <v>720</v>
      </c>
      <c r="K40" s="40">
        <v>688</v>
      </c>
      <c r="L40" s="40">
        <v>1065</v>
      </c>
      <c r="M40" s="40">
        <v>1635</v>
      </c>
      <c r="N40" s="40">
        <v>1681</v>
      </c>
      <c r="O40" s="40">
        <v>1518</v>
      </c>
      <c r="P40" s="40">
        <v>1448</v>
      </c>
      <c r="Q40" s="40">
        <v>1136</v>
      </c>
      <c r="R40" s="40">
        <v>873</v>
      </c>
      <c r="S40" s="40">
        <v>719</v>
      </c>
      <c r="T40" s="40">
        <v>714</v>
      </c>
      <c r="U40" s="40">
        <v>832</v>
      </c>
      <c r="V40" s="40">
        <v>825</v>
      </c>
      <c r="W40" s="40">
        <v>815</v>
      </c>
      <c r="X40" s="40">
        <v>1729</v>
      </c>
      <c r="Y40" s="99">
        <v>2</v>
      </c>
    </row>
    <row r="41" spans="1:25" ht="15.6" customHeight="1">
      <c r="A41" s="294"/>
      <c r="B41" s="298"/>
      <c r="C41" s="188"/>
      <c r="D41" s="206"/>
      <c r="E41" s="206" t="s">
        <v>307</v>
      </c>
      <c r="F41" s="48">
        <v>10491</v>
      </c>
      <c r="G41" s="40">
        <v>393</v>
      </c>
      <c r="H41" s="40">
        <v>479</v>
      </c>
      <c r="I41" s="40">
        <v>204</v>
      </c>
      <c r="J41" s="40">
        <v>191</v>
      </c>
      <c r="K41" s="40">
        <v>538</v>
      </c>
      <c r="L41" s="40">
        <v>1335</v>
      </c>
      <c r="M41" s="40">
        <v>1817</v>
      </c>
      <c r="N41" s="40">
        <v>1335</v>
      </c>
      <c r="O41" s="40">
        <v>854</v>
      </c>
      <c r="P41" s="40">
        <v>615</v>
      </c>
      <c r="Q41" s="40">
        <v>427</v>
      </c>
      <c r="R41" s="40">
        <v>411</v>
      </c>
      <c r="S41" s="40">
        <v>283</v>
      </c>
      <c r="T41" s="40">
        <v>280</v>
      </c>
      <c r="U41" s="40">
        <v>301</v>
      </c>
      <c r="V41" s="40">
        <v>237</v>
      </c>
      <c r="W41" s="40">
        <v>240</v>
      </c>
      <c r="X41" s="40">
        <v>551</v>
      </c>
      <c r="Y41" s="99" t="s">
        <v>8</v>
      </c>
    </row>
    <row r="42" spans="1:25" ht="15.6" customHeight="1">
      <c r="A42" s="294"/>
      <c r="B42" s="298"/>
      <c r="C42" s="188"/>
      <c r="D42" s="206"/>
      <c r="E42" s="206" t="s">
        <v>308</v>
      </c>
      <c r="F42" s="48">
        <v>14393</v>
      </c>
      <c r="G42" s="40">
        <v>667</v>
      </c>
      <c r="H42" s="40">
        <v>1006</v>
      </c>
      <c r="I42" s="40">
        <v>615</v>
      </c>
      <c r="J42" s="40">
        <v>585</v>
      </c>
      <c r="K42" s="40">
        <v>1500</v>
      </c>
      <c r="L42" s="40">
        <v>1840</v>
      </c>
      <c r="M42" s="40">
        <v>1918</v>
      </c>
      <c r="N42" s="40">
        <v>1656</v>
      </c>
      <c r="O42" s="40">
        <v>1272</v>
      </c>
      <c r="P42" s="40">
        <v>968</v>
      </c>
      <c r="Q42" s="40">
        <v>640</v>
      </c>
      <c r="R42" s="40">
        <v>402</v>
      </c>
      <c r="S42" s="40">
        <v>245</v>
      </c>
      <c r="T42" s="40">
        <v>194</v>
      </c>
      <c r="U42" s="40">
        <v>178</v>
      </c>
      <c r="V42" s="40">
        <v>159</v>
      </c>
      <c r="W42" s="40">
        <v>183</v>
      </c>
      <c r="X42" s="40">
        <v>364</v>
      </c>
      <c r="Y42" s="99">
        <v>1</v>
      </c>
    </row>
    <row r="43" spans="1:25" ht="15.6" customHeight="1">
      <c r="A43" s="294"/>
      <c r="B43" s="298"/>
      <c r="C43" s="188"/>
      <c r="D43" s="269" t="s">
        <v>309</v>
      </c>
      <c r="E43" s="232"/>
      <c r="F43" s="48">
        <v>1291</v>
      </c>
      <c r="G43" s="40">
        <v>61</v>
      </c>
      <c r="H43" s="40">
        <v>126</v>
      </c>
      <c r="I43" s="40">
        <v>100</v>
      </c>
      <c r="J43" s="40">
        <v>64</v>
      </c>
      <c r="K43" s="40">
        <v>171</v>
      </c>
      <c r="L43" s="40">
        <v>145</v>
      </c>
      <c r="M43" s="40">
        <v>126</v>
      </c>
      <c r="N43" s="40">
        <v>139</v>
      </c>
      <c r="O43" s="40">
        <v>158</v>
      </c>
      <c r="P43" s="40">
        <v>115</v>
      </c>
      <c r="Q43" s="40">
        <v>40</v>
      </c>
      <c r="R43" s="40">
        <v>16</v>
      </c>
      <c r="S43" s="40">
        <v>5</v>
      </c>
      <c r="T43" s="40">
        <v>9</v>
      </c>
      <c r="U43" s="40">
        <v>7</v>
      </c>
      <c r="V43" s="40">
        <v>4</v>
      </c>
      <c r="W43" s="40">
        <v>4</v>
      </c>
      <c r="X43" s="40">
        <v>1</v>
      </c>
      <c r="Y43" s="99" t="s">
        <v>8</v>
      </c>
    </row>
    <row r="44" spans="1:25" ht="15.6" customHeight="1">
      <c r="A44" s="294"/>
      <c r="B44" s="298"/>
      <c r="C44" s="188"/>
      <c r="D44" s="269" t="s">
        <v>168</v>
      </c>
      <c r="E44" s="232"/>
      <c r="F44" s="48">
        <v>106</v>
      </c>
      <c r="G44" s="40">
        <v>10</v>
      </c>
      <c r="H44" s="40">
        <v>2</v>
      </c>
      <c r="I44" s="40">
        <v>1</v>
      </c>
      <c r="J44" s="40">
        <v>2</v>
      </c>
      <c r="K44" s="40">
        <v>6</v>
      </c>
      <c r="L44" s="40">
        <v>3</v>
      </c>
      <c r="M44" s="40">
        <v>7</v>
      </c>
      <c r="N44" s="40">
        <v>4</v>
      </c>
      <c r="O44" s="40">
        <v>2</v>
      </c>
      <c r="P44" s="40">
        <v>3</v>
      </c>
      <c r="Q44" s="40">
        <v>4</v>
      </c>
      <c r="R44" s="40">
        <v>2</v>
      </c>
      <c r="S44" s="40">
        <v>7</v>
      </c>
      <c r="T44" s="40">
        <v>3</v>
      </c>
      <c r="U44" s="40">
        <v>7</v>
      </c>
      <c r="V44" s="40">
        <v>11</v>
      </c>
      <c r="W44" s="40">
        <v>11</v>
      </c>
      <c r="X44" s="40">
        <v>21</v>
      </c>
      <c r="Y44" s="99" t="s">
        <v>8</v>
      </c>
    </row>
    <row r="45" spans="1:25" ht="15.6" customHeight="1">
      <c r="A45" s="294"/>
      <c r="B45" s="298"/>
      <c r="C45" s="188"/>
      <c r="D45" s="301" t="s">
        <v>167</v>
      </c>
      <c r="E45" s="279"/>
      <c r="F45" s="48">
        <v>27940</v>
      </c>
      <c r="G45" s="40">
        <v>1577</v>
      </c>
      <c r="H45" s="40">
        <v>1658</v>
      </c>
      <c r="I45" s="40">
        <v>1611</v>
      </c>
      <c r="J45" s="40">
        <v>1459</v>
      </c>
      <c r="K45" s="40">
        <v>1805</v>
      </c>
      <c r="L45" s="40">
        <v>1965</v>
      </c>
      <c r="M45" s="40">
        <v>2041</v>
      </c>
      <c r="N45" s="40">
        <v>2316</v>
      </c>
      <c r="O45" s="40">
        <v>2428</v>
      </c>
      <c r="P45" s="40">
        <v>2513</v>
      </c>
      <c r="Q45" s="40">
        <v>1885</v>
      </c>
      <c r="R45" s="40">
        <v>1257</v>
      </c>
      <c r="S45" s="40">
        <v>770</v>
      </c>
      <c r="T45" s="40">
        <v>632</v>
      </c>
      <c r="U45" s="40">
        <v>786</v>
      </c>
      <c r="V45" s="40">
        <v>815</v>
      </c>
      <c r="W45" s="40">
        <v>860</v>
      </c>
      <c r="X45" s="40">
        <v>1424</v>
      </c>
      <c r="Y45" s="99">
        <v>138</v>
      </c>
    </row>
    <row r="46" spans="1:25" ht="15.6" customHeight="1">
      <c r="A46" s="294"/>
      <c r="B46" s="299"/>
      <c r="C46" s="301" t="s">
        <v>988</v>
      </c>
      <c r="D46" s="302"/>
      <c r="E46" s="302"/>
      <c r="F46" s="48">
        <v>26175</v>
      </c>
      <c r="G46" s="40">
        <v>1121</v>
      </c>
      <c r="H46" s="40">
        <v>1611</v>
      </c>
      <c r="I46" s="40">
        <v>919</v>
      </c>
      <c r="J46" s="40">
        <v>840</v>
      </c>
      <c r="K46" s="40">
        <v>2209</v>
      </c>
      <c r="L46" s="40">
        <v>3320</v>
      </c>
      <c r="M46" s="40">
        <v>3861</v>
      </c>
      <c r="N46" s="40">
        <v>3130</v>
      </c>
      <c r="O46" s="40">
        <v>2284</v>
      </c>
      <c r="P46" s="40">
        <v>1698</v>
      </c>
      <c r="Q46" s="40">
        <v>1107</v>
      </c>
      <c r="R46" s="40">
        <v>829</v>
      </c>
      <c r="S46" s="40">
        <v>533</v>
      </c>
      <c r="T46" s="40">
        <v>483</v>
      </c>
      <c r="U46" s="40">
        <v>486</v>
      </c>
      <c r="V46" s="40">
        <v>400</v>
      </c>
      <c r="W46" s="40">
        <v>427</v>
      </c>
      <c r="X46" s="40">
        <v>916</v>
      </c>
      <c r="Y46" s="99">
        <v>1</v>
      </c>
    </row>
    <row r="47" spans="1:25" ht="15.6" customHeight="1">
      <c r="A47" s="294"/>
      <c r="B47" s="297" t="s">
        <v>880</v>
      </c>
      <c r="C47" s="231" t="s">
        <v>989</v>
      </c>
      <c r="D47" s="231"/>
      <c r="E47" s="232"/>
      <c r="F47" s="48">
        <v>180758</v>
      </c>
      <c r="G47" s="40">
        <v>6825</v>
      </c>
      <c r="H47" s="40">
        <v>7381</v>
      </c>
      <c r="I47" s="40">
        <v>7248</v>
      </c>
      <c r="J47" s="40">
        <v>7416</v>
      </c>
      <c r="K47" s="40">
        <v>7627</v>
      </c>
      <c r="L47" s="40">
        <v>7329</v>
      </c>
      <c r="M47" s="40">
        <v>8291</v>
      </c>
      <c r="N47" s="40">
        <v>9811</v>
      </c>
      <c r="O47" s="40">
        <v>11911</v>
      </c>
      <c r="P47" s="40">
        <v>14730</v>
      </c>
      <c r="Q47" s="40">
        <v>13703</v>
      </c>
      <c r="R47" s="40">
        <v>12069</v>
      </c>
      <c r="S47" s="40">
        <v>10070</v>
      </c>
      <c r="T47" s="40">
        <v>10781</v>
      </c>
      <c r="U47" s="40">
        <v>13817</v>
      </c>
      <c r="V47" s="40">
        <v>12165</v>
      </c>
      <c r="W47" s="40">
        <v>9339</v>
      </c>
      <c r="X47" s="40">
        <v>10213</v>
      </c>
      <c r="Y47" s="99">
        <v>32</v>
      </c>
    </row>
    <row r="48" spans="1:25" ht="15.6" customHeight="1">
      <c r="A48" s="294"/>
      <c r="B48" s="298"/>
      <c r="C48" s="188"/>
      <c r="D48" s="269" t="s">
        <v>310</v>
      </c>
      <c r="E48" s="232"/>
      <c r="F48" s="48">
        <v>8717</v>
      </c>
      <c r="G48" s="40">
        <v>338</v>
      </c>
      <c r="H48" s="40">
        <v>399</v>
      </c>
      <c r="I48" s="40">
        <v>161</v>
      </c>
      <c r="J48" s="40">
        <v>187</v>
      </c>
      <c r="K48" s="40">
        <v>521</v>
      </c>
      <c r="L48" s="40">
        <v>1127</v>
      </c>
      <c r="M48" s="40">
        <v>1336</v>
      </c>
      <c r="N48" s="40">
        <v>1023</v>
      </c>
      <c r="O48" s="40">
        <v>683</v>
      </c>
      <c r="P48" s="40">
        <v>522</v>
      </c>
      <c r="Q48" s="40">
        <v>469</v>
      </c>
      <c r="R48" s="40">
        <v>356</v>
      </c>
      <c r="S48" s="40">
        <v>271</v>
      </c>
      <c r="T48" s="40">
        <v>227</v>
      </c>
      <c r="U48" s="40">
        <v>246</v>
      </c>
      <c r="V48" s="40">
        <v>217</v>
      </c>
      <c r="W48" s="40">
        <v>233</v>
      </c>
      <c r="X48" s="40">
        <v>401</v>
      </c>
      <c r="Y48" s="99" t="s">
        <v>8</v>
      </c>
    </row>
    <row r="49" spans="1:25" ht="15.6" customHeight="1">
      <c r="A49" s="294"/>
      <c r="B49" s="298"/>
      <c r="C49" s="188"/>
      <c r="D49" s="308" t="s">
        <v>311</v>
      </c>
      <c r="E49" s="265"/>
      <c r="F49" s="48">
        <v>13635</v>
      </c>
      <c r="G49" s="40">
        <v>641</v>
      </c>
      <c r="H49" s="40">
        <v>1113</v>
      </c>
      <c r="I49" s="40">
        <v>623</v>
      </c>
      <c r="J49" s="40">
        <v>421</v>
      </c>
      <c r="K49" s="40">
        <v>1082</v>
      </c>
      <c r="L49" s="40">
        <v>1590</v>
      </c>
      <c r="M49" s="40">
        <v>1662</v>
      </c>
      <c r="N49" s="40">
        <v>1530</v>
      </c>
      <c r="O49" s="40">
        <v>1268</v>
      </c>
      <c r="P49" s="40">
        <v>1004</v>
      </c>
      <c r="Q49" s="40">
        <v>709</v>
      </c>
      <c r="R49" s="40">
        <v>465</v>
      </c>
      <c r="S49" s="40">
        <v>341</v>
      </c>
      <c r="T49" s="40">
        <v>292</v>
      </c>
      <c r="U49" s="40">
        <v>242</v>
      </c>
      <c r="V49" s="40">
        <v>180</v>
      </c>
      <c r="W49" s="40">
        <v>146</v>
      </c>
      <c r="X49" s="40">
        <v>326</v>
      </c>
      <c r="Y49" s="99" t="s">
        <v>8</v>
      </c>
    </row>
    <row r="50" spans="1:25" ht="15.6" customHeight="1">
      <c r="A50" s="296"/>
      <c r="B50" s="303"/>
      <c r="C50" s="304" t="s">
        <v>990</v>
      </c>
      <c r="D50" s="284"/>
      <c r="E50" s="280"/>
      <c r="F50" s="62">
        <v>22352</v>
      </c>
      <c r="G50" s="63">
        <v>979</v>
      </c>
      <c r="H50" s="63">
        <v>1512</v>
      </c>
      <c r="I50" s="63">
        <v>784</v>
      </c>
      <c r="J50" s="63">
        <v>608</v>
      </c>
      <c r="K50" s="63">
        <v>1603</v>
      </c>
      <c r="L50" s="63">
        <v>2717</v>
      </c>
      <c r="M50" s="63">
        <v>2998</v>
      </c>
      <c r="N50" s="63">
        <v>2553</v>
      </c>
      <c r="O50" s="63">
        <v>1951</v>
      </c>
      <c r="P50" s="63">
        <v>1526</v>
      </c>
      <c r="Q50" s="63">
        <v>1178</v>
      </c>
      <c r="R50" s="63">
        <v>821</v>
      </c>
      <c r="S50" s="63">
        <v>612</v>
      </c>
      <c r="T50" s="63">
        <v>519</v>
      </c>
      <c r="U50" s="63">
        <v>488</v>
      </c>
      <c r="V50" s="63">
        <v>397</v>
      </c>
      <c r="W50" s="63">
        <v>379</v>
      </c>
      <c r="X50" s="63">
        <v>727</v>
      </c>
      <c r="Y50" s="102" t="s">
        <v>8</v>
      </c>
    </row>
    <row r="51" spans="1:25">
      <c r="F51" s="103"/>
      <c r="I51" s="33"/>
      <c r="L51" s="33"/>
      <c r="M51" s="33"/>
      <c r="Y51" s="13" t="s">
        <v>873</v>
      </c>
    </row>
    <row r="52" spans="1:25">
      <c r="A52" s="14" t="s">
        <v>389</v>
      </c>
      <c r="F52" s="33"/>
      <c r="I52" s="33"/>
      <c r="L52" s="33"/>
      <c r="M52" s="33"/>
    </row>
    <row r="53" spans="1:25">
      <c r="A53" s="14" t="s">
        <v>378</v>
      </c>
    </row>
    <row r="54" spans="1:25">
      <c r="A54" s="14" t="s">
        <v>380</v>
      </c>
    </row>
    <row r="55" spans="1:25">
      <c r="A55" s="14" t="s">
        <v>379</v>
      </c>
    </row>
    <row r="136" hidden="1"/>
  </sheetData>
  <customSheetViews>
    <customSheetView guid="{5EBCDA32-B4BD-414C-B320-75D89D5E9F8E}" showPageBreaks="1" printArea="1" hiddenRows="1" view="pageBreakPreview">
      <selection activeCell="K27" sqref="K27"/>
      <pageMargins left="0" right="0" top="0.59055118110236227" bottom="0.59055118110236227" header="0.51181102362204722" footer="0.51181102362204722"/>
      <printOptions horizontalCentered="1"/>
      <pageSetup paperSize="8" scale="96" pageOrder="overThenDown" orientation="landscape" r:id="rId1"/>
      <headerFooter alignWithMargins="0"/>
    </customSheetView>
  </customSheetViews>
  <mergeCells count="43">
    <mergeCell ref="C23:E23"/>
    <mergeCell ref="C32:E32"/>
    <mergeCell ref="D49:E49"/>
    <mergeCell ref="D48:E48"/>
    <mergeCell ref="D45:E45"/>
    <mergeCell ref="D44:E44"/>
    <mergeCell ref="D43:E43"/>
    <mergeCell ref="D35:E35"/>
    <mergeCell ref="D34:E34"/>
    <mergeCell ref="D31:E31"/>
    <mergeCell ref="D39:E39"/>
    <mergeCell ref="D38:E38"/>
    <mergeCell ref="A8:E8"/>
    <mergeCell ref="D10:E10"/>
    <mergeCell ref="A9:A22"/>
    <mergeCell ref="B9:B18"/>
    <mergeCell ref="C22:E22"/>
    <mergeCell ref="D21:E21"/>
    <mergeCell ref="D20:E20"/>
    <mergeCell ref="D17:E17"/>
    <mergeCell ref="D16:E16"/>
    <mergeCell ref="B19:B22"/>
    <mergeCell ref="C19:E19"/>
    <mergeCell ref="D15:E15"/>
    <mergeCell ref="D11:E11"/>
    <mergeCell ref="C9:E9"/>
    <mergeCell ref="C18:E18"/>
    <mergeCell ref="A23:A36"/>
    <mergeCell ref="A37:A50"/>
    <mergeCell ref="B33:B36"/>
    <mergeCell ref="C33:E33"/>
    <mergeCell ref="C36:E36"/>
    <mergeCell ref="B37:B46"/>
    <mergeCell ref="C37:E37"/>
    <mergeCell ref="C46:E46"/>
    <mergeCell ref="B47:B50"/>
    <mergeCell ref="C47:E47"/>
    <mergeCell ref="C50:E50"/>
    <mergeCell ref="D25:E25"/>
    <mergeCell ref="D24:E24"/>
    <mergeCell ref="D30:E30"/>
    <mergeCell ref="D29:E29"/>
    <mergeCell ref="B23:B32"/>
  </mergeCells>
  <phoneticPr fontId="2"/>
  <pageMargins left="0.25" right="0.25" top="0.75" bottom="0.75" header="0.3" footer="0.3"/>
  <pageSetup paperSize="8" pageOrder="overThenDown" orientation="landscape" r:id="rId2"/>
  <headerFoot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zoomScaleSheetLayoutView="100" zoomScalePageLayoutView="80" workbookViewId="0">
      <selection sqref="A1:B1"/>
    </sheetView>
  </sheetViews>
  <sheetFormatPr defaultColWidth="1.6640625" defaultRowHeight="12"/>
  <cols>
    <col min="1" max="1" width="12" style="14" customWidth="1"/>
    <col min="2" max="2" width="14.44140625" style="14" customWidth="1"/>
    <col min="3" max="3" width="15.77734375" style="14" customWidth="1"/>
    <col min="4" max="4" width="45.5546875" style="14" customWidth="1"/>
    <col min="5" max="13" width="13.44140625" style="14" customWidth="1"/>
    <col min="14" max="16384" width="1.6640625" style="14"/>
  </cols>
  <sheetData>
    <row r="1" spans="1:13" s="12" customFormat="1" ht="19.2">
      <c r="A1" s="10" t="str">
        <f ca="1">MID(CELL("FILENAME",A1),FIND("]",CELL("FILENAME",A1))+1,99)&amp;"　"&amp;"世帯の家族類型別一般世帯数、一般世帯人員および１世帯当たり人員"</f>
        <v>24　世帯の家族類型別一般世帯数、一般世帯人員および１世帯当たり人員</v>
      </c>
    </row>
    <row r="3" spans="1:13" s="197" customFormat="1" ht="0.6" customHeight="1"/>
    <row r="4" spans="1:13" ht="0.6" customHeight="1">
      <c r="A4" s="197"/>
      <c r="B4" s="197"/>
      <c r="C4" s="197"/>
      <c r="D4" s="197"/>
      <c r="E4" s="197"/>
      <c r="F4" s="197"/>
      <c r="G4" s="197"/>
      <c r="H4" s="197"/>
      <c r="I4" s="197"/>
      <c r="J4" s="197"/>
      <c r="K4" s="197"/>
      <c r="L4" s="197"/>
      <c r="M4" s="197"/>
    </row>
    <row r="5" spans="1:13" s="197" customFormat="1" ht="1.05" customHeight="1"/>
    <row r="6" spans="1:13" ht="1.05" customHeight="1">
      <c r="B6" s="13"/>
      <c r="C6" s="13"/>
      <c r="D6" s="13"/>
      <c r="E6" s="13"/>
      <c r="F6" s="13"/>
      <c r="G6" s="13"/>
      <c r="H6" s="13"/>
      <c r="I6" s="13"/>
      <c r="J6" s="13"/>
      <c r="K6" s="13"/>
      <c r="L6" s="13"/>
      <c r="M6" s="13"/>
    </row>
    <row r="7" spans="1:13">
      <c r="B7" s="13"/>
      <c r="C7" s="13"/>
      <c r="D7" s="13"/>
      <c r="E7" s="13"/>
      <c r="F7" s="13"/>
      <c r="G7" s="13"/>
      <c r="H7" s="13"/>
      <c r="I7" s="13"/>
      <c r="J7" s="13"/>
      <c r="K7" s="13"/>
      <c r="L7" s="13"/>
      <c r="M7" s="13" t="s">
        <v>865</v>
      </c>
    </row>
    <row r="8" spans="1:13" ht="22.2" customHeight="1">
      <c r="A8" s="309" t="s">
        <v>394</v>
      </c>
      <c r="B8" s="242"/>
      <c r="C8" s="242"/>
      <c r="D8" s="242"/>
      <c r="E8" s="240" t="s">
        <v>980</v>
      </c>
      <c r="F8" s="240"/>
      <c r="G8" s="240"/>
      <c r="H8" s="240" t="s">
        <v>414</v>
      </c>
      <c r="I8" s="240"/>
      <c r="J8" s="240"/>
      <c r="K8" s="242" t="s">
        <v>312</v>
      </c>
      <c r="L8" s="242"/>
      <c r="M8" s="312"/>
    </row>
    <row r="9" spans="1:13" ht="30" customHeight="1">
      <c r="A9" s="310"/>
      <c r="B9" s="311"/>
      <c r="C9" s="311"/>
      <c r="D9" s="311"/>
      <c r="E9" s="198" t="s">
        <v>172</v>
      </c>
      <c r="F9" s="198" t="s">
        <v>171</v>
      </c>
      <c r="G9" s="208" t="s">
        <v>849</v>
      </c>
      <c r="H9" s="198" t="s">
        <v>172</v>
      </c>
      <c r="I9" s="198" t="s">
        <v>171</v>
      </c>
      <c r="J9" s="208" t="s">
        <v>849</v>
      </c>
      <c r="K9" s="198" t="s">
        <v>172</v>
      </c>
      <c r="L9" s="198" t="s">
        <v>171</v>
      </c>
      <c r="M9" s="82" t="s">
        <v>849</v>
      </c>
    </row>
    <row r="10" spans="1:13" ht="28.2" customHeight="1">
      <c r="A10" s="313" t="s">
        <v>981</v>
      </c>
      <c r="B10" s="281" t="s">
        <v>6</v>
      </c>
      <c r="C10" s="281"/>
      <c r="D10" s="281"/>
      <c r="E10" s="83">
        <v>166540</v>
      </c>
      <c r="F10" s="83">
        <v>383803</v>
      </c>
      <c r="G10" s="84">
        <v>2.3045694727993276</v>
      </c>
      <c r="H10" s="85">
        <v>170179</v>
      </c>
      <c r="I10" s="86">
        <v>388846</v>
      </c>
      <c r="J10" s="87">
        <v>2.2849235217036181</v>
      </c>
      <c r="K10" s="88">
        <v>176759</v>
      </c>
      <c r="L10" s="89">
        <v>394125</v>
      </c>
      <c r="M10" s="90">
        <v>2.2297308765041666</v>
      </c>
    </row>
    <row r="11" spans="1:13" ht="28.2" customHeight="1">
      <c r="A11" s="313"/>
      <c r="B11" s="315" t="s">
        <v>968</v>
      </c>
      <c r="C11" s="281" t="s">
        <v>9</v>
      </c>
      <c r="D11" s="281"/>
      <c r="E11" s="83">
        <v>110410</v>
      </c>
      <c r="F11" s="83">
        <v>325835</v>
      </c>
      <c r="G11" s="84">
        <v>2.9511366724028623</v>
      </c>
      <c r="H11" s="85">
        <v>112378</v>
      </c>
      <c r="I11" s="86">
        <v>329021</v>
      </c>
      <c r="J11" s="87">
        <v>2.9278061542294753</v>
      </c>
      <c r="K11" s="88">
        <v>113960</v>
      </c>
      <c r="L11" s="89">
        <v>329650</v>
      </c>
      <c r="M11" s="90">
        <v>2.8926816426816426</v>
      </c>
    </row>
    <row r="12" spans="1:13" ht="28.2" customHeight="1">
      <c r="A12" s="313"/>
      <c r="B12" s="281"/>
      <c r="C12" s="315" t="s">
        <v>966</v>
      </c>
      <c r="D12" s="198" t="s">
        <v>6</v>
      </c>
      <c r="E12" s="83">
        <v>103075</v>
      </c>
      <c r="F12" s="83">
        <v>298007</v>
      </c>
      <c r="G12" s="84">
        <v>2.8911666262430269</v>
      </c>
      <c r="H12" s="85">
        <v>105821</v>
      </c>
      <c r="I12" s="86">
        <v>304423</v>
      </c>
      <c r="J12" s="87">
        <v>2.8767730412678012</v>
      </c>
      <c r="K12" s="88">
        <v>108061</v>
      </c>
      <c r="L12" s="89">
        <v>308306</v>
      </c>
      <c r="M12" s="90">
        <v>2.8530737268764863</v>
      </c>
    </row>
    <row r="13" spans="1:13" ht="28.2" customHeight="1">
      <c r="A13" s="313"/>
      <c r="B13" s="281"/>
      <c r="C13" s="281"/>
      <c r="D13" s="208" t="s">
        <v>893</v>
      </c>
      <c r="E13" s="83">
        <v>34640</v>
      </c>
      <c r="F13" s="83">
        <v>69280</v>
      </c>
      <c r="G13" s="84">
        <v>2</v>
      </c>
      <c r="H13" s="85">
        <v>36215</v>
      </c>
      <c r="I13" s="86">
        <v>72430</v>
      </c>
      <c r="J13" s="87">
        <v>2</v>
      </c>
      <c r="K13" s="88">
        <v>37651</v>
      </c>
      <c r="L13" s="89">
        <v>75302</v>
      </c>
      <c r="M13" s="90">
        <v>2</v>
      </c>
    </row>
    <row r="14" spans="1:13" ht="28.2" customHeight="1">
      <c r="A14" s="313"/>
      <c r="B14" s="281"/>
      <c r="C14" s="281"/>
      <c r="D14" s="208" t="s">
        <v>894</v>
      </c>
      <c r="E14" s="83">
        <v>51958</v>
      </c>
      <c r="F14" s="83">
        <v>188976</v>
      </c>
      <c r="G14" s="84">
        <v>3.6370914969783286</v>
      </c>
      <c r="H14" s="85">
        <v>52765</v>
      </c>
      <c r="I14" s="86">
        <v>191883</v>
      </c>
      <c r="J14" s="87">
        <v>3.6365583246470199</v>
      </c>
      <c r="K14" s="88">
        <v>52284</v>
      </c>
      <c r="L14" s="89">
        <v>190302</v>
      </c>
      <c r="M14" s="90">
        <v>3.6397750745926096</v>
      </c>
    </row>
    <row r="15" spans="1:13" ht="28.2" customHeight="1">
      <c r="A15" s="313"/>
      <c r="B15" s="281"/>
      <c r="C15" s="281"/>
      <c r="D15" s="208" t="s">
        <v>895</v>
      </c>
      <c r="E15" s="83">
        <v>2038</v>
      </c>
      <c r="F15" s="83">
        <v>4713</v>
      </c>
      <c r="G15" s="84">
        <v>2.3125613346418059</v>
      </c>
      <c r="H15" s="85">
        <v>2082</v>
      </c>
      <c r="I15" s="86">
        <v>4800</v>
      </c>
      <c r="J15" s="87">
        <v>2.3054755043227666</v>
      </c>
      <c r="K15" s="88">
        <v>2118</v>
      </c>
      <c r="L15" s="89">
        <v>4788</v>
      </c>
      <c r="M15" s="90">
        <v>2.2606232294617565</v>
      </c>
    </row>
    <row r="16" spans="1:13" ht="28.2" customHeight="1">
      <c r="A16" s="313"/>
      <c r="B16" s="281"/>
      <c r="C16" s="281"/>
      <c r="D16" s="208" t="s">
        <v>896</v>
      </c>
      <c r="E16" s="83">
        <v>14439</v>
      </c>
      <c r="F16" s="83">
        <v>35038</v>
      </c>
      <c r="G16" s="84">
        <v>2.42662234226747</v>
      </c>
      <c r="H16" s="85">
        <v>14759</v>
      </c>
      <c r="I16" s="86">
        <v>35310</v>
      </c>
      <c r="J16" s="87">
        <v>2.3924385120943152</v>
      </c>
      <c r="K16" s="88">
        <v>16008</v>
      </c>
      <c r="L16" s="89">
        <v>37914</v>
      </c>
      <c r="M16" s="90">
        <v>2.3684407796101947</v>
      </c>
    </row>
    <row r="17" spans="1:13" ht="28.2" customHeight="1">
      <c r="A17" s="313"/>
      <c r="B17" s="281"/>
      <c r="C17" s="315" t="s">
        <v>967</v>
      </c>
      <c r="D17" s="198" t="s">
        <v>971</v>
      </c>
      <c r="E17" s="83">
        <v>7335</v>
      </c>
      <c r="F17" s="83">
        <v>27828</v>
      </c>
      <c r="G17" s="84">
        <v>3.7938650306748465</v>
      </c>
      <c r="H17" s="85">
        <v>6557</v>
      </c>
      <c r="I17" s="86">
        <v>24598</v>
      </c>
      <c r="J17" s="87">
        <v>3.7514107061156015</v>
      </c>
      <c r="K17" s="88">
        <v>5899</v>
      </c>
      <c r="L17" s="89">
        <v>21344</v>
      </c>
      <c r="M17" s="90">
        <v>3.618240379725377</v>
      </c>
    </row>
    <row r="18" spans="1:13" ht="28.2" customHeight="1">
      <c r="A18" s="313"/>
      <c r="B18" s="281"/>
      <c r="C18" s="281"/>
      <c r="D18" s="208" t="s">
        <v>982</v>
      </c>
      <c r="E18" s="83">
        <v>165</v>
      </c>
      <c r="F18" s="83">
        <v>660</v>
      </c>
      <c r="G18" s="84">
        <v>4</v>
      </c>
      <c r="H18" s="85">
        <v>149</v>
      </c>
      <c r="I18" s="86">
        <v>596</v>
      </c>
      <c r="J18" s="87">
        <v>4</v>
      </c>
      <c r="K18" s="88">
        <v>111</v>
      </c>
      <c r="L18" s="89">
        <v>444</v>
      </c>
      <c r="M18" s="90">
        <v>4</v>
      </c>
    </row>
    <row r="19" spans="1:13" ht="28.2" customHeight="1">
      <c r="A19" s="313"/>
      <c r="B19" s="281"/>
      <c r="C19" s="281"/>
      <c r="D19" s="91" t="s">
        <v>983</v>
      </c>
      <c r="E19" s="83">
        <v>1009</v>
      </c>
      <c r="F19" s="83">
        <v>3027</v>
      </c>
      <c r="G19" s="84">
        <v>3</v>
      </c>
      <c r="H19" s="85">
        <v>919</v>
      </c>
      <c r="I19" s="86">
        <v>2757</v>
      </c>
      <c r="J19" s="87">
        <v>3</v>
      </c>
      <c r="K19" s="85">
        <v>807</v>
      </c>
      <c r="L19" s="86">
        <v>2421</v>
      </c>
      <c r="M19" s="87">
        <v>3</v>
      </c>
    </row>
    <row r="20" spans="1:13" ht="28.2" customHeight="1">
      <c r="A20" s="313"/>
      <c r="B20" s="281"/>
      <c r="C20" s="281"/>
      <c r="D20" s="208" t="s">
        <v>984</v>
      </c>
      <c r="E20" s="83">
        <v>432</v>
      </c>
      <c r="F20" s="83">
        <v>2533</v>
      </c>
      <c r="G20" s="84">
        <v>5.8634259259259256</v>
      </c>
      <c r="H20" s="85">
        <v>369</v>
      </c>
      <c r="I20" s="86">
        <v>2176</v>
      </c>
      <c r="J20" s="92">
        <v>5.897018970189702</v>
      </c>
      <c r="K20" s="85">
        <v>263</v>
      </c>
      <c r="L20" s="86">
        <v>1540</v>
      </c>
      <c r="M20" s="92">
        <v>5.86</v>
      </c>
    </row>
    <row r="21" spans="1:13" ht="28.2" customHeight="1">
      <c r="A21" s="313"/>
      <c r="B21" s="281"/>
      <c r="C21" s="281"/>
      <c r="D21" s="208" t="s">
        <v>985</v>
      </c>
      <c r="E21" s="83">
        <v>1989</v>
      </c>
      <c r="F21" s="83">
        <v>9314</v>
      </c>
      <c r="G21" s="84">
        <v>4.6827551533433889</v>
      </c>
      <c r="H21" s="85">
        <v>1617</v>
      </c>
      <c r="I21" s="86">
        <v>7590</v>
      </c>
      <c r="J21" s="92">
        <v>4.6938775510204085</v>
      </c>
      <c r="K21" s="85">
        <v>1284</v>
      </c>
      <c r="L21" s="86">
        <v>5946</v>
      </c>
      <c r="M21" s="92">
        <v>4.63</v>
      </c>
    </row>
    <row r="22" spans="1:13" ht="28.2" customHeight="1">
      <c r="A22" s="313"/>
      <c r="B22" s="281"/>
      <c r="C22" s="281"/>
      <c r="D22" s="208" t="s">
        <v>969</v>
      </c>
      <c r="E22" s="83">
        <v>275</v>
      </c>
      <c r="F22" s="83">
        <v>863</v>
      </c>
      <c r="G22" s="84">
        <v>3.1381818181818182</v>
      </c>
      <c r="H22" s="85">
        <v>252</v>
      </c>
      <c r="I22" s="86">
        <v>789</v>
      </c>
      <c r="J22" s="92">
        <v>3.1309523809523809</v>
      </c>
      <c r="K22" s="85">
        <v>247</v>
      </c>
      <c r="L22" s="86">
        <v>797</v>
      </c>
      <c r="M22" s="92">
        <v>3.23</v>
      </c>
    </row>
    <row r="23" spans="1:13" ht="28.2" customHeight="1">
      <c r="A23" s="313"/>
      <c r="B23" s="281"/>
      <c r="C23" s="281"/>
      <c r="D23" s="208" t="s">
        <v>970</v>
      </c>
      <c r="E23" s="83">
        <v>689</v>
      </c>
      <c r="F23" s="83">
        <v>3140</v>
      </c>
      <c r="G23" s="84">
        <v>4.5573294629898404</v>
      </c>
      <c r="H23" s="85">
        <v>672</v>
      </c>
      <c r="I23" s="86">
        <v>3118</v>
      </c>
      <c r="J23" s="92">
        <v>4.6398809523809526</v>
      </c>
      <c r="K23" s="85">
        <v>626</v>
      </c>
      <c r="L23" s="86">
        <v>2832</v>
      </c>
      <c r="M23" s="92">
        <v>4.5199999999999996</v>
      </c>
    </row>
    <row r="24" spans="1:13" ht="28.2" customHeight="1">
      <c r="A24" s="313"/>
      <c r="B24" s="281"/>
      <c r="C24" s="281"/>
      <c r="D24" s="208" t="s">
        <v>986</v>
      </c>
      <c r="E24" s="83">
        <v>67</v>
      </c>
      <c r="F24" s="83">
        <v>318</v>
      </c>
      <c r="G24" s="84">
        <v>4.7462686567164178</v>
      </c>
      <c r="H24" s="85">
        <v>67</v>
      </c>
      <c r="I24" s="86">
        <v>317</v>
      </c>
      <c r="J24" s="92">
        <v>4.7313432835820892</v>
      </c>
      <c r="K24" s="85">
        <v>51</v>
      </c>
      <c r="L24" s="86">
        <v>228</v>
      </c>
      <c r="M24" s="92">
        <v>4.47</v>
      </c>
    </row>
    <row r="25" spans="1:13" ht="28.2" customHeight="1">
      <c r="A25" s="313"/>
      <c r="B25" s="281"/>
      <c r="C25" s="281"/>
      <c r="D25" s="208" t="s">
        <v>987</v>
      </c>
      <c r="E25" s="83">
        <v>156</v>
      </c>
      <c r="F25" s="83">
        <v>989</v>
      </c>
      <c r="G25" s="84">
        <v>6.3397435897435894</v>
      </c>
      <c r="H25" s="85">
        <v>118</v>
      </c>
      <c r="I25" s="86">
        <v>753</v>
      </c>
      <c r="J25" s="92">
        <v>6.3813559322033901</v>
      </c>
      <c r="K25" s="85">
        <v>107</v>
      </c>
      <c r="L25" s="86">
        <v>668</v>
      </c>
      <c r="M25" s="92">
        <v>6.24</v>
      </c>
    </row>
    <row r="26" spans="1:13" ht="28.2" customHeight="1">
      <c r="A26" s="313"/>
      <c r="B26" s="281"/>
      <c r="C26" s="281"/>
      <c r="D26" s="208" t="s">
        <v>897</v>
      </c>
      <c r="E26" s="83">
        <v>1173</v>
      </c>
      <c r="F26" s="83">
        <v>2431</v>
      </c>
      <c r="G26" s="84">
        <v>2.0724637681159419</v>
      </c>
      <c r="H26" s="85">
        <v>1068</v>
      </c>
      <c r="I26" s="86">
        <v>2200</v>
      </c>
      <c r="J26" s="92">
        <v>2.0599250936329589</v>
      </c>
      <c r="K26" s="85">
        <v>1087</v>
      </c>
      <c r="L26" s="86">
        <v>2255</v>
      </c>
      <c r="M26" s="92">
        <v>2.0699999999999998</v>
      </c>
    </row>
    <row r="27" spans="1:13" ht="28.2" customHeight="1">
      <c r="A27" s="313"/>
      <c r="B27" s="281"/>
      <c r="C27" s="281"/>
      <c r="D27" s="208" t="s">
        <v>364</v>
      </c>
      <c r="E27" s="83">
        <v>1380</v>
      </c>
      <c r="F27" s="83">
        <v>4553</v>
      </c>
      <c r="G27" s="84">
        <v>3.2992753623188404</v>
      </c>
      <c r="H27" s="85">
        <v>1326</v>
      </c>
      <c r="I27" s="86">
        <v>4302</v>
      </c>
      <c r="J27" s="87">
        <v>3.244343891402715</v>
      </c>
      <c r="K27" s="85">
        <v>1316</v>
      </c>
      <c r="L27" s="86">
        <v>4213</v>
      </c>
      <c r="M27" s="87">
        <v>3.2</v>
      </c>
    </row>
    <row r="28" spans="1:13" ht="28.2" customHeight="1">
      <c r="A28" s="313"/>
      <c r="B28" s="315" t="s">
        <v>365</v>
      </c>
      <c r="C28" s="315"/>
      <c r="D28" s="315"/>
      <c r="E28" s="83">
        <v>1308</v>
      </c>
      <c r="F28" s="83">
        <v>3071</v>
      </c>
      <c r="G28" s="84">
        <v>2.3478593272171255</v>
      </c>
      <c r="H28" s="85">
        <v>1156</v>
      </c>
      <c r="I28" s="86">
        <v>2697</v>
      </c>
      <c r="J28" s="87">
        <v>2.3330449826989619</v>
      </c>
      <c r="K28" s="85">
        <v>1273</v>
      </c>
      <c r="L28" s="86">
        <v>2883</v>
      </c>
      <c r="M28" s="87">
        <v>2.2599999999999998</v>
      </c>
    </row>
    <row r="29" spans="1:13" ht="28.2" customHeight="1">
      <c r="A29" s="313"/>
      <c r="B29" s="315" t="s">
        <v>366</v>
      </c>
      <c r="C29" s="315"/>
      <c r="D29" s="315"/>
      <c r="E29" s="83">
        <v>54770</v>
      </c>
      <c r="F29" s="83">
        <v>54770</v>
      </c>
      <c r="G29" s="84">
        <v>1</v>
      </c>
      <c r="H29" s="85">
        <v>56403</v>
      </c>
      <c r="I29" s="86">
        <v>56403</v>
      </c>
      <c r="J29" s="87">
        <v>1</v>
      </c>
      <c r="K29" s="85">
        <v>61489</v>
      </c>
      <c r="L29" s="86">
        <v>61489</v>
      </c>
      <c r="M29" s="87">
        <v>1</v>
      </c>
    </row>
    <row r="30" spans="1:13" ht="28.2" customHeight="1">
      <c r="A30" s="314"/>
      <c r="B30" s="282" t="s">
        <v>367</v>
      </c>
      <c r="C30" s="316"/>
      <c r="D30" s="316"/>
      <c r="E30" s="93" t="s">
        <v>8</v>
      </c>
      <c r="F30" s="93" t="s">
        <v>8</v>
      </c>
      <c r="G30" s="94" t="s">
        <v>8</v>
      </c>
      <c r="H30" s="95">
        <v>242</v>
      </c>
      <c r="I30" s="96">
        <v>725</v>
      </c>
      <c r="J30" s="97">
        <v>2.9958677685950414</v>
      </c>
      <c r="K30" s="95">
        <v>37</v>
      </c>
      <c r="L30" s="94">
        <v>103</v>
      </c>
      <c r="M30" s="98">
        <v>2.78</v>
      </c>
    </row>
    <row r="31" spans="1:13">
      <c r="M31" s="13" t="s">
        <v>870</v>
      </c>
    </row>
    <row r="32" spans="1:13">
      <c r="A32" s="14" t="s">
        <v>964</v>
      </c>
      <c r="M32" s="13"/>
    </row>
    <row r="33" spans="1:1">
      <c r="A33" s="14" t="s">
        <v>371</v>
      </c>
    </row>
    <row r="34" spans="1:1">
      <c r="A34" s="14" t="s">
        <v>965</v>
      </c>
    </row>
  </sheetData>
  <customSheetViews>
    <customSheetView guid="{5EBCDA32-B4BD-414C-B320-75D89D5E9F8E}" showPageBreaks="1" printArea="1" view="pageBreakPreview">
      <selection activeCell="J15" sqref="J15"/>
      <pageMargins left="0" right="0" top="0.59055118110236227" bottom="0.59055118110236227" header="0.51181102362204722" footer="0.51181102362204722"/>
      <printOptions horizontalCentered="1"/>
      <pageSetup paperSize="8" pageOrder="overThenDown" orientation="landscape" r:id="rId1"/>
      <headerFooter alignWithMargins="0"/>
    </customSheetView>
  </customSheetViews>
  <mergeCells count="13">
    <mergeCell ref="A8:D9"/>
    <mergeCell ref="E8:G8"/>
    <mergeCell ref="H8:J8"/>
    <mergeCell ref="K8:M8"/>
    <mergeCell ref="A10:A30"/>
    <mergeCell ref="B10:D10"/>
    <mergeCell ref="B11:B27"/>
    <mergeCell ref="C11:D11"/>
    <mergeCell ref="C12:C16"/>
    <mergeCell ref="C17:C27"/>
    <mergeCell ref="B28:D28"/>
    <mergeCell ref="B29:D29"/>
    <mergeCell ref="B30:D30"/>
  </mergeCells>
  <phoneticPr fontId="2"/>
  <pageMargins left="0.25" right="0.25" top="0.75" bottom="0.75" header="0.3" footer="0.3"/>
  <pageSetup paperSize="8" pageOrder="overThenDown" orientation="landscape" r:id="rId2"/>
  <headerFooter>
    <oddFooter>&amp;L&amp;"HGPｺﾞｼｯｸM,ﾒﾃﾞｨｳﾑ"&amp;A&amp;R&amp;"HGPｺﾞｼｯｸM,ﾒﾃﾞｨｳﾑ"&amp;A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zoomScaleSheetLayoutView="100" workbookViewId="0">
      <selection sqref="A1:B1"/>
    </sheetView>
  </sheetViews>
  <sheetFormatPr defaultColWidth="1.6640625" defaultRowHeight="12"/>
  <cols>
    <col min="1" max="1" width="3.33203125" style="14" customWidth="1"/>
    <col min="2" max="2" width="10.5546875" style="14" customWidth="1"/>
    <col min="3" max="11" width="9.6640625" style="14" customWidth="1"/>
    <col min="12" max="16384" width="1.6640625" style="14"/>
  </cols>
  <sheetData>
    <row r="1" spans="1:11" s="12" customFormat="1" ht="19.2">
      <c r="A1" s="10" t="str">
        <f ca="1">MID(CELL("FILENAME",A1),FIND("]",CELL("FILENAME",A1))+1,99)&amp;"　"&amp;"労働力状態、男女別１５歳以上人口"</f>
        <v>25　労働力状態、男女別１５歳以上人口</v>
      </c>
      <c r="B1" s="11"/>
      <c r="C1" s="11"/>
      <c r="D1" s="11"/>
      <c r="E1" s="11"/>
      <c r="F1" s="11"/>
      <c r="G1" s="11"/>
      <c r="H1" s="11"/>
      <c r="I1" s="11"/>
      <c r="J1" s="11"/>
      <c r="K1" s="11"/>
    </row>
    <row r="3" spans="1:11" ht="1.05" customHeight="1"/>
    <row r="4" spans="1:11" ht="1.05" customHeight="1">
      <c r="A4" s="15"/>
      <c r="B4" s="15"/>
      <c r="C4" s="15"/>
      <c r="D4" s="15"/>
      <c r="E4" s="15"/>
      <c r="F4" s="15"/>
      <c r="G4" s="15"/>
      <c r="H4" s="15"/>
      <c r="I4" s="15"/>
      <c r="J4" s="15"/>
      <c r="K4" s="15"/>
    </row>
    <row r="5" spans="1:11" s="197" customFormat="1" ht="1.05" customHeight="1">
      <c r="A5" s="186"/>
      <c r="B5" s="186"/>
      <c r="C5" s="186"/>
      <c r="D5" s="186"/>
      <c r="E5" s="186"/>
      <c r="F5" s="186"/>
      <c r="G5" s="186"/>
      <c r="H5" s="186"/>
      <c r="I5" s="186"/>
      <c r="J5" s="186"/>
      <c r="K5" s="186"/>
    </row>
    <row r="6" spans="1:11" ht="1.05" customHeight="1"/>
    <row r="7" spans="1:11">
      <c r="K7" s="13" t="s">
        <v>865</v>
      </c>
    </row>
    <row r="8" spans="1:11" s="30" customFormat="1" ht="24" customHeight="1">
      <c r="A8" s="224" t="s">
        <v>394</v>
      </c>
      <c r="B8" s="225"/>
      <c r="C8" s="230" t="s">
        <v>977</v>
      </c>
      <c r="D8" s="230" t="s">
        <v>191</v>
      </c>
      <c r="E8" s="230"/>
      <c r="F8" s="230"/>
      <c r="G8" s="230"/>
      <c r="H8" s="230"/>
      <c r="I8" s="230"/>
      <c r="J8" s="230"/>
      <c r="K8" s="324" t="s">
        <v>1140</v>
      </c>
    </row>
    <row r="9" spans="1:11" s="30" customFormat="1" ht="24" customHeight="1">
      <c r="A9" s="328"/>
      <c r="B9" s="329"/>
      <c r="C9" s="326"/>
      <c r="D9" s="326" t="s">
        <v>9</v>
      </c>
      <c r="E9" s="326" t="s">
        <v>174</v>
      </c>
      <c r="F9" s="326"/>
      <c r="G9" s="326"/>
      <c r="H9" s="326"/>
      <c r="I9" s="326"/>
      <c r="J9" s="327" t="s">
        <v>848</v>
      </c>
      <c r="K9" s="325"/>
    </row>
    <row r="10" spans="1:11" s="30" customFormat="1" ht="47.4" customHeight="1">
      <c r="A10" s="226"/>
      <c r="B10" s="227"/>
      <c r="C10" s="326"/>
      <c r="D10" s="326"/>
      <c r="E10" s="211" t="s">
        <v>9</v>
      </c>
      <c r="F10" s="211" t="s">
        <v>190</v>
      </c>
      <c r="G10" s="212" t="s">
        <v>940</v>
      </c>
      <c r="H10" s="212" t="s">
        <v>939</v>
      </c>
      <c r="I10" s="211" t="s">
        <v>189</v>
      </c>
      <c r="J10" s="326"/>
      <c r="K10" s="325"/>
    </row>
    <row r="11" spans="1:11" ht="42" customHeight="1">
      <c r="A11" s="317" t="s">
        <v>9</v>
      </c>
      <c r="B11" s="30" t="s">
        <v>412</v>
      </c>
      <c r="C11" s="48">
        <v>334814</v>
      </c>
      <c r="D11" s="40">
        <v>184524</v>
      </c>
      <c r="E11" s="40">
        <v>172729</v>
      </c>
      <c r="F11" s="40">
        <v>140003</v>
      </c>
      <c r="G11" s="40">
        <v>24468</v>
      </c>
      <c r="H11" s="40">
        <v>4512</v>
      </c>
      <c r="I11" s="40">
        <v>3746</v>
      </c>
      <c r="J11" s="40">
        <v>11795</v>
      </c>
      <c r="K11" s="40">
        <v>119533</v>
      </c>
    </row>
    <row r="12" spans="1:11" ht="42" customHeight="1">
      <c r="A12" s="318"/>
      <c r="B12" s="30" t="s">
        <v>413</v>
      </c>
      <c r="C12" s="48">
        <v>339747</v>
      </c>
      <c r="D12" s="40">
        <v>183567</v>
      </c>
      <c r="E12" s="40">
        <v>175364</v>
      </c>
      <c r="F12" s="40">
        <v>140729</v>
      </c>
      <c r="G12" s="40">
        <v>26322</v>
      </c>
      <c r="H12" s="40">
        <v>4431</v>
      </c>
      <c r="I12" s="40">
        <v>3882</v>
      </c>
      <c r="J12" s="40">
        <v>8203</v>
      </c>
      <c r="K12" s="40">
        <v>132807</v>
      </c>
    </row>
    <row r="13" spans="1:11" ht="42" customHeight="1">
      <c r="A13" s="319"/>
      <c r="B13" s="221" t="s">
        <v>296</v>
      </c>
      <c r="C13" s="49">
        <v>346176</v>
      </c>
      <c r="D13" s="42">
        <v>179684</v>
      </c>
      <c r="E13" s="42">
        <v>172614</v>
      </c>
      <c r="F13" s="42">
        <v>137785</v>
      </c>
      <c r="G13" s="42">
        <v>24827</v>
      </c>
      <c r="H13" s="42">
        <v>5157</v>
      </c>
      <c r="I13" s="42">
        <v>4845</v>
      </c>
      <c r="J13" s="42">
        <v>7070</v>
      </c>
      <c r="K13" s="42">
        <v>115095</v>
      </c>
    </row>
    <row r="14" spans="1:11" ht="42" customHeight="1">
      <c r="A14" s="320" t="s">
        <v>11</v>
      </c>
      <c r="B14" s="30" t="s">
        <v>412</v>
      </c>
      <c r="C14" s="48">
        <v>156973</v>
      </c>
      <c r="D14" s="40">
        <v>106690</v>
      </c>
      <c r="E14" s="40">
        <v>99146</v>
      </c>
      <c r="F14" s="40">
        <v>93026</v>
      </c>
      <c r="G14" s="40">
        <v>1607</v>
      </c>
      <c r="H14" s="40">
        <v>2428</v>
      </c>
      <c r="I14" s="40">
        <v>2085</v>
      </c>
      <c r="J14" s="40">
        <v>7544</v>
      </c>
      <c r="K14" s="40">
        <v>35406</v>
      </c>
    </row>
    <row r="15" spans="1:11" ht="42" customHeight="1">
      <c r="A15" s="321"/>
      <c r="B15" s="30" t="s">
        <v>413</v>
      </c>
      <c r="C15" s="48">
        <v>158638</v>
      </c>
      <c r="D15" s="40">
        <v>103773</v>
      </c>
      <c r="E15" s="40">
        <v>98631</v>
      </c>
      <c r="F15" s="40">
        <v>92752</v>
      </c>
      <c r="G15" s="40">
        <v>1720</v>
      </c>
      <c r="H15" s="40">
        <v>2301</v>
      </c>
      <c r="I15" s="40">
        <v>1858</v>
      </c>
      <c r="J15" s="40">
        <v>5142</v>
      </c>
      <c r="K15" s="40">
        <v>43194</v>
      </c>
    </row>
    <row r="16" spans="1:11" ht="42" customHeight="1">
      <c r="A16" s="322"/>
      <c r="B16" s="221" t="s">
        <v>296</v>
      </c>
      <c r="C16" s="49">
        <v>160409</v>
      </c>
      <c r="D16" s="42">
        <v>97218</v>
      </c>
      <c r="E16" s="42">
        <v>93069</v>
      </c>
      <c r="F16" s="42">
        <v>86291</v>
      </c>
      <c r="G16" s="42">
        <v>1952</v>
      </c>
      <c r="H16" s="42">
        <v>2607</v>
      </c>
      <c r="I16" s="42">
        <v>2219</v>
      </c>
      <c r="J16" s="42">
        <v>4149</v>
      </c>
      <c r="K16" s="42">
        <v>38000</v>
      </c>
    </row>
    <row r="17" spans="1:11" ht="42" customHeight="1">
      <c r="A17" s="320" t="s">
        <v>10</v>
      </c>
      <c r="B17" s="30" t="s">
        <v>412</v>
      </c>
      <c r="C17" s="48">
        <v>177841</v>
      </c>
      <c r="D17" s="40">
        <v>77834</v>
      </c>
      <c r="E17" s="40">
        <v>73583</v>
      </c>
      <c r="F17" s="40">
        <v>46977</v>
      </c>
      <c r="G17" s="40">
        <v>22861</v>
      </c>
      <c r="H17" s="40">
        <v>2084</v>
      </c>
      <c r="I17" s="40">
        <v>1661</v>
      </c>
      <c r="J17" s="40">
        <v>4251</v>
      </c>
      <c r="K17" s="40">
        <v>84127</v>
      </c>
    </row>
    <row r="18" spans="1:11" ht="42" customHeight="1">
      <c r="A18" s="321"/>
      <c r="B18" s="30" t="s">
        <v>413</v>
      </c>
      <c r="C18" s="48">
        <v>181109</v>
      </c>
      <c r="D18" s="40">
        <v>79794</v>
      </c>
      <c r="E18" s="40">
        <v>76733</v>
      </c>
      <c r="F18" s="40">
        <v>47977</v>
      </c>
      <c r="G18" s="40">
        <v>24602</v>
      </c>
      <c r="H18" s="40">
        <v>2130</v>
      </c>
      <c r="I18" s="40">
        <v>2024</v>
      </c>
      <c r="J18" s="40">
        <v>3061</v>
      </c>
      <c r="K18" s="40">
        <v>89613</v>
      </c>
    </row>
    <row r="19" spans="1:11" ht="42" customHeight="1">
      <c r="A19" s="323"/>
      <c r="B19" s="80" t="s">
        <v>296</v>
      </c>
      <c r="C19" s="62">
        <v>185767</v>
      </c>
      <c r="D19" s="63">
        <v>82466</v>
      </c>
      <c r="E19" s="63">
        <v>79545</v>
      </c>
      <c r="F19" s="63">
        <v>51494</v>
      </c>
      <c r="G19" s="63">
        <v>22875</v>
      </c>
      <c r="H19" s="63">
        <v>2550</v>
      </c>
      <c r="I19" s="63">
        <v>2626</v>
      </c>
      <c r="J19" s="63">
        <v>2921</v>
      </c>
      <c r="K19" s="63">
        <v>77095</v>
      </c>
    </row>
    <row r="20" spans="1:11" ht="10.95" customHeight="1">
      <c r="B20" s="81"/>
      <c r="K20" s="13" t="s">
        <v>872</v>
      </c>
    </row>
    <row r="21" spans="1:11">
      <c r="A21" s="81" t="s">
        <v>370</v>
      </c>
    </row>
  </sheetData>
  <customSheetViews>
    <customSheetView guid="{5EBCDA32-B4BD-414C-B320-75D89D5E9F8E}" showPageBreaks="1" printArea="1" view="pageBreakPreview">
      <selection activeCell="K23" sqref="K23"/>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10">
    <mergeCell ref="A11:A13"/>
    <mergeCell ref="A14:A16"/>
    <mergeCell ref="A17:A19"/>
    <mergeCell ref="K8:K10"/>
    <mergeCell ref="D9:D10"/>
    <mergeCell ref="J9:J10"/>
    <mergeCell ref="D8:J8"/>
    <mergeCell ref="C8:C10"/>
    <mergeCell ref="E9:I9"/>
    <mergeCell ref="A8:B10"/>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zoomScaleSheetLayoutView="100" workbookViewId="0">
      <selection sqref="A1:B1"/>
    </sheetView>
  </sheetViews>
  <sheetFormatPr defaultColWidth="1.6640625" defaultRowHeight="12"/>
  <cols>
    <col min="1" max="1" width="14" style="14" customWidth="1"/>
    <col min="2" max="7" width="12" style="14" customWidth="1"/>
    <col min="8" max="8" width="15" style="14" customWidth="1"/>
    <col min="9" max="16384" width="1.6640625" style="14"/>
  </cols>
  <sheetData>
    <row r="1" spans="1:8" s="12" customFormat="1" ht="19.2">
      <c r="A1" s="10" t="str">
        <f ca="1">MID(CELL("FILENAME",A1),FIND("]",CELL("FILENAME",A1))+1,99)&amp;"　"&amp;"流動人口"</f>
        <v>26　流動人口</v>
      </c>
      <c r="B1" s="11"/>
      <c r="C1" s="11"/>
      <c r="D1" s="11"/>
      <c r="E1" s="11"/>
      <c r="F1" s="11"/>
      <c r="G1" s="11"/>
      <c r="H1" s="11"/>
    </row>
    <row r="3" spans="1:8" ht="1.05" customHeight="1"/>
    <row r="4" spans="1:8" ht="1.05" customHeight="1">
      <c r="A4" s="15"/>
      <c r="B4" s="15"/>
      <c r="C4" s="15"/>
      <c r="D4" s="15"/>
      <c r="E4" s="15"/>
      <c r="F4" s="15"/>
      <c r="G4" s="15"/>
      <c r="H4" s="15"/>
    </row>
    <row r="5" spans="1:8" s="197" customFormat="1" ht="1.05" customHeight="1">
      <c r="A5" s="186"/>
      <c r="B5" s="186"/>
      <c r="C5" s="186"/>
      <c r="D5" s="186"/>
      <c r="E5" s="186"/>
      <c r="F5" s="186"/>
      <c r="G5" s="186"/>
      <c r="H5" s="186"/>
    </row>
    <row r="6" spans="1:8" ht="1.05" customHeight="1"/>
    <row r="7" spans="1:8">
      <c r="H7" s="13" t="s">
        <v>876</v>
      </c>
    </row>
    <row r="8" spans="1:8" s="30" customFormat="1" ht="32.4" customHeight="1">
      <c r="A8" s="235" t="s">
        <v>178</v>
      </c>
      <c r="B8" s="286" t="s">
        <v>846</v>
      </c>
      <c r="C8" s="230"/>
      <c r="D8" s="230"/>
      <c r="E8" s="287" t="s">
        <v>847</v>
      </c>
      <c r="F8" s="230"/>
      <c r="G8" s="230"/>
      <c r="H8" s="76" t="s">
        <v>188</v>
      </c>
    </row>
    <row r="9" spans="1:8" s="30" customFormat="1" ht="19.95" customHeight="1">
      <c r="A9" s="236"/>
      <c r="B9" s="77" t="s">
        <v>187</v>
      </c>
      <c r="C9" s="78" t="s">
        <v>186</v>
      </c>
      <c r="D9" s="78" t="s">
        <v>185</v>
      </c>
      <c r="E9" s="78" t="s">
        <v>184</v>
      </c>
      <c r="F9" s="78" t="s">
        <v>183</v>
      </c>
      <c r="G9" s="78" t="s">
        <v>182</v>
      </c>
      <c r="H9" s="330" t="s">
        <v>883</v>
      </c>
    </row>
    <row r="10" spans="1:8" s="30" customFormat="1" ht="48" customHeight="1">
      <c r="A10" s="236"/>
      <c r="B10" s="185" t="s">
        <v>9</v>
      </c>
      <c r="C10" s="207" t="s">
        <v>181</v>
      </c>
      <c r="D10" s="207" t="s">
        <v>979</v>
      </c>
      <c r="E10" s="187" t="s">
        <v>180</v>
      </c>
      <c r="F10" s="187" t="s">
        <v>176</v>
      </c>
      <c r="G10" s="187" t="s">
        <v>179</v>
      </c>
      <c r="H10" s="331"/>
    </row>
    <row r="11" spans="1:8" ht="42" customHeight="1">
      <c r="A11" s="192" t="s">
        <v>412</v>
      </c>
      <c r="B11" s="40">
        <v>389341</v>
      </c>
      <c r="C11" s="40">
        <v>641</v>
      </c>
      <c r="D11" s="40">
        <v>388700</v>
      </c>
      <c r="E11" s="40">
        <v>110391</v>
      </c>
      <c r="F11" s="40">
        <v>68517</v>
      </c>
      <c r="G11" s="40">
        <v>41874</v>
      </c>
      <c r="H11" s="40">
        <v>346826</v>
      </c>
    </row>
    <row r="12" spans="1:8" ht="42" customHeight="1">
      <c r="A12" s="192" t="s">
        <v>413</v>
      </c>
      <c r="B12" s="40">
        <v>395479</v>
      </c>
      <c r="C12" s="40">
        <v>1793</v>
      </c>
      <c r="D12" s="40">
        <v>393686</v>
      </c>
      <c r="E12" s="40">
        <v>114357</v>
      </c>
      <c r="F12" s="40">
        <v>68774</v>
      </c>
      <c r="G12" s="40">
        <v>45583</v>
      </c>
      <c r="H12" s="40">
        <v>348103</v>
      </c>
    </row>
    <row r="13" spans="1:8" ht="42" customHeight="1">
      <c r="A13" s="219" t="s">
        <v>296</v>
      </c>
      <c r="B13" s="62">
        <v>401558</v>
      </c>
      <c r="C13" s="63">
        <v>466</v>
      </c>
      <c r="D13" s="63">
        <f>B13-C13</f>
        <v>401092</v>
      </c>
      <c r="E13" s="63">
        <v>109943</v>
      </c>
      <c r="F13" s="63">
        <v>65556</v>
      </c>
      <c r="G13" s="63">
        <v>44387</v>
      </c>
      <c r="H13" s="63">
        <f>D13-G13</f>
        <v>356705</v>
      </c>
    </row>
    <row r="14" spans="1:8">
      <c r="H14" s="13" t="s">
        <v>872</v>
      </c>
    </row>
    <row r="15" spans="1:8">
      <c r="A15" s="79" t="s">
        <v>370</v>
      </c>
    </row>
  </sheetData>
  <customSheetViews>
    <customSheetView guid="{5EBCDA32-B4BD-414C-B320-75D89D5E9F8E}" showPageBreaks="1" printArea="1" view="pageBreakPreview">
      <selection activeCell="R14" sqref="R14"/>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4">
    <mergeCell ref="A8:A10"/>
    <mergeCell ref="B8:D8"/>
    <mergeCell ref="E8:G8"/>
    <mergeCell ref="H9:H10"/>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zoomScaleSheetLayoutView="100" workbookViewId="0">
      <selection sqref="A1:B1"/>
    </sheetView>
  </sheetViews>
  <sheetFormatPr defaultColWidth="1.6640625" defaultRowHeight="12"/>
  <cols>
    <col min="1" max="1" width="13" style="14" customWidth="1"/>
    <col min="2" max="10" width="9.77734375" style="14" customWidth="1"/>
    <col min="11" max="16384" width="1.6640625" style="14"/>
  </cols>
  <sheetData>
    <row r="1" spans="1:10" s="12" customFormat="1" ht="19.2">
      <c r="A1" s="10" t="str">
        <f ca="1">MID(CELL("FILENAME",A1),FIND("]",CELL("FILENAME",A1))+1,99)&amp;"　"&amp;"就業者・通学者別流動人口"</f>
        <v>27　就業者・通学者別流動人口</v>
      </c>
      <c r="B1" s="11"/>
      <c r="C1" s="11"/>
      <c r="D1" s="11"/>
      <c r="E1" s="11"/>
      <c r="F1" s="11"/>
      <c r="G1" s="11"/>
      <c r="H1" s="11"/>
      <c r="I1" s="11"/>
      <c r="J1" s="11"/>
    </row>
    <row r="3" spans="1:10" ht="1.05" customHeight="1"/>
    <row r="4" spans="1:10" ht="1.05" customHeight="1">
      <c r="A4" s="15"/>
      <c r="B4" s="15"/>
      <c r="C4" s="15"/>
      <c r="D4" s="15"/>
      <c r="E4" s="15"/>
      <c r="F4" s="15"/>
      <c r="G4" s="15"/>
      <c r="H4" s="15"/>
      <c r="I4" s="15"/>
      <c r="J4" s="15"/>
    </row>
    <row r="5" spans="1:10" s="197" customFormat="1" ht="1.05" customHeight="1">
      <c r="A5" s="186"/>
      <c r="B5" s="186"/>
      <c r="C5" s="186"/>
      <c r="D5" s="186"/>
      <c r="E5" s="186"/>
      <c r="F5" s="186"/>
      <c r="G5" s="186"/>
      <c r="H5" s="186"/>
      <c r="I5" s="186"/>
      <c r="J5" s="186"/>
    </row>
    <row r="6" spans="1:10" ht="1.05" customHeight="1"/>
    <row r="7" spans="1:10">
      <c r="J7" s="13" t="s">
        <v>876</v>
      </c>
    </row>
    <row r="8" spans="1:10" s="30" customFormat="1" ht="30.6" customHeight="1">
      <c r="A8" s="224" t="s">
        <v>178</v>
      </c>
      <c r="B8" s="228" t="s">
        <v>177</v>
      </c>
      <c r="C8" s="229"/>
      <c r="D8" s="229"/>
      <c r="E8" s="228" t="s">
        <v>176</v>
      </c>
      <c r="F8" s="229"/>
      <c r="G8" s="229"/>
      <c r="H8" s="228" t="s">
        <v>175</v>
      </c>
      <c r="I8" s="229"/>
      <c r="J8" s="229"/>
    </row>
    <row r="9" spans="1:10" s="30" customFormat="1" ht="30.6" customHeight="1">
      <c r="A9" s="226"/>
      <c r="B9" s="211" t="s">
        <v>6</v>
      </c>
      <c r="C9" s="211" t="s">
        <v>174</v>
      </c>
      <c r="D9" s="211" t="s">
        <v>173</v>
      </c>
      <c r="E9" s="211" t="s">
        <v>6</v>
      </c>
      <c r="F9" s="211" t="s">
        <v>174</v>
      </c>
      <c r="G9" s="211" t="s">
        <v>173</v>
      </c>
      <c r="H9" s="211" t="s">
        <v>6</v>
      </c>
      <c r="I9" s="211" t="s">
        <v>174</v>
      </c>
      <c r="J9" s="210" t="s">
        <v>173</v>
      </c>
    </row>
    <row r="10" spans="1:10" ht="42" customHeight="1">
      <c r="A10" s="192" t="s">
        <v>412</v>
      </c>
      <c r="B10" s="40">
        <v>110391</v>
      </c>
      <c r="C10" s="40">
        <v>96649</v>
      </c>
      <c r="D10" s="40">
        <v>13742</v>
      </c>
      <c r="E10" s="40">
        <v>68517</v>
      </c>
      <c r="F10" s="40">
        <v>56760</v>
      </c>
      <c r="G10" s="40">
        <v>11757</v>
      </c>
      <c r="H10" s="40">
        <v>41874</v>
      </c>
      <c r="I10" s="40">
        <v>39889</v>
      </c>
      <c r="J10" s="40">
        <v>1985</v>
      </c>
    </row>
    <row r="11" spans="1:10" ht="42" customHeight="1">
      <c r="A11" s="192" t="s">
        <v>413</v>
      </c>
      <c r="B11" s="48">
        <v>114357</v>
      </c>
      <c r="C11" s="40">
        <v>99846</v>
      </c>
      <c r="D11" s="40">
        <v>14511</v>
      </c>
      <c r="E11" s="40">
        <v>68774</v>
      </c>
      <c r="F11" s="40">
        <v>57188</v>
      </c>
      <c r="G11" s="40">
        <v>11586</v>
      </c>
      <c r="H11" s="40">
        <v>45583</v>
      </c>
      <c r="I11" s="40">
        <v>42658</v>
      </c>
      <c r="J11" s="40">
        <v>2925</v>
      </c>
    </row>
    <row r="12" spans="1:10" ht="42" customHeight="1">
      <c r="A12" s="219" t="s">
        <v>296</v>
      </c>
      <c r="B12" s="62">
        <v>109943</v>
      </c>
      <c r="C12" s="63">
        <v>97673</v>
      </c>
      <c r="D12" s="63">
        <v>12270</v>
      </c>
      <c r="E12" s="63">
        <v>65556</v>
      </c>
      <c r="F12" s="63">
        <v>55831</v>
      </c>
      <c r="G12" s="63">
        <v>9725</v>
      </c>
      <c r="H12" s="63">
        <v>44387</v>
      </c>
      <c r="I12" s="63">
        <v>41842</v>
      </c>
      <c r="J12" s="75">
        <v>2545</v>
      </c>
    </row>
    <row r="13" spans="1:10">
      <c r="J13" s="13" t="s">
        <v>873</v>
      </c>
    </row>
  </sheetData>
  <customSheetViews>
    <customSheetView guid="{5EBCDA32-B4BD-414C-B320-75D89D5E9F8E}" showPageBreaks="1" printArea="1" view="pageBreakPreview">
      <selection activeCell="H26" sqref="H26"/>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4">
    <mergeCell ref="A8:A9"/>
    <mergeCell ref="H8:J8"/>
    <mergeCell ref="E8:G8"/>
    <mergeCell ref="B8:D8"/>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00" workbookViewId="0">
      <selection sqref="A1:B1"/>
    </sheetView>
  </sheetViews>
  <sheetFormatPr defaultColWidth="1.6640625" defaultRowHeight="12"/>
  <cols>
    <col min="1" max="1" width="5.6640625" style="14" customWidth="1"/>
    <col min="2" max="2" width="9.77734375" style="14" customWidth="1"/>
    <col min="3" max="11" width="9.44140625" style="14" customWidth="1"/>
    <col min="12" max="16384" width="1.6640625" style="14"/>
  </cols>
  <sheetData>
    <row r="1" spans="1:11" s="12" customFormat="1" ht="19.2">
      <c r="A1" s="10" t="str">
        <f ca="1">MID(CELL("FILENAME",A1),FIND("]",CELL("FILENAME",A1))+1,99)&amp;"　"&amp;"年齢（各歳）および男女別人口"</f>
        <v>10　年齢（各歳）および男女別人口</v>
      </c>
      <c r="B1" s="10"/>
      <c r="C1" s="11"/>
      <c r="D1" s="11"/>
      <c r="E1" s="11"/>
      <c r="F1" s="11"/>
      <c r="G1" s="11"/>
      <c r="H1" s="11"/>
      <c r="I1" s="11"/>
      <c r="J1" s="11"/>
      <c r="K1" s="11"/>
    </row>
    <row r="2" spans="1:11">
      <c r="A2" s="13"/>
      <c r="B2" s="13"/>
      <c r="C2" s="13"/>
      <c r="D2" s="13"/>
      <c r="E2" s="13"/>
      <c r="F2" s="13"/>
      <c r="G2" s="13"/>
      <c r="H2" s="13"/>
      <c r="I2" s="13"/>
      <c r="J2" s="13"/>
      <c r="K2" s="13"/>
    </row>
    <row r="3" spans="1:11" ht="1.05" customHeight="1">
      <c r="A3" s="13"/>
      <c r="B3" s="13"/>
      <c r="C3" s="13"/>
      <c r="D3" s="13"/>
      <c r="E3" s="13"/>
      <c r="F3" s="13"/>
      <c r="G3" s="13"/>
      <c r="H3" s="13"/>
      <c r="I3" s="13"/>
      <c r="J3" s="13"/>
      <c r="K3" s="13"/>
    </row>
    <row r="4" spans="1:11" s="13" customFormat="1" ht="1.05" customHeight="1">
      <c r="A4" s="15"/>
      <c r="B4" s="15"/>
      <c r="C4" s="15"/>
      <c r="D4" s="15"/>
      <c r="E4" s="15"/>
      <c r="F4" s="15"/>
      <c r="G4" s="15"/>
      <c r="H4" s="15"/>
      <c r="I4" s="15"/>
      <c r="J4" s="15"/>
    </row>
    <row r="5" spans="1:11" s="16" customFormat="1" ht="1.05" customHeight="1">
      <c r="A5" s="186"/>
      <c r="B5" s="186"/>
      <c r="C5" s="186"/>
      <c r="D5" s="186"/>
      <c r="E5" s="186"/>
      <c r="F5" s="186"/>
      <c r="G5" s="186"/>
      <c r="H5" s="186"/>
      <c r="I5" s="186"/>
      <c r="J5" s="186"/>
      <c r="K5" s="186"/>
    </row>
    <row r="6" spans="1:11" ht="1.05" customHeight="1">
      <c r="A6" s="13"/>
      <c r="B6" s="13"/>
      <c r="C6" s="13"/>
      <c r="D6" s="13"/>
      <c r="E6" s="13"/>
      <c r="F6" s="13"/>
      <c r="G6" s="13"/>
      <c r="H6" s="13"/>
      <c r="I6" s="13"/>
      <c r="J6" s="13"/>
      <c r="K6" s="13"/>
    </row>
    <row r="7" spans="1:11">
      <c r="A7" s="13"/>
      <c r="B7" s="13"/>
      <c r="C7" s="13"/>
      <c r="D7" s="13"/>
      <c r="E7" s="13"/>
      <c r="F7" s="13"/>
      <c r="G7" s="13"/>
      <c r="H7" s="13"/>
      <c r="I7" s="13"/>
      <c r="J7" s="13"/>
      <c r="K7" s="13" t="s">
        <v>865</v>
      </c>
    </row>
    <row r="8" spans="1:11" ht="17.399999999999999" customHeight="1">
      <c r="A8" s="224" t="s">
        <v>1012</v>
      </c>
      <c r="B8" s="225"/>
      <c r="C8" s="228" t="s">
        <v>295</v>
      </c>
      <c r="D8" s="229"/>
      <c r="E8" s="229"/>
      <c r="F8" s="230" t="s">
        <v>395</v>
      </c>
      <c r="G8" s="230"/>
      <c r="H8" s="230"/>
      <c r="I8" s="228" t="s">
        <v>296</v>
      </c>
      <c r="J8" s="229"/>
      <c r="K8" s="229"/>
    </row>
    <row r="9" spans="1:11" ht="18" customHeight="1">
      <c r="A9" s="226"/>
      <c r="B9" s="227"/>
      <c r="C9" s="211" t="s">
        <v>5</v>
      </c>
      <c r="D9" s="17" t="s">
        <v>0</v>
      </c>
      <c r="E9" s="17" t="s">
        <v>1</v>
      </c>
      <c r="F9" s="211" t="s">
        <v>5</v>
      </c>
      <c r="G9" s="17" t="s">
        <v>0</v>
      </c>
      <c r="H9" s="17" t="s">
        <v>1</v>
      </c>
      <c r="I9" s="211" t="s">
        <v>5</v>
      </c>
      <c r="J9" s="17" t="s">
        <v>3</v>
      </c>
      <c r="K9" s="18" t="s">
        <v>4</v>
      </c>
    </row>
    <row r="10" spans="1:11" ht="18" customHeight="1">
      <c r="A10" s="231" t="s">
        <v>6</v>
      </c>
      <c r="B10" s="232"/>
      <c r="C10" s="19">
        <v>389341</v>
      </c>
      <c r="D10" s="20">
        <v>185103</v>
      </c>
      <c r="E10" s="20">
        <v>204238</v>
      </c>
      <c r="F10" s="20">
        <v>395479</v>
      </c>
      <c r="G10" s="20">
        <v>187319</v>
      </c>
      <c r="H10" s="20">
        <v>208160</v>
      </c>
      <c r="I10" s="20">
        <v>401558</v>
      </c>
      <c r="J10" s="20">
        <v>188931</v>
      </c>
      <c r="K10" s="20">
        <v>212627</v>
      </c>
    </row>
    <row r="11" spans="1:11" ht="13.2" customHeight="1">
      <c r="B11" s="106" t="s">
        <v>1039</v>
      </c>
      <c r="C11" s="25">
        <v>3492</v>
      </c>
      <c r="D11" s="25">
        <v>1852</v>
      </c>
      <c r="E11" s="25">
        <v>1640</v>
      </c>
      <c r="F11" s="25">
        <v>3483</v>
      </c>
      <c r="G11" s="25">
        <v>1744</v>
      </c>
      <c r="H11" s="25">
        <v>1739</v>
      </c>
      <c r="I11" s="25">
        <v>3505</v>
      </c>
      <c r="J11" s="25">
        <v>1750</v>
      </c>
      <c r="K11" s="25">
        <v>1755</v>
      </c>
    </row>
    <row r="12" spans="1:11" ht="13.2" customHeight="1">
      <c r="B12" s="24" t="s">
        <v>1040</v>
      </c>
      <c r="C12" s="25">
        <v>3430</v>
      </c>
      <c r="D12" s="25">
        <v>1788</v>
      </c>
      <c r="E12" s="25">
        <v>1642</v>
      </c>
      <c r="F12" s="25">
        <v>3546</v>
      </c>
      <c r="G12" s="25">
        <v>1781</v>
      </c>
      <c r="H12" s="25">
        <v>1765</v>
      </c>
      <c r="I12" s="25">
        <v>3394</v>
      </c>
      <c r="J12" s="25">
        <v>1781</v>
      </c>
      <c r="K12" s="25">
        <v>1613</v>
      </c>
    </row>
    <row r="13" spans="1:11" ht="13.2" customHeight="1">
      <c r="B13" s="24" t="s">
        <v>1041</v>
      </c>
      <c r="C13" s="25">
        <v>3466</v>
      </c>
      <c r="D13" s="25">
        <v>1783</v>
      </c>
      <c r="E13" s="25">
        <v>1683</v>
      </c>
      <c r="F13" s="25">
        <v>3627</v>
      </c>
      <c r="G13" s="25">
        <v>1881</v>
      </c>
      <c r="H13" s="25">
        <v>1746</v>
      </c>
      <c r="I13" s="25">
        <v>3552</v>
      </c>
      <c r="J13" s="25">
        <v>1834</v>
      </c>
      <c r="K13" s="25">
        <v>1718</v>
      </c>
    </row>
    <row r="14" spans="1:11" ht="13.2" customHeight="1">
      <c r="B14" s="24" t="s">
        <v>1042</v>
      </c>
      <c r="C14" s="25">
        <v>3359</v>
      </c>
      <c r="D14" s="25">
        <v>1737</v>
      </c>
      <c r="E14" s="25">
        <v>1622</v>
      </c>
      <c r="F14" s="25">
        <v>3645</v>
      </c>
      <c r="G14" s="25">
        <v>1875</v>
      </c>
      <c r="H14" s="25">
        <v>1770</v>
      </c>
      <c r="I14" s="25">
        <v>3483</v>
      </c>
      <c r="J14" s="25">
        <v>1753</v>
      </c>
      <c r="K14" s="25">
        <v>1730</v>
      </c>
    </row>
    <row r="15" spans="1:11" ht="13.2" customHeight="1">
      <c r="B15" s="24" t="s">
        <v>1043</v>
      </c>
      <c r="C15" s="25">
        <v>3453</v>
      </c>
      <c r="D15" s="25">
        <v>1736</v>
      </c>
      <c r="E15" s="25">
        <v>1717</v>
      </c>
      <c r="F15" s="25">
        <v>3656</v>
      </c>
      <c r="G15" s="25">
        <v>1870</v>
      </c>
      <c r="H15" s="25">
        <v>1786</v>
      </c>
      <c r="I15" s="25">
        <v>3688</v>
      </c>
      <c r="J15" s="25">
        <v>1950</v>
      </c>
      <c r="K15" s="25">
        <v>1738</v>
      </c>
    </row>
    <row r="16" spans="1:11" ht="13.2" customHeight="1">
      <c r="B16" s="24" t="s">
        <v>1044</v>
      </c>
      <c r="C16" s="25">
        <v>3396</v>
      </c>
      <c r="D16" s="25">
        <v>1745</v>
      </c>
      <c r="E16" s="25">
        <v>1651</v>
      </c>
      <c r="F16" s="25">
        <v>3621</v>
      </c>
      <c r="G16" s="25">
        <v>1906</v>
      </c>
      <c r="H16" s="25">
        <v>1715</v>
      </c>
      <c r="I16" s="25">
        <v>3687</v>
      </c>
      <c r="J16" s="25">
        <v>1903</v>
      </c>
      <c r="K16" s="25">
        <v>1784</v>
      </c>
    </row>
    <row r="17" spans="2:11" ht="13.2" customHeight="1">
      <c r="B17" s="24" t="s">
        <v>1045</v>
      </c>
      <c r="C17" s="25">
        <v>3462</v>
      </c>
      <c r="D17" s="25">
        <v>1729</v>
      </c>
      <c r="E17" s="25">
        <v>1733</v>
      </c>
      <c r="F17" s="25">
        <v>3592</v>
      </c>
      <c r="G17" s="25">
        <v>1831</v>
      </c>
      <c r="H17" s="25">
        <v>1761</v>
      </c>
      <c r="I17" s="25">
        <v>3812</v>
      </c>
      <c r="J17" s="25">
        <v>1944</v>
      </c>
      <c r="K17" s="25">
        <v>1868</v>
      </c>
    </row>
    <row r="18" spans="2:11" ht="13.2" customHeight="1">
      <c r="B18" s="24" t="s">
        <v>1046</v>
      </c>
      <c r="C18" s="25">
        <v>3540</v>
      </c>
      <c r="D18" s="25">
        <v>1835</v>
      </c>
      <c r="E18" s="25">
        <v>1705</v>
      </c>
      <c r="F18" s="25">
        <v>3627</v>
      </c>
      <c r="G18" s="25">
        <v>1862</v>
      </c>
      <c r="H18" s="25">
        <v>1765</v>
      </c>
      <c r="I18" s="25">
        <v>3772</v>
      </c>
      <c r="J18" s="25">
        <v>1979</v>
      </c>
      <c r="K18" s="25">
        <v>1793</v>
      </c>
    </row>
    <row r="19" spans="2:11" ht="13.2" customHeight="1">
      <c r="B19" s="24" t="s">
        <v>1047</v>
      </c>
      <c r="C19" s="25">
        <v>3559</v>
      </c>
      <c r="D19" s="25">
        <v>1859</v>
      </c>
      <c r="E19" s="25">
        <v>1700</v>
      </c>
      <c r="F19" s="25">
        <v>3455</v>
      </c>
      <c r="G19" s="25">
        <v>1782</v>
      </c>
      <c r="H19" s="25">
        <v>1673</v>
      </c>
      <c r="I19" s="25">
        <v>3813</v>
      </c>
      <c r="J19" s="25">
        <v>1945</v>
      </c>
      <c r="K19" s="25">
        <v>1868</v>
      </c>
    </row>
    <row r="20" spans="2:11" ht="13.2" customHeight="1">
      <c r="B20" s="24" t="s">
        <v>1048</v>
      </c>
      <c r="C20" s="25">
        <v>3797</v>
      </c>
      <c r="D20" s="25">
        <v>1950</v>
      </c>
      <c r="E20" s="25">
        <v>1847</v>
      </c>
      <c r="F20" s="25">
        <v>3574</v>
      </c>
      <c r="G20" s="25">
        <v>1789</v>
      </c>
      <c r="H20" s="25">
        <v>1785</v>
      </c>
      <c r="I20" s="25">
        <v>3757</v>
      </c>
      <c r="J20" s="25">
        <v>1930</v>
      </c>
      <c r="K20" s="25">
        <v>1827</v>
      </c>
    </row>
    <row r="21" spans="2:11" ht="13.2" customHeight="1">
      <c r="B21" s="24" t="s">
        <v>1049</v>
      </c>
      <c r="C21" s="25">
        <v>3909</v>
      </c>
      <c r="D21" s="25">
        <v>2021</v>
      </c>
      <c r="E21" s="25">
        <v>1888</v>
      </c>
      <c r="F21" s="25">
        <v>3494</v>
      </c>
      <c r="G21" s="25">
        <v>1814</v>
      </c>
      <c r="H21" s="25">
        <v>1680</v>
      </c>
      <c r="I21" s="25">
        <v>3794</v>
      </c>
      <c r="J21" s="25">
        <v>1985</v>
      </c>
      <c r="K21" s="25">
        <v>1809</v>
      </c>
    </row>
    <row r="22" spans="2:11" ht="13.2" customHeight="1">
      <c r="B22" s="24" t="s">
        <v>1050</v>
      </c>
      <c r="C22" s="25">
        <v>3830</v>
      </c>
      <c r="D22" s="25">
        <v>1970</v>
      </c>
      <c r="E22" s="25">
        <v>1860</v>
      </c>
      <c r="F22" s="25">
        <v>3557</v>
      </c>
      <c r="G22" s="25">
        <v>1746</v>
      </c>
      <c r="H22" s="25">
        <v>1811</v>
      </c>
      <c r="I22" s="25">
        <v>3727</v>
      </c>
      <c r="J22" s="25">
        <v>1916</v>
      </c>
      <c r="K22" s="25">
        <v>1811</v>
      </c>
    </row>
    <row r="23" spans="2:11" ht="13.2" customHeight="1">
      <c r="B23" s="24" t="s">
        <v>1051</v>
      </c>
      <c r="C23" s="25">
        <v>3802</v>
      </c>
      <c r="D23" s="25">
        <v>1919</v>
      </c>
      <c r="E23" s="25">
        <v>1883</v>
      </c>
      <c r="F23" s="25">
        <v>3611</v>
      </c>
      <c r="G23" s="25">
        <v>1872</v>
      </c>
      <c r="H23" s="25">
        <v>1739</v>
      </c>
      <c r="I23" s="25">
        <v>3730</v>
      </c>
      <c r="J23" s="25">
        <v>1895</v>
      </c>
      <c r="K23" s="25">
        <v>1835</v>
      </c>
    </row>
    <row r="24" spans="2:11" ht="13.2" customHeight="1">
      <c r="B24" s="24" t="s">
        <v>1052</v>
      </c>
      <c r="C24" s="25">
        <v>3635</v>
      </c>
      <c r="D24" s="25">
        <v>1880</v>
      </c>
      <c r="E24" s="25">
        <v>1755</v>
      </c>
      <c r="F24" s="25">
        <v>3656</v>
      </c>
      <c r="G24" s="25">
        <v>1917</v>
      </c>
      <c r="H24" s="25">
        <v>1739</v>
      </c>
      <c r="I24" s="25">
        <v>3535</v>
      </c>
      <c r="J24" s="25">
        <v>1821</v>
      </c>
      <c r="K24" s="25">
        <v>1714</v>
      </c>
    </row>
    <row r="25" spans="2:11" ht="13.2" customHeight="1">
      <c r="B25" s="24" t="s">
        <v>1053</v>
      </c>
      <c r="C25" s="25">
        <v>3756</v>
      </c>
      <c r="D25" s="25">
        <v>1938</v>
      </c>
      <c r="E25" s="25">
        <v>1818</v>
      </c>
      <c r="F25" s="25">
        <v>3795</v>
      </c>
      <c r="G25" s="25">
        <v>1915</v>
      </c>
      <c r="H25" s="25">
        <v>1880</v>
      </c>
      <c r="I25" s="25">
        <v>3667</v>
      </c>
      <c r="J25" s="25">
        <v>1841</v>
      </c>
      <c r="K25" s="25">
        <v>1826</v>
      </c>
    </row>
    <row r="26" spans="2:11" ht="13.2" customHeight="1">
      <c r="B26" s="24" t="s">
        <v>1054</v>
      </c>
      <c r="C26" s="25">
        <v>3558</v>
      </c>
      <c r="D26" s="25">
        <v>1818</v>
      </c>
      <c r="E26" s="25">
        <v>1740</v>
      </c>
      <c r="F26" s="25">
        <v>3895</v>
      </c>
      <c r="G26" s="25">
        <v>2005</v>
      </c>
      <c r="H26" s="25">
        <v>1890</v>
      </c>
      <c r="I26" s="25">
        <v>3497</v>
      </c>
      <c r="J26" s="25">
        <v>1790</v>
      </c>
      <c r="K26" s="25">
        <v>1707</v>
      </c>
    </row>
    <row r="27" spans="2:11" ht="13.2" customHeight="1">
      <c r="B27" s="24" t="s">
        <v>1055</v>
      </c>
      <c r="C27" s="25">
        <v>3554</v>
      </c>
      <c r="D27" s="25">
        <v>1814</v>
      </c>
      <c r="E27" s="25">
        <v>1740</v>
      </c>
      <c r="F27" s="25">
        <v>3876</v>
      </c>
      <c r="G27" s="25">
        <v>1989</v>
      </c>
      <c r="H27" s="25">
        <v>1887</v>
      </c>
      <c r="I27" s="25">
        <v>3563</v>
      </c>
      <c r="J27" s="25">
        <v>1744</v>
      </c>
      <c r="K27" s="25">
        <v>1819</v>
      </c>
    </row>
    <row r="28" spans="2:11" ht="13.2" customHeight="1">
      <c r="B28" s="24" t="s">
        <v>1056</v>
      </c>
      <c r="C28" s="25">
        <v>3403</v>
      </c>
      <c r="D28" s="25">
        <v>1739</v>
      </c>
      <c r="E28" s="25">
        <v>1664</v>
      </c>
      <c r="F28" s="25">
        <v>3788</v>
      </c>
      <c r="G28" s="25">
        <v>1870</v>
      </c>
      <c r="H28" s="25">
        <v>1918</v>
      </c>
      <c r="I28" s="25">
        <v>3582</v>
      </c>
      <c r="J28" s="25">
        <v>1828</v>
      </c>
      <c r="K28" s="25">
        <v>1754</v>
      </c>
    </row>
    <row r="29" spans="2:11" ht="13.2" customHeight="1">
      <c r="B29" s="24" t="s">
        <v>1057</v>
      </c>
      <c r="C29" s="25">
        <v>3746</v>
      </c>
      <c r="D29" s="25">
        <v>1897</v>
      </c>
      <c r="E29" s="25">
        <v>1849</v>
      </c>
      <c r="F29" s="25">
        <v>3840</v>
      </c>
      <c r="G29" s="25">
        <v>1967</v>
      </c>
      <c r="H29" s="25">
        <v>1873</v>
      </c>
      <c r="I29" s="25">
        <v>3739</v>
      </c>
      <c r="J29" s="25">
        <v>1932</v>
      </c>
      <c r="K29" s="25">
        <v>1807</v>
      </c>
    </row>
    <row r="30" spans="2:11" ht="13.2" customHeight="1">
      <c r="B30" s="24" t="s">
        <v>1058</v>
      </c>
      <c r="C30" s="25">
        <v>3796</v>
      </c>
      <c r="D30" s="25">
        <v>2008</v>
      </c>
      <c r="E30" s="25">
        <v>1788</v>
      </c>
      <c r="F30" s="25">
        <v>3985</v>
      </c>
      <c r="G30" s="25">
        <v>2095</v>
      </c>
      <c r="H30" s="25">
        <v>1890</v>
      </c>
      <c r="I30" s="25">
        <v>4060</v>
      </c>
      <c r="J30" s="25">
        <v>2038</v>
      </c>
      <c r="K30" s="25">
        <v>2022</v>
      </c>
    </row>
    <row r="31" spans="2:11" ht="13.2" customHeight="1">
      <c r="B31" s="24" t="s">
        <v>1059</v>
      </c>
      <c r="C31" s="25">
        <v>3859</v>
      </c>
      <c r="D31" s="25">
        <v>2000</v>
      </c>
      <c r="E31" s="25">
        <v>1859</v>
      </c>
      <c r="F31" s="25">
        <v>3834</v>
      </c>
      <c r="G31" s="25">
        <v>1940</v>
      </c>
      <c r="H31" s="25">
        <v>1894</v>
      </c>
      <c r="I31" s="25">
        <v>4022</v>
      </c>
      <c r="J31" s="25">
        <v>2011</v>
      </c>
      <c r="K31" s="25">
        <v>2011</v>
      </c>
    </row>
    <row r="32" spans="2:11" ht="13.2" customHeight="1">
      <c r="B32" s="24" t="s">
        <v>1060</v>
      </c>
      <c r="C32" s="25">
        <v>3803</v>
      </c>
      <c r="D32" s="25">
        <v>1885</v>
      </c>
      <c r="E32" s="25">
        <v>1918</v>
      </c>
      <c r="F32" s="25">
        <v>3795</v>
      </c>
      <c r="G32" s="25">
        <v>1945</v>
      </c>
      <c r="H32" s="25">
        <v>1850</v>
      </c>
      <c r="I32" s="25">
        <v>4076</v>
      </c>
      <c r="J32" s="25">
        <v>1999</v>
      </c>
      <c r="K32" s="25">
        <v>2077</v>
      </c>
    </row>
    <row r="33" spans="2:11" ht="13.2" customHeight="1">
      <c r="B33" s="24" t="s">
        <v>1061</v>
      </c>
      <c r="C33" s="25">
        <v>3881</v>
      </c>
      <c r="D33" s="25">
        <v>1891</v>
      </c>
      <c r="E33" s="25">
        <v>1990</v>
      </c>
      <c r="F33" s="25">
        <v>3571</v>
      </c>
      <c r="G33" s="25">
        <v>1826</v>
      </c>
      <c r="H33" s="25">
        <v>1745</v>
      </c>
      <c r="I33" s="25">
        <v>3977</v>
      </c>
      <c r="J33" s="25">
        <v>1943</v>
      </c>
      <c r="K33" s="25">
        <v>2034</v>
      </c>
    </row>
    <row r="34" spans="2:11" ht="13.2" customHeight="1">
      <c r="B34" s="24" t="s">
        <v>1062</v>
      </c>
      <c r="C34" s="25">
        <v>3813</v>
      </c>
      <c r="D34" s="25">
        <v>1881</v>
      </c>
      <c r="E34" s="25">
        <v>1932</v>
      </c>
      <c r="F34" s="25">
        <v>3699</v>
      </c>
      <c r="G34" s="25">
        <v>1830</v>
      </c>
      <c r="H34" s="25">
        <v>1869</v>
      </c>
      <c r="I34" s="25">
        <v>3828</v>
      </c>
      <c r="J34" s="25">
        <v>1896</v>
      </c>
      <c r="K34" s="25">
        <v>1932</v>
      </c>
    </row>
    <row r="35" spans="2:11" ht="13.2" customHeight="1">
      <c r="B35" s="24" t="s">
        <v>1063</v>
      </c>
      <c r="C35" s="25">
        <v>3887</v>
      </c>
      <c r="D35" s="25">
        <v>1849</v>
      </c>
      <c r="E35" s="25">
        <v>2038</v>
      </c>
      <c r="F35" s="25">
        <v>3497</v>
      </c>
      <c r="G35" s="25">
        <v>1742</v>
      </c>
      <c r="H35" s="25">
        <v>1755</v>
      </c>
      <c r="I35" s="25">
        <v>3831</v>
      </c>
      <c r="J35" s="25">
        <v>1841</v>
      </c>
      <c r="K35" s="25">
        <v>1990</v>
      </c>
    </row>
    <row r="36" spans="2:11" ht="13.2" customHeight="1">
      <c r="B36" s="24" t="s">
        <v>1064</v>
      </c>
      <c r="C36" s="25">
        <v>3981</v>
      </c>
      <c r="D36" s="25">
        <v>1928</v>
      </c>
      <c r="E36" s="25">
        <v>2053</v>
      </c>
      <c r="F36" s="25">
        <v>3560</v>
      </c>
      <c r="G36" s="25">
        <v>1702</v>
      </c>
      <c r="H36" s="25">
        <v>1858</v>
      </c>
      <c r="I36" s="25">
        <v>3642</v>
      </c>
      <c r="J36" s="25">
        <v>1715</v>
      </c>
      <c r="K36" s="25">
        <v>1927</v>
      </c>
    </row>
    <row r="37" spans="2:11" ht="13.2" customHeight="1">
      <c r="B37" s="24" t="s">
        <v>1065</v>
      </c>
      <c r="C37" s="25">
        <v>4180</v>
      </c>
      <c r="D37" s="25">
        <v>2046</v>
      </c>
      <c r="E37" s="25">
        <v>2134</v>
      </c>
      <c r="F37" s="25">
        <v>3671</v>
      </c>
      <c r="G37" s="25">
        <v>1696</v>
      </c>
      <c r="H37" s="25">
        <v>1975</v>
      </c>
      <c r="I37" s="25">
        <v>3671</v>
      </c>
      <c r="J37" s="25">
        <v>1732</v>
      </c>
      <c r="K37" s="25">
        <v>1939</v>
      </c>
    </row>
    <row r="38" spans="2:11" ht="13.2" customHeight="1">
      <c r="B38" s="24" t="s">
        <v>1066</v>
      </c>
      <c r="C38" s="25">
        <v>4228</v>
      </c>
      <c r="D38" s="25">
        <v>1985</v>
      </c>
      <c r="E38" s="25">
        <v>2243</v>
      </c>
      <c r="F38" s="25">
        <v>3854</v>
      </c>
      <c r="G38" s="25">
        <v>1833</v>
      </c>
      <c r="H38" s="25">
        <v>2021</v>
      </c>
      <c r="I38" s="25">
        <v>3737</v>
      </c>
      <c r="J38" s="25">
        <v>1793</v>
      </c>
      <c r="K38" s="25">
        <v>1944</v>
      </c>
    </row>
    <row r="39" spans="2:11" ht="13.2" customHeight="1">
      <c r="B39" s="24" t="s">
        <v>1067</v>
      </c>
      <c r="C39" s="25">
        <v>4165</v>
      </c>
      <c r="D39" s="25">
        <v>2017</v>
      </c>
      <c r="E39" s="25">
        <v>2148</v>
      </c>
      <c r="F39" s="25">
        <v>3901</v>
      </c>
      <c r="G39" s="25">
        <v>1883</v>
      </c>
      <c r="H39" s="25">
        <v>2018</v>
      </c>
      <c r="I39" s="25">
        <v>3899</v>
      </c>
      <c r="J39" s="25">
        <v>1851</v>
      </c>
      <c r="K39" s="25">
        <v>2048</v>
      </c>
    </row>
    <row r="40" spans="2:11" ht="13.2" customHeight="1">
      <c r="B40" s="24" t="s">
        <v>1068</v>
      </c>
      <c r="C40" s="25">
        <v>4457</v>
      </c>
      <c r="D40" s="25">
        <v>2086</v>
      </c>
      <c r="E40" s="25">
        <v>2371</v>
      </c>
      <c r="F40" s="25">
        <v>4089</v>
      </c>
      <c r="G40" s="25">
        <v>1931</v>
      </c>
      <c r="H40" s="25">
        <v>2158</v>
      </c>
      <c r="I40" s="25">
        <v>3958</v>
      </c>
      <c r="J40" s="25">
        <v>1916</v>
      </c>
      <c r="K40" s="25">
        <v>2042</v>
      </c>
    </row>
    <row r="41" spans="2:11" ht="13.2" customHeight="1">
      <c r="B41" s="24" t="s">
        <v>1069</v>
      </c>
      <c r="C41" s="25">
        <v>4761</v>
      </c>
      <c r="D41" s="25">
        <v>2285</v>
      </c>
      <c r="E41" s="25">
        <v>2476</v>
      </c>
      <c r="F41" s="25">
        <v>4267</v>
      </c>
      <c r="G41" s="25">
        <v>2039</v>
      </c>
      <c r="H41" s="25">
        <v>2228</v>
      </c>
      <c r="I41" s="25">
        <v>4046</v>
      </c>
      <c r="J41" s="25">
        <v>1956</v>
      </c>
      <c r="K41" s="25">
        <v>2090</v>
      </c>
    </row>
    <row r="42" spans="2:11" ht="13.2" customHeight="1">
      <c r="B42" s="24" t="s">
        <v>1070</v>
      </c>
      <c r="C42" s="25">
        <v>4865</v>
      </c>
      <c r="D42" s="25">
        <v>2362</v>
      </c>
      <c r="E42" s="25">
        <v>2503</v>
      </c>
      <c r="F42" s="25">
        <v>4487</v>
      </c>
      <c r="G42" s="25">
        <v>2150</v>
      </c>
      <c r="H42" s="25">
        <v>2337</v>
      </c>
      <c r="I42" s="25">
        <v>4199</v>
      </c>
      <c r="J42" s="25">
        <v>1997</v>
      </c>
      <c r="K42" s="25">
        <v>2202</v>
      </c>
    </row>
    <row r="43" spans="2:11" ht="13.2" customHeight="1">
      <c r="B43" s="24" t="s">
        <v>1071</v>
      </c>
      <c r="C43" s="25">
        <v>5237</v>
      </c>
      <c r="D43" s="25">
        <v>2471</v>
      </c>
      <c r="E43" s="25">
        <v>2766</v>
      </c>
      <c r="F43" s="25">
        <v>4685</v>
      </c>
      <c r="G43" s="25">
        <v>2251</v>
      </c>
      <c r="H43" s="25">
        <v>2434</v>
      </c>
      <c r="I43" s="25">
        <v>4236</v>
      </c>
      <c r="J43" s="25">
        <v>2045</v>
      </c>
      <c r="K43" s="25">
        <v>2191</v>
      </c>
    </row>
    <row r="44" spans="2:11" ht="13.2" customHeight="1">
      <c r="B44" s="24" t="s">
        <v>1072</v>
      </c>
      <c r="C44" s="25">
        <v>5273</v>
      </c>
      <c r="D44" s="25">
        <v>2519</v>
      </c>
      <c r="E44" s="25">
        <v>2754</v>
      </c>
      <c r="F44" s="25">
        <v>4573</v>
      </c>
      <c r="G44" s="25">
        <v>2194</v>
      </c>
      <c r="H44" s="25">
        <v>2379</v>
      </c>
      <c r="I44" s="25">
        <v>4375</v>
      </c>
      <c r="J44" s="25">
        <v>2055</v>
      </c>
      <c r="K44" s="25">
        <v>2320</v>
      </c>
    </row>
    <row r="45" spans="2:11" ht="13.2" customHeight="1">
      <c r="B45" s="24" t="s">
        <v>1073</v>
      </c>
      <c r="C45" s="25">
        <v>5712</v>
      </c>
      <c r="D45" s="25">
        <v>2717</v>
      </c>
      <c r="E45" s="25">
        <v>2995</v>
      </c>
      <c r="F45" s="25">
        <v>4828</v>
      </c>
      <c r="G45" s="25">
        <v>2329</v>
      </c>
      <c r="H45" s="25">
        <v>2499</v>
      </c>
      <c r="I45" s="25">
        <v>4604</v>
      </c>
      <c r="J45" s="25">
        <v>2205</v>
      </c>
      <c r="K45" s="25">
        <v>2399</v>
      </c>
    </row>
    <row r="46" spans="2:11" ht="13.2" customHeight="1">
      <c r="B46" s="24" t="s">
        <v>1074</v>
      </c>
      <c r="C46" s="25">
        <v>6059</v>
      </c>
      <c r="D46" s="25">
        <v>2953</v>
      </c>
      <c r="E46" s="25">
        <v>3106</v>
      </c>
      <c r="F46" s="25">
        <v>5025</v>
      </c>
      <c r="G46" s="25">
        <v>2437</v>
      </c>
      <c r="H46" s="25">
        <v>2588</v>
      </c>
      <c r="I46" s="25">
        <v>4710</v>
      </c>
      <c r="J46" s="25">
        <v>2283</v>
      </c>
      <c r="K46" s="25">
        <v>2427</v>
      </c>
    </row>
    <row r="47" spans="2:11" ht="13.2" customHeight="1">
      <c r="B47" s="24" t="s">
        <v>1075</v>
      </c>
      <c r="C47" s="25">
        <v>6529</v>
      </c>
      <c r="D47" s="25">
        <v>3063</v>
      </c>
      <c r="E47" s="25">
        <v>3466</v>
      </c>
      <c r="F47" s="25">
        <v>5138</v>
      </c>
      <c r="G47" s="25">
        <v>2474</v>
      </c>
      <c r="H47" s="25">
        <v>2664</v>
      </c>
      <c r="I47" s="25">
        <v>4863</v>
      </c>
      <c r="J47" s="25">
        <v>2354</v>
      </c>
      <c r="K47" s="25">
        <v>2509</v>
      </c>
    </row>
    <row r="48" spans="2:11" ht="13.2" customHeight="1">
      <c r="B48" s="24" t="s">
        <v>1076</v>
      </c>
      <c r="C48" s="25">
        <v>6679</v>
      </c>
      <c r="D48" s="25">
        <v>3308</v>
      </c>
      <c r="E48" s="25">
        <v>3371</v>
      </c>
      <c r="F48" s="25">
        <v>5561</v>
      </c>
      <c r="G48" s="25">
        <v>2675</v>
      </c>
      <c r="H48" s="25">
        <v>2886</v>
      </c>
      <c r="I48" s="25">
        <v>5124</v>
      </c>
      <c r="J48" s="25">
        <v>2447</v>
      </c>
      <c r="K48" s="25">
        <v>2677</v>
      </c>
    </row>
    <row r="49" spans="2:11" ht="13.2" customHeight="1">
      <c r="B49" s="24" t="s">
        <v>1077</v>
      </c>
      <c r="C49" s="25">
        <v>6902</v>
      </c>
      <c r="D49" s="25">
        <v>3262</v>
      </c>
      <c r="E49" s="25">
        <v>3640</v>
      </c>
      <c r="F49" s="25">
        <v>5509</v>
      </c>
      <c r="G49" s="25">
        <v>2615</v>
      </c>
      <c r="H49" s="25">
        <v>2894</v>
      </c>
      <c r="I49" s="25">
        <v>4947</v>
      </c>
      <c r="J49" s="25">
        <v>2434</v>
      </c>
      <c r="K49" s="25">
        <v>2513</v>
      </c>
    </row>
    <row r="50" spans="2:11" ht="13.2" customHeight="1">
      <c r="B50" s="24" t="s">
        <v>1078</v>
      </c>
      <c r="C50" s="25">
        <v>6543</v>
      </c>
      <c r="D50" s="25">
        <v>3194</v>
      </c>
      <c r="E50" s="25">
        <v>3349</v>
      </c>
      <c r="F50" s="25">
        <v>5913</v>
      </c>
      <c r="G50" s="25">
        <v>2797</v>
      </c>
      <c r="H50" s="25">
        <v>3116</v>
      </c>
      <c r="I50" s="25">
        <v>5107</v>
      </c>
      <c r="J50" s="25">
        <v>2525</v>
      </c>
      <c r="K50" s="25">
        <v>2582</v>
      </c>
    </row>
    <row r="51" spans="2:11" ht="13.2" customHeight="1">
      <c r="B51" s="24" t="s">
        <v>1079</v>
      </c>
      <c r="C51" s="25">
        <v>6640</v>
      </c>
      <c r="D51" s="25">
        <v>3222</v>
      </c>
      <c r="E51" s="25">
        <v>3418</v>
      </c>
      <c r="F51" s="25">
        <v>6137</v>
      </c>
      <c r="G51" s="25">
        <v>2978</v>
      </c>
      <c r="H51" s="25">
        <v>3159</v>
      </c>
      <c r="I51" s="25">
        <v>5263</v>
      </c>
      <c r="J51" s="25">
        <v>2503</v>
      </c>
      <c r="K51" s="25">
        <v>2760</v>
      </c>
    </row>
    <row r="52" spans="2:11" ht="13.2" customHeight="1">
      <c r="B52" s="24" t="s">
        <v>1080</v>
      </c>
      <c r="C52" s="25">
        <v>6464</v>
      </c>
      <c r="D52" s="25">
        <v>3178</v>
      </c>
      <c r="E52" s="25">
        <v>3286</v>
      </c>
      <c r="F52" s="25">
        <v>6632</v>
      </c>
      <c r="G52" s="25">
        <v>3145</v>
      </c>
      <c r="H52" s="25">
        <v>3487</v>
      </c>
      <c r="I52" s="25">
        <v>5282</v>
      </c>
      <c r="J52" s="25">
        <v>2533</v>
      </c>
      <c r="K52" s="25">
        <v>2749</v>
      </c>
    </row>
    <row r="53" spans="2:11" ht="13.2" customHeight="1">
      <c r="B53" s="24" t="s">
        <v>1081</v>
      </c>
      <c r="C53" s="25">
        <v>6483</v>
      </c>
      <c r="D53" s="25">
        <v>3162</v>
      </c>
      <c r="E53" s="25">
        <v>3321</v>
      </c>
      <c r="F53" s="25">
        <v>6878</v>
      </c>
      <c r="G53" s="25">
        <v>3378</v>
      </c>
      <c r="H53" s="25">
        <v>3500</v>
      </c>
      <c r="I53" s="25">
        <v>5755</v>
      </c>
      <c r="J53" s="25">
        <v>2761</v>
      </c>
      <c r="K53" s="25">
        <v>2994</v>
      </c>
    </row>
    <row r="54" spans="2:11" ht="13.2" customHeight="1">
      <c r="B54" s="24" t="s">
        <v>1082</v>
      </c>
      <c r="C54" s="25">
        <v>6187</v>
      </c>
      <c r="D54" s="25">
        <v>3053</v>
      </c>
      <c r="E54" s="25">
        <v>3134</v>
      </c>
      <c r="F54" s="25">
        <v>6820</v>
      </c>
      <c r="G54" s="25">
        <v>3257</v>
      </c>
      <c r="H54" s="25">
        <v>3563</v>
      </c>
      <c r="I54" s="25">
        <v>5662</v>
      </c>
      <c r="J54" s="25">
        <v>2703</v>
      </c>
      <c r="K54" s="25">
        <v>2959</v>
      </c>
    </row>
    <row r="55" spans="2:11" ht="13.2" customHeight="1">
      <c r="B55" s="24" t="s">
        <v>1083</v>
      </c>
      <c r="C55" s="25">
        <v>4910</v>
      </c>
      <c r="D55" s="25">
        <v>2435</v>
      </c>
      <c r="E55" s="25">
        <v>2475</v>
      </c>
      <c r="F55" s="25">
        <v>6677</v>
      </c>
      <c r="G55" s="25">
        <v>3270</v>
      </c>
      <c r="H55" s="25">
        <v>3407</v>
      </c>
      <c r="I55" s="25">
        <v>6050</v>
      </c>
      <c r="J55" s="25">
        <v>2838</v>
      </c>
      <c r="K55" s="25">
        <v>3212</v>
      </c>
    </row>
    <row r="56" spans="2:11" ht="13.2" customHeight="1">
      <c r="B56" s="24" t="s">
        <v>1084</v>
      </c>
      <c r="C56" s="25">
        <v>6035</v>
      </c>
      <c r="D56" s="25">
        <v>2893</v>
      </c>
      <c r="E56" s="25">
        <v>3142</v>
      </c>
      <c r="F56" s="25">
        <v>6642</v>
      </c>
      <c r="G56" s="25">
        <v>3187</v>
      </c>
      <c r="H56" s="25">
        <v>3455</v>
      </c>
      <c r="I56" s="25">
        <v>6225</v>
      </c>
      <c r="J56" s="25">
        <v>3003</v>
      </c>
      <c r="K56" s="25">
        <v>3222</v>
      </c>
    </row>
    <row r="57" spans="2:11" ht="13.2" customHeight="1">
      <c r="B57" s="26" t="s">
        <v>1085</v>
      </c>
      <c r="C57" s="25">
        <v>5540</v>
      </c>
      <c r="D57" s="25">
        <v>2675</v>
      </c>
      <c r="E57" s="25">
        <v>2865</v>
      </c>
      <c r="F57" s="25">
        <v>6460</v>
      </c>
      <c r="G57" s="25">
        <v>3150</v>
      </c>
      <c r="H57" s="25">
        <v>3310</v>
      </c>
      <c r="I57" s="25">
        <v>6807</v>
      </c>
      <c r="J57" s="25">
        <v>3198</v>
      </c>
      <c r="K57" s="25">
        <v>3609</v>
      </c>
    </row>
    <row r="58" spans="2:11" ht="13.2" customHeight="1">
      <c r="B58" s="24" t="s">
        <v>1086</v>
      </c>
      <c r="C58" s="25">
        <v>5220</v>
      </c>
      <c r="D58" s="25">
        <v>2503</v>
      </c>
      <c r="E58" s="25">
        <v>2717</v>
      </c>
      <c r="F58" s="25">
        <v>6315</v>
      </c>
      <c r="G58" s="25">
        <v>3027</v>
      </c>
      <c r="H58" s="25">
        <v>3288</v>
      </c>
      <c r="I58" s="25">
        <v>6902</v>
      </c>
      <c r="J58" s="25">
        <v>3353</v>
      </c>
      <c r="K58" s="25">
        <v>3549</v>
      </c>
    </row>
    <row r="59" spans="2:11" ht="13.2" customHeight="1">
      <c r="B59" s="24" t="s">
        <v>1087</v>
      </c>
      <c r="C59" s="25">
        <v>4971</v>
      </c>
      <c r="D59" s="25">
        <v>2392</v>
      </c>
      <c r="E59" s="25">
        <v>2579</v>
      </c>
      <c r="F59" s="25">
        <v>6123</v>
      </c>
      <c r="G59" s="25">
        <v>2980</v>
      </c>
      <c r="H59" s="25">
        <v>3143</v>
      </c>
      <c r="I59" s="25">
        <v>6876</v>
      </c>
      <c r="J59" s="25">
        <v>3293</v>
      </c>
      <c r="K59" s="25">
        <v>3583</v>
      </c>
    </row>
    <row r="60" spans="2:11" ht="13.2" customHeight="1">
      <c r="B60" s="24" t="s">
        <v>1088</v>
      </c>
      <c r="C60" s="25">
        <v>4711</v>
      </c>
      <c r="D60" s="25">
        <v>2354</v>
      </c>
      <c r="E60" s="25">
        <v>2357</v>
      </c>
      <c r="F60" s="25">
        <v>4862</v>
      </c>
      <c r="G60" s="25">
        <v>2423</v>
      </c>
      <c r="H60" s="25">
        <v>2439</v>
      </c>
      <c r="I60" s="25">
        <v>6701</v>
      </c>
      <c r="J60" s="25">
        <v>3246</v>
      </c>
      <c r="K60" s="25">
        <v>3455</v>
      </c>
    </row>
    <row r="61" spans="2:11" ht="13.2" customHeight="1">
      <c r="B61" s="24" t="s">
        <v>1089</v>
      </c>
      <c r="C61" s="25">
        <v>4592</v>
      </c>
      <c r="D61" s="25">
        <v>2300</v>
      </c>
      <c r="E61" s="25">
        <v>2292</v>
      </c>
      <c r="F61" s="25">
        <v>5918</v>
      </c>
      <c r="G61" s="25">
        <v>2790</v>
      </c>
      <c r="H61" s="25">
        <v>3128</v>
      </c>
      <c r="I61" s="25">
        <v>6470</v>
      </c>
      <c r="J61" s="27">
        <v>3059</v>
      </c>
      <c r="K61" s="25">
        <v>3411</v>
      </c>
    </row>
    <row r="62" spans="2:11" ht="13.2" customHeight="1">
      <c r="B62" s="26" t="s">
        <v>1090</v>
      </c>
      <c r="C62" s="25">
        <v>4479</v>
      </c>
      <c r="D62" s="25">
        <v>2147</v>
      </c>
      <c r="E62" s="25">
        <v>2332</v>
      </c>
      <c r="F62" s="25">
        <v>5385</v>
      </c>
      <c r="G62" s="25">
        <v>2592</v>
      </c>
      <c r="H62" s="25">
        <v>2793</v>
      </c>
      <c r="I62" s="25">
        <v>6384</v>
      </c>
      <c r="J62" s="27">
        <v>3098</v>
      </c>
      <c r="K62" s="25">
        <v>3286</v>
      </c>
    </row>
    <row r="63" spans="2:11" ht="13.2" customHeight="1">
      <c r="B63" s="24" t="s">
        <v>1091</v>
      </c>
      <c r="C63" s="25">
        <v>4356</v>
      </c>
      <c r="D63" s="25">
        <v>2069</v>
      </c>
      <c r="E63" s="25">
        <v>2287</v>
      </c>
      <c r="F63" s="25">
        <v>5062</v>
      </c>
      <c r="G63" s="25">
        <v>2403</v>
      </c>
      <c r="H63" s="25">
        <v>2659</v>
      </c>
      <c r="I63" s="25">
        <v>6243</v>
      </c>
      <c r="J63" s="27">
        <v>2935</v>
      </c>
      <c r="K63" s="25">
        <v>3308</v>
      </c>
    </row>
    <row r="64" spans="2:11" ht="13.2" customHeight="1">
      <c r="B64" s="24" t="s">
        <v>1092</v>
      </c>
      <c r="C64" s="25">
        <v>4022</v>
      </c>
      <c r="D64" s="25">
        <v>1927</v>
      </c>
      <c r="E64" s="25">
        <v>2095</v>
      </c>
      <c r="F64" s="25">
        <v>4875</v>
      </c>
      <c r="G64" s="25">
        <v>2408</v>
      </c>
      <c r="H64" s="25">
        <v>2467</v>
      </c>
      <c r="I64" s="25">
        <v>5975</v>
      </c>
      <c r="J64" s="27">
        <v>2881</v>
      </c>
      <c r="K64" s="25">
        <v>3094</v>
      </c>
    </row>
    <row r="65" spans="2:11" ht="13.2" customHeight="1">
      <c r="B65" s="24" t="s">
        <v>1093</v>
      </c>
      <c r="C65" s="25">
        <v>4303</v>
      </c>
      <c r="D65" s="25">
        <v>2065</v>
      </c>
      <c r="E65" s="25">
        <v>2238</v>
      </c>
      <c r="F65" s="25">
        <v>4605</v>
      </c>
      <c r="G65" s="25">
        <v>2263</v>
      </c>
      <c r="H65" s="25">
        <v>2342</v>
      </c>
      <c r="I65" s="25">
        <v>4786</v>
      </c>
      <c r="J65" s="27">
        <v>2364</v>
      </c>
      <c r="K65" s="25">
        <v>2422</v>
      </c>
    </row>
    <row r="66" spans="2:11" ht="13.2" customHeight="1">
      <c r="B66" s="24" t="s">
        <v>1094</v>
      </c>
      <c r="C66" s="25">
        <v>4250</v>
      </c>
      <c r="D66" s="25">
        <v>2102</v>
      </c>
      <c r="E66" s="25">
        <v>2148</v>
      </c>
      <c r="F66" s="25">
        <v>4498</v>
      </c>
      <c r="G66" s="25">
        <v>2243</v>
      </c>
      <c r="H66" s="25">
        <v>2255</v>
      </c>
      <c r="I66" s="25">
        <v>5866</v>
      </c>
      <c r="J66" s="25">
        <v>2748</v>
      </c>
      <c r="K66" s="25">
        <v>3118</v>
      </c>
    </row>
    <row r="67" spans="2:11" ht="13.2" customHeight="1">
      <c r="B67" s="26" t="s">
        <v>1095</v>
      </c>
      <c r="C67" s="25">
        <v>4394</v>
      </c>
      <c r="D67" s="25">
        <v>2106</v>
      </c>
      <c r="E67" s="25">
        <v>2288</v>
      </c>
      <c r="F67" s="25">
        <v>4390</v>
      </c>
      <c r="G67" s="25">
        <v>2087</v>
      </c>
      <c r="H67" s="25">
        <v>2303</v>
      </c>
      <c r="I67" s="25">
        <v>5265</v>
      </c>
      <c r="J67" s="25">
        <v>2493</v>
      </c>
      <c r="K67" s="25">
        <v>2772</v>
      </c>
    </row>
    <row r="68" spans="2:11" ht="13.2" customHeight="1">
      <c r="B68" s="24" t="s">
        <v>1096</v>
      </c>
      <c r="C68" s="25">
        <v>4620</v>
      </c>
      <c r="D68" s="25">
        <v>2167</v>
      </c>
      <c r="E68" s="25">
        <v>2453</v>
      </c>
      <c r="F68" s="25">
        <v>4273</v>
      </c>
      <c r="G68" s="25">
        <v>2034</v>
      </c>
      <c r="H68" s="25">
        <v>2239</v>
      </c>
      <c r="I68" s="25">
        <v>4993</v>
      </c>
      <c r="J68" s="25">
        <v>2350</v>
      </c>
      <c r="K68" s="25">
        <v>2643</v>
      </c>
    </row>
    <row r="69" spans="2:11" ht="13.2" customHeight="1">
      <c r="B69" s="24" t="s">
        <v>1097</v>
      </c>
      <c r="C69" s="25">
        <v>4850</v>
      </c>
      <c r="D69" s="25">
        <v>2296</v>
      </c>
      <c r="E69" s="25">
        <v>2554</v>
      </c>
      <c r="F69" s="25">
        <v>3916</v>
      </c>
      <c r="G69" s="25">
        <v>1890</v>
      </c>
      <c r="H69" s="25">
        <v>2026</v>
      </c>
      <c r="I69" s="25">
        <v>4786</v>
      </c>
      <c r="J69" s="25">
        <v>2320</v>
      </c>
      <c r="K69" s="25">
        <v>2466</v>
      </c>
    </row>
    <row r="70" spans="2:11" ht="13.2" customHeight="1">
      <c r="B70" s="24" t="s">
        <v>1098</v>
      </c>
      <c r="C70" s="25">
        <v>5284</v>
      </c>
      <c r="D70" s="25">
        <v>2557</v>
      </c>
      <c r="E70" s="25">
        <v>2727</v>
      </c>
      <c r="F70" s="25">
        <v>4087</v>
      </c>
      <c r="G70" s="25">
        <v>1949</v>
      </c>
      <c r="H70" s="25">
        <v>2138</v>
      </c>
      <c r="I70" s="25">
        <v>4537</v>
      </c>
      <c r="J70" s="25">
        <v>2200</v>
      </c>
      <c r="K70" s="25">
        <v>2337</v>
      </c>
    </row>
    <row r="71" spans="2:11" ht="13.2" customHeight="1">
      <c r="B71" s="24" t="s">
        <v>1099</v>
      </c>
      <c r="C71" s="25">
        <v>5693</v>
      </c>
      <c r="D71" s="25">
        <v>2779</v>
      </c>
      <c r="E71" s="25">
        <v>2914</v>
      </c>
      <c r="F71" s="25">
        <v>4116</v>
      </c>
      <c r="G71" s="25">
        <v>2020</v>
      </c>
      <c r="H71" s="25">
        <v>2096</v>
      </c>
      <c r="I71" s="27">
        <v>4407</v>
      </c>
      <c r="J71" s="25">
        <v>2180</v>
      </c>
      <c r="K71" s="25">
        <v>2227</v>
      </c>
    </row>
    <row r="72" spans="2:11" ht="13.2" customHeight="1">
      <c r="B72" s="26" t="s">
        <v>1100</v>
      </c>
      <c r="C72" s="25">
        <v>6780</v>
      </c>
      <c r="D72" s="25">
        <v>3182</v>
      </c>
      <c r="E72" s="25">
        <v>3598</v>
      </c>
      <c r="F72" s="25">
        <v>4208</v>
      </c>
      <c r="G72" s="25">
        <v>1991</v>
      </c>
      <c r="H72" s="25">
        <v>2217</v>
      </c>
      <c r="I72" s="27">
        <v>4282</v>
      </c>
      <c r="J72" s="25">
        <v>2016</v>
      </c>
      <c r="K72" s="25">
        <v>2266</v>
      </c>
    </row>
    <row r="73" spans="2:11" ht="13.2" customHeight="1">
      <c r="B73" s="24" t="s">
        <v>1101</v>
      </c>
      <c r="C73" s="25">
        <v>6707</v>
      </c>
      <c r="D73" s="25">
        <v>3129</v>
      </c>
      <c r="E73" s="25">
        <v>3578</v>
      </c>
      <c r="F73" s="25">
        <v>4365</v>
      </c>
      <c r="G73" s="25">
        <v>2010</v>
      </c>
      <c r="H73" s="25">
        <v>2355</v>
      </c>
      <c r="I73" s="27">
        <v>4174</v>
      </c>
      <c r="J73" s="25">
        <v>1963</v>
      </c>
      <c r="K73" s="25">
        <v>2211</v>
      </c>
    </row>
    <row r="74" spans="2:11" ht="13.2" customHeight="1">
      <c r="B74" s="24" t="s">
        <v>1102</v>
      </c>
      <c r="C74" s="25">
        <v>6690</v>
      </c>
      <c r="D74" s="25">
        <v>3252</v>
      </c>
      <c r="E74" s="25">
        <v>3438</v>
      </c>
      <c r="F74" s="25">
        <v>4618</v>
      </c>
      <c r="G74" s="25">
        <v>2193</v>
      </c>
      <c r="H74" s="25">
        <v>2425</v>
      </c>
      <c r="I74" s="27">
        <v>3845</v>
      </c>
      <c r="J74" s="25">
        <v>1851</v>
      </c>
      <c r="K74" s="25">
        <v>1994</v>
      </c>
    </row>
    <row r="75" spans="2:11" ht="13.2" customHeight="1">
      <c r="B75" s="24" t="s">
        <v>1103</v>
      </c>
      <c r="C75" s="25">
        <v>4086</v>
      </c>
      <c r="D75" s="25">
        <v>1858</v>
      </c>
      <c r="E75" s="25">
        <v>2228</v>
      </c>
      <c r="F75" s="25">
        <v>5065</v>
      </c>
      <c r="G75" s="25">
        <v>2428</v>
      </c>
      <c r="H75" s="25">
        <v>2637</v>
      </c>
      <c r="I75" s="27">
        <v>3968</v>
      </c>
      <c r="J75" s="25">
        <v>1898</v>
      </c>
      <c r="K75" s="25">
        <v>2070</v>
      </c>
    </row>
    <row r="76" spans="2:11" ht="13.2" customHeight="1">
      <c r="B76" s="24" t="s">
        <v>1104</v>
      </c>
      <c r="C76" s="25">
        <v>4535</v>
      </c>
      <c r="D76" s="25">
        <v>2081</v>
      </c>
      <c r="E76" s="25">
        <v>2454</v>
      </c>
      <c r="F76" s="25">
        <v>5401</v>
      </c>
      <c r="G76" s="25">
        <v>2593</v>
      </c>
      <c r="H76" s="25">
        <v>2808</v>
      </c>
      <c r="I76" s="27">
        <v>3978</v>
      </c>
      <c r="J76" s="25">
        <v>1943</v>
      </c>
      <c r="K76" s="25">
        <v>2035</v>
      </c>
    </row>
    <row r="77" spans="2:11" ht="13.2" customHeight="1">
      <c r="B77" s="26" t="s">
        <v>1105</v>
      </c>
      <c r="C77" s="25">
        <v>5505</v>
      </c>
      <c r="D77" s="25">
        <v>2463</v>
      </c>
      <c r="E77" s="25">
        <v>3042</v>
      </c>
      <c r="F77" s="25">
        <v>6459</v>
      </c>
      <c r="G77" s="25">
        <v>2974</v>
      </c>
      <c r="H77" s="25">
        <v>3485</v>
      </c>
      <c r="I77" s="27">
        <v>4026</v>
      </c>
      <c r="J77" s="25">
        <v>1875</v>
      </c>
      <c r="K77" s="25">
        <v>2151</v>
      </c>
    </row>
    <row r="78" spans="2:11" ht="13.2" customHeight="1">
      <c r="B78" s="24" t="s">
        <v>1106</v>
      </c>
      <c r="C78" s="25">
        <v>5195</v>
      </c>
      <c r="D78" s="25">
        <v>2354</v>
      </c>
      <c r="E78" s="25">
        <v>2841</v>
      </c>
      <c r="F78" s="25">
        <v>6320</v>
      </c>
      <c r="G78" s="25">
        <v>2923</v>
      </c>
      <c r="H78" s="25">
        <v>3397</v>
      </c>
      <c r="I78" s="27">
        <v>4213</v>
      </c>
      <c r="J78" s="25">
        <v>1945</v>
      </c>
      <c r="K78" s="25">
        <v>2268</v>
      </c>
    </row>
    <row r="79" spans="2:11" ht="13.2" customHeight="1">
      <c r="B79" s="24" t="s">
        <v>1107</v>
      </c>
      <c r="C79" s="25">
        <v>5550</v>
      </c>
      <c r="D79" s="25">
        <v>2443</v>
      </c>
      <c r="E79" s="25">
        <v>3107</v>
      </c>
      <c r="F79" s="25">
        <v>6330</v>
      </c>
      <c r="G79" s="25">
        <v>3045</v>
      </c>
      <c r="H79" s="25">
        <v>3285</v>
      </c>
      <c r="I79" s="27">
        <v>4412</v>
      </c>
      <c r="J79" s="25">
        <v>2043</v>
      </c>
      <c r="K79" s="25">
        <v>2369</v>
      </c>
    </row>
    <row r="80" spans="2:11" ht="13.2" customHeight="1">
      <c r="B80" s="24" t="s">
        <v>1108</v>
      </c>
      <c r="C80" s="25">
        <v>5582</v>
      </c>
      <c r="D80" s="25">
        <v>2556</v>
      </c>
      <c r="E80" s="25">
        <v>3026</v>
      </c>
      <c r="F80" s="25">
        <v>3861</v>
      </c>
      <c r="G80" s="25">
        <v>1698</v>
      </c>
      <c r="H80" s="25">
        <v>2163</v>
      </c>
      <c r="I80" s="27">
        <v>4788</v>
      </c>
      <c r="J80" s="25">
        <v>2231</v>
      </c>
      <c r="K80" s="25">
        <v>2557</v>
      </c>
    </row>
    <row r="81" spans="2:11" ht="13.2" customHeight="1">
      <c r="B81" s="24" t="s">
        <v>1109</v>
      </c>
      <c r="C81" s="25">
        <v>4889</v>
      </c>
      <c r="D81" s="25">
        <v>2294</v>
      </c>
      <c r="E81" s="25">
        <v>2595</v>
      </c>
      <c r="F81" s="25">
        <v>4254</v>
      </c>
      <c r="G81" s="25">
        <v>1894</v>
      </c>
      <c r="H81" s="25">
        <v>2360</v>
      </c>
      <c r="I81" s="27">
        <v>5102</v>
      </c>
      <c r="J81" s="25">
        <v>2370</v>
      </c>
      <c r="K81" s="25">
        <v>2732</v>
      </c>
    </row>
    <row r="82" spans="2:11" ht="13.2" customHeight="1">
      <c r="B82" s="26" t="s">
        <v>1110</v>
      </c>
      <c r="C82" s="25">
        <v>4199</v>
      </c>
      <c r="D82" s="25">
        <v>1911</v>
      </c>
      <c r="E82" s="25">
        <v>2288</v>
      </c>
      <c r="F82" s="25">
        <v>5109</v>
      </c>
      <c r="G82" s="25">
        <v>2256</v>
      </c>
      <c r="H82" s="25">
        <v>2853</v>
      </c>
      <c r="I82" s="27">
        <v>6140</v>
      </c>
      <c r="J82" s="25">
        <v>2774</v>
      </c>
      <c r="K82" s="25">
        <v>3366</v>
      </c>
    </row>
    <row r="83" spans="2:11" ht="13.2" customHeight="1">
      <c r="B83" s="24" t="s">
        <v>1111</v>
      </c>
      <c r="C83" s="25">
        <v>4407</v>
      </c>
      <c r="D83" s="25">
        <v>2012</v>
      </c>
      <c r="E83" s="25">
        <v>2395</v>
      </c>
      <c r="F83" s="25">
        <v>4863</v>
      </c>
      <c r="G83" s="25">
        <v>2145</v>
      </c>
      <c r="H83" s="25">
        <v>2718</v>
      </c>
      <c r="I83" s="27">
        <v>6013</v>
      </c>
      <c r="J83" s="25">
        <v>2708</v>
      </c>
      <c r="K83" s="25">
        <v>3305</v>
      </c>
    </row>
    <row r="84" spans="2:11" ht="13.2" customHeight="1">
      <c r="B84" s="24" t="s">
        <v>1112</v>
      </c>
      <c r="C84" s="25">
        <v>4427</v>
      </c>
      <c r="D84" s="25">
        <v>2003</v>
      </c>
      <c r="E84" s="25">
        <v>2424</v>
      </c>
      <c r="F84" s="25">
        <v>5191</v>
      </c>
      <c r="G84" s="25">
        <v>2194</v>
      </c>
      <c r="H84" s="25">
        <v>2997</v>
      </c>
      <c r="I84" s="27">
        <v>5892</v>
      </c>
      <c r="J84" s="25">
        <v>2768</v>
      </c>
      <c r="K84" s="25">
        <v>3124</v>
      </c>
    </row>
    <row r="85" spans="2:11" ht="13.2" customHeight="1">
      <c r="B85" s="24" t="s">
        <v>1113</v>
      </c>
      <c r="C85" s="25">
        <v>4452</v>
      </c>
      <c r="D85" s="25">
        <v>1999</v>
      </c>
      <c r="E85" s="25">
        <v>2453</v>
      </c>
      <c r="F85" s="25">
        <v>5150</v>
      </c>
      <c r="G85" s="25">
        <v>2266</v>
      </c>
      <c r="H85" s="25">
        <v>2884</v>
      </c>
      <c r="I85" s="27">
        <v>3615</v>
      </c>
      <c r="J85" s="25">
        <v>1534</v>
      </c>
      <c r="K85" s="25">
        <v>2081</v>
      </c>
    </row>
    <row r="86" spans="2:11" ht="13.2" customHeight="1">
      <c r="B86" s="24" t="s">
        <v>1114</v>
      </c>
      <c r="C86" s="25">
        <v>4078</v>
      </c>
      <c r="D86" s="25">
        <v>1779</v>
      </c>
      <c r="E86" s="25">
        <v>2299</v>
      </c>
      <c r="F86" s="25">
        <v>4474</v>
      </c>
      <c r="G86" s="25">
        <v>1997</v>
      </c>
      <c r="H86" s="25">
        <v>2477</v>
      </c>
      <c r="I86" s="27">
        <v>3888</v>
      </c>
      <c r="J86" s="25">
        <v>1651</v>
      </c>
      <c r="K86" s="25">
        <v>2237</v>
      </c>
    </row>
    <row r="87" spans="2:11" ht="13.2" customHeight="1">
      <c r="B87" s="26" t="s">
        <v>1115</v>
      </c>
      <c r="C87" s="25">
        <v>3618</v>
      </c>
      <c r="D87" s="25">
        <v>1649</v>
      </c>
      <c r="E87" s="25">
        <v>1969</v>
      </c>
      <c r="F87" s="25">
        <v>3844</v>
      </c>
      <c r="G87" s="25">
        <v>1683</v>
      </c>
      <c r="H87" s="25">
        <v>2161</v>
      </c>
      <c r="I87" s="27">
        <v>4698</v>
      </c>
      <c r="J87" s="25">
        <v>1969</v>
      </c>
      <c r="K87" s="25">
        <v>2729</v>
      </c>
    </row>
    <row r="88" spans="2:11" ht="13.2" customHeight="1">
      <c r="B88" s="24" t="s">
        <v>1116</v>
      </c>
      <c r="C88" s="25">
        <v>3425</v>
      </c>
      <c r="D88" s="25">
        <v>1451</v>
      </c>
      <c r="E88" s="25">
        <v>1974</v>
      </c>
      <c r="F88" s="25">
        <v>3980</v>
      </c>
      <c r="G88" s="25">
        <v>1748</v>
      </c>
      <c r="H88" s="25">
        <v>2232</v>
      </c>
      <c r="I88" s="27">
        <v>4431</v>
      </c>
      <c r="J88" s="25">
        <v>1872</v>
      </c>
      <c r="K88" s="25">
        <v>2559</v>
      </c>
    </row>
    <row r="89" spans="2:11" ht="13.2" customHeight="1">
      <c r="B89" s="24" t="s">
        <v>1117</v>
      </c>
      <c r="C89" s="25">
        <v>3257</v>
      </c>
      <c r="D89" s="25">
        <v>1348</v>
      </c>
      <c r="E89" s="25">
        <v>1909</v>
      </c>
      <c r="F89" s="25">
        <v>3904</v>
      </c>
      <c r="G89" s="25">
        <v>1678</v>
      </c>
      <c r="H89" s="25">
        <v>2226</v>
      </c>
      <c r="I89" s="27">
        <v>4717</v>
      </c>
      <c r="J89" s="25">
        <v>1891</v>
      </c>
      <c r="K89" s="25">
        <v>2826</v>
      </c>
    </row>
    <row r="90" spans="2:11" ht="13.2" customHeight="1">
      <c r="B90" s="24" t="s">
        <v>1118</v>
      </c>
      <c r="C90" s="25">
        <v>2920</v>
      </c>
      <c r="D90" s="25">
        <v>1257</v>
      </c>
      <c r="E90" s="25">
        <v>1663</v>
      </c>
      <c r="F90" s="25">
        <v>3949</v>
      </c>
      <c r="G90" s="25">
        <v>1681</v>
      </c>
      <c r="H90" s="25">
        <v>2268</v>
      </c>
      <c r="I90" s="27">
        <v>4606</v>
      </c>
      <c r="J90" s="25">
        <v>1963</v>
      </c>
      <c r="K90" s="25">
        <v>2643</v>
      </c>
    </row>
    <row r="91" spans="2:11" ht="13.2" customHeight="1">
      <c r="B91" s="24" t="s">
        <v>1119</v>
      </c>
      <c r="C91" s="25">
        <v>2468</v>
      </c>
      <c r="D91" s="25">
        <v>1029</v>
      </c>
      <c r="E91" s="25">
        <v>1439</v>
      </c>
      <c r="F91" s="25">
        <v>3513</v>
      </c>
      <c r="G91" s="25">
        <v>1474</v>
      </c>
      <c r="H91" s="25">
        <v>2039</v>
      </c>
      <c r="I91" s="27">
        <v>3983</v>
      </c>
      <c r="J91" s="25">
        <v>1673</v>
      </c>
      <c r="K91" s="25">
        <v>2310</v>
      </c>
    </row>
    <row r="92" spans="2:11" ht="13.2" customHeight="1">
      <c r="B92" s="26" t="s">
        <v>1120</v>
      </c>
      <c r="C92" s="25">
        <v>2363</v>
      </c>
      <c r="D92" s="25">
        <v>956</v>
      </c>
      <c r="E92" s="25">
        <v>1407</v>
      </c>
      <c r="F92" s="25">
        <v>3111</v>
      </c>
      <c r="G92" s="25">
        <v>1336</v>
      </c>
      <c r="H92" s="25">
        <v>1775</v>
      </c>
      <c r="I92" s="27">
        <v>3376</v>
      </c>
      <c r="J92" s="25">
        <v>1395</v>
      </c>
      <c r="K92" s="25">
        <v>1981</v>
      </c>
    </row>
    <row r="93" spans="2:11" ht="13.2" customHeight="1">
      <c r="B93" s="24" t="s">
        <v>1121</v>
      </c>
      <c r="C93" s="25">
        <v>2148</v>
      </c>
      <c r="D93" s="25">
        <v>838</v>
      </c>
      <c r="E93" s="25">
        <v>1310</v>
      </c>
      <c r="F93" s="25">
        <v>2956</v>
      </c>
      <c r="G93" s="25">
        <v>1162</v>
      </c>
      <c r="H93" s="25">
        <v>1794</v>
      </c>
      <c r="I93" s="27">
        <v>3402</v>
      </c>
      <c r="J93" s="25">
        <v>1423</v>
      </c>
      <c r="K93" s="25">
        <v>1979</v>
      </c>
    </row>
    <row r="94" spans="2:11" ht="13.2" customHeight="1">
      <c r="B94" s="24" t="s">
        <v>1122</v>
      </c>
      <c r="C94" s="25">
        <v>1994</v>
      </c>
      <c r="D94" s="25">
        <v>746</v>
      </c>
      <c r="E94" s="25">
        <v>1248</v>
      </c>
      <c r="F94" s="25">
        <v>2707</v>
      </c>
      <c r="G94" s="25">
        <v>1029</v>
      </c>
      <c r="H94" s="25">
        <v>1678</v>
      </c>
      <c r="I94" s="27">
        <v>3379</v>
      </c>
      <c r="J94" s="25">
        <v>1347</v>
      </c>
      <c r="K94" s="25">
        <v>2032</v>
      </c>
    </row>
    <row r="95" spans="2:11" ht="13.2" customHeight="1">
      <c r="B95" s="24" t="s">
        <v>1123</v>
      </c>
      <c r="C95" s="25">
        <v>1827</v>
      </c>
      <c r="D95" s="25">
        <v>660</v>
      </c>
      <c r="E95" s="25">
        <v>1167</v>
      </c>
      <c r="F95" s="25">
        <v>2313</v>
      </c>
      <c r="G95" s="25">
        <v>897</v>
      </c>
      <c r="H95" s="25">
        <v>1416</v>
      </c>
      <c r="I95" s="27">
        <v>3252</v>
      </c>
      <c r="J95" s="25">
        <v>1296</v>
      </c>
      <c r="K95" s="25">
        <v>1956</v>
      </c>
    </row>
    <row r="96" spans="2:11" ht="13.2" customHeight="1">
      <c r="B96" s="24" t="s">
        <v>1124</v>
      </c>
      <c r="C96" s="25">
        <v>1514</v>
      </c>
      <c r="D96" s="25">
        <v>533</v>
      </c>
      <c r="E96" s="25">
        <v>981</v>
      </c>
      <c r="F96" s="25">
        <v>1923</v>
      </c>
      <c r="G96" s="25">
        <v>715</v>
      </c>
      <c r="H96" s="25">
        <v>1208</v>
      </c>
      <c r="I96" s="27">
        <v>2886</v>
      </c>
      <c r="J96" s="25">
        <v>1101</v>
      </c>
      <c r="K96" s="25">
        <v>1785</v>
      </c>
    </row>
    <row r="97" spans="2:11" ht="13.2" customHeight="1">
      <c r="B97" s="24" t="s">
        <v>1125</v>
      </c>
      <c r="C97" s="25">
        <v>1265</v>
      </c>
      <c r="D97" s="25">
        <v>407</v>
      </c>
      <c r="E97" s="25">
        <v>858</v>
      </c>
      <c r="F97" s="25">
        <v>1813</v>
      </c>
      <c r="G97" s="25">
        <v>644</v>
      </c>
      <c r="H97" s="25">
        <v>1169</v>
      </c>
      <c r="I97" s="27">
        <v>2473</v>
      </c>
      <c r="J97" s="25">
        <v>948</v>
      </c>
      <c r="K97" s="25">
        <v>1525</v>
      </c>
    </row>
    <row r="98" spans="2:11" ht="13.2" customHeight="1">
      <c r="B98" s="24" t="s">
        <v>1126</v>
      </c>
      <c r="C98" s="25">
        <v>1113</v>
      </c>
      <c r="D98" s="25">
        <v>319</v>
      </c>
      <c r="E98" s="25">
        <v>794</v>
      </c>
      <c r="F98" s="25">
        <v>1612</v>
      </c>
      <c r="G98" s="25">
        <v>561</v>
      </c>
      <c r="H98" s="25">
        <v>1051</v>
      </c>
      <c r="I98" s="27">
        <v>2250</v>
      </c>
      <c r="J98" s="25">
        <v>799</v>
      </c>
      <c r="K98" s="25">
        <v>1451</v>
      </c>
    </row>
    <row r="99" spans="2:11" ht="13.2" customHeight="1">
      <c r="B99" s="24" t="s">
        <v>1127</v>
      </c>
      <c r="C99" s="25">
        <v>992</v>
      </c>
      <c r="D99" s="25">
        <v>268</v>
      </c>
      <c r="E99" s="25">
        <v>724</v>
      </c>
      <c r="F99" s="25">
        <v>1430</v>
      </c>
      <c r="G99" s="25">
        <v>445</v>
      </c>
      <c r="H99" s="25">
        <v>985</v>
      </c>
      <c r="I99" s="27">
        <v>2022</v>
      </c>
      <c r="J99" s="25">
        <v>660</v>
      </c>
      <c r="K99" s="25">
        <v>1362</v>
      </c>
    </row>
    <row r="100" spans="2:11" ht="13.2" customHeight="1">
      <c r="B100" s="24" t="s">
        <v>1128</v>
      </c>
      <c r="C100" s="25">
        <v>802</v>
      </c>
      <c r="D100" s="25">
        <v>202</v>
      </c>
      <c r="E100" s="25">
        <v>600</v>
      </c>
      <c r="F100" s="25">
        <v>1226</v>
      </c>
      <c r="G100" s="25">
        <v>365</v>
      </c>
      <c r="H100" s="25">
        <v>861</v>
      </c>
      <c r="I100" s="27">
        <v>1650</v>
      </c>
      <c r="J100" s="25">
        <v>502</v>
      </c>
      <c r="K100" s="25">
        <v>1148</v>
      </c>
    </row>
    <row r="101" spans="2:11" ht="13.2" customHeight="1">
      <c r="B101" s="24" t="s">
        <v>1129</v>
      </c>
      <c r="C101" s="25">
        <v>702</v>
      </c>
      <c r="D101" s="25">
        <v>153</v>
      </c>
      <c r="E101" s="25">
        <v>549</v>
      </c>
      <c r="F101" s="25">
        <v>977</v>
      </c>
      <c r="G101" s="25">
        <v>268</v>
      </c>
      <c r="H101" s="25">
        <v>709</v>
      </c>
      <c r="I101" s="27">
        <v>1319</v>
      </c>
      <c r="J101" s="25">
        <v>401</v>
      </c>
      <c r="K101" s="25">
        <v>918</v>
      </c>
    </row>
    <row r="102" spans="2:11" ht="13.2" customHeight="1">
      <c r="B102" s="24" t="s">
        <v>1130</v>
      </c>
      <c r="C102" s="25">
        <v>514</v>
      </c>
      <c r="D102" s="25">
        <v>138</v>
      </c>
      <c r="E102" s="25">
        <v>376</v>
      </c>
      <c r="F102" s="25">
        <v>781</v>
      </c>
      <c r="G102" s="25">
        <v>208</v>
      </c>
      <c r="H102" s="25">
        <v>573</v>
      </c>
      <c r="I102" s="27">
        <v>1183</v>
      </c>
      <c r="J102" s="25">
        <v>368</v>
      </c>
      <c r="K102" s="25">
        <v>815</v>
      </c>
    </row>
    <row r="103" spans="2:11" ht="13.2" customHeight="1">
      <c r="B103" s="24" t="s">
        <v>1131</v>
      </c>
      <c r="C103" s="25">
        <v>390</v>
      </c>
      <c r="D103" s="25">
        <v>65</v>
      </c>
      <c r="E103" s="25">
        <v>325</v>
      </c>
      <c r="F103" s="25">
        <v>648</v>
      </c>
      <c r="G103" s="25">
        <v>147</v>
      </c>
      <c r="H103" s="25">
        <v>501</v>
      </c>
      <c r="I103" s="27">
        <v>979</v>
      </c>
      <c r="J103" s="25">
        <v>269</v>
      </c>
      <c r="K103" s="25">
        <v>710</v>
      </c>
    </row>
    <row r="104" spans="2:11" ht="13.2" customHeight="1">
      <c r="B104" s="24" t="s">
        <v>1132</v>
      </c>
      <c r="C104" s="25">
        <v>372</v>
      </c>
      <c r="D104" s="25">
        <v>82</v>
      </c>
      <c r="E104" s="25">
        <v>290</v>
      </c>
      <c r="F104" s="25">
        <v>527</v>
      </c>
      <c r="G104" s="25">
        <v>104</v>
      </c>
      <c r="H104" s="25">
        <v>423</v>
      </c>
      <c r="I104" s="27">
        <v>728</v>
      </c>
      <c r="J104" s="25">
        <v>176</v>
      </c>
      <c r="K104" s="25">
        <v>552</v>
      </c>
    </row>
    <row r="105" spans="2:11" ht="13.2" customHeight="1">
      <c r="B105" s="24" t="s">
        <v>1133</v>
      </c>
      <c r="C105" s="25">
        <v>331</v>
      </c>
      <c r="D105" s="25">
        <v>56</v>
      </c>
      <c r="E105" s="25">
        <v>275</v>
      </c>
      <c r="F105" s="25">
        <v>344</v>
      </c>
      <c r="G105" s="25">
        <v>66</v>
      </c>
      <c r="H105" s="25">
        <v>278</v>
      </c>
      <c r="I105" s="27">
        <v>601</v>
      </c>
      <c r="J105" s="25">
        <v>158</v>
      </c>
      <c r="K105" s="25">
        <v>443</v>
      </c>
    </row>
    <row r="106" spans="2:11" ht="13.2" customHeight="1">
      <c r="B106" s="24" t="s">
        <v>1134</v>
      </c>
      <c r="C106" s="25">
        <v>234</v>
      </c>
      <c r="D106" s="25">
        <v>38</v>
      </c>
      <c r="E106" s="25">
        <v>196</v>
      </c>
      <c r="F106" s="25">
        <v>344</v>
      </c>
      <c r="G106" s="25">
        <v>37</v>
      </c>
      <c r="H106" s="25">
        <v>307</v>
      </c>
      <c r="I106" s="27">
        <v>422</v>
      </c>
      <c r="J106" s="25">
        <v>84</v>
      </c>
      <c r="K106" s="25">
        <v>338</v>
      </c>
    </row>
    <row r="107" spans="2:11" ht="13.2" customHeight="1">
      <c r="B107" s="24" t="s">
        <v>1135</v>
      </c>
      <c r="C107" s="25">
        <v>196</v>
      </c>
      <c r="D107" s="25">
        <v>36</v>
      </c>
      <c r="E107" s="25">
        <v>160</v>
      </c>
      <c r="F107" s="25">
        <v>192</v>
      </c>
      <c r="G107" s="25">
        <v>39</v>
      </c>
      <c r="H107" s="25">
        <v>153</v>
      </c>
      <c r="I107" s="27">
        <v>292</v>
      </c>
      <c r="J107" s="25">
        <v>69</v>
      </c>
      <c r="K107" s="25">
        <v>223</v>
      </c>
    </row>
    <row r="108" spans="2:11" ht="13.2" customHeight="1">
      <c r="B108" s="24" t="s">
        <v>1136</v>
      </c>
      <c r="C108" s="25">
        <v>141</v>
      </c>
      <c r="D108" s="25">
        <v>27</v>
      </c>
      <c r="E108" s="25">
        <v>114</v>
      </c>
      <c r="F108" s="25">
        <v>126</v>
      </c>
      <c r="G108" s="25">
        <v>13</v>
      </c>
      <c r="H108" s="25">
        <v>113</v>
      </c>
      <c r="I108" s="27">
        <v>240</v>
      </c>
      <c r="J108" s="25">
        <v>34</v>
      </c>
      <c r="K108" s="25">
        <v>206</v>
      </c>
    </row>
    <row r="109" spans="2:11" ht="13.2" customHeight="1">
      <c r="B109" s="24" t="s">
        <v>1137</v>
      </c>
      <c r="C109" s="25">
        <v>101</v>
      </c>
      <c r="D109" s="25">
        <v>14</v>
      </c>
      <c r="E109" s="25">
        <v>87</v>
      </c>
      <c r="F109" s="25">
        <v>112</v>
      </c>
      <c r="G109" s="25">
        <v>16</v>
      </c>
      <c r="H109" s="25">
        <v>96</v>
      </c>
      <c r="I109" s="27">
        <v>160</v>
      </c>
      <c r="J109" s="25">
        <v>23</v>
      </c>
      <c r="K109" s="25">
        <v>137</v>
      </c>
    </row>
    <row r="110" spans="2:11" ht="13.2" customHeight="1">
      <c r="B110" s="24" t="s">
        <v>1138</v>
      </c>
      <c r="C110" s="25">
        <v>70</v>
      </c>
      <c r="D110" s="25">
        <v>13</v>
      </c>
      <c r="E110" s="25">
        <v>57</v>
      </c>
      <c r="F110" s="25">
        <v>102</v>
      </c>
      <c r="G110" s="25">
        <v>17</v>
      </c>
      <c r="H110" s="25">
        <v>85</v>
      </c>
      <c r="I110" s="27">
        <v>98</v>
      </c>
      <c r="J110" s="25">
        <v>9</v>
      </c>
      <c r="K110" s="25">
        <v>89</v>
      </c>
    </row>
    <row r="111" spans="2:11" ht="13.2" customHeight="1">
      <c r="B111" s="24" t="s">
        <v>1038</v>
      </c>
      <c r="C111" s="25">
        <v>100</v>
      </c>
      <c r="D111" s="25">
        <v>12</v>
      </c>
      <c r="E111" s="25">
        <v>88</v>
      </c>
      <c r="F111" s="25">
        <v>133</v>
      </c>
      <c r="G111" s="25">
        <v>9</v>
      </c>
      <c r="H111" s="25">
        <v>124</v>
      </c>
      <c r="I111" s="27">
        <v>165</v>
      </c>
      <c r="J111" s="25">
        <v>20</v>
      </c>
      <c r="K111" s="25">
        <v>145</v>
      </c>
    </row>
    <row r="112" spans="2:11" ht="13.2" customHeight="1">
      <c r="B112" s="199" t="s">
        <v>958</v>
      </c>
      <c r="C112" s="28">
        <v>641</v>
      </c>
      <c r="D112" s="28">
        <v>388</v>
      </c>
      <c r="E112" s="28">
        <v>253</v>
      </c>
      <c r="F112" s="28">
        <v>1793</v>
      </c>
      <c r="G112" s="28">
        <v>1096</v>
      </c>
      <c r="H112" s="28">
        <v>697</v>
      </c>
      <c r="I112" s="180">
        <v>466</v>
      </c>
      <c r="J112" s="180">
        <v>295</v>
      </c>
      <c r="K112" s="180">
        <v>171</v>
      </c>
    </row>
    <row r="113" spans="11:11">
      <c r="K113" s="13" t="s">
        <v>866</v>
      </c>
    </row>
  </sheetData>
  <mergeCells count="5">
    <mergeCell ref="A8:B9"/>
    <mergeCell ref="C8:E8"/>
    <mergeCell ref="F8:H8"/>
    <mergeCell ref="I8:K8"/>
    <mergeCell ref="A10:B10"/>
  </mergeCells>
  <phoneticPr fontId="2"/>
  <pageMargins left="0.25" right="0.25" top="0.75" bottom="0.75" header="0.3" footer="0.3"/>
  <pageSetup paperSize="9" pageOrder="overThenDown" orientation="portrait" r:id="rId1"/>
  <headerFooter>
    <oddFooter>&amp;L&amp;"HGPｺﾞｼｯｸM,ﾒﾃﾞｨｳﾑ"&amp;A&amp;R&amp;"HGPｺﾞｼｯｸM,ﾒﾃﾞｨｳﾑ"&amp;A</oddFooter>
  </headerFooter>
  <rowBreaks count="1" manualBreakCount="1">
    <brk id="61"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Normal="100" zoomScaleSheetLayoutView="100" workbookViewId="0">
      <selection sqref="A1:B1"/>
    </sheetView>
  </sheetViews>
  <sheetFormatPr defaultColWidth="1.6640625" defaultRowHeight="12"/>
  <cols>
    <col min="1" max="1" width="2.77734375" style="14" customWidth="1"/>
    <col min="2" max="2" width="8.44140625" style="14" customWidth="1"/>
    <col min="3" max="12" width="8.88671875" style="14" customWidth="1"/>
    <col min="13" max="16384" width="1.6640625" style="14"/>
  </cols>
  <sheetData>
    <row r="1" spans="1:12" s="12" customFormat="1" ht="40.049999999999997" customHeight="1">
      <c r="A1" s="332" t="str">
        <f ca="1">MID(CELL("FILENAME",A1),FIND("]",CELL("FILENAME",A1))+1,99)&amp;"　"&amp;"常住地又は従業地・通学地による年齢(５、１０歳階級)別人口および１５歳以上就業者数"</f>
        <v>28　常住地又は従業地・通学地による年齢(５、１０歳階級)別人口および１５歳以上就業者数</v>
      </c>
      <c r="B1" s="332"/>
      <c r="C1" s="332"/>
      <c r="D1" s="332"/>
      <c r="E1" s="332"/>
      <c r="F1" s="332"/>
      <c r="G1" s="332"/>
      <c r="H1" s="332"/>
      <c r="I1" s="332"/>
      <c r="J1" s="332"/>
      <c r="K1" s="332"/>
      <c r="L1" s="332"/>
    </row>
    <row r="2" spans="1:12">
      <c r="A2" s="197"/>
      <c r="B2" s="197"/>
      <c r="C2" s="197"/>
      <c r="D2" s="197"/>
      <c r="E2" s="197"/>
      <c r="F2" s="197"/>
      <c r="G2" s="197"/>
      <c r="H2" s="197"/>
      <c r="I2" s="197"/>
      <c r="J2" s="197"/>
      <c r="K2" s="197"/>
      <c r="L2" s="197"/>
    </row>
    <row r="3" spans="1:12" ht="1.05" customHeight="1">
      <c r="A3" s="197"/>
      <c r="B3" s="197"/>
      <c r="C3" s="197"/>
      <c r="D3" s="197"/>
      <c r="E3" s="197"/>
      <c r="F3" s="197"/>
      <c r="G3" s="197"/>
      <c r="H3" s="197"/>
      <c r="I3" s="197"/>
      <c r="J3" s="197"/>
      <c r="K3" s="197"/>
      <c r="L3" s="197"/>
    </row>
    <row r="4" spans="1:12" ht="1.05" customHeight="1">
      <c r="A4" s="15"/>
      <c r="B4" s="15"/>
      <c r="C4" s="15"/>
      <c r="D4" s="15"/>
      <c r="E4" s="15"/>
      <c r="F4" s="15"/>
      <c r="G4" s="15"/>
      <c r="H4" s="15"/>
      <c r="I4" s="15"/>
      <c r="J4" s="15"/>
      <c r="K4" s="15"/>
      <c r="L4" s="15"/>
    </row>
    <row r="5" spans="1:12" s="197" customFormat="1" ht="1.05" customHeight="1">
      <c r="A5" s="186"/>
      <c r="B5" s="186"/>
      <c r="C5" s="186"/>
      <c r="D5" s="186"/>
      <c r="E5" s="186"/>
      <c r="F5" s="186"/>
      <c r="G5" s="186"/>
      <c r="H5" s="186"/>
      <c r="I5" s="186"/>
      <c r="J5" s="186"/>
      <c r="K5" s="186"/>
      <c r="L5" s="186"/>
    </row>
    <row r="6" spans="1:12" s="188" customFormat="1" ht="1.05" customHeight="1">
      <c r="A6" s="14"/>
      <c r="B6" s="14"/>
      <c r="C6" s="14"/>
      <c r="D6" s="14"/>
      <c r="E6" s="14"/>
      <c r="F6" s="14"/>
      <c r="G6" s="14"/>
      <c r="H6" s="14"/>
      <c r="I6" s="14"/>
      <c r="J6" s="14"/>
      <c r="K6" s="14"/>
      <c r="L6" s="14"/>
    </row>
    <row r="7" spans="1:12" s="188" customFormat="1">
      <c r="A7" s="14"/>
      <c r="B7" s="14"/>
      <c r="C7" s="14"/>
      <c r="D7" s="14"/>
      <c r="E7" s="14"/>
      <c r="F7" s="14"/>
      <c r="G7" s="14"/>
      <c r="H7" s="14"/>
      <c r="I7" s="14"/>
      <c r="J7" s="14"/>
      <c r="K7" s="14"/>
      <c r="L7" s="13" t="s">
        <v>876</v>
      </c>
    </row>
    <row r="8" spans="1:12" s="30" customFormat="1" ht="24" customHeight="1">
      <c r="A8" s="224" t="s">
        <v>418</v>
      </c>
      <c r="B8" s="225"/>
      <c r="C8" s="228" t="s">
        <v>381</v>
      </c>
      <c r="D8" s="229"/>
      <c r="E8" s="229"/>
      <c r="F8" s="229"/>
      <c r="G8" s="229"/>
      <c r="H8" s="235"/>
      <c r="I8" s="228" t="s">
        <v>213</v>
      </c>
      <c r="J8" s="229"/>
      <c r="K8" s="229"/>
      <c r="L8" s="229"/>
    </row>
    <row r="9" spans="1:12" s="30" customFormat="1" ht="66.599999999999994" customHeight="1">
      <c r="A9" s="226"/>
      <c r="B9" s="227"/>
      <c r="C9" s="213" t="s">
        <v>977</v>
      </c>
      <c r="D9" s="212" t="s">
        <v>941</v>
      </c>
      <c r="E9" s="212" t="s">
        <v>945</v>
      </c>
      <c r="F9" s="212" t="s">
        <v>946</v>
      </c>
      <c r="G9" s="212" t="s">
        <v>942</v>
      </c>
      <c r="H9" s="212" t="s">
        <v>947</v>
      </c>
      <c r="I9" s="212" t="s">
        <v>978</v>
      </c>
      <c r="J9" s="212" t="s">
        <v>948</v>
      </c>
      <c r="K9" s="212" t="s">
        <v>943</v>
      </c>
      <c r="L9" s="213" t="s">
        <v>949</v>
      </c>
    </row>
    <row r="10" spans="1:12" ht="42" customHeight="1">
      <c r="A10" s="254" t="s">
        <v>412</v>
      </c>
      <c r="B10" s="265"/>
      <c r="C10" s="40">
        <v>388700</v>
      </c>
      <c r="D10" s="40">
        <v>133030</v>
      </c>
      <c r="E10" s="40">
        <v>10096</v>
      </c>
      <c r="F10" s="40">
        <v>89664</v>
      </c>
      <c r="G10" s="40">
        <v>92785</v>
      </c>
      <c r="H10" s="40">
        <v>17606</v>
      </c>
      <c r="I10" s="40">
        <v>172730</v>
      </c>
      <c r="J10" s="40">
        <v>53635</v>
      </c>
      <c r="K10" s="40">
        <v>82771</v>
      </c>
      <c r="L10" s="40">
        <v>13878</v>
      </c>
    </row>
    <row r="11" spans="1:12" ht="42" customHeight="1">
      <c r="A11" s="254" t="s">
        <v>413</v>
      </c>
      <c r="B11" s="265"/>
      <c r="C11" s="40">
        <v>393686</v>
      </c>
      <c r="D11" s="40">
        <v>143692</v>
      </c>
      <c r="E11" s="40">
        <v>11102</v>
      </c>
      <c r="F11" s="40">
        <v>86530</v>
      </c>
      <c r="G11" s="40">
        <v>94242</v>
      </c>
      <c r="H11" s="40">
        <v>20115</v>
      </c>
      <c r="I11" s="40">
        <v>175364</v>
      </c>
      <c r="J11" s="40">
        <v>54072</v>
      </c>
      <c r="K11" s="40">
        <v>83866</v>
      </c>
      <c r="L11" s="40">
        <v>15980</v>
      </c>
    </row>
    <row r="12" spans="1:12" ht="42" customHeight="1">
      <c r="A12" s="254" t="s">
        <v>296</v>
      </c>
      <c r="B12" s="265"/>
      <c r="C12" s="40">
        <v>401558</v>
      </c>
      <c r="D12" s="40">
        <v>127965</v>
      </c>
      <c r="E12" s="40">
        <v>12538</v>
      </c>
      <c r="F12" s="40">
        <v>85050</v>
      </c>
      <c r="G12" s="40">
        <v>92038</v>
      </c>
      <c r="H12" s="40">
        <v>17905</v>
      </c>
      <c r="I12" s="40">
        <v>172614</v>
      </c>
      <c r="J12" s="40">
        <f>SUM(J13:J22)</f>
        <v>55123</v>
      </c>
      <c r="K12" s="40">
        <f>SUM(K13:K22)</f>
        <v>83043</v>
      </c>
      <c r="L12" s="40">
        <f>SUM(L13:L22)</f>
        <v>14630</v>
      </c>
    </row>
    <row r="13" spans="1:12" s="15" customFormat="1" ht="42" customHeight="1">
      <c r="A13" s="188"/>
      <c r="B13" s="64" t="s">
        <v>1014</v>
      </c>
      <c r="C13" s="65">
        <v>54916</v>
      </c>
      <c r="D13" s="66">
        <v>23887</v>
      </c>
      <c r="E13" s="66" t="s">
        <v>8</v>
      </c>
      <c r="F13" s="66">
        <v>23441</v>
      </c>
      <c r="G13" s="66">
        <v>892</v>
      </c>
      <c r="H13" s="66">
        <v>441</v>
      </c>
      <c r="I13" s="66" t="s">
        <v>353</v>
      </c>
      <c r="J13" s="66" t="s">
        <v>354</v>
      </c>
      <c r="K13" s="66" t="s">
        <v>354</v>
      </c>
      <c r="L13" s="66" t="s">
        <v>354</v>
      </c>
    </row>
    <row r="14" spans="1:12" ht="42" customHeight="1">
      <c r="A14" s="188"/>
      <c r="B14" s="107" t="s">
        <v>1015</v>
      </c>
      <c r="C14" s="48">
        <v>18441</v>
      </c>
      <c r="D14" s="40">
        <v>507</v>
      </c>
      <c r="E14" s="40">
        <v>35</v>
      </c>
      <c r="F14" s="40">
        <v>6324</v>
      </c>
      <c r="G14" s="40">
        <v>6702</v>
      </c>
      <c r="H14" s="40">
        <v>1595</v>
      </c>
      <c r="I14" s="40">
        <v>2367</v>
      </c>
      <c r="J14" s="40">
        <v>1150</v>
      </c>
      <c r="K14" s="40">
        <v>821</v>
      </c>
      <c r="L14" s="40">
        <v>294</v>
      </c>
    </row>
    <row r="15" spans="1:12" ht="42" customHeight="1">
      <c r="A15" s="188"/>
      <c r="B15" s="107" t="s">
        <v>1016</v>
      </c>
      <c r="C15" s="48">
        <v>19734</v>
      </c>
      <c r="D15" s="40">
        <v>1393</v>
      </c>
      <c r="E15" s="40">
        <v>267</v>
      </c>
      <c r="F15" s="40">
        <v>4892</v>
      </c>
      <c r="G15" s="40">
        <v>6551</v>
      </c>
      <c r="H15" s="40">
        <v>2597</v>
      </c>
      <c r="I15" s="40">
        <v>10142</v>
      </c>
      <c r="J15" s="40">
        <v>3818</v>
      </c>
      <c r="K15" s="40">
        <v>4568</v>
      </c>
      <c r="L15" s="40">
        <v>1136</v>
      </c>
    </row>
    <row r="16" spans="1:12" ht="42" customHeight="1">
      <c r="A16" s="188"/>
      <c r="B16" s="107" t="s">
        <v>1021</v>
      </c>
      <c r="C16" s="48">
        <v>18907</v>
      </c>
      <c r="D16" s="40">
        <v>2058</v>
      </c>
      <c r="E16" s="40">
        <v>538</v>
      </c>
      <c r="F16" s="40">
        <v>3649</v>
      </c>
      <c r="G16" s="40">
        <v>7160</v>
      </c>
      <c r="H16" s="40">
        <v>1193</v>
      </c>
      <c r="I16" s="40">
        <v>12632</v>
      </c>
      <c r="J16" s="40">
        <v>3475</v>
      </c>
      <c r="K16" s="40">
        <v>7011</v>
      </c>
      <c r="L16" s="40">
        <v>1149</v>
      </c>
    </row>
    <row r="17" spans="1:12" ht="42" customHeight="1">
      <c r="A17" s="188"/>
      <c r="B17" s="107" t="s">
        <v>1017</v>
      </c>
      <c r="C17" s="48">
        <v>21460</v>
      </c>
      <c r="D17" s="40">
        <v>3271</v>
      </c>
      <c r="E17" s="40">
        <v>742</v>
      </c>
      <c r="F17" s="40">
        <v>3755</v>
      </c>
      <c r="G17" s="40">
        <v>7940</v>
      </c>
      <c r="H17" s="40">
        <v>1226</v>
      </c>
      <c r="I17" s="40">
        <v>13996</v>
      </c>
      <c r="J17" s="40">
        <v>3716</v>
      </c>
      <c r="K17" s="40">
        <v>7903</v>
      </c>
      <c r="L17" s="40">
        <v>1215</v>
      </c>
    </row>
    <row r="18" spans="1:12" ht="42" customHeight="1">
      <c r="A18" s="188"/>
      <c r="B18" s="107" t="s">
        <v>1018</v>
      </c>
      <c r="C18" s="48">
        <v>52763</v>
      </c>
      <c r="D18" s="40">
        <v>8382</v>
      </c>
      <c r="E18" s="40">
        <v>2054</v>
      </c>
      <c r="F18" s="40">
        <v>9796</v>
      </c>
      <c r="G18" s="40">
        <v>18918</v>
      </c>
      <c r="H18" s="40">
        <v>2987</v>
      </c>
      <c r="I18" s="40">
        <v>34635</v>
      </c>
      <c r="J18" s="40">
        <v>9783</v>
      </c>
      <c r="K18" s="40">
        <v>18893</v>
      </c>
      <c r="L18" s="40">
        <v>2978</v>
      </c>
    </row>
    <row r="19" spans="1:12" s="15" customFormat="1" ht="42" customHeight="1">
      <c r="A19" s="188"/>
      <c r="B19" s="107" t="s">
        <v>1019</v>
      </c>
      <c r="C19" s="48">
        <v>63369</v>
      </c>
      <c r="D19" s="40">
        <v>9664</v>
      </c>
      <c r="E19" s="40">
        <v>2802</v>
      </c>
      <c r="F19" s="40">
        <v>13962</v>
      </c>
      <c r="G19" s="40">
        <v>22179</v>
      </c>
      <c r="H19" s="40">
        <v>3877</v>
      </c>
      <c r="I19" s="40">
        <v>44126</v>
      </c>
      <c r="J19" s="40">
        <v>13956</v>
      </c>
      <c r="K19" s="40">
        <v>22162</v>
      </c>
      <c r="L19" s="40">
        <v>3873</v>
      </c>
    </row>
    <row r="20" spans="1:12" ht="42" customHeight="1">
      <c r="A20" s="188"/>
      <c r="B20" s="107" t="s">
        <v>1020</v>
      </c>
      <c r="C20" s="48">
        <v>46123</v>
      </c>
      <c r="D20" s="40">
        <v>10386</v>
      </c>
      <c r="E20" s="40">
        <v>2447</v>
      </c>
      <c r="F20" s="40">
        <v>10064</v>
      </c>
      <c r="G20" s="40">
        <v>14615</v>
      </c>
      <c r="H20" s="40">
        <v>2731</v>
      </c>
      <c r="I20" s="40">
        <v>30987</v>
      </c>
      <c r="J20" s="40">
        <v>10061</v>
      </c>
      <c r="K20" s="40">
        <v>14608</v>
      </c>
      <c r="L20" s="40">
        <v>2729</v>
      </c>
    </row>
    <row r="21" spans="1:12" ht="42" customHeight="1">
      <c r="A21" s="188"/>
      <c r="B21" s="107" t="s">
        <v>1022</v>
      </c>
      <c r="C21" s="48">
        <v>48179</v>
      </c>
      <c r="D21" s="40">
        <v>25859</v>
      </c>
      <c r="E21" s="40">
        <v>2306</v>
      </c>
      <c r="F21" s="40">
        <v>7196</v>
      </c>
      <c r="G21" s="40">
        <v>5794</v>
      </c>
      <c r="H21" s="40">
        <v>1054</v>
      </c>
      <c r="I21" s="40">
        <v>17804</v>
      </c>
      <c r="J21" s="40">
        <v>7194</v>
      </c>
      <c r="K21" s="40">
        <v>5791</v>
      </c>
      <c r="L21" s="40">
        <v>1052</v>
      </c>
    </row>
    <row r="22" spans="1:12" ht="42" customHeight="1">
      <c r="A22" s="218"/>
      <c r="B22" s="67" t="s">
        <v>944</v>
      </c>
      <c r="C22" s="62">
        <v>57200</v>
      </c>
      <c r="D22" s="63">
        <v>42558</v>
      </c>
      <c r="E22" s="63">
        <v>1347</v>
      </c>
      <c r="F22" s="63">
        <v>1971</v>
      </c>
      <c r="G22" s="63">
        <v>1287</v>
      </c>
      <c r="H22" s="63">
        <v>204</v>
      </c>
      <c r="I22" s="63">
        <v>5925</v>
      </c>
      <c r="J22" s="63">
        <v>1970</v>
      </c>
      <c r="K22" s="63">
        <v>1286</v>
      </c>
      <c r="L22" s="63">
        <v>204</v>
      </c>
    </row>
    <row r="23" spans="1:12">
      <c r="L23" s="13" t="s">
        <v>873</v>
      </c>
    </row>
    <row r="24" spans="1:12">
      <c r="A24" s="68" t="s">
        <v>370</v>
      </c>
    </row>
    <row r="25" spans="1:12">
      <c r="A25" s="68" t="s">
        <v>369</v>
      </c>
    </row>
    <row r="28" spans="1:12" ht="9.9" customHeight="1"/>
    <row r="29" spans="1:12">
      <c r="A29" s="69"/>
      <c r="B29" s="69"/>
      <c r="C29" s="69"/>
      <c r="D29" s="69"/>
      <c r="E29" s="69"/>
      <c r="F29" s="69"/>
      <c r="G29" s="69"/>
      <c r="H29" s="69"/>
      <c r="I29" s="69"/>
      <c r="J29" s="69"/>
      <c r="K29" s="69"/>
      <c r="L29" s="69"/>
    </row>
    <row r="30" spans="1:12" ht="8.1" customHeight="1"/>
    <row r="31" spans="1:12">
      <c r="A31" s="69"/>
      <c r="B31" s="69"/>
      <c r="C31" s="69"/>
      <c r="D31" s="69"/>
      <c r="E31" s="69"/>
      <c r="F31" s="69"/>
      <c r="G31" s="69"/>
      <c r="H31" s="69"/>
      <c r="I31" s="69"/>
      <c r="J31" s="69"/>
      <c r="K31" s="69"/>
      <c r="L31" s="69"/>
    </row>
    <row r="32" spans="1:12" ht="8.1" customHeight="1"/>
    <row r="33" spans="1:12" ht="15.75" customHeight="1">
      <c r="B33" s="188"/>
      <c r="C33" s="69"/>
      <c r="D33" s="69"/>
      <c r="E33" s="69"/>
      <c r="F33" s="69"/>
      <c r="G33" s="69"/>
      <c r="H33" s="69"/>
      <c r="I33" s="69"/>
      <c r="J33" s="69"/>
      <c r="K33" s="69"/>
      <c r="L33" s="15"/>
    </row>
    <row r="34" spans="1:12" ht="15.75" customHeight="1">
      <c r="B34" s="188"/>
      <c r="C34" s="15"/>
      <c r="D34" s="15"/>
      <c r="E34" s="15"/>
      <c r="F34" s="15"/>
      <c r="G34" s="15"/>
      <c r="H34" s="15"/>
      <c r="I34" s="15"/>
      <c r="J34" s="15"/>
      <c r="K34" s="15"/>
      <c r="L34" s="70"/>
    </row>
    <row r="35" spans="1:12" s="188" customFormat="1" ht="15.75" customHeight="1">
      <c r="F35" s="71"/>
      <c r="G35" s="72"/>
      <c r="H35" s="30"/>
      <c r="I35" s="30"/>
      <c r="J35" s="30"/>
      <c r="K35" s="30"/>
      <c r="L35" s="70"/>
    </row>
    <row r="36" spans="1:12" s="188" customFormat="1" ht="15.75" customHeight="1">
      <c r="F36" s="73"/>
      <c r="L36" s="70"/>
    </row>
    <row r="37" spans="1:12" ht="15.6" customHeight="1">
      <c r="A37" s="30"/>
      <c r="B37" s="69"/>
      <c r="C37" s="40"/>
      <c r="D37" s="40"/>
      <c r="E37" s="40"/>
      <c r="F37" s="40"/>
      <c r="G37" s="40"/>
      <c r="H37" s="40"/>
      <c r="I37" s="40"/>
      <c r="J37" s="40"/>
      <c r="K37" s="40"/>
      <c r="L37" s="40"/>
    </row>
    <row r="38" spans="1:12" ht="15.6" customHeight="1">
      <c r="B38" s="69"/>
      <c r="C38" s="40"/>
      <c r="D38" s="40"/>
      <c r="E38" s="40"/>
      <c r="F38" s="40"/>
      <c r="G38" s="40"/>
      <c r="H38" s="40"/>
      <c r="I38" s="40"/>
      <c r="J38" s="40"/>
      <c r="K38" s="40"/>
      <c r="L38" s="40"/>
    </row>
    <row r="39" spans="1:12" ht="15.6" customHeight="1">
      <c r="B39" s="69"/>
      <c r="C39" s="40"/>
      <c r="D39" s="40"/>
      <c r="E39" s="40"/>
      <c r="F39" s="40"/>
      <c r="G39" s="40"/>
      <c r="H39" s="40"/>
      <c r="I39" s="40"/>
      <c r="J39" s="40"/>
      <c r="K39" s="40"/>
      <c r="L39" s="40"/>
    </row>
    <row r="40" spans="1:12" ht="15.6" customHeight="1">
      <c r="B40" s="69"/>
      <c r="C40" s="40"/>
      <c r="D40" s="40"/>
      <c r="E40" s="40"/>
      <c r="F40" s="40"/>
      <c r="G40" s="40"/>
      <c r="H40" s="40"/>
      <c r="I40" s="40"/>
      <c r="J40" s="40"/>
      <c r="K40" s="40"/>
      <c r="L40" s="40"/>
    </row>
    <row r="41" spans="1:12" ht="15.6" customHeight="1">
      <c r="A41" s="30"/>
      <c r="B41" s="69"/>
      <c r="C41" s="40"/>
      <c r="D41" s="40"/>
      <c r="E41" s="40"/>
      <c r="F41" s="40"/>
      <c r="G41" s="40"/>
      <c r="H41" s="40"/>
      <c r="I41" s="40"/>
      <c r="J41" s="40"/>
      <c r="K41" s="40"/>
      <c r="L41" s="40"/>
    </row>
    <row r="42" spans="1:12">
      <c r="A42" s="74"/>
    </row>
    <row r="45" spans="1:12" ht="9.9" customHeight="1"/>
    <row r="46" spans="1:12">
      <c r="A46" s="69"/>
      <c r="B46" s="69"/>
      <c r="C46" s="69"/>
      <c r="D46" s="69"/>
      <c r="E46" s="69"/>
      <c r="F46" s="69"/>
      <c r="G46" s="69"/>
      <c r="H46" s="69"/>
      <c r="I46" s="69"/>
      <c r="J46" s="69"/>
      <c r="K46" s="69"/>
      <c r="L46" s="69"/>
    </row>
    <row r="47" spans="1:12" ht="8.1" customHeight="1"/>
    <row r="48" spans="1:12">
      <c r="A48" s="69"/>
      <c r="B48" s="69"/>
      <c r="C48" s="69"/>
      <c r="D48" s="69"/>
      <c r="E48" s="69"/>
      <c r="F48" s="69"/>
      <c r="G48" s="69"/>
      <c r="H48" s="69"/>
      <c r="I48" s="69"/>
      <c r="J48" s="69"/>
      <c r="K48" s="69"/>
      <c r="L48" s="69"/>
    </row>
    <row r="49" spans="1:12" ht="8.1" customHeight="1"/>
    <row r="50" spans="1:12" ht="15.75" customHeight="1">
      <c r="B50" s="30"/>
      <c r="C50" s="30"/>
      <c r="D50" s="30"/>
      <c r="E50" s="30"/>
      <c r="G50" s="30"/>
      <c r="H50" s="30"/>
      <c r="J50" s="30"/>
      <c r="K50" s="30"/>
      <c r="L50" s="30"/>
    </row>
    <row r="51" spans="1:12" ht="15.75" customHeight="1">
      <c r="B51" s="30"/>
      <c r="C51" s="30"/>
      <c r="D51" s="30"/>
      <c r="E51" s="30"/>
      <c r="F51" s="30"/>
      <c r="G51" s="30"/>
      <c r="H51" s="30"/>
      <c r="I51" s="30"/>
      <c r="J51" s="30"/>
      <c r="K51" s="30"/>
      <c r="L51" s="30"/>
    </row>
    <row r="52" spans="1:12" ht="15.6" customHeight="1">
      <c r="A52" s="30"/>
      <c r="C52" s="40"/>
      <c r="D52" s="40"/>
      <c r="E52" s="40"/>
      <c r="F52" s="40"/>
      <c r="G52" s="40"/>
      <c r="H52" s="40"/>
      <c r="I52" s="40"/>
      <c r="J52" s="40"/>
      <c r="K52" s="40"/>
      <c r="L52" s="40"/>
    </row>
    <row r="53" spans="1:12" ht="15.6" customHeight="1">
      <c r="C53" s="40"/>
      <c r="D53" s="40"/>
      <c r="E53" s="40"/>
      <c r="F53" s="40"/>
      <c r="G53" s="40"/>
      <c r="H53" s="40"/>
      <c r="I53" s="40"/>
      <c r="J53" s="40"/>
      <c r="K53" s="40"/>
      <c r="L53" s="40"/>
    </row>
    <row r="54" spans="1:12" ht="15.6" customHeight="1">
      <c r="C54" s="40"/>
      <c r="D54" s="40"/>
      <c r="E54" s="40"/>
      <c r="F54" s="40"/>
      <c r="G54" s="40"/>
      <c r="H54" s="40"/>
      <c r="I54" s="40"/>
      <c r="J54" s="40"/>
      <c r="K54" s="40"/>
      <c r="L54" s="40"/>
    </row>
    <row r="55" spans="1:12" ht="15.6" customHeight="1">
      <c r="C55" s="40"/>
      <c r="D55" s="40"/>
      <c r="E55" s="40"/>
      <c r="F55" s="40"/>
      <c r="G55" s="40"/>
      <c r="H55" s="40"/>
      <c r="I55" s="40"/>
      <c r="J55" s="40"/>
      <c r="K55" s="40"/>
      <c r="L55" s="40"/>
    </row>
    <row r="56" spans="1:12" ht="15.6" customHeight="1">
      <c r="A56" s="30"/>
      <c r="C56" s="40"/>
      <c r="D56" s="40"/>
      <c r="E56" s="40"/>
      <c r="F56" s="40"/>
      <c r="G56" s="40"/>
      <c r="H56" s="40"/>
      <c r="I56" s="40"/>
      <c r="J56" s="40"/>
      <c r="K56" s="40"/>
      <c r="L56" s="46"/>
    </row>
  </sheetData>
  <customSheetViews>
    <customSheetView guid="{5EBCDA32-B4BD-414C-B320-75D89D5E9F8E}" showPageBreaks="1" printArea="1" view="pageBreakPreview">
      <selection activeCell="W11" sqref="W11"/>
      <pageMargins left="0" right="0" top="0.59055118110236227" bottom="0.59055118110236227" header="0.51181102362204722" footer="0.51181102362204722"/>
      <printOptions horizontalCentered="1"/>
      <pageSetup paperSize="9" scale="94" pageOrder="overThenDown" orientation="portrait" r:id="rId1"/>
      <headerFooter alignWithMargins="0"/>
    </customSheetView>
  </customSheetViews>
  <mergeCells count="7">
    <mergeCell ref="A1:L1"/>
    <mergeCell ref="A10:B10"/>
    <mergeCell ref="A11:B11"/>
    <mergeCell ref="A12:B12"/>
    <mergeCell ref="I8:L8"/>
    <mergeCell ref="A8:B9"/>
    <mergeCell ref="C8:H8"/>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zoomScaleSheetLayoutView="100" zoomScalePageLayoutView="85" workbookViewId="0">
      <selection sqref="A1:B1"/>
    </sheetView>
  </sheetViews>
  <sheetFormatPr defaultColWidth="1.6640625" defaultRowHeight="12"/>
  <cols>
    <col min="1" max="3" width="2.44140625" style="14" customWidth="1"/>
    <col min="4" max="4" width="27.88671875" style="14" customWidth="1"/>
    <col min="5" max="12" width="8.109375" style="14" customWidth="1"/>
    <col min="13" max="16384" width="1.6640625" style="14"/>
  </cols>
  <sheetData>
    <row r="1" spans="1:13" s="12" customFormat="1" ht="19.2">
      <c r="A1" s="10" t="str">
        <f ca="1">MID(CELL("FILENAME",A1),FIND("]",CELL("FILENAME",A1))+1,99)&amp;"　"&amp;"常住地又は従業地・通学地による産業大分類別１５歳以上就業者数"</f>
        <v>29　常住地又は従業地・通学地による産業大分類別１５歳以上就業者数</v>
      </c>
      <c r="B1" s="10"/>
      <c r="C1" s="10"/>
      <c r="D1" s="10"/>
      <c r="E1" s="10"/>
      <c r="F1" s="10"/>
      <c r="G1" s="10"/>
      <c r="H1" s="10"/>
      <c r="I1" s="10"/>
      <c r="J1" s="10"/>
      <c r="K1" s="10"/>
      <c r="L1" s="10"/>
    </row>
    <row r="2" spans="1:13" ht="12" customHeight="1"/>
    <row r="3" spans="1:13" ht="1.05" customHeight="1"/>
    <row r="4" spans="1:13" ht="1.05" customHeight="1">
      <c r="A4" s="15"/>
      <c r="B4" s="15"/>
      <c r="C4" s="15"/>
      <c r="D4" s="15"/>
      <c r="E4" s="15"/>
      <c r="F4" s="15"/>
      <c r="G4" s="15"/>
      <c r="H4" s="15"/>
      <c r="I4" s="15"/>
      <c r="J4" s="15"/>
      <c r="K4" s="15"/>
      <c r="L4" s="15"/>
    </row>
    <row r="5" spans="1:13" s="197" customFormat="1" ht="1.05" customHeight="1">
      <c r="A5" s="186"/>
      <c r="B5" s="186"/>
      <c r="C5" s="186"/>
      <c r="D5" s="186"/>
      <c r="E5" s="186"/>
      <c r="F5" s="186"/>
      <c r="G5" s="186"/>
      <c r="H5" s="186"/>
      <c r="I5" s="186"/>
      <c r="J5" s="186"/>
      <c r="K5" s="186"/>
      <c r="L5" s="186"/>
    </row>
    <row r="6" spans="1:13" ht="1.05" customHeight="1">
      <c r="M6" s="5"/>
    </row>
    <row r="7" spans="1:13">
      <c r="L7" s="13" t="s">
        <v>876</v>
      </c>
      <c r="M7" s="5"/>
    </row>
    <row r="8" spans="1:13" s="30" customFormat="1" ht="30" customHeight="1">
      <c r="A8" s="335" t="s">
        <v>394</v>
      </c>
      <c r="B8" s="335"/>
      <c r="C8" s="335"/>
      <c r="D8" s="335"/>
      <c r="E8" s="324" t="s">
        <v>951</v>
      </c>
      <c r="F8" s="229"/>
      <c r="G8" s="229"/>
      <c r="H8" s="229"/>
      <c r="I8" s="235"/>
      <c r="J8" s="324" t="s">
        <v>950</v>
      </c>
      <c r="K8" s="229"/>
      <c r="L8" s="229"/>
    </row>
    <row r="9" spans="1:13" s="215" customFormat="1" ht="28.8" customHeight="1">
      <c r="A9" s="336"/>
      <c r="B9" s="336"/>
      <c r="C9" s="336"/>
      <c r="D9" s="336"/>
      <c r="E9" s="341" t="s">
        <v>974</v>
      </c>
      <c r="F9" s="339" t="s">
        <v>845</v>
      </c>
      <c r="G9" s="272"/>
      <c r="H9" s="339" t="s">
        <v>844</v>
      </c>
      <c r="I9" s="272"/>
      <c r="J9" s="341" t="s">
        <v>975</v>
      </c>
      <c r="K9" s="339" t="s">
        <v>957</v>
      </c>
      <c r="L9" s="340"/>
    </row>
    <row r="10" spans="1:13" s="215" customFormat="1" ht="16.8" customHeight="1">
      <c r="A10" s="337"/>
      <c r="B10" s="337"/>
      <c r="C10" s="337"/>
      <c r="D10" s="337"/>
      <c r="E10" s="342"/>
      <c r="F10" s="194" t="s">
        <v>212</v>
      </c>
      <c r="G10" s="194" t="s">
        <v>211</v>
      </c>
      <c r="H10" s="194" t="s">
        <v>210</v>
      </c>
      <c r="I10" s="194" t="s">
        <v>209</v>
      </c>
      <c r="J10" s="342"/>
      <c r="K10" s="194" t="s">
        <v>210</v>
      </c>
      <c r="L10" s="47" t="s">
        <v>209</v>
      </c>
    </row>
    <row r="11" spans="1:13" ht="24" customHeight="1">
      <c r="A11" s="231" t="s">
        <v>412</v>
      </c>
      <c r="B11" s="231"/>
      <c r="C11" s="231"/>
      <c r="D11" s="232"/>
      <c r="E11" s="40">
        <v>172729</v>
      </c>
      <c r="F11" s="40">
        <v>10096</v>
      </c>
      <c r="G11" s="40">
        <v>53635</v>
      </c>
      <c r="H11" s="40">
        <v>82771</v>
      </c>
      <c r="I11" s="40">
        <v>13878</v>
      </c>
      <c r="J11" s="40">
        <v>132840</v>
      </c>
      <c r="K11" s="40">
        <v>37782</v>
      </c>
      <c r="L11" s="40">
        <v>18978</v>
      </c>
    </row>
    <row r="12" spans="1:13" ht="24" customHeight="1">
      <c r="A12" s="254" t="s">
        <v>413</v>
      </c>
      <c r="B12" s="254"/>
      <c r="C12" s="254"/>
      <c r="D12" s="254"/>
      <c r="E12" s="48">
        <v>175364</v>
      </c>
      <c r="F12" s="40">
        <v>11102</v>
      </c>
      <c r="G12" s="40">
        <v>54072</v>
      </c>
      <c r="H12" s="40">
        <v>83866</v>
      </c>
      <c r="I12" s="40">
        <v>15980</v>
      </c>
      <c r="J12" s="40">
        <v>132706</v>
      </c>
      <c r="K12" s="40">
        <v>37873</v>
      </c>
      <c r="L12" s="40">
        <v>19315</v>
      </c>
    </row>
    <row r="13" spans="1:13" ht="24" customHeight="1">
      <c r="A13" s="254" t="s">
        <v>296</v>
      </c>
      <c r="B13" s="302"/>
      <c r="C13" s="302"/>
      <c r="D13" s="338"/>
      <c r="E13" s="49">
        <v>172614</v>
      </c>
      <c r="F13" s="42">
        <v>12538</v>
      </c>
      <c r="G13" s="42">
        <v>55123</v>
      </c>
      <c r="H13" s="42">
        <v>83043</v>
      </c>
      <c r="I13" s="42">
        <v>14630</v>
      </c>
      <c r="J13" s="42">
        <v>130771</v>
      </c>
      <c r="K13" s="42">
        <v>38031</v>
      </c>
      <c r="L13" s="42">
        <v>17799</v>
      </c>
    </row>
    <row r="14" spans="1:13" ht="24" customHeight="1">
      <c r="B14" s="333" t="s">
        <v>208</v>
      </c>
      <c r="C14" s="334"/>
      <c r="D14" s="334"/>
      <c r="E14" s="48">
        <v>466</v>
      </c>
      <c r="F14" s="40">
        <v>164</v>
      </c>
      <c r="G14" s="40">
        <v>154</v>
      </c>
      <c r="H14" s="40">
        <v>96</v>
      </c>
      <c r="I14" s="40">
        <v>46</v>
      </c>
      <c r="J14" s="40">
        <v>386</v>
      </c>
      <c r="K14" s="40">
        <v>46</v>
      </c>
      <c r="L14" s="40">
        <v>16</v>
      </c>
    </row>
    <row r="15" spans="1:13" ht="22.2" customHeight="1">
      <c r="A15" s="50"/>
      <c r="B15" s="51"/>
      <c r="C15" s="52" t="s">
        <v>80</v>
      </c>
      <c r="D15" s="214" t="s">
        <v>207</v>
      </c>
      <c r="E15" s="48">
        <v>461</v>
      </c>
      <c r="F15" s="40">
        <v>164</v>
      </c>
      <c r="G15" s="40">
        <v>153</v>
      </c>
      <c r="H15" s="40">
        <v>95</v>
      </c>
      <c r="I15" s="40">
        <v>45</v>
      </c>
      <c r="J15" s="40">
        <v>383</v>
      </c>
      <c r="K15" s="40">
        <v>46</v>
      </c>
      <c r="L15" s="40">
        <v>16</v>
      </c>
    </row>
    <row r="16" spans="1:13" ht="22.2" customHeight="1">
      <c r="A16" s="50"/>
      <c r="B16" s="51"/>
      <c r="C16" s="53"/>
      <c r="D16" s="54" t="s">
        <v>82</v>
      </c>
      <c r="E16" s="48">
        <v>457</v>
      </c>
      <c r="F16" s="40">
        <v>164</v>
      </c>
      <c r="G16" s="40">
        <v>153</v>
      </c>
      <c r="H16" s="40">
        <v>92</v>
      </c>
      <c r="I16" s="40">
        <v>44</v>
      </c>
      <c r="J16" s="40">
        <v>381</v>
      </c>
      <c r="K16" s="40">
        <v>45</v>
      </c>
      <c r="L16" s="40">
        <v>15</v>
      </c>
    </row>
    <row r="17" spans="1:12" ht="22.2" customHeight="1">
      <c r="A17" s="50"/>
      <c r="B17" s="51"/>
      <c r="C17" s="53" t="s">
        <v>83</v>
      </c>
      <c r="D17" s="54" t="s">
        <v>84</v>
      </c>
      <c r="E17" s="48">
        <v>5</v>
      </c>
      <c r="F17" s="40" t="s">
        <v>8</v>
      </c>
      <c r="G17" s="40">
        <v>1</v>
      </c>
      <c r="H17" s="40">
        <v>1</v>
      </c>
      <c r="I17" s="40">
        <v>1</v>
      </c>
      <c r="J17" s="40">
        <v>3</v>
      </c>
      <c r="K17" s="40" t="s">
        <v>8</v>
      </c>
      <c r="L17" s="40" t="s">
        <v>8</v>
      </c>
    </row>
    <row r="18" spans="1:12" ht="24" customHeight="1">
      <c r="B18" s="333" t="s">
        <v>206</v>
      </c>
      <c r="C18" s="334"/>
      <c r="D18" s="334"/>
      <c r="E18" s="48">
        <v>31970</v>
      </c>
      <c r="F18" s="40">
        <v>2450</v>
      </c>
      <c r="G18" s="40">
        <v>8144</v>
      </c>
      <c r="H18" s="40">
        <v>16567</v>
      </c>
      <c r="I18" s="40">
        <v>3818</v>
      </c>
      <c r="J18" s="40">
        <v>22805</v>
      </c>
      <c r="K18" s="40">
        <v>6831</v>
      </c>
      <c r="L18" s="40">
        <v>4389</v>
      </c>
    </row>
    <row r="19" spans="1:12" ht="22.2" customHeight="1">
      <c r="A19" s="50"/>
      <c r="B19" s="51"/>
      <c r="C19" s="52" t="s">
        <v>142</v>
      </c>
      <c r="D19" s="214" t="s">
        <v>205</v>
      </c>
      <c r="E19" s="48">
        <v>10</v>
      </c>
      <c r="F19" s="40">
        <v>2</v>
      </c>
      <c r="G19" s="40">
        <v>2</v>
      </c>
      <c r="H19" s="40">
        <v>5</v>
      </c>
      <c r="I19" s="40">
        <v>1</v>
      </c>
      <c r="J19" s="40">
        <v>5</v>
      </c>
      <c r="K19" s="40" t="s">
        <v>8</v>
      </c>
      <c r="L19" s="40">
        <v>1</v>
      </c>
    </row>
    <row r="20" spans="1:12" ht="22.2" customHeight="1">
      <c r="A20" s="50"/>
      <c r="B20" s="51"/>
      <c r="C20" s="53" t="s">
        <v>141</v>
      </c>
      <c r="D20" s="54" t="s">
        <v>89</v>
      </c>
      <c r="E20" s="48">
        <v>10372</v>
      </c>
      <c r="F20" s="40">
        <v>1422</v>
      </c>
      <c r="G20" s="40">
        <v>2737</v>
      </c>
      <c r="H20" s="40">
        <v>4573</v>
      </c>
      <c r="I20" s="40">
        <v>1084</v>
      </c>
      <c r="J20" s="40">
        <v>8483</v>
      </c>
      <c r="K20" s="40">
        <v>2457</v>
      </c>
      <c r="L20" s="40">
        <v>1311</v>
      </c>
    </row>
    <row r="21" spans="1:12" ht="22.2" customHeight="1">
      <c r="A21" s="50"/>
      <c r="B21" s="51"/>
      <c r="C21" s="53" t="s">
        <v>140</v>
      </c>
      <c r="D21" s="54" t="s">
        <v>91</v>
      </c>
      <c r="E21" s="48">
        <v>21588</v>
      </c>
      <c r="F21" s="40">
        <v>1026</v>
      </c>
      <c r="G21" s="40">
        <v>5405</v>
      </c>
      <c r="H21" s="40">
        <v>11989</v>
      </c>
      <c r="I21" s="40">
        <v>2733</v>
      </c>
      <c r="J21" s="40">
        <v>14317</v>
      </c>
      <c r="K21" s="40">
        <v>4374</v>
      </c>
      <c r="L21" s="40">
        <v>3077</v>
      </c>
    </row>
    <row r="22" spans="1:12" ht="24" customHeight="1">
      <c r="B22" s="333" t="s">
        <v>204</v>
      </c>
      <c r="C22" s="334"/>
      <c r="D22" s="334"/>
      <c r="E22" s="48">
        <v>134056</v>
      </c>
      <c r="F22" s="40">
        <v>9112</v>
      </c>
      <c r="G22" s="40">
        <v>45626</v>
      </c>
      <c r="H22" s="40">
        <v>65317</v>
      </c>
      <c r="I22" s="40">
        <v>10571</v>
      </c>
      <c r="J22" s="40">
        <v>102022</v>
      </c>
      <c r="K22" s="40">
        <v>30681</v>
      </c>
      <c r="L22" s="40">
        <v>13173</v>
      </c>
    </row>
    <row r="23" spans="1:12" ht="22.2" customHeight="1">
      <c r="A23" s="50"/>
      <c r="B23" s="51"/>
      <c r="C23" s="52" t="s">
        <v>138</v>
      </c>
      <c r="D23" s="55" t="s">
        <v>954</v>
      </c>
      <c r="E23" s="48">
        <v>831</v>
      </c>
      <c r="F23" s="40">
        <v>18</v>
      </c>
      <c r="G23" s="40">
        <v>197</v>
      </c>
      <c r="H23" s="40">
        <v>514</v>
      </c>
      <c r="I23" s="40">
        <v>94</v>
      </c>
      <c r="J23" s="40">
        <v>639</v>
      </c>
      <c r="K23" s="40">
        <v>250</v>
      </c>
      <c r="L23" s="40">
        <v>166</v>
      </c>
    </row>
    <row r="24" spans="1:12" ht="22.2" customHeight="1">
      <c r="A24" s="50"/>
      <c r="B24" s="51"/>
      <c r="C24" s="53" t="s">
        <v>137</v>
      </c>
      <c r="D24" s="54" t="s">
        <v>95</v>
      </c>
      <c r="E24" s="48">
        <v>7092</v>
      </c>
      <c r="F24" s="40">
        <v>964</v>
      </c>
      <c r="G24" s="40">
        <v>508</v>
      </c>
      <c r="H24" s="40">
        <v>5065</v>
      </c>
      <c r="I24" s="40">
        <v>458</v>
      </c>
      <c r="J24" s="40">
        <v>3466</v>
      </c>
      <c r="K24" s="40">
        <v>1305</v>
      </c>
      <c r="L24" s="40">
        <v>592</v>
      </c>
    </row>
    <row r="25" spans="1:12" ht="22.2" customHeight="1">
      <c r="A25" s="50"/>
      <c r="B25" s="51"/>
      <c r="C25" s="53" t="s">
        <v>135</v>
      </c>
      <c r="D25" s="54" t="s">
        <v>203</v>
      </c>
      <c r="E25" s="48">
        <v>8566</v>
      </c>
      <c r="F25" s="40">
        <v>277</v>
      </c>
      <c r="G25" s="40">
        <v>2763</v>
      </c>
      <c r="H25" s="40">
        <v>4275</v>
      </c>
      <c r="I25" s="40">
        <v>944</v>
      </c>
      <c r="J25" s="40">
        <v>7605</v>
      </c>
      <c r="K25" s="40">
        <v>2604</v>
      </c>
      <c r="L25" s="40">
        <v>1654</v>
      </c>
    </row>
    <row r="26" spans="1:12" ht="22.2" customHeight="1">
      <c r="A26" s="50"/>
      <c r="B26" s="51"/>
      <c r="C26" s="53" t="s">
        <v>98</v>
      </c>
      <c r="D26" s="54" t="s">
        <v>202</v>
      </c>
      <c r="E26" s="48">
        <v>29714</v>
      </c>
      <c r="F26" s="40">
        <v>1597</v>
      </c>
      <c r="G26" s="40">
        <v>9175</v>
      </c>
      <c r="H26" s="40">
        <v>15640</v>
      </c>
      <c r="I26" s="40">
        <v>2518</v>
      </c>
      <c r="J26" s="40">
        <v>19416</v>
      </c>
      <c r="K26" s="40">
        <v>5549</v>
      </c>
      <c r="L26" s="40">
        <v>2311</v>
      </c>
    </row>
    <row r="27" spans="1:12" ht="22.2" customHeight="1">
      <c r="A27" s="50"/>
      <c r="B27" s="51"/>
      <c r="C27" s="53" t="s">
        <v>100</v>
      </c>
      <c r="D27" s="54" t="s">
        <v>201</v>
      </c>
      <c r="E27" s="48">
        <v>5974</v>
      </c>
      <c r="F27" s="40">
        <v>211</v>
      </c>
      <c r="G27" s="40">
        <v>992</v>
      </c>
      <c r="H27" s="40">
        <v>4127</v>
      </c>
      <c r="I27" s="40">
        <v>543</v>
      </c>
      <c r="J27" s="40">
        <v>3690</v>
      </c>
      <c r="K27" s="40">
        <v>1626</v>
      </c>
      <c r="L27" s="40">
        <v>760</v>
      </c>
    </row>
    <row r="28" spans="1:12" ht="22.2" customHeight="1">
      <c r="A28" s="50"/>
      <c r="B28" s="51"/>
      <c r="C28" s="53" t="s">
        <v>131</v>
      </c>
      <c r="D28" s="54" t="s">
        <v>200</v>
      </c>
      <c r="E28" s="48">
        <v>6725</v>
      </c>
      <c r="F28" s="40">
        <v>1492</v>
      </c>
      <c r="G28" s="40">
        <v>1761</v>
      </c>
      <c r="H28" s="40">
        <v>2899</v>
      </c>
      <c r="I28" s="40">
        <v>344</v>
      </c>
      <c r="J28" s="40">
        <v>5037</v>
      </c>
      <c r="K28" s="40">
        <v>1085</v>
      </c>
      <c r="L28" s="40">
        <v>470</v>
      </c>
    </row>
    <row r="29" spans="1:12" ht="22.2" customHeight="1">
      <c r="A29" s="50"/>
      <c r="B29" s="51"/>
      <c r="C29" s="53" t="s">
        <v>129</v>
      </c>
      <c r="D29" s="56" t="s">
        <v>955</v>
      </c>
      <c r="E29" s="48">
        <v>8268</v>
      </c>
      <c r="F29" s="40">
        <v>1553</v>
      </c>
      <c r="G29" s="40">
        <v>1053</v>
      </c>
      <c r="H29" s="40">
        <v>4873</v>
      </c>
      <c r="I29" s="40">
        <v>659</v>
      </c>
      <c r="J29" s="40">
        <v>4317</v>
      </c>
      <c r="K29" s="40">
        <v>1012</v>
      </c>
      <c r="L29" s="40">
        <v>569</v>
      </c>
    </row>
    <row r="30" spans="1:12" ht="22.2" customHeight="1">
      <c r="A30" s="50"/>
      <c r="B30" s="51"/>
      <c r="C30" s="53" t="s">
        <v>199</v>
      </c>
      <c r="D30" s="54" t="s">
        <v>198</v>
      </c>
      <c r="E30" s="48">
        <v>9730</v>
      </c>
      <c r="F30" s="40">
        <v>344</v>
      </c>
      <c r="G30" s="40">
        <v>4394</v>
      </c>
      <c r="H30" s="40">
        <v>3913</v>
      </c>
      <c r="I30" s="40">
        <v>710</v>
      </c>
      <c r="J30" s="40">
        <v>7079</v>
      </c>
      <c r="K30" s="40">
        <v>1481</v>
      </c>
      <c r="L30" s="40">
        <v>491</v>
      </c>
    </row>
    <row r="31" spans="1:12" ht="22.2" customHeight="1">
      <c r="A31" s="50"/>
      <c r="B31" s="51"/>
      <c r="C31" s="53" t="s">
        <v>197</v>
      </c>
      <c r="D31" s="56" t="s">
        <v>956</v>
      </c>
      <c r="E31" s="48">
        <v>5698</v>
      </c>
      <c r="F31" s="40">
        <v>516</v>
      </c>
      <c r="G31" s="40">
        <v>2105</v>
      </c>
      <c r="H31" s="40">
        <v>2356</v>
      </c>
      <c r="I31" s="40">
        <v>488</v>
      </c>
      <c r="J31" s="40">
        <v>4410</v>
      </c>
      <c r="K31" s="40">
        <v>1111</v>
      </c>
      <c r="L31" s="40">
        <v>445</v>
      </c>
    </row>
    <row r="32" spans="1:12" ht="22.2" customHeight="1">
      <c r="A32" s="50"/>
      <c r="B32" s="51"/>
      <c r="C32" s="53" t="s">
        <v>196</v>
      </c>
      <c r="D32" s="54" t="s">
        <v>195</v>
      </c>
      <c r="E32" s="48">
        <v>10803</v>
      </c>
      <c r="F32" s="40">
        <v>596</v>
      </c>
      <c r="G32" s="40">
        <v>4310</v>
      </c>
      <c r="H32" s="40">
        <v>4688</v>
      </c>
      <c r="I32" s="40">
        <v>1056</v>
      </c>
      <c r="J32" s="40">
        <v>10636</v>
      </c>
      <c r="K32" s="40">
        <v>3813</v>
      </c>
      <c r="L32" s="40">
        <v>1764</v>
      </c>
    </row>
    <row r="33" spans="1:12" ht="22.2" customHeight="1">
      <c r="A33" s="50"/>
      <c r="B33" s="51"/>
      <c r="C33" s="53" t="s">
        <v>110</v>
      </c>
      <c r="D33" s="57" t="s">
        <v>194</v>
      </c>
      <c r="E33" s="48">
        <v>23452</v>
      </c>
      <c r="F33" s="40">
        <v>644</v>
      </c>
      <c r="G33" s="40">
        <v>12400</v>
      </c>
      <c r="H33" s="40">
        <v>8417</v>
      </c>
      <c r="I33" s="40">
        <v>1516</v>
      </c>
      <c r="J33" s="40">
        <v>22129</v>
      </c>
      <c r="K33" s="40">
        <v>6473</v>
      </c>
      <c r="L33" s="40">
        <v>2137</v>
      </c>
    </row>
    <row r="34" spans="1:12" ht="22.2" customHeight="1">
      <c r="A34" s="50"/>
      <c r="B34" s="51"/>
      <c r="C34" s="53" t="s">
        <v>193</v>
      </c>
      <c r="D34" s="54" t="s">
        <v>113</v>
      </c>
      <c r="E34" s="48">
        <v>532</v>
      </c>
      <c r="F34" s="40">
        <v>7</v>
      </c>
      <c r="G34" s="40">
        <v>227</v>
      </c>
      <c r="H34" s="40">
        <v>244</v>
      </c>
      <c r="I34" s="40">
        <v>46</v>
      </c>
      <c r="J34" s="40">
        <v>480</v>
      </c>
      <c r="K34" s="40">
        <v>189</v>
      </c>
      <c r="L34" s="40">
        <v>49</v>
      </c>
    </row>
    <row r="35" spans="1:12" ht="22.2" customHeight="1">
      <c r="A35" s="50"/>
      <c r="B35" s="51"/>
      <c r="C35" s="53" t="s">
        <v>192</v>
      </c>
      <c r="D35" s="56" t="s">
        <v>952</v>
      </c>
      <c r="E35" s="48">
        <v>12578</v>
      </c>
      <c r="F35" s="40">
        <v>802</v>
      </c>
      <c r="G35" s="40">
        <v>4145</v>
      </c>
      <c r="H35" s="40">
        <v>6345</v>
      </c>
      <c r="I35" s="40">
        <v>808</v>
      </c>
      <c r="J35" s="40">
        <v>9639</v>
      </c>
      <c r="K35" s="40">
        <v>3053</v>
      </c>
      <c r="L35" s="40">
        <v>1161</v>
      </c>
    </row>
    <row r="36" spans="1:12" ht="22.2" customHeight="1">
      <c r="A36" s="50"/>
      <c r="B36" s="51"/>
      <c r="C36" s="53" t="s">
        <v>121</v>
      </c>
      <c r="D36" s="56" t="s">
        <v>953</v>
      </c>
      <c r="E36" s="48">
        <v>4093</v>
      </c>
      <c r="F36" s="40">
        <v>91</v>
      </c>
      <c r="G36" s="40">
        <v>1596</v>
      </c>
      <c r="H36" s="40">
        <v>1961</v>
      </c>
      <c r="I36" s="40">
        <v>387</v>
      </c>
      <c r="J36" s="40">
        <v>3479</v>
      </c>
      <c r="K36" s="40">
        <v>1130</v>
      </c>
      <c r="L36" s="40">
        <v>604</v>
      </c>
    </row>
    <row r="37" spans="1:12" ht="22.2" customHeight="1">
      <c r="A37" s="58"/>
      <c r="B37" s="59"/>
      <c r="C37" s="60" t="s">
        <v>120</v>
      </c>
      <c r="D37" s="61" t="s">
        <v>976</v>
      </c>
      <c r="E37" s="62">
        <v>6122</v>
      </c>
      <c r="F37" s="63">
        <v>812</v>
      </c>
      <c r="G37" s="63">
        <v>1199</v>
      </c>
      <c r="H37" s="63">
        <v>1063</v>
      </c>
      <c r="I37" s="63">
        <v>195</v>
      </c>
      <c r="J37" s="63">
        <v>5558</v>
      </c>
      <c r="K37" s="63">
        <v>473</v>
      </c>
      <c r="L37" s="63">
        <v>221</v>
      </c>
    </row>
    <row r="38" spans="1:12">
      <c r="B38" s="50"/>
      <c r="C38" s="50"/>
      <c r="D38" s="50"/>
      <c r="E38" s="40"/>
      <c r="F38" s="40"/>
      <c r="G38" s="40"/>
      <c r="H38" s="40"/>
      <c r="I38" s="40"/>
      <c r="J38" s="40"/>
      <c r="K38" s="40"/>
      <c r="L38" s="13" t="s">
        <v>873</v>
      </c>
    </row>
    <row r="39" spans="1:12">
      <c r="A39" s="50" t="s">
        <v>386</v>
      </c>
      <c r="B39" s="50"/>
      <c r="C39" s="50"/>
      <c r="D39" s="50"/>
      <c r="E39" s="40"/>
      <c r="F39" s="40"/>
      <c r="G39" s="40"/>
      <c r="H39" s="40"/>
      <c r="I39" s="40"/>
      <c r="J39" s="40"/>
      <c r="K39" s="40"/>
      <c r="L39" s="40"/>
    </row>
    <row r="40" spans="1:12">
      <c r="A40" s="50" t="s">
        <v>368</v>
      </c>
    </row>
  </sheetData>
  <customSheetViews>
    <customSheetView guid="{5EBCDA32-B4BD-414C-B320-75D89D5E9F8E}" showPageBreaks="1" printArea="1" view="pageBreakPreview">
      <selection activeCell="AE12" sqref="AE12"/>
      <pageMargins left="0" right="0" top="0.59055118110236227" bottom="0.59055118110236227" header="0.51181102362204722" footer="0.51181102362204722"/>
      <printOptions horizontalCentered="1"/>
      <pageSetup paperSize="9" scale="88" pageOrder="overThenDown" orientation="portrait" r:id="rId1"/>
      <headerFooter alignWithMargins="0"/>
    </customSheetView>
  </customSheetViews>
  <mergeCells count="14">
    <mergeCell ref="B18:D18"/>
    <mergeCell ref="J8:L8"/>
    <mergeCell ref="B22:D22"/>
    <mergeCell ref="A8:D10"/>
    <mergeCell ref="B14:D14"/>
    <mergeCell ref="A11:D11"/>
    <mergeCell ref="A12:D12"/>
    <mergeCell ref="A13:D13"/>
    <mergeCell ref="K9:L9"/>
    <mergeCell ref="H9:I9"/>
    <mergeCell ref="F9:G9"/>
    <mergeCell ref="E8:I8"/>
    <mergeCell ref="J9:J10"/>
    <mergeCell ref="E9:E10"/>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zoomScaleNormal="100" zoomScaleSheetLayoutView="100" workbookViewId="0">
      <selection sqref="A1:B1"/>
    </sheetView>
  </sheetViews>
  <sheetFormatPr defaultColWidth="1.6640625" defaultRowHeight="12"/>
  <cols>
    <col min="1" max="2" width="4.109375" style="14" customWidth="1"/>
    <col min="3" max="3" width="3.6640625" style="14" customWidth="1"/>
    <col min="4" max="4" width="12.109375" style="14" customWidth="1"/>
    <col min="5" max="11" width="11" style="14" customWidth="1"/>
    <col min="12" max="16384" width="1.6640625" style="14"/>
  </cols>
  <sheetData>
    <row r="1" spans="1:11" s="12" customFormat="1" ht="19.2">
      <c r="A1" s="10" t="str">
        <f ca="1">MID(CELL("FILENAME",A1),FIND("]",CELL("FILENAME",A1))+1,99)&amp;"　"&amp;"流出・流入人口"</f>
        <v>30　流出・流入人口</v>
      </c>
      <c r="B1" s="11"/>
      <c r="C1" s="11"/>
      <c r="D1" s="11"/>
      <c r="E1" s="11"/>
      <c r="F1" s="11"/>
      <c r="G1" s="11"/>
      <c r="H1" s="11"/>
      <c r="I1" s="11"/>
      <c r="J1" s="11"/>
      <c r="K1" s="11"/>
    </row>
    <row r="3" spans="1:11" s="197" customFormat="1" ht="0.6" customHeight="1">
      <c r="A3" s="14"/>
      <c r="B3" s="14"/>
      <c r="C3" s="14"/>
      <c r="D3" s="14"/>
      <c r="E3" s="14"/>
      <c r="F3" s="14"/>
      <c r="G3" s="14"/>
      <c r="H3" s="14"/>
      <c r="I3" s="14"/>
      <c r="J3" s="14"/>
      <c r="K3" s="14"/>
    </row>
    <row r="4" spans="1:11" ht="0.6" customHeight="1">
      <c r="A4" s="15"/>
      <c r="B4" s="15"/>
      <c r="C4" s="15"/>
      <c r="D4" s="15"/>
      <c r="E4" s="15"/>
      <c r="F4" s="15"/>
      <c r="G4" s="15"/>
      <c r="H4" s="15"/>
      <c r="I4" s="15"/>
      <c r="J4" s="15"/>
      <c r="K4" s="15"/>
    </row>
    <row r="5" spans="1:11" s="197" customFormat="1" ht="1.05" customHeight="1">
      <c r="A5" s="186"/>
      <c r="B5" s="186"/>
      <c r="C5" s="186"/>
      <c r="D5" s="186"/>
      <c r="E5" s="186"/>
      <c r="F5" s="186"/>
      <c r="G5" s="186"/>
      <c r="H5" s="186"/>
      <c r="I5" s="186"/>
      <c r="J5" s="186"/>
      <c r="K5" s="186"/>
    </row>
    <row r="6" spans="1:11" ht="1.05" customHeight="1"/>
    <row r="7" spans="1:11">
      <c r="K7" s="13" t="s">
        <v>877</v>
      </c>
    </row>
    <row r="8" spans="1:11" s="30" customFormat="1" ht="19.95" customHeight="1">
      <c r="A8" s="224" t="s">
        <v>842</v>
      </c>
      <c r="B8" s="224"/>
      <c r="C8" s="224"/>
      <c r="D8" s="225"/>
      <c r="E8" s="229" t="s">
        <v>180</v>
      </c>
      <c r="F8" s="229"/>
      <c r="G8" s="229"/>
      <c r="H8" s="228" t="s">
        <v>176</v>
      </c>
      <c r="I8" s="229"/>
      <c r="J8" s="229"/>
      <c r="K8" s="353" t="s">
        <v>294</v>
      </c>
    </row>
    <row r="9" spans="1:11" s="30" customFormat="1" ht="19.95" customHeight="1">
      <c r="A9" s="226"/>
      <c r="B9" s="226"/>
      <c r="C9" s="226"/>
      <c r="D9" s="227"/>
      <c r="E9" s="31" t="s">
        <v>7</v>
      </c>
      <c r="F9" s="210" t="s">
        <v>174</v>
      </c>
      <c r="G9" s="210" t="s">
        <v>173</v>
      </c>
      <c r="H9" s="210" t="s">
        <v>7</v>
      </c>
      <c r="I9" s="210" t="s">
        <v>174</v>
      </c>
      <c r="J9" s="210" t="s">
        <v>173</v>
      </c>
      <c r="K9" s="354"/>
    </row>
    <row r="10" spans="1:11" s="23" customFormat="1" ht="24" customHeight="1">
      <c r="A10" s="231" t="s">
        <v>9</v>
      </c>
      <c r="B10" s="231"/>
      <c r="C10" s="231"/>
      <c r="D10" s="232"/>
      <c r="E10" s="32">
        <v>110843</v>
      </c>
      <c r="F10" s="33">
        <v>99762</v>
      </c>
      <c r="G10" s="33">
        <v>11081</v>
      </c>
      <c r="H10" s="34">
        <v>65080</v>
      </c>
      <c r="I10" s="33">
        <v>55830</v>
      </c>
      <c r="J10" s="33">
        <v>9250</v>
      </c>
      <c r="K10" s="34">
        <f t="shared" ref="K10:K41" si="0">H10-E10</f>
        <v>-45763</v>
      </c>
    </row>
    <row r="11" spans="1:11" s="23" customFormat="1" ht="21" customHeight="1">
      <c r="A11" s="254" t="s">
        <v>291</v>
      </c>
      <c r="B11" s="254"/>
      <c r="C11" s="254"/>
      <c r="D11" s="265"/>
      <c r="E11" s="34">
        <v>93379</v>
      </c>
      <c r="F11" s="33">
        <v>85132</v>
      </c>
      <c r="G11" s="33">
        <v>8247</v>
      </c>
      <c r="H11" s="34">
        <v>44671</v>
      </c>
      <c r="I11" s="33">
        <v>38031</v>
      </c>
      <c r="J11" s="33">
        <v>6640</v>
      </c>
      <c r="K11" s="34">
        <f t="shared" si="0"/>
        <v>-48708</v>
      </c>
    </row>
    <row r="12" spans="1:11" s="23" customFormat="1" ht="15" customHeight="1">
      <c r="A12" s="188"/>
      <c r="B12" s="269" t="s">
        <v>288</v>
      </c>
      <c r="C12" s="231"/>
      <c r="D12" s="232"/>
      <c r="E12" s="35">
        <v>54798</v>
      </c>
      <c r="F12" s="33">
        <v>52306</v>
      </c>
      <c r="G12" s="33">
        <v>2492</v>
      </c>
      <c r="H12" s="34">
        <v>11301</v>
      </c>
      <c r="I12" s="33">
        <v>10007</v>
      </c>
      <c r="J12" s="33">
        <v>1294</v>
      </c>
      <c r="K12" s="34">
        <f t="shared" si="0"/>
        <v>-43497</v>
      </c>
    </row>
    <row r="13" spans="1:11" ht="15" customHeight="1">
      <c r="A13" s="188" t="s">
        <v>148</v>
      </c>
      <c r="B13" s="206"/>
      <c r="C13" s="269" t="s">
        <v>285</v>
      </c>
      <c r="D13" s="232"/>
      <c r="E13" s="34">
        <v>727</v>
      </c>
      <c r="F13" s="33">
        <v>695</v>
      </c>
      <c r="G13" s="33">
        <v>32</v>
      </c>
      <c r="H13" s="34">
        <v>399</v>
      </c>
      <c r="I13" s="33">
        <v>370</v>
      </c>
      <c r="J13" s="33">
        <v>29</v>
      </c>
      <c r="K13" s="34">
        <f t="shared" si="0"/>
        <v>-328</v>
      </c>
    </row>
    <row r="14" spans="1:11" ht="15" customHeight="1">
      <c r="A14" s="188" t="s">
        <v>148</v>
      </c>
      <c r="B14" s="206"/>
      <c r="C14" s="308" t="s">
        <v>283</v>
      </c>
      <c r="D14" s="265"/>
      <c r="E14" s="34">
        <v>1389</v>
      </c>
      <c r="F14" s="33">
        <v>1353</v>
      </c>
      <c r="G14" s="33">
        <v>36</v>
      </c>
      <c r="H14" s="34">
        <v>387</v>
      </c>
      <c r="I14" s="33">
        <v>345</v>
      </c>
      <c r="J14" s="33">
        <v>42</v>
      </c>
      <c r="K14" s="34">
        <f t="shared" si="0"/>
        <v>-1002</v>
      </c>
    </row>
    <row r="15" spans="1:11" ht="15" customHeight="1">
      <c r="A15" s="188" t="s">
        <v>148</v>
      </c>
      <c r="B15" s="206"/>
      <c r="C15" s="308" t="s">
        <v>281</v>
      </c>
      <c r="D15" s="265"/>
      <c r="E15" s="34">
        <v>1043</v>
      </c>
      <c r="F15" s="33">
        <v>1029</v>
      </c>
      <c r="G15" s="33">
        <v>14</v>
      </c>
      <c r="H15" s="34">
        <v>195</v>
      </c>
      <c r="I15" s="33">
        <v>178</v>
      </c>
      <c r="J15" s="33">
        <v>17</v>
      </c>
      <c r="K15" s="34">
        <f t="shared" si="0"/>
        <v>-848</v>
      </c>
    </row>
    <row r="16" spans="1:11" ht="15" customHeight="1">
      <c r="A16" s="188" t="s">
        <v>148</v>
      </c>
      <c r="B16" s="206"/>
      <c r="C16" s="308" t="s">
        <v>279</v>
      </c>
      <c r="D16" s="265"/>
      <c r="E16" s="34">
        <v>3502</v>
      </c>
      <c r="F16" s="33">
        <v>3464</v>
      </c>
      <c r="G16" s="33">
        <v>38</v>
      </c>
      <c r="H16" s="34">
        <v>270</v>
      </c>
      <c r="I16" s="33">
        <v>245</v>
      </c>
      <c r="J16" s="33">
        <v>25</v>
      </c>
      <c r="K16" s="34">
        <f t="shared" si="0"/>
        <v>-3232</v>
      </c>
    </row>
    <row r="17" spans="1:11" ht="15" customHeight="1">
      <c r="A17" s="188" t="s">
        <v>148</v>
      </c>
      <c r="B17" s="206"/>
      <c r="C17" s="308" t="s">
        <v>277</v>
      </c>
      <c r="D17" s="265"/>
      <c r="E17" s="34">
        <v>563</v>
      </c>
      <c r="F17" s="33">
        <v>561</v>
      </c>
      <c r="G17" s="33">
        <v>2</v>
      </c>
      <c r="H17" s="34">
        <v>185</v>
      </c>
      <c r="I17" s="33">
        <v>163</v>
      </c>
      <c r="J17" s="33">
        <v>22</v>
      </c>
      <c r="K17" s="34">
        <f t="shared" si="0"/>
        <v>-378</v>
      </c>
    </row>
    <row r="18" spans="1:11" ht="15" customHeight="1">
      <c r="A18" s="188" t="s">
        <v>148</v>
      </c>
      <c r="B18" s="206"/>
      <c r="C18" s="308" t="s">
        <v>275</v>
      </c>
      <c r="D18" s="265"/>
      <c r="E18" s="34">
        <v>383</v>
      </c>
      <c r="F18" s="33">
        <v>381</v>
      </c>
      <c r="G18" s="33">
        <v>2</v>
      </c>
      <c r="H18" s="34">
        <v>123</v>
      </c>
      <c r="I18" s="33">
        <v>111</v>
      </c>
      <c r="J18" s="33">
        <v>12</v>
      </c>
      <c r="K18" s="34">
        <f t="shared" si="0"/>
        <v>-260</v>
      </c>
    </row>
    <row r="19" spans="1:11" ht="15" customHeight="1">
      <c r="A19" s="188" t="s">
        <v>148</v>
      </c>
      <c r="B19" s="206"/>
      <c r="C19" s="308" t="s">
        <v>273</v>
      </c>
      <c r="D19" s="265"/>
      <c r="E19" s="34">
        <v>935</v>
      </c>
      <c r="F19" s="33">
        <v>660</v>
      </c>
      <c r="G19" s="33">
        <v>275</v>
      </c>
      <c r="H19" s="34">
        <v>203</v>
      </c>
      <c r="I19" s="33">
        <v>177</v>
      </c>
      <c r="J19" s="33">
        <v>26</v>
      </c>
      <c r="K19" s="34">
        <f t="shared" si="0"/>
        <v>-732</v>
      </c>
    </row>
    <row r="20" spans="1:11" ht="15" customHeight="1">
      <c r="A20" s="188" t="s">
        <v>148</v>
      </c>
      <c r="B20" s="206"/>
      <c r="C20" s="308" t="s">
        <v>271</v>
      </c>
      <c r="D20" s="265"/>
      <c r="E20" s="34">
        <v>1080</v>
      </c>
      <c r="F20" s="33">
        <v>1059</v>
      </c>
      <c r="G20" s="33">
        <v>21</v>
      </c>
      <c r="H20" s="34">
        <v>128</v>
      </c>
      <c r="I20" s="33">
        <v>116</v>
      </c>
      <c r="J20" s="33">
        <v>12</v>
      </c>
      <c r="K20" s="34">
        <f t="shared" si="0"/>
        <v>-952</v>
      </c>
    </row>
    <row r="21" spans="1:11" ht="15" customHeight="1">
      <c r="A21" s="188" t="s">
        <v>148</v>
      </c>
      <c r="B21" s="206"/>
      <c r="C21" s="308" t="s">
        <v>269</v>
      </c>
      <c r="D21" s="265"/>
      <c r="E21" s="34">
        <v>1324</v>
      </c>
      <c r="F21" s="33">
        <v>1278</v>
      </c>
      <c r="G21" s="33">
        <v>46</v>
      </c>
      <c r="H21" s="34">
        <v>679</v>
      </c>
      <c r="I21" s="33">
        <v>535</v>
      </c>
      <c r="J21" s="33">
        <v>144</v>
      </c>
      <c r="K21" s="34">
        <f t="shared" si="0"/>
        <v>-645</v>
      </c>
    </row>
    <row r="22" spans="1:11" ht="15" customHeight="1">
      <c r="A22" s="188" t="s">
        <v>148</v>
      </c>
      <c r="B22" s="206"/>
      <c r="C22" s="308" t="s">
        <v>267</v>
      </c>
      <c r="D22" s="265"/>
      <c r="E22" s="34">
        <v>2200</v>
      </c>
      <c r="F22" s="33">
        <v>1792</v>
      </c>
      <c r="G22" s="33">
        <v>408</v>
      </c>
      <c r="H22" s="34">
        <v>1442</v>
      </c>
      <c r="I22" s="33">
        <v>1299</v>
      </c>
      <c r="J22" s="33">
        <v>143</v>
      </c>
      <c r="K22" s="34">
        <f t="shared" si="0"/>
        <v>-758</v>
      </c>
    </row>
    <row r="23" spans="1:11" ht="15" customHeight="1">
      <c r="A23" s="188" t="s">
        <v>148</v>
      </c>
      <c r="B23" s="206"/>
      <c r="C23" s="308" t="s">
        <v>265</v>
      </c>
      <c r="D23" s="265"/>
      <c r="E23" s="34">
        <v>308</v>
      </c>
      <c r="F23" s="33">
        <v>297</v>
      </c>
      <c r="G23" s="33">
        <v>11</v>
      </c>
      <c r="H23" s="34">
        <v>211</v>
      </c>
      <c r="I23" s="33">
        <v>187</v>
      </c>
      <c r="J23" s="33">
        <v>24</v>
      </c>
      <c r="K23" s="34">
        <f t="shared" si="0"/>
        <v>-97</v>
      </c>
    </row>
    <row r="24" spans="1:11" ht="15" customHeight="1">
      <c r="A24" s="188" t="s">
        <v>148</v>
      </c>
      <c r="B24" s="206"/>
      <c r="C24" s="308" t="s">
        <v>263</v>
      </c>
      <c r="D24" s="265"/>
      <c r="E24" s="34">
        <v>221</v>
      </c>
      <c r="F24" s="33">
        <v>197</v>
      </c>
      <c r="G24" s="33">
        <v>24</v>
      </c>
      <c r="H24" s="34">
        <v>186</v>
      </c>
      <c r="I24" s="33">
        <v>164</v>
      </c>
      <c r="J24" s="33">
        <v>22</v>
      </c>
      <c r="K24" s="34">
        <f t="shared" si="0"/>
        <v>-35</v>
      </c>
    </row>
    <row r="25" spans="1:11" ht="15" customHeight="1">
      <c r="A25" s="188" t="s">
        <v>148</v>
      </c>
      <c r="B25" s="206"/>
      <c r="C25" s="308" t="s">
        <v>262</v>
      </c>
      <c r="D25" s="265"/>
      <c r="E25" s="34">
        <v>337</v>
      </c>
      <c r="F25" s="33">
        <v>257</v>
      </c>
      <c r="G25" s="33">
        <v>80</v>
      </c>
      <c r="H25" s="34">
        <v>276</v>
      </c>
      <c r="I25" s="33">
        <v>249</v>
      </c>
      <c r="J25" s="33">
        <v>27</v>
      </c>
      <c r="K25" s="34">
        <f t="shared" si="0"/>
        <v>-61</v>
      </c>
    </row>
    <row r="26" spans="1:11" ht="15" customHeight="1">
      <c r="A26" s="188" t="s">
        <v>148</v>
      </c>
      <c r="B26" s="206"/>
      <c r="C26" s="308" t="s">
        <v>261</v>
      </c>
      <c r="D26" s="265"/>
      <c r="E26" s="34">
        <v>568</v>
      </c>
      <c r="F26" s="33">
        <v>530</v>
      </c>
      <c r="G26" s="33">
        <v>38</v>
      </c>
      <c r="H26" s="34">
        <v>452</v>
      </c>
      <c r="I26" s="33">
        <v>412</v>
      </c>
      <c r="J26" s="33">
        <v>40</v>
      </c>
      <c r="K26" s="34">
        <f t="shared" si="0"/>
        <v>-116</v>
      </c>
    </row>
    <row r="27" spans="1:11" ht="15" customHeight="1">
      <c r="A27" s="188" t="s">
        <v>148</v>
      </c>
      <c r="B27" s="206"/>
      <c r="C27" s="308" t="s">
        <v>260</v>
      </c>
      <c r="D27" s="265"/>
      <c r="E27" s="34">
        <v>586</v>
      </c>
      <c r="F27" s="33">
        <v>490</v>
      </c>
      <c r="G27" s="33">
        <v>96</v>
      </c>
      <c r="H27" s="34">
        <v>298</v>
      </c>
      <c r="I27" s="33">
        <v>267</v>
      </c>
      <c r="J27" s="33">
        <v>31</v>
      </c>
      <c r="K27" s="34">
        <f t="shared" si="0"/>
        <v>-288</v>
      </c>
    </row>
    <row r="28" spans="1:11" ht="15" customHeight="1">
      <c r="A28" s="188" t="s">
        <v>148</v>
      </c>
      <c r="B28" s="206"/>
      <c r="C28" s="308" t="s">
        <v>258</v>
      </c>
      <c r="D28" s="265"/>
      <c r="E28" s="34">
        <v>391</v>
      </c>
      <c r="F28" s="33">
        <v>289</v>
      </c>
      <c r="G28" s="33">
        <v>102</v>
      </c>
      <c r="H28" s="34">
        <v>288</v>
      </c>
      <c r="I28" s="33">
        <v>256</v>
      </c>
      <c r="J28" s="33">
        <v>32</v>
      </c>
      <c r="K28" s="34">
        <f t="shared" si="0"/>
        <v>-103</v>
      </c>
    </row>
    <row r="29" spans="1:11" ht="15" customHeight="1">
      <c r="A29" s="188" t="s">
        <v>148</v>
      </c>
      <c r="B29" s="206"/>
      <c r="C29" s="308" t="s">
        <v>256</v>
      </c>
      <c r="D29" s="265"/>
      <c r="E29" s="34">
        <v>219</v>
      </c>
      <c r="F29" s="33">
        <v>207</v>
      </c>
      <c r="G29" s="33">
        <v>12</v>
      </c>
      <c r="H29" s="34">
        <v>238</v>
      </c>
      <c r="I29" s="33">
        <v>221</v>
      </c>
      <c r="J29" s="33">
        <v>17</v>
      </c>
      <c r="K29" s="34">
        <f t="shared" si="0"/>
        <v>19</v>
      </c>
    </row>
    <row r="30" spans="1:11" ht="15" customHeight="1">
      <c r="A30" s="188" t="s">
        <v>148</v>
      </c>
      <c r="B30" s="206"/>
      <c r="C30" s="308" t="s">
        <v>254</v>
      </c>
      <c r="D30" s="265"/>
      <c r="E30" s="34">
        <v>264</v>
      </c>
      <c r="F30" s="33">
        <v>258</v>
      </c>
      <c r="G30" s="33">
        <v>6</v>
      </c>
      <c r="H30" s="34">
        <v>125</v>
      </c>
      <c r="I30" s="33">
        <v>115</v>
      </c>
      <c r="J30" s="33">
        <v>10</v>
      </c>
      <c r="K30" s="34">
        <f t="shared" si="0"/>
        <v>-139</v>
      </c>
    </row>
    <row r="31" spans="1:11" ht="15" customHeight="1">
      <c r="A31" s="188" t="s">
        <v>148</v>
      </c>
      <c r="B31" s="206"/>
      <c r="C31" s="308" t="s">
        <v>252</v>
      </c>
      <c r="D31" s="265"/>
      <c r="E31" s="34">
        <v>8206</v>
      </c>
      <c r="F31" s="33">
        <v>7748</v>
      </c>
      <c r="G31" s="33">
        <v>458</v>
      </c>
      <c r="H31" s="34">
        <v>3429</v>
      </c>
      <c r="I31" s="33">
        <v>3020</v>
      </c>
      <c r="J31" s="33">
        <v>409</v>
      </c>
      <c r="K31" s="34">
        <f t="shared" si="0"/>
        <v>-4777</v>
      </c>
    </row>
    <row r="32" spans="1:11" ht="15" customHeight="1">
      <c r="A32" s="188" t="s">
        <v>148</v>
      </c>
      <c r="B32" s="206"/>
      <c r="C32" s="308" t="s">
        <v>250</v>
      </c>
      <c r="D32" s="265"/>
      <c r="E32" s="34">
        <v>295</v>
      </c>
      <c r="F32" s="33">
        <v>292</v>
      </c>
      <c r="G32" s="33">
        <v>3</v>
      </c>
      <c r="H32" s="34">
        <v>250</v>
      </c>
      <c r="I32" s="33">
        <v>224</v>
      </c>
      <c r="J32" s="33">
        <v>26</v>
      </c>
      <c r="K32" s="34">
        <f t="shared" si="0"/>
        <v>-45</v>
      </c>
    </row>
    <row r="33" spans="1:11" ht="15" customHeight="1">
      <c r="A33" s="188" t="s">
        <v>148</v>
      </c>
      <c r="B33" s="206"/>
      <c r="C33" s="308" t="s">
        <v>248</v>
      </c>
      <c r="D33" s="265"/>
      <c r="E33" s="34">
        <v>844</v>
      </c>
      <c r="F33" s="33">
        <v>804</v>
      </c>
      <c r="G33" s="33">
        <v>40</v>
      </c>
      <c r="H33" s="34">
        <v>213</v>
      </c>
      <c r="I33" s="33">
        <v>191</v>
      </c>
      <c r="J33" s="33">
        <v>22</v>
      </c>
      <c r="K33" s="34">
        <f t="shared" si="0"/>
        <v>-631</v>
      </c>
    </row>
    <row r="34" spans="1:11" ht="15" customHeight="1">
      <c r="A34" s="188" t="s">
        <v>148</v>
      </c>
      <c r="B34" s="206"/>
      <c r="C34" s="308" t="s">
        <v>246</v>
      </c>
      <c r="D34" s="265"/>
      <c r="E34" s="34">
        <v>270</v>
      </c>
      <c r="F34" s="33">
        <v>263</v>
      </c>
      <c r="G34" s="33">
        <v>7</v>
      </c>
      <c r="H34" s="34">
        <v>239</v>
      </c>
      <c r="I34" s="33">
        <v>208</v>
      </c>
      <c r="J34" s="33">
        <v>31</v>
      </c>
      <c r="K34" s="34">
        <f t="shared" si="0"/>
        <v>-31</v>
      </c>
    </row>
    <row r="35" spans="1:11" ht="15" customHeight="1">
      <c r="A35" s="188" t="s">
        <v>148</v>
      </c>
      <c r="B35" s="206"/>
      <c r="C35" s="308" t="s">
        <v>244</v>
      </c>
      <c r="D35" s="265"/>
      <c r="E35" s="34">
        <v>15788</v>
      </c>
      <c r="F35" s="33">
        <v>15238</v>
      </c>
      <c r="G35" s="33">
        <v>550</v>
      </c>
      <c r="H35" s="34">
        <v>813</v>
      </c>
      <c r="I35" s="33">
        <v>712</v>
      </c>
      <c r="J35" s="33">
        <v>101</v>
      </c>
      <c r="K35" s="34">
        <f t="shared" si="0"/>
        <v>-14975</v>
      </c>
    </row>
    <row r="36" spans="1:11" ht="15" customHeight="1">
      <c r="A36" s="188" t="s">
        <v>148</v>
      </c>
      <c r="B36" s="206"/>
      <c r="C36" s="349" t="s">
        <v>242</v>
      </c>
      <c r="D36" s="338"/>
      <c r="E36" s="34">
        <v>13355</v>
      </c>
      <c r="F36" s="33">
        <v>13164</v>
      </c>
      <c r="G36" s="36">
        <v>191</v>
      </c>
      <c r="H36" s="34">
        <v>272</v>
      </c>
      <c r="I36" s="33">
        <v>242</v>
      </c>
      <c r="J36" s="36">
        <v>30</v>
      </c>
      <c r="K36" s="37">
        <f t="shared" si="0"/>
        <v>-13083</v>
      </c>
    </row>
    <row r="37" spans="1:11" s="23" customFormat="1" ht="15" customHeight="1">
      <c r="A37" s="188"/>
      <c r="B37" s="343" t="s">
        <v>415</v>
      </c>
      <c r="C37" s="254" t="s">
        <v>239</v>
      </c>
      <c r="D37" s="265"/>
      <c r="E37" s="32">
        <v>1158</v>
      </c>
      <c r="F37" s="38">
        <v>1032</v>
      </c>
      <c r="G37" s="33">
        <v>126</v>
      </c>
      <c r="H37" s="32">
        <v>1178</v>
      </c>
      <c r="I37" s="38">
        <v>1018</v>
      </c>
      <c r="J37" s="33">
        <v>160</v>
      </c>
      <c r="K37" s="34">
        <f t="shared" si="0"/>
        <v>20</v>
      </c>
    </row>
    <row r="38" spans="1:11" ht="15" customHeight="1">
      <c r="A38" s="39"/>
      <c r="B38" s="344"/>
      <c r="C38" s="254" t="s">
        <v>237</v>
      </c>
      <c r="D38" s="265"/>
      <c r="E38" s="34">
        <v>61</v>
      </c>
      <c r="F38" s="33">
        <v>58</v>
      </c>
      <c r="G38" s="33">
        <v>3</v>
      </c>
      <c r="H38" s="34">
        <v>142</v>
      </c>
      <c r="I38" s="33">
        <v>106</v>
      </c>
      <c r="J38" s="33">
        <v>36</v>
      </c>
      <c r="K38" s="34">
        <f t="shared" si="0"/>
        <v>81</v>
      </c>
    </row>
    <row r="39" spans="1:11" ht="15" customHeight="1">
      <c r="A39" s="39"/>
      <c r="B39" s="344"/>
      <c r="C39" s="254" t="s">
        <v>235</v>
      </c>
      <c r="D39" s="265"/>
      <c r="E39" s="34">
        <v>3988</v>
      </c>
      <c r="F39" s="33">
        <v>3196</v>
      </c>
      <c r="G39" s="33">
        <v>792</v>
      </c>
      <c r="H39" s="34">
        <v>5730</v>
      </c>
      <c r="I39" s="33">
        <v>4513</v>
      </c>
      <c r="J39" s="33">
        <v>1217</v>
      </c>
      <c r="K39" s="34">
        <f t="shared" si="0"/>
        <v>1742</v>
      </c>
    </row>
    <row r="40" spans="1:11" ht="15" customHeight="1">
      <c r="A40" s="39"/>
      <c r="B40" s="344"/>
      <c r="C40" s="254" t="s">
        <v>233</v>
      </c>
      <c r="D40" s="265"/>
      <c r="E40" s="34">
        <v>12784</v>
      </c>
      <c r="F40" s="33">
        <v>11302</v>
      </c>
      <c r="G40" s="33">
        <v>1482</v>
      </c>
      <c r="H40" s="34">
        <v>9037</v>
      </c>
      <c r="I40" s="33">
        <v>7648</v>
      </c>
      <c r="J40" s="33">
        <v>1389</v>
      </c>
      <c r="K40" s="34">
        <f t="shared" si="0"/>
        <v>-3747</v>
      </c>
    </row>
    <row r="41" spans="1:11" ht="15" customHeight="1">
      <c r="A41" s="39"/>
      <c r="B41" s="344"/>
      <c r="C41" s="254" t="s">
        <v>231</v>
      </c>
      <c r="D41" s="265"/>
      <c r="E41" s="34">
        <v>37</v>
      </c>
      <c r="F41" s="33">
        <v>37</v>
      </c>
      <c r="G41" s="40" t="s">
        <v>8</v>
      </c>
      <c r="H41" s="34">
        <v>85</v>
      </c>
      <c r="I41" s="33">
        <v>65</v>
      </c>
      <c r="J41" s="33">
        <v>20</v>
      </c>
      <c r="K41" s="34">
        <f t="shared" si="0"/>
        <v>48</v>
      </c>
    </row>
    <row r="42" spans="1:11" ht="15" customHeight="1">
      <c r="A42" s="39"/>
      <c r="B42" s="344"/>
      <c r="C42" s="254" t="s">
        <v>229</v>
      </c>
      <c r="D42" s="265"/>
      <c r="E42" s="34">
        <v>1329</v>
      </c>
      <c r="F42" s="33">
        <v>1097</v>
      </c>
      <c r="G42" s="33">
        <v>232</v>
      </c>
      <c r="H42" s="34">
        <v>1737</v>
      </c>
      <c r="I42" s="33">
        <v>1561</v>
      </c>
      <c r="J42" s="33">
        <v>176</v>
      </c>
      <c r="K42" s="34">
        <f t="shared" ref="K42:K76" si="1">H42-E42</f>
        <v>408</v>
      </c>
    </row>
    <row r="43" spans="1:11" ht="15" customHeight="1">
      <c r="A43" s="39"/>
      <c r="B43" s="344"/>
      <c r="C43" s="254" t="s">
        <v>227</v>
      </c>
      <c r="D43" s="265"/>
      <c r="E43" s="34">
        <v>32</v>
      </c>
      <c r="F43" s="33">
        <v>31</v>
      </c>
      <c r="G43" s="33">
        <v>1</v>
      </c>
      <c r="H43" s="34">
        <v>64</v>
      </c>
      <c r="I43" s="33">
        <v>50</v>
      </c>
      <c r="J43" s="33">
        <v>14</v>
      </c>
      <c r="K43" s="34">
        <f t="shared" si="1"/>
        <v>32</v>
      </c>
    </row>
    <row r="44" spans="1:11" ht="15" customHeight="1">
      <c r="A44" s="39"/>
      <c r="B44" s="344"/>
      <c r="C44" s="254" t="s">
        <v>225</v>
      </c>
      <c r="D44" s="265"/>
      <c r="E44" s="34">
        <v>600</v>
      </c>
      <c r="F44" s="33">
        <v>567</v>
      </c>
      <c r="G44" s="33">
        <v>33</v>
      </c>
      <c r="H44" s="34">
        <v>538</v>
      </c>
      <c r="I44" s="33">
        <v>503</v>
      </c>
      <c r="J44" s="33">
        <v>35</v>
      </c>
      <c r="K44" s="34">
        <f t="shared" si="1"/>
        <v>-62</v>
      </c>
    </row>
    <row r="45" spans="1:11" ht="15" customHeight="1">
      <c r="A45" s="39"/>
      <c r="B45" s="344"/>
      <c r="C45" s="254" t="s">
        <v>223</v>
      </c>
      <c r="D45" s="265"/>
      <c r="E45" s="34">
        <v>616</v>
      </c>
      <c r="F45" s="33">
        <v>466</v>
      </c>
      <c r="G45" s="33">
        <v>150</v>
      </c>
      <c r="H45" s="34">
        <v>728</v>
      </c>
      <c r="I45" s="33">
        <v>651</v>
      </c>
      <c r="J45" s="33">
        <v>77</v>
      </c>
      <c r="K45" s="34">
        <f t="shared" si="1"/>
        <v>112</v>
      </c>
    </row>
    <row r="46" spans="1:11" ht="15" customHeight="1">
      <c r="A46" s="39"/>
      <c r="B46" s="344"/>
      <c r="C46" s="254" t="s">
        <v>222</v>
      </c>
      <c r="D46" s="265"/>
      <c r="E46" s="34">
        <v>3717</v>
      </c>
      <c r="F46" s="33">
        <v>2606</v>
      </c>
      <c r="G46" s="33">
        <v>1111</v>
      </c>
      <c r="H46" s="34">
        <v>2838</v>
      </c>
      <c r="I46" s="33">
        <v>2432</v>
      </c>
      <c r="J46" s="33">
        <v>406</v>
      </c>
      <c r="K46" s="34">
        <f t="shared" si="1"/>
        <v>-879</v>
      </c>
    </row>
    <row r="47" spans="1:11" ht="15" customHeight="1">
      <c r="A47" s="39"/>
      <c r="B47" s="344"/>
      <c r="C47" s="254" t="s">
        <v>220</v>
      </c>
      <c r="D47" s="265"/>
      <c r="E47" s="34">
        <v>358</v>
      </c>
      <c r="F47" s="33">
        <v>343</v>
      </c>
      <c r="G47" s="33">
        <v>15</v>
      </c>
      <c r="H47" s="34">
        <v>370</v>
      </c>
      <c r="I47" s="33">
        <v>328</v>
      </c>
      <c r="J47" s="33">
        <v>42</v>
      </c>
      <c r="K47" s="34">
        <f t="shared" si="1"/>
        <v>12</v>
      </c>
    </row>
    <row r="48" spans="1:11" ht="15" customHeight="1">
      <c r="A48" s="39"/>
      <c r="B48" s="344"/>
      <c r="C48" s="254" t="s">
        <v>218</v>
      </c>
      <c r="D48" s="265"/>
      <c r="E48" s="34">
        <v>110</v>
      </c>
      <c r="F48" s="33">
        <v>106</v>
      </c>
      <c r="G48" s="33">
        <v>4</v>
      </c>
      <c r="H48" s="34">
        <v>67</v>
      </c>
      <c r="I48" s="33">
        <v>54</v>
      </c>
      <c r="J48" s="33">
        <v>13</v>
      </c>
      <c r="K48" s="34">
        <f t="shared" si="1"/>
        <v>-43</v>
      </c>
    </row>
    <row r="49" spans="1:11" ht="15" customHeight="1">
      <c r="A49" s="39"/>
      <c r="B49" s="344"/>
      <c r="C49" s="254" t="s">
        <v>216</v>
      </c>
      <c r="D49" s="265"/>
      <c r="E49" s="34">
        <v>76</v>
      </c>
      <c r="F49" s="33">
        <v>54</v>
      </c>
      <c r="G49" s="33">
        <v>22</v>
      </c>
      <c r="H49" s="34">
        <v>104</v>
      </c>
      <c r="I49" s="33">
        <v>84</v>
      </c>
      <c r="J49" s="33">
        <v>20</v>
      </c>
      <c r="K49" s="34">
        <f t="shared" si="1"/>
        <v>28</v>
      </c>
    </row>
    <row r="50" spans="1:11" ht="15" customHeight="1">
      <c r="A50" s="39"/>
      <c r="B50" s="344"/>
      <c r="C50" s="254" t="s">
        <v>214</v>
      </c>
      <c r="D50" s="265"/>
      <c r="E50" s="34">
        <v>498</v>
      </c>
      <c r="F50" s="33">
        <v>365</v>
      </c>
      <c r="G50" s="33">
        <v>133</v>
      </c>
      <c r="H50" s="34">
        <v>578</v>
      </c>
      <c r="I50" s="33">
        <v>530</v>
      </c>
      <c r="J50" s="33">
        <v>48</v>
      </c>
      <c r="K50" s="34">
        <f t="shared" si="1"/>
        <v>80</v>
      </c>
    </row>
    <row r="51" spans="1:11" ht="15" customHeight="1">
      <c r="A51" s="39"/>
      <c r="B51" s="344"/>
      <c r="C51" s="254" t="s">
        <v>293</v>
      </c>
      <c r="D51" s="265"/>
      <c r="E51" s="34">
        <v>27</v>
      </c>
      <c r="F51" s="33">
        <v>25</v>
      </c>
      <c r="G51" s="33">
        <v>2</v>
      </c>
      <c r="H51" s="34">
        <v>75</v>
      </c>
      <c r="I51" s="33">
        <v>60</v>
      </c>
      <c r="J51" s="33">
        <v>15</v>
      </c>
      <c r="K51" s="34">
        <f t="shared" si="1"/>
        <v>48</v>
      </c>
    </row>
    <row r="52" spans="1:11" ht="15" customHeight="1">
      <c r="A52" s="39"/>
      <c r="B52" s="344"/>
      <c r="C52" s="254" t="s">
        <v>292</v>
      </c>
      <c r="D52" s="265"/>
      <c r="E52" s="34">
        <v>124</v>
      </c>
      <c r="F52" s="33">
        <v>103</v>
      </c>
      <c r="G52" s="33">
        <v>21</v>
      </c>
      <c r="H52" s="34">
        <v>138</v>
      </c>
      <c r="I52" s="33">
        <v>127</v>
      </c>
      <c r="J52" s="33">
        <v>11</v>
      </c>
      <c r="K52" s="34">
        <f t="shared" si="1"/>
        <v>14</v>
      </c>
    </row>
    <row r="53" spans="1:11" ht="15" customHeight="1">
      <c r="A53" s="39"/>
      <c r="B53" s="344"/>
      <c r="C53" s="254" t="s">
        <v>290</v>
      </c>
      <c r="D53" s="265"/>
      <c r="E53" s="34">
        <v>312</v>
      </c>
      <c r="F53" s="33">
        <v>241</v>
      </c>
      <c r="G53" s="33">
        <v>71</v>
      </c>
      <c r="H53" s="34">
        <v>231</v>
      </c>
      <c r="I53" s="33">
        <v>206</v>
      </c>
      <c r="J53" s="33">
        <v>25</v>
      </c>
      <c r="K53" s="34">
        <f t="shared" si="1"/>
        <v>-81</v>
      </c>
    </row>
    <row r="54" spans="1:11" ht="15" customHeight="1">
      <c r="A54" s="39"/>
      <c r="B54" s="344"/>
      <c r="C54" s="254" t="s">
        <v>289</v>
      </c>
      <c r="D54" s="265"/>
      <c r="E54" s="34">
        <v>113</v>
      </c>
      <c r="F54" s="33">
        <v>91</v>
      </c>
      <c r="G54" s="33">
        <v>22</v>
      </c>
      <c r="H54" s="34">
        <v>192</v>
      </c>
      <c r="I54" s="33">
        <v>154</v>
      </c>
      <c r="J54" s="33">
        <v>38</v>
      </c>
      <c r="K54" s="34">
        <f t="shared" si="1"/>
        <v>79</v>
      </c>
    </row>
    <row r="55" spans="1:11" ht="15" customHeight="1">
      <c r="A55" s="39"/>
      <c r="B55" s="344" t="s">
        <v>415</v>
      </c>
      <c r="C55" s="254" t="s">
        <v>287</v>
      </c>
      <c r="D55" s="265"/>
      <c r="E55" s="34">
        <v>5761</v>
      </c>
      <c r="F55" s="33">
        <v>5010</v>
      </c>
      <c r="G55" s="33">
        <v>751</v>
      </c>
      <c r="H55" s="34">
        <v>6129</v>
      </c>
      <c r="I55" s="33">
        <v>5021</v>
      </c>
      <c r="J55" s="33">
        <v>1108</v>
      </c>
      <c r="K55" s="34">
        <f t="shared" si="1"/>
        <v>368</v>
      </c>
    </row>
    <row r="56" spans="1:11" ht="15" customHeight="1">
      <c r="A56" s="39"/>
      <c r="B56" s="344"/>
      <c r="C56" s="254" t="s">
        <v>286</v>
      </c>
      <c r="D56" s="265"/>
      <c r="E56" s="34">
        <v>112</v>
      </c>
      <c r="F56" s="33">
        <v>64</v>
      </c>
      <c r="G56" s="33">
        <v>48</v>
      </c>
      <c r="H56" s="34">
        <v>78</v>
      </c>
      <c r="I56" s="33">
        <v>68</v>
      </c>
      <c r="J56" s="33">
        <v>10</v>
      </c>
      <c r="K56" s="34">
        <f t="shared" si="1"/>
        <v>-34</v>
      </c>
    </row>
    <row r="57" spans="1:11" ht="15" customHeight="1">
      <c r="A57" s="39"/>
      <c r="B57" s="344"/>
      <c r="C57" s="254" t="s">
        <v>284</v>
      </c>
      <c r="D57" s="265"/>
      <c r="E57" s="34">
        <v>101</v>
      </c>
      <c r="F57" s="33">
        <v>73</v>
      </c>
      <c r="G57" s="33">
        <v>28</v>
      </c>
      <c r="H57" s="34">
        <v>118</v>
      </c>
      <c r="I57" s="33">
        <v>94</v>
      </c>
      <c r="J57" s="33">
        <v>24</v>
      </c>
      <c r="K57" s="34">
        <f t="shared" si="1"/>
        <v>17</v>
      </c>
    </row>
    <row r="58" spans="1:11" ht="15" customHeight="1">
      <c r="A58" s="39"/>
      <c r="B58" s="344"/>
      <c r="C58" s="254" t="s">
        <v>282</v>
      </c>
      <c r="D58" s="265"/>
      <c r="E58" s="34">
        <v>1075</v>
      </c>
      <c r="F58" s="33">
        <v>1073</v>
      </c>
      <c r="G58" s="33">
        <v>2</v>
      </c>
      <c r="H58" s="34">
        <v>322</v>
      </c>
      <c r="I58" s="33">
        <v>299</v>
      </c>
      <c r="J58" s="33">
        <v>23</v>
      </c>
      <c r="K58" s="34">
        <f t="shared" si="1"/>
        <v>-753</v>
      </c>
    </row>
    <row r="59" spans="1:11" ht="15" customHeight="1">
      <c r="A59" s="39"/>
      <c r="B59" s="344"/>
      <c r="C59" s="254" t="s">
        <v>280</v>
      </c>
      <c r="D59" s="265"/>
      <c r="E59" s="34">
        <v>1228</v>
      </c>
      <c r="F59" s="33">
        <v>1080</v>
      </c>
      <c r="G59" s="33">
        <v>148</v>
      </c>
      <c r="H59" s="34">
        <v>654</v>
      </c>
      <c r="I59" s="33">
        <v>597</v>
      </c>
      <c r="J59" s="33">
        <v>57</v>
      </c>
      <c r="K59" s="34">
        <f t="shared" si="1"/>
        <v>-574</v>
      </c>
    </row>
    <row r="60" spans="1:11" ht="15" customHeight="1">
      <c r="A60" s="39"/>
      <c r="B60" s="344"/>
      <c r="C60" s="254" t="s">
        <v>278</v>
      </c>
      <c r="D60" s="265"/>
      <c r="E60" s="34">
        <v>53</v>
      </c>
      <c r="F60" s="33">
        <v>42</v>
      </c>
      <c r="G60" s="33">
        <v>11</v>
      </c>
      <c r="H60" s="34">
        <v>86</v>
      </c>
      <c r="I60" s="33">
        <v>71</v>
      </c>
      <c r="J60" s="33">
        <v>15</v>
      </c>
      <c r="K60" s="34">
        <f t="shared" si="1"/>
        <v>33</v>
      </c>
    </row>
    <row r="61" spans="1:11" ht="15" customHeight="1">
      <c r="A61" s="39"/>
      <c r="B61" s="344"/>
      <c r="C61" s="254" t="s">
        <v>276</v>
      </c>
      <c r="D61" s="265"/>
      <c r="E61" s="34">
        <v>40</v>
      </c>
      <c r="F61" s="33">
        <v>38</v>
      </c>
      <c r="G61" s="33">
        <v>2</v>
      </c>
      <c r="H61" s="34">
        <v>71</v>
      </c>
      <c r="I61" s="33">
        <v>56</v>
      </c>
      <c r="J61" s="33">
        <v>15</v>
      </c>
      <c r="K61" s="34">
        <f t="shared" si="1"/>
        <v>31</v>
      </c>
    </row>
    <row r="62" spans="1:11" ht="15" customHeight="1">
      <c r="A62" s="39"/>
      <c r="B62" s="344"/>
      <c r="C62" s="254" t="s">
        <v>274</v>
      </c>
      <c r="D62" s="265"/>
      <c r="E62" s="34">
        <v>1506</v>
      </c>
      <c r="F62" s="33">
        <v>1218</v>
      </c>
      <c r="G62" s="33">
        <v>288</v>
      </c>
      <c r="H62" s="34">
        <v>685</v>
      </c>
      <c r="I62" s="33">
        <v>609</v>
      </c>
      <c r="J62" s="33">
        <v>76</v>
      </c>
      <c r="K62" s="34">
        <f t="shared" si="1"/>
        <v>-821</v>
      </c>
    </row>
    <row r="63" spans="1:11" ht="15" customHeight="1">
      <c r="A63" s="39"/>
      <c r="B63" s="344"/>
      <c r="C63" s="254" t="s">
        <v>272</v>
      </c>
      <c r="D63" s="265"/>
      <c r="E63" s="34">
        <v>32</v>
      </c>
      <c r="F63" s="33">
        <v>28</v>
      </c>
      <c r="G63" s="33">
        <v>4</v>
      </c>
      <c r="H63" s="34">
        <v>37</v>
      </c>
      <c r="I63" s="33">
        <v>28</v>
      </c>
      <c r="J63" s="33">
        <v>9</v>
      </c>
      <c r="K63" s="34">
        <f t="shared" si="1"/>
        <v>5</v>
      </c>
    </row>
    <row r="64" spans="1:11" ht="15" customHeight="1">
      <c r="A64" s="39"/>
      <c r="B64" s="344"/>
      <c r="C64" s="254" t="s">
        <v>270</v>
      </c>
      <c r="D64" s="265"/>
      <c r="E64" s="34">
        <v>90</v>
      </c>
      <c r="F64" s="33">
        <v>67</v>
      </c>
      <c r="G64" s="33">
        <v>23</v>
      </c>
      <c r="H64" s="34">
        <v>93</v>
      </c>
      <c r="I64" s="33">
        <v>77</v>
      </c>
      <c r="J64" s="33">
        <v>16</v>
      </c>
      <c r="K64" s="34">
        <f t="shared" si="1"/>
        <v>3</v>
      </c>
    </row>
    <row r="65" spans="1:11" ht="15" customHeight="1">
      <c r="A65" s="39"/>
      <c r="B65" s="344"/>
      <c r="C65" s="254" t="s">
        <v>268</v>
      </c>
      <c r="D65" s="265"/>
      <c r="E65" s="34">
        <v>59</v>
      </c>
      <c r="F65" s="33">
        <v>43</v>
      </c>
      <c r="G65" s="33">
        <v>16</v>
      </c>
      <c r="H65" s="34">
        <v>185</v>
      </c>
      <c r="I65" s="33">
        <v>158</v>
      </c>
      <c r="J65" s="33">
        <v>27</v>
      </c>
      <c r="K65" s="34">
        <f t="shared" si="1"/>
        <v>126</v>
      </c>
    </row>
    <row r="66" spans="1:11" ht="15" customHeight="1">
      <c r="A66" s="39"/>
      <c r="B66" s="344"/>
      <c r="C66" s="254" t="s">
        <v>266</v>
      </c>
      <c r="D66" s="265"/>
      <c r="E66" s="34">
        <v>48</v>
      </c>
      <c r="F66" s="33">
        <v>35</v>
      </c>
      <c r="G66" s="33">
        <v>13</v>
      </c>
      <c r="H66" s="34">
        <v>68</v>
      </c>
      <c r="I66" s="33">
        <v>56</v>
      </c>
      <c r="J66" s="33">
        <v>12</v>
      </c>
      <c r="K66" s="34">
        <f t="shared" si="1"/>
        <v>20</v>
      </c>
    </row>
    <row r="67" spans="1:11" ht="15" customHeight="1">
      <c r="A67" s="39"/>
      <c r="B67" s="355"/>
      <c r="C67" s="254" t="s">
        <v>264</v>
      </c>
      <c r="D67" s="265"/>
      <c r="E67" s="37">
        <v>5</v>
      </c>
      <c r="F67" s="36">
        <v>4</v>
      </c>
      <c r="G67" s="36">
        <v>1</v>
      </c>
      <c r="H67" s="37">
        <v>31</v>
      </c>
      <c r="I67" s="36">
        <v>25</v>
      </c>
      <c r="J67" s="33">
        <v>6</v>
      </c>
      <c r="K67" s="34">
        <f t="shared" si="1"/>
        <v>26</v>
      </c>
    </row>
    <row r="68" spans="1:11" s="23" customFormat="1" ht="15" customHeight="1">
      <c r="A68" s="188"/>
      <c r="B68" s="350" t="s">
        <v>416</v>
      </c>
      <c r="C68" s="231" t="s">
        <v>259</v>
      </c>
      <c r="D68" s="232"/>
      <c r="E68" s="34">
        <v>76</v>
      </c>
      <c r="F68" s="33">
        <v>65</v>
      </c>
      <c r="G68" s="33">
        <v>11</v>
      </c>
      <c r="H68" s="34">
        <v>161</v>
      </c>
      <c r="I68" s="33">
        <v>140</v>
      </c>
      <c r="J68" s="38">
        <v>21</v>
      </c>
      <c r="K68" s="32">
        <f t="shared" si="1"/>
        <v>85</v>
      </c>
    </row>
    <row r="69" spans="1:11" ht="15" customHeight="1">
      <c r="A69" s="39"/>
      <c r="B69" s="351"/>
      <c r="C69" s="254" t="s">
        <v>257</v>
      </c>
      <c r="D69" s="265"/>
      <c r="E69" s="34">
        <v>51</v>
      </c>
      <c r="F69" s="33">
        <v>51</v>
      </c>
      <c r="G69" s="40" t="s">
        <v>8</v>
      </c>
      <c r="H69" s="34">
        <v>555</v>
      </c>
      <c r="I69" s="33">
        <v>432</v>
      </c>
      <c r="J69" s="33">
        <v>123</v>
      </c>
      <c r="K69" s="34">
        <f t="shared" si="1"/>
        <v>504</v>
      </c>
    </row>
    <row r="70" spans="1:11" ht="15" customHeight="1">
      <c r="A70" s="39"/>
      <c r="B70" s="351"/>
      <c r="C70" s="254" t="s">
        <v>255</v>
      </c>
      <c r="D70" s="265"/>
      <c r="E70" s="34">
        <v>59</v>
      </c>
      <c r="F70" s="33">
        <v>59</v>
      </c>
      <c r="G70" s="40" t="s">
        <v>8</v>
      </c>
      <c r="H70" s="34">
        <v>180</v>
      </c>
      <c r="I70" s="33">
        <v>134</v>
      </c>
      <c r="J70" s="33">
        <v>46</v>
      </c>
      <c r="K70" s="34">
        <f t="shared" si="1"/>
        <v>121</v>
      </c>
    </row>
    <row r="71" spans="1:11" ht="15" customHeight="1">
      <c r="A71" s="39"/>
      <c r="B71" s="351"/>
      <c r="C71" s="254" t="s">
        <v>253</v>
      </c>
      <c r="D71" s="265"/>
      <c r="E71" s="34">
        <v>15</v>
      </c>
      <c r="F71" s="33">
        <v>15</v>
      </c>
      <c r="G71" s="40" t="s">
        <v>8</v>
      </c>
      <c r="H71" s="34">
        <v>13</v>
      </c>
      <c r="I71" s="33">
        <v>11</v>
      </c>
      <c r="J71" s="33">
        <v>2</v>
      </c>
      <c r="K71" s="34">
        <f t="shared" si="1"/>
        <v>-2</v>
      </c>
    </row>
    <row r="72" spans="1:11" ht="15" customHeight="1">
      <c r="A72" s="39"/>
      <c r="B72" s="351"/>
      <c r="C72" s="254" t="s">
        <v>251</v>
      </c>
      <c r="D72" s="265"/>
      <c r="E72" s="34">
        <v>20</v>
      </c>
      <c r="F72" s="33">
        <v>8</v>
      </c>
      <c r="G72" s="33">
        <v>12</v>
      </c>
      <c r="H72" s="34">
        <v>24</v>
      </c>
      <c r="I72" s="33">
        <v>19</v>
      </c>
      <c r="J72" s="33">
        <v>5</v>
      </c>
      <c r="K72" s="34">
        <f t="shared" si="1"/>
        <v>4</v>
      </c>
    </row>
    <row r="73" spans="1:11" ht="15" customHeight="1">
      <c r="A73" s="39"/>
      <c r="B73" s="351"/>
      <c r="C73" s="254" t="s">
        <v>249</v>
      </c>
      <c r="D73" s="265"/>
      <c r="E73" s="34">
        <v>19</v>
      </c>
      <c r="F73" s="33">
        <v>19</v>
      </c>
      <c r="G73" s="40" t="s">
        <v>8</v>
      </c>
      <c r="H73" s="34">
        <v>9</v>
      </c>
      <c r="I73" s="33">
        <v>8</v>
      </c>
      <c r="J73" s="33">
        <v>1</v>
      </c>
      <c r="K73" s="34">
        <f t="shared" si="1"/>
        <v>-10</v>
      </c>
    </row>
    <row r="74" spans="1:11" ht="15" customHeight="1">
      <c r="A74" s="39"/>
      <c r="B74" s="351"/>
      <c r="C74" s="254" t="s">
        <v>247</v>
      </c>
      <c r="D74" s="265"/>
      <c r="E74" s="34">
        <v>4</v>
      </c>
      <c r="F74" s="33">
        <v>2</v>
      </c>
      <c r="G74" s="33">
        <v>2</v>
      </c>
      <c r="H74" s="34">
        <v>13</v>
      </c>
      <c r="I74" s="33">
        <v>10</v>
      </c>
      <c r="J74" s="33">
        <v>3</v>
      </c>
      <c r="K74" s="34">
        <f t="shared" si="1"/>
        <v>9</v>
      </c>
    </row>
    <row r="75" spans="1:11" ht="15" customHeight="1">
      <c r="A75" s="39"/>
      <c r="B75" s="351"/>
      <c r="C75" s="254" t="s">
        <v>245</v>
      </c>
      <c r="D75" s="265"/>
      <c r="E75" s="34">
        <v>3</v>
      </c>
      <c r="F75" s="33">
        <v>2</v>
      </c>
      <c r="G75" s="33">
        <v>1</v>
      </c>
      <c r="H75" s="34">
        <v>17</v>
      </c>
      <c r="I75" s="33">
        <v>14</v>
      </c>
      <c r="J75" s="33">
        <v>3</v>
      </c>
      <c r="K75" s="34">
        <f t="shared" si="1"/>
        <v>14</v>
      </c>
    </row>
    <row r="76" spans="1:11" ht="15" customHeight="1">
      <c r="A76" s="39"/>
      <c r="B76" s="351"/>
      <c r="C76" s="254" t="s">
        <v>243</v>
      </c>
      <c r="D76" s="265"/>
      <c r="E76" s="34">
        <v>50</v>
      </c>
      <c r="F76" s="33">
        <v>20</v>
      </c>
      <c r="G76" s="33">
        <v>30</v>
      </c>
      <c r="H76" s="34">
        <v>8</v>
      </c>
      <c r="I76" s="33">
        <v>6</v>
      </c>
      <c r="J76" s="33">
        <v>2</v>
      </c>
      <c r="K76" s="34">
        <f t="shared" si="1"/>
        <v>-42</v>
      </c>
    </row>
    <row r="77" spans="1:11" ht="15" customHeight="1">
      <c r="A77" s="41"/>
      <c r="B77" s="352"/>
      <c r="C77" s="302" t="s">
        <v>241</v>
      </c>
      <c r="D77" s="338"/>
      <c r="E77" s="37">
        <v>1</v>
      </c>
      <c r="F77" s="36">
        <v>1</v>
      </c>
      <c r="G77" s="42" t="s">
        <v>8</v>
      </c>
      <c r="H77" s="37">
        <v>1</v>
      </c>
      <c r="I77" s="36">
        <v>1</v>
      </c>
      <c r="J77" s="42" t="s">
        <v>8</v>
      </c>
      <c r="K77" s="43" t="s">
        <v>87</v>
      </c>
    </row>
    <row r="78" spans="1:11" s="23" customFormat="1" ht="21" customHeight="1">
      <c r="A78" s="231" t="s">
        <v>240</v>
      </c>
      <c r="B78" s="231">
        <v>0</v>
      </c>
      <c r="C78" s="231"/>
      <c r="D78" s="232"/>
      <c r="E78" s="34">
        <v>17464</v>
      </c>
      <c r="F78" s="33">
        <v>14630</v>
      </c>
      <c r="G78" s="33">
        <v>2834</v>
      </c>
      <c r="H78" s="34">
        <v>20409</v>
      </c>
      <c r="I78" s="33">
        <v>17799</v>
      </c>
      <c r="J78" s="33">
        <v>2610</v>
      </c>
      <c r="K78" s="34">
        <f t="shared" ref="K78:K90" si="2">H78-E78</f>
        <v>2945</v>
      </c>
    </row>
    <row r="79" spans="1:11" ht="18" customHeight="1">
      <c r="A79" s="188" t="s">
        <v>148</v>
      </c>
      <c r="B79" s="269" t="s">
        <v>238</v>
      </c>
      <c r="C79" s="231"/>
      <c r="D79" s="232"/>
      <c r="E79" s="34">
        <v>12324</v>
      </c>
      <c r="F79" s="33">
        <v>10886</v>
      </c>
      <c r="G79" s="33">
        <v>1438</v>
      </c>
      <c r="H79" s="34">
        <v>16691</v>
      </c>
      <c r="I79" s="33">
        <v>14978</v>
      </c>
      <c r="J79" s="33">
        <v>1713</v>
      </c>
      <c r="K79" s="34">
        <f t="shared" si="2"/>
        <v>4367</v>
      </c>
    </row>
    <row r="80" spans="1:11" ht="15" customHeight="1">
      <c r="A80" s="188" t="s">
        <v>148</v>
      </c>
      <c r="B80" s="206"/>
      <c r="C80" s="269" t="s">
        <v>236</v>
      </c>
      <c r="D80" s="232"/>
      <c r="E80" s="35">
        <v>2957</v>
      </c>
      <c r="F80" s="33">
        <v>2453</v>
      </c>
      <c r="G80" s="33">
        <v>504</v>
      </c>
      <c r="H80" s="34">
        <v>1772</v>
      </c>
      <c r="I80" s="33">
        <v>1469</v>
      </c>
      <c r="J80" s="33">
        <v>303</v>
      </c>
      <c r="K80" s="34">
        <f t="shared" si="2"/>
        <v>-1185</v>
      </c>
    </row>
    <row r="81" spans="1:11" ht="15" customHeight="1">
      <c r="A81" s="188" t="s">
        <v>148</v>
      </c>
      <c r="B81" s="206"/>
      <c r="C81" s="308" t="s">
        <v>234</v>
      </c>
      <c r="D81" s="265"/>
      <c r="E81" s="35">
        <v>3027</v>
      </c>
      <c r="F81" s="33">
        <v>2983</v>
      </c>
      <c r="G81" s="33">
        <v>44</v>
      </c>
      <c r="H81" s="34">
        <v>3415</v>
      </c>
      <c r="I81" s="33">
        <v>3141</v>
      </c>
      <c r="J81" s="33">
        <v>274</v>
      </c>
      <c r="K81" s="34">
        <f t="shared" si="2"/>
        <v>388</v>
      </c>
    </row>
    <row r="82" spans="1:11" ht="15" customHeight="1">
      <c r="A82" s="188" t="s">
        <v>148</v>
      </c>
      <c r="B82" s="206"/>
      <c r="C82" s="308" t="s">
        <v>232</v>
      </c>
      <c r="D82" s="265"/>
      <c r="E82" s="35">
        <v>1956</v>
      </c>
      <c r="F82" s="33">
        <v>1422</v>
      </c>
      <c r="G82" s="33">
        <v>534</v>
      </c>
      <c r="H82" s="34">
        <v>2267</v>
      </c>
      <c r="I82" s="33">
        <v>1999</v>
      </c>
      <c r="J82" s="33">
        <v>268</v>
      </c>
      <c r="K82" s="34">
        <f t="shared" si="2"/>
        <v>311</v>
      </c>
    </row>
    <row r="83" spans="1:11" ht="15" customHeight="1">
      <c r="A83" s="188" t="s">
        <v>148</v>
      </c>
      <c r="B83" s="206"/>
      <c r="C83" s="308" t="s">
        <v>230</v>
      </c>
      <c r="D83" s="265"/>
      <c r="E83" s="35">
        <v>1497</v>
      </c>
      <c r="F83" s="33">
        <v>1465</v>
      </c>
      <c r="G83" s="33">
        <v>32</v>
      </c>
      <c r="H83" s="34">
        <v>1868</v>
      </c>
      <c r="I83" s="33">
        <v>1672</v>
      </c>
      <c r="J83" s="33">
        <v>196</v>
      </c>
      <c r="K83" s="34">
        <f t="shared" si="2"/>
        <v>371</v>
      </c>
    </row>
    <row r="84" spans="1:11" ht="15" customHeight="1">
      <c r="A84" s="188" t="s">
        <v>148</v>
      </c>
      <c r="B84" s="206"/>
      <c r="C84" s="308" t="s">
        <v>228</v>
      </c>
      <c r="D84" s="265"/>
      <c r="E84" s="35">
        <v>1084</v>
      </c>
      <c r="F84" s="33">
        <v>877</v>
      </c>
      <c r="G84" s="33">
        <v>207</v>
      </c>
      <c r="H84" s="34">
        <v>2532</v>
      </c>
      <c r="I84" s="33">
        <v>2285</v>
      </c>
      <c r="J84" s="33">
        <v>247</v>
      </c>
      <c r="K84" s="34">
        <f t="shared" si="2"/>
        <v>1448</v>
      </c>
    </row>
    <row r="85" spans="1:11" ht="15" customHeight="1">
      <c r="A85" s="188" t="s">
        <v>148</v>
      </c>
      <c r="B85" s="206"/>
      <c r="C85" s="308" t="s">
        <v>226</v>
      </c>
      <c r="D85" s="265"/>
      <c r="E85" s="35">
        <v>901</v>
      </c>
      <c r="F85" s="33">
        <v>894</v>
      </c>
      <c r="G85" s="33">
        <v>7</v>
      </c>
      <c r="H85" s="34">
        <v>3138</v>
      </c>
      <c r="I85" s="33">
        <v>2955</v>
      </c>
      <c r="J85" s="33">
        <v>183</v>
      </c>
      <c r="K85" s="34">
        <f t="shared" si="2"/>
        <v>2237</v>
      </c>
    </row>
    <row r="86" spans="1:11" ht="15" customHeight="1">
      <c r="A86" s="188" t="s">
        <v>148</v>
      </c>
      <c r="B86" s="220"/>
      <c r="C86" s="349" t="s">
        <v>224</v>
      </c>
      <c r="D86" s="338"/>
      <c r="E86" s="35">
        <v>902</v>
      </c>
      <c r="F86" s="33">
        <v>792</v>
      </c>
      <c r="G86" s="33">
        <v>110</v>
      </c>
      <c r="H86" s="34">
        <v>1699</v>
      </c>
      <c r="I86" s="33">
        <v>1457</v>
      </c>
      <c r="J86" s="33">
        <v>242</v>
      </c>
      <c r="K86" s="34">
        <f t="shared" si="2"/>
        <v>797</v>
      </c>
    </row>
    <row r="87" spans="1:11" ht="18" customHeight="1">
      <c r="A87" s="188" t="s">
        <v>148</v>
      </c>
      <c r="B87" s="308" t="s">
        <v>221</v>
      </c>
      <c r="C87" s="254"/>
      <c r="D87" s="265"/>
      <c r="E87" s="34">
        <v>3124</v>
      </c>
      <c r="F87" s="33">
        <v>2101</v>
      </c>
      <c r="G87" s="33">
        <v>1023</v>
      </c>
      <c r="H87" s="34">
        <v>1542</v>
      </c>
      <c r="I87" s="33">
        <v>1293</v>
      </c>
      <c r="J87" s="33">
        <v>249</v>
      </c>
      <c r="K87" s="34">
        <f t="shared" si="2"/>
        <v>-1582</v>
      </c>
    </row>
    <row r="88" spans="1:11" ht="18" customHeight="1">
      <c r="A88" s="188" t="s">
        <v>148</v>
      </c>
      <c r="B88" s="269" t="s">
        <v>219</v>
      </c>
      <c r="C88" s="231"/>
      <c r="D88" s="232"/>
      <c r="E88" s="34">
        <v>467</v>
      </c>
      <c r="F88" s="33">
        <v>320</v>
      </c>
      <c r="G88" s="33">
        <v>147</v>
      </c>
      <c r="H88" s="34">
        <v>1139</v>
      </c>
      <c r="I88" s="33">
        <v>880</v>
      </c>
      <c r="J88" s="33">
        <v>259</v>
      </c>
      <c r="K88" s="34">
        <f t="shared" si="2"/>
        <v>672</v>
      </c>
    </row>
    <row r="89" spans="1:11" ht="18" customHeight="1">
      <c r="A89" s="188" t="s">
        <v>148</v>
      </c>
      <c r="B89" s="301" t="s">
        <v>217</v>
      </c>
      <c r="C89" s="345"/>
      <c r="D89" s="279"/>
      <c r="E89" s="34">
        <v>108</v>
      </c>
      <c r="F89" s="33">
        <v>83</v>
      </c>
      <c r="G89" s="33">
        <v>25</v>
      </c>
      <c r="H89" s="34">
        <v>127</v>
      </c>
      <c r="I89" s="33">
        <v>70</v>
      </c>
      <c r="J89" s="33">
        <v>57</v>
      </c>
      <c r="K89" s="34">
        <f t="shared" si="2"/>
        <v>19</v>
      </c>
    </row>
    <row r="90" spans="1:11" ht="18" customHeight="1">
      <c r="A90" s="218" t="s">
        <v>148</v>
      </c>
      <c r="B90" s="346" t="s">
        <v>215</v>
      </c>
      <c r="C90" s="347"/>
      <c r="D90" s="348"/>
      <c r="E90" s="44">
        <v>1441</v>
      </c>
      <c r="F90" s="45">
        <v>1240</v>
      </c>
      <c r="G90" s="45">
        <v>201</v>
      </c>
      <c r="H90" s="44">
        <v>910</v>
      </c>
      <c r="I90" s="45">
        <v>578</v>
      </c>
      <c r="J90" s="45">
        <v>332</v>
      </c>
      <c r="K90" s="44">
        <f t="shared" si="2"/>
        <v>-531</v>
      </c>
    </row>
    <row r="91" spans="1:11">
      <c r="D91" s="188"/>
      <c r="E91" s="46"/>
      <c r="F91" s="40"/>
      <c r="G91" s="40"/>
      <c r="H91" s="46"/>
      <c r="I91" s="40"/>
      <c r="J91" s="40"/>
      <c r="K91" s="13" t="s">
        <v>873</v>
      </c>
    </row>
    <row r="92" spans="1:11">
      <c r="A92" s="14" t="s">
        <v>972</v>
      </c>
    </row>
  </sheetData>
  <customSheetViews>
    <customSheetView guid="{5EBCDA32-B4BD-414C-B320-75D89D5E9F8E}" showPageBreaks="1" printArea="1" view="pageBreakPreview">
      <selection activeCell="A5" sqref="A5"/>
      <rowBreaks count="1" manualBreakCount="1">
        <brk id="94" max="21" man="1"/>
      </rowBreaks>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88">
    <mergeCell ref="C37:D37"/>
    <mergeCell ref="C48:D48"/>
    <mergeCell ref="C49:D49"/>
    <mergeCell ref="C50:D50"/>
    <mergeCell ref="C52:D52"/>
    <mergeCell ref="C45:D45"/>
    <mergeCell ref="C42:D42"/>
    <mergeCell ref="C43:D43"/>
    <mergeCell ref="C47:D47"/>
    <mergeCell ref="C46:D46"/>
    <mergeCell ref="C38:D38"/>
    <mergeCell ref="C40:D40"/>
    <mergeCell ref="C39:D39"/>
    <mergeCell ref="C44:D44"/>
    <mergeCell ref="C41:D41"/>
    <mergeCell ref="C31:D31"/>
    <mergeCell ref="C33:D33"/>
    <mergeCell ref="C35:D35"/>
    <mergeCell ref="C34:D34"/>
    <mergeCell ref="C36:D36"/>
    <mergeCell ref="C18:D18"/>
    <mergeCell ref="C17:D17"/>
    <mergeCell ref="C20:D20"/>
    <mergeCell ref="C19:D19"/>
    <mergeCell ref="B55:B67"/>
    <mergeCell ref="C21:D21"/>
    <mergeCell ref="C22:D22"/>
    <mergeCell ref="C24:D24"/>
    <mergeCell ref="C23:D23"/>
    <mergeCell ref="C26:D26"/>
    <mergeCell ref="C25:D25"/>
    <mergeCell ref="C28:D28"/>
    <mergeCell ref="C27:D27"/>
    <mergeCell ref="C30:D30"/>
    <mergeCell ref="C29:D29"/>
    <mergeCell ref="C32:D32"/>
    <mergeCell ref="A11:D11"/>
    <mergeCell ref="C14:D14"/>
    <mergeCell ref="C13:D13"/>
    <mergeCell ref="C15:D15"/>
    <mergeCell ref="C16:D16"/>
    <mergeCell ref="A10:D10"/>
    <mergeCell ref="A8:D9"/>
    <mergeCell ref="K8:K9"/>
    <mergeCell ref="E8:G8"/>
    <mergeCell ref="H8:J8"/>
    <mergeCell ref="C67:D67"/>
    <mergeCell ref="C56:D56"/>
    <mergeCell ref="C55:D55"/>
    <mergeCell ref="C51:D51"/>
    <mergeCell ref="C54:D54"/>
    <mergeCell ref="C53:D53"/>
    <mergeCell ref="C61:D61"/>
    <mergeCell ref="C60:D60"/>
    <mergeCell ref="C59:D59"/>
    <mergeCell ref="C58:D58"/>
    <mergeCell ref="C57:D57"/>
    <mergeCell ref="C66:D66"/>
    <mergeCell ref="C65:D65"/>
    <mergeCell ref="C64:D64"/>
    <mergeCell ref="C63:D63"/>
    <mergeCell ref="C62:D62"/>
    <mergeCell ref="C72:D72"/>
    <mergeCell ref="C71:D71"/>
    <mergeCell ref="C70:D70"/>
    <mergeCell ref="C69:D69"/>
    <mergeCell ref="C68:D68"/>
    <mergeCell ref="C77:D77"/>
    <mergeCell ref="C76:D76"/>
    <mergeCell ref="C75:D75"/>
    <mergeCell ref="C74:D74"/>
    <mergeCell ref="C73:D73"/>
    <mergeCell ref="B37:B54"/>
    <mergeCell ref="B89:D89"/>
    <mergeCell ref="B90:D90"/>
    <mergeCell ref="B12:D12"/>
    <mergeCell ref="C84:D84"/>
    <mergeCell ref="C85:D85"/>
    <mergeCell ref="C86:D86"/>
    <mergeCell ref="B87:D87"/>
    <mergeCell ref="B88:D88"/>
    <mergeCell ref="B79:D79"/>
    <mergeCell ref="C80:D80"/>
    <mergeCell ref="C81:D81"/>
    <mergeCell ref="C82:D82"/>
    <mergeCell ref="C83:D83"/>
    <mergeCell ref="B68:B77"/>
    <mergeCell ref="A78:D78"/>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rowBreaks count="1" manualBreakCount="1">
    <brk id="92"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zoomScaleNormal="100" zoomScaleSheetLayoutView="100" workbookViewId="0">
      <selection sqref="A1:B1"/>
    </sheetView>
  </sheetViews>
  <sheetFormatPr defaultColWidth="1.6640625" defaultRowHeight="12"/>
  <cols>
    <col min="1" max="2" width="5.77734375" style="14" customWidth="1"/>
    <col min="3" max="3" width="23.77734375" style="14" customWidth="1"/>
    <col min="4" max="7" width="16.44140625" style="14" customWidth="1"/>
    <col min="8" max="16384" width="1.6640625" style="14"/>
  </cols>
  <sheetData>
    <row r="1" spans="1:7" s="12" customFormat="1" ht="19.2">
      <c r="A1" s="10" t="str">
        <f ca="1">MID(CELL("FILENAME",A1),FIND("]",CELL("FILENAME",A1))+1,99)&amp;"　"&amp;"町丁目別世帯数および男女別人口"</f>
        <v>11　町丁目別世帯数および男女別人口</v>
      </c>
      <c r="B1" s="10"/>
      <c r="C1" s="10"/>
      <c r="D1" s="11"/>
      <c r="E1" s="11"/>
      <c r="F1" s="11"/>
      <c r="G1" s="11"/>
    </row>
    <row r="2" spans="1:7" ht="0.6" customHeight="1">
      <c r="A2" s="13"/>
      <c r="B2" s="13"/>
      <c r="C2" s="13"/>
      <c r="D2" s="13"/>
      <c r="E2" s="13"/>
      <c r="F2" s="13"/>
      <c r="G2" s="13"/>
    </row>
    <row r="3" spans="1:7" ht="1.05" customHeight="1">
      <c r="A3" s="13"/>
      <c r="B3" s="13"/>
      <c r="C3" s="13"/>
      <c r="D3" s="13"/>
      <c r="E3" s="13"/>
      <c r="F3" s="13"/>
      <c r="G3" s="13"/>
    </row>
    <row r="4" spans="1:7" s="13" customFormat="1" ht="1.05" customHeight="1">
      <c r="A4" s="15"/>
      <c r="B4" s="15"/>
      <c r="C4" s="15"/>
      <c r="D4" s="15"/>
      <c r="E4" s="15"/>
      <c r="F4" s="15"/>
      <c r="G4" s="15"/>
    </row>
    <row r="5" spans="1:7" s="16" customFormat="1" ht="1.05" customHeight="1">
      <c r="A5" s="186"/>
      <c r="B5" s="186"/>
      <c r="C5" s="186"/>
      <c r="D5" s="186"/>
      <c r="E5" s="186"/>
      <c r="F5" s="186"/>
      <c r="G5" s="186"/>
    </row>
    <row r="6" spans="1:7" ht="1.05" customHeight="1">
      <c r="A6" s="13"/>
      <c r="B6" s="13"/>
      <c r="C6" s="13"/>
      <c r="D6" s="13"/>
      <c r="E6" s="13"/>
      <c r="F6" s="13"/>
      <c r="G6" s="13"/>
    </row>
    <row r="7" spans="1:7">
      <c r="A7" s="13"/>
      <c r="B7" s="13"/>
      <c r="C7" s="13"/>
      <c r="D7" s="13"/>
      <c r="E7" s="13"/>
      <c r="F7" s="13"/>
      <c r="G7" s="13" t="s">
        <v>867</v>
      </c>
    </row>
    <row r="8" spans="1:7" s="30" customFormat="1">
      <c r="A8" s="224" t="s">
        <v>14</v>
      </c>
      <c r="B8" s="224"/>
      <c r="C8" s="225"/>
      <c r="D8" s="235" t="s">
        <v>13</v>
      </c>
      <c r="E8" s="228" t="s">
        <v>12</v>
      </c>
      <c r="F8" s="229"/>
      <c r="G8" s="229"/>
    </row>
    <row r="9" spans="1:7" s="30" customFormat="1">
      <c r="A9" s="226"/>
      <c r="B9" s="226"/>
      <c r="C9" s="227"/>
      <c r="D9" s="236"/>
      <c r="E9" s="210" t="s">
        <v>7</v>
      </c>
      <c r="F9" s="210" t="s">
        <v>11</v>
      </c>
      <c r="G9" s="210" t="s">
        <v>10</v>
      </c>
    </row>
    <row r="10" spans="1:7" s="167" customFormat="1" ht="11.4">
      <c r="A10" s="237" t="s">
        <v>9</v>
      </c>
      <c r="B10" s="238"/>
      <c r="C10" s="238"/>
      <c r="D10" s="165">
        <v>176967</v>
      </c>
      <c r="E10" s="166">
        <v>401558</v>
      </c>
      <c r="F10" s="166">
        <v>188931</v>
      </c>
      <c r="G10" s="166">
        <v>212627</v>
      </c>
    </row>
    <row r="11" spans="1:7" s="167" customFormat="1" ht="11.4">
      <c r="A11" s="168"/>
      <c r="B11" s="233" t="s">
        <v>735</v>
      </c>
      <c r="C11" s="234"/>
      <c r="D11" s="169">
        <v>132</v>
      </c>
      <c r="E11" s="169">
        <v>222</v>
      </c>
      <c r="F11" s="169">
        <v>115</v>
      </c>
      <c r="G11" s="169">
        <v>107</v>
      </c>
    </row>
    <row r="12" spans="1:7" s="167" customFormat="1" ht="11.4">
      <c r="A12" s="168"/>
      <c r="B12" s="233" t="s">
        <v>751</v>
      </c>
      <c r="C12" s="234"/>
      <c r="D12" s="169">
        <v>984</v>
      </c>
      <c r="E12" s="169">
        <v>1830</v>
      </c>
      <c r="F12" s="169">
        <v>906</v>
      </c>
      <c r="G12" s="169">
        <v>924</v>
      </c>
    </row>
    <row r="13" spans="1:7" s="167" customFormat="1" ht="11.4">
      <c r="A13" s="168"/>
      <c r="B13" s="170"/>
      <c r="C13" s="171" t="s">
        <v>419</v>
      </c>
      <c r="D13" s="169">
        <v>690</v>
      </c>
      <c r="E13" s="169">
        <v>1253</v>
      </c>
      <c r="F13" s="169">
        <v>651</v>
      </c>
      <c r="G13" s="169">
        <v>602</v>
      </c>
    </row>
    <row r="14" spans="1:7" s="167" customFormat="1" ht="11.4">
      <c r="A14" s="168"/>
      <c r="B14" s="170"/>
      <c r="C14" s="172" t="s">
        <v>420</v>
      </c>
      <c r="D14" s="169">
        <v>294</v>
      </c>
      <c r="E14" s="169">
        <v>577</v>
      </c>
      <c r="F14" s="169">
        <v>255</v>
      </c>
      <c r="G14" s="169">
        <v>322</v>
      </c>
    </row>
    <row r="15" spans="1:7" s="167" customFormat="1" ht="11.4">
      <c r="A15" s="168"/>
      <c r="B15" s="233" t="s">
        <v>752</v>
      </c>
      <c r="C15" s="234"/>
      <c r="D15" s="169">
        <v>1793</v>
      </c>
      <c r="E15" s="169">
        <v>3191</v>
      </c>
      <c r="F15" s="169">
        <v>1462</v>
      </c>
      <c r="G15" s="169">
        <v>1729</v>
      </c>
    </row>
    <row r="16" spans="1:7" s="167" customFormat="1" ht="11.4">
      <c r="A16" s="168"/>
      <c r="B16" s="170"/>
      <c r="C16" s="171" t="s">
        <v>421</v>
      </c>
      <c r="D16" s="169">
        <v>386</v>
      </c>
      <c r="E16" s="169">
        <v>626</v>
      </c>
      <c r="F16" s="169">
        <v>289</v>
      </c>
      <c r="G16" s="169">
        <v>337</v>
      </c>
    </row>
    <row r="17" spans="1:7" s="167" customFormat="1" ht="11.4">
      <c r="A17" s="168"/>
      <c r="B17" s="170"/>
      <c r="C17" s="172" t="s">
        <v>422</v>
      </c>
      <c r="D17" s="169">
        <v>438</v>
      </c>
      <c r="E17" s="169">
        <v>770</v>
      </c>
      <c r="F17" s="169">
        <v>349</v>
      </c>
      <c r="G17" s="169">
        <v>421</v>
      </c>
    </row>
    <row r="18" spans="1:7" s="167" customFormat="1" ht="11.4">
      <c r="A18" s="168"/>
      <c r="B18" s="170"/>
      <c r="C18" s="172" t="s">
        <v>423</v>
      </c>
      <c r="D18" s="169">
        <v>430</v>
      </c>
      <c r="E18" s="169">
        <v>811</v>
      </c>
      <c r="F18" s="169">
        <v>372</v>
      </c>
      <c r="G18" s="169">
        <v>439</v>
      </c>
    </row>
    <row r="19" spans="1:7" s="167" customFormat="1" ht="11.4">
      <c r="A19" s="168"/>
      <c r="B19" s="170"/>
      <c r="C19" s="172" t="s">
        <v>424</v>
      </c>
      <c r="D19" s="169">
        <v>539</v>
      </c>
      <c r="E19" s="169">
        <v>984</v>
      </c>
      <c r="F19" s="169">
        <v>452</v>
      </c>
      <c r="G19" s="169">
        <v>532</v>
      </c>
    </row>
    <row r="20" spans="1:7" s="167" customFormat="1" ht="11.4">
      <c r="A20" s="168"/>
      <c r="B20" s="233" t="s">
        <v>753</v>
      </c>
      <c r="C20" s="234"/>
      <c r="D20" s="169">
        <v>1380</v>
      </c>
      <c r="E20" s="169">
        <v>2562</v>
      </c>
      <c r="F20" s="169">
        <v>1261</v>
      </c>
      <c r="G20" s="169">
        <v>1301</v>
      </c>
    </row>
    <row r="21" spans="1:7" s="167" customFormat="1" ht="11.4">
      <c r="A21" s="168"/>
      <c r="B21" s="170"/>
      <c r="C21" s="171" t="s">
        <v>425</v>
      </c>
      <c r="D21" s="169">
        <v>406</v>
      </c>
      <c r="E21" s="169">
        <v>741</v>
      </c>
      <c r="F21" s="169">
        <v>369</v>
      </c>
      <c r="G21" s="169">
        <v>372</v>
      </c>
    </row>
    <row r="22" spans="1:7" s="167" customFormat="1" ht="11.4">
      <c r="A22" s="168"/>
      <c r="B22" s="170"/>
      <c r="C22" s="172" t="s">
        <v>426</v>
      </c>
      <c r="D22" s="169">
        <v>466</v>
      </c>
      <c r="E22" s="169">
        <v>843</v>
      </c>
      <c r="F22" s="169">
        <v>419</v>
      </c>
      <c r="G22" s="169">
        <v>424</v>
      </c>
    </row>
    <row r="23" spans="1:7" s="167" customFormat="1" ht="11.4">
      <c r="A23" s="168"/>
      <c r="B23" s="170"/>
      <c r="C23" s="172" t="s">
        <v>427</v>
      </c>
      <c r="D23" s="169">
        <v>508</v>
      </c>
      <c r="E23" s="169">
        <v>978</v>
      </c>
      <c r="F23" s="169">
        <v>473</v>
      </c>
      <c r="G23" s="169">
        <v>505</v>
      </c>
    </row>
    <row r="24" spans="1:7" s="167" customFormat="1" ht="11.4">
      <c r="A24" s="168"/>
      <c r="B24" s="233" t="s">
        <v>754</v>
      </c>
      <c r="C24" s="234"/>
      <c r="D24" s="169">
        <v>1255</v>
      </c>
      <c r="E24" s="169">
        <v>2157</v>
      </c>
      <c r="F24" s="169">
        <v>1006</v>
      </c>
      <c r="G24" s="169">
        <v>1151</v>
      </c>
    </row>
    <row r="25" spans="1:7" s="167" customFormat="1" ht="11.4">
      <c r="A25" s="168"/>
      <c r="B25" s="170"/>
      <c r="C25" s="171" t="s">
        <v>428</v>
      </c>
      <c r="D25" s="169">
        <v>329</v>
      </c>
      <c r="E25" s="169">
        <v>637</v>
      </c>
      <c r="F25" s="169">
        <v>304</v>
      </c>
      <c r="G25" s="169">
        <v>333</v>
      </c>
    </row>
    <row r="26" spans="1:7" s="167" customFormat="1" ht="11.4">
      <c r="A26" s="168"/>
      <c r="B26" s="170"/>
      <c r="C26" s="172" t="s">
        <v>429</v>
      </c>
      <c r="D26" s="169">
        <v>496</v>
      </c>
      <c r="E26" s="169">
        <v>844</v>
      </c>
      <c r="F26" s="169">
        <v>394</v>
      </c>
      <c r="G26" s="169">
        <v>450</v>
      </c>
    </row>
    <row r="27" spans="1:7" s="167" customFormat="1" ht="11.4">
      <c r="A27" s="168"/>
      <c r="B27" s="170"/>
      <c r="C27" s="172" t="s">
        <v>430</v>
      </c>
      <c r="D27" s="169">
        <v>232</v>
      </c>
      <c r="E27" s="169">
        <v>345</v>
      </c>
      <c r="F27" s="169">
        <v>137</v>
      </c>
      <c r="G27" s="169">
        <v>208</v>
      </c>
    </row>
    <row r="28" spans="1:7" s="167" customFormat="1" ht="11.4">
      <c r="A28" s="168"/>
      <c r="B28" s="170"/>
      <c r="C28" s="172" t="s">
        <v>431</v>
      </c>
      <c r="D28" s="169">
        <v>198</v>
      </c>
      <c r="E28" s="169">
        <v>331</v>
      </c>
      <c r="F28" s="169">
        <v>171</v>
      </c>
      <c r="G28" s="169">
        <v>160</v>
      </c>
    </row>
    <row r="29" spans="1:7" s="167" customFormat="1" ht="11.4">
      <c r="A29" s="168"/>
      <c r="B29" s="233" t="s">
        <v>755</v>
      </c>
      <c r="C29" s="234"/>
      <c r="D29" s="169">
        <v>1583</v>
      </c>
      <c r="E29" s="169">
        <v>3177</v>
      </c>
      <c r="F29" s="169">
        <v>1537</v>
      </c>
      <c r="G29" s="169">
        <v>1640</v>
      </c>
    </row>
    <row r="30" spans="1:7" s="167" customFormat="1" ht="11.4">
      <c r="A30" s="168"/>
      <c r="B30" s="170"/>
      <c r="C30" s="171" t="s">
        <v>432</v>
      </c>
      <c r="D30" s="169">
        <v>637</v>
      </c>
      <c r="E30" s="169">
        <v>1306</v>
      </c>
      <c r="F30" s="169">
        <v>650</v>
      </c>
      <c r="G30" s="169">
        <v>656</v>
      </c>
    </row>
    <row r="31" spans="1:7" s="167" customFormat="1" ht="11.4">
      <c r="A31" s="168"/>
      <c r="B31" s="170"/>
      <c r="C31" s="172" t="s">
        <v>433</v>
      </c>
      <c r="D31" s="169">
        <v>533</v>
      </c>
      <c r="E31" s="169">
        <v>1058</v>
      </c>
      <c r="F31" s="169">
        <v>518</v>
      </c>
      <c r="G31" s="169">
        <v>540</v>
      </c>
    </row>
    <row r="32" spans="1:7" s="167" customFormat="1" ht="11.4">
      <c r="A32" s="168"/>
      <c r="B32" s="170"/>
      <c r="C32" s="172" t="s">
        <v>434</v>
      </c>
      <c r="D32" s="169">
        <v>413</v>
      </c>
      <c r="E32" s="169">
        <v>813</v>
      </c>
      <c r="F32" s="169">
        <v>369</v>
      </c>
      <c r="G32" s="169">
        <v>444</v>
      </c>
    </row>
    <row r="33" spans="1:7" s="167" customFormat="1" ht="11.4">
      <c r="A33" s="168"/>
      <c r="B33" s="233" t="s">
        <v>756</v>
      </c>
      <c r="C33" s="234"/>
      <c r="D33" s="169">
        <v>1400</v>
      </c>
      <c r="E33" s="169">
        <v>2481</v>
      </c>
      <c r="F33" s="169">
        <v>1255</v>
      </c>
      <c r="G33" s="169">
        <v>1226</v>
      </c>
    </row>
    <row r="34" spans="1:7" s="167" customFormat="1" ht="11.4">
      <c r="A34" s="168"/>
      <c r="B34" s="170"/>
      <c r="C34" s="171" t="s">
        <v>435</v>
      </c>
      <c r="D34" s="169">
        <v>830</v>
      </c>
      <c r="E34" s="169">
        <v>1692</v>
      </c>
      <c r="F34" s="169">
        <v>828</v>
      </c>
      <c r="G34" s="169">
        <v>864</v>
      </c>
    </row>
    <row r="35" spans="1:7" s="167" customFormat="1" ht="11.4">
      <c r="A35" s="168"/>
      <c r="B35" s="170"/>
      <c r="C35" s="172" t="s">
        <v>436</v>
      </c>
      <c r="D35" s="169">
        <v>570</v>
      </c>
      <c r="E35" s="169">
        <v>789</v>
      </c>
      <c r="F35" s="169">
        <v>427</v>
      </c>
      <c r="G35" s="169">
        <v>362</v>
      </c>
    </row>
    <row r="36" spans="1:7" s="167" customFormat="1" ht="11.4">
      <c r="A36" s="168"/>
      <c r="B36" s="170"/>
      <c r="C36" s="172" t="s">
        <v>437</v>
      </c>
      <c r="D36" s="169" t="s">
        <v>8</v>
      </c>
      <c r="E36" s="169" t="s">
        <v>8</v>
      </c>
      <c r="F36" s="169" t="s">
        <v>8</v>
      </c>
      <c r="G36" s="169" t="s">
        <v>8</v>
      </c>
    </row>
    <row r="37" spans="1:7" s="167" customFormat="1" ht="11.4">
      <c r="A37" s="168"/>
      <c r="B37" s="233" t="s">
        <v>736</v>
      </c>
      <c r="C37" s="234"/>
      <c r="D37" s="169" t="s">
        <v>8</v>
      </c>
      <c r="E37" s="169" t="s">
        <v>8</v>
      </c>
      <c r="F37" s="169" t="s">
        <v>8</v>
      </c>
      <c r="G37" s="169" t="s">
        <v>8</v>
      </c>
    </row>
    <row r="38" spans="1:7" s="167" customFormat="1" ht="11.4">
      <c r="A38" s="168"/>
      <c r="B38" s="233" t="s">
        <v>757</v>
      </c>
      <c r="C38" s="234"/>
      <c r="D38" s="169">
        <v>1056</v>
      </c>
      <c r="E38" s="169">
        <v>2199</v>
      </c>
      <c r="F38" s="169">
        <v>1135</v>
      </c>
      <c r="G38" s="169">
        <v>1064</v>
      </c>
    </row>
    <row r="39" spans="1:7" s="167" customFormat="1" ht="11.4">
      <c r="A39" s="168"/>
      <c r="B39" s="170"/>
      <c r="C39" s="171" t="s">
        <v>438</v>
      </c>
      <c r="D39" s="169">
        <v>514</v>
      </c>
      <c r="E39" s="169">
        <v>1080</v>
      </c>
      <c r="F39" s="169">
        <v>554</v>
      </c>
      <c r="G39" s="169">
        <v>526</v>
      </c>
    </row>
    <row r="40" spans="1:7" s="167" customFormat="1" ht="11.4">
      <c r="A40" s="168"/>
      <c r="B40" s="170"/>
      <c r="C40" s="172" t="s">
        <v>439</v>
      </c>
      <c r="D40" s="169">
        <v>452</v>
      </c>
      <c r="E40" s="169">
        <v>932</v>
      </c>
      <c r="F40" s="169">
        <v>478</v>
      </c>
      <c r="G40" s="169">
        <v>454</v>
      </c>
    </row>
    <row r="41" spans="1:7" s="167" customFormat="1" ht="11.4">
      <c r="A41" s="168"/>
      <c r="B41" s="170"/>
      <c r="C41" s="172" t="s">
        <v>440</v>
      </c>
      <c r="D41" s="169">
        <v>90</v>
      </c>
      <c r="E41" s="169">
        <v>187</v>
      </c>
      <c r="F41" s="169">
        <v>103</v>
      </c>
      <c r="G41" s="169">
        <v>84</v>
      </c>
    </row>
    <row r="42" spans="1:7" s="167" customFormat="1" ht="11.4">
      <c r="A42" s="168"/>
      <c r="B42" s="233" t="s">
        <v>758</v>
      </c>
      <c r="C42" s="234"/>
      <c r="D42" s="169">
        <v>3169</v>
      </c>
      <c r="E42" s="169">
        <v>7684</v>
      </c>
      <c r="F42" s="169">
        <v>3674</v>
      </c>
      <c r="G42" s="169">
        <v>4010</v>
      </c>
    </row>
    <row r="43" spans="1:7" s="167" customFormat="1" ht="11.4">
      <c r="A43" s="168"/>
      <c r="B43" s="170"/>
      <c r="C43" s="171" t="s">
        <v>441</v>
      </c>
      <c r="D43" s="169">
        <v>413</v>
      </c>
      <c r="E43" s="169">
        <v>1051</v>
      </c>
      <c r="F43" s="169">
        <v>486</v>
      </c>
      <c r="G43" s="169">
        <v>565</v>
      </c>
    </row>
    <row r="44" spans="1:7" s="167" customFormat="1" ht="11.4">
      <c r="A44" s="168"/>
      <c r="B44" s="170"/>
      <c r="C44" s="172" t="s">
        <v>442</v>
      </c>
      <c r="D44" s="169">
        <v>615</v>
      </c>
      <c r="E44" s="169">
        <v>1501</v>
      </c>
      <c r="F44" s="169">
        <v>736</v>
      </c>
      <c r="G44" s="169">
        <v>765</v>
      </c>
    </row>
    <row r="45" spans="1:7" s="167" customFormat="1" ht="11.4">
      <c r="A45" s="168"/>
      <c r="B45" s="170"/>
      <c r="C45" s="172" t="s">
        <v>443</v>
      </c>
      <c r="D45" s="169">
        <v>404</v>
      </c>
      <c r="E45" s="169">
        <v>848</v>
      </c>
      <c r="F45" s="169">
        <v>419</v>
      </c>
      <c r="G45" s="169">
        <v>429</v>
      </c>
    </row>
    <row r="46" spans="1:7" s="167" customFormat="1" ht="11.4">
      <c r="A46" s="168"/>
      <c r="B46" s="170"/>
      <c r="C46" s="172" t="s">
        <v>444</v>
      </c>
      <c r="D46" s="169">
        <v>718</v>
      </c>
      <c r="E46" s="169">
        <v>1884</v>
      </c>
      <c r="F46" s="169">
        <v>913</v>
      </c>
      <c r="G46" s="169">
        <v>971</v>
      </c>
    </row>
    <row r="47" spans="1:7" s="167" customFormat="1" ht="11.4">
      <c r="A47" s="168"/>
      <c r="B47" s="170"/>
      <c r="C47" s="172" t="s">
        <v>445</v>
      </c>
      <c r="D47" s="169">
        <v>155</v>
      </c>
      <c r="E47" s="169">
        <v>416</v>
      </c>
      <c r="F47" s="169">
        <v>198</v>
      </c>
      <c r="G47" s="169">
        <v>218</v>
      </c>
    </row>
    <row r="48" spans="1:7" s="167" customFormat="1" ht="11.4">
      <c r="A48" s="168"/>
      <c r="B48" s="170"/>
      <c r="C48" s="172" t="s">
        <v>446</v>
      </c>
      <c r="D48" s="169">
        <v>864</v>
      </c>
      <c r="E48" s="169">
        <v>1984</v>
      </c>
      <c r="F48" s="169">
        <v>922</v>
      </c>
      <c r="G48" s="169">
        <v>1062</v>
      </c>
    </row>
    <row r="49" spans="1:7" s="167" customFormat="1" ht="11.4">
      <c r="A49" s="168"/>
      <c r="B49" s="233" t="s">
        <v>737</v>
      </c>
      <c r="C49" s="234"/>
      <c r="D49" s="169">
        <v>732</v>
      </c>
      <c r="E49" s="169">
        <v>1635</v>
      </c>
      <c r="F49" s="169">
        <v>786</v>
      </c>
      <c r="G49" s="169">
        <v>849</v>
      </c>
    </row>
    <row r="50" spans="1:7" s="167" customFormat="1" ht="11.4">
      <c r="A50" s="168"/>
      <c r="B50" s="233" t="s">
        <v>738</v>
      </c>
      <c r="C50" s="234"/>
      <c r="D50" s="169">
        <v>648</v>
      </c>
      <c r="E50" s="169">
        <v>1313</v>
      </c>
      <c r="F50" s="169">
        <v>669</v>
      </c>
      <c r="G50" s="169">
        <v>644</v>
      </c>
    </row>
    <row r="51" spans="1:7" s="167" customFormat="1" ht="11.4">
      <c r="A51" s="168"/>
      <c r="B51" s="233" t="s">
        <v>759</v>
      </c>
      <c r="C51" s="234"/>
      <c r="D51" s="169">
        <v>2153</v>
      </c>
      <c r="E51" s="169">
        <v>5198</v>
      </c>
      <c r="F51" s="169">
        <v>2481</v>
      </c>
      <c r="G51" s="169">
        <v>2717</v>
      </c>
    </row>
    <row r="52" spans="1:7" s="167" customFormat="1" ht="11.4">
      <c r="A52" s="168"/>
      <c r="B52" s="173"/>
      <c r="C52" s="171" t="s">
        <v>447</v>
      </c>
      <c r="D52" s="169">
        <v>361</v>
      </c>
      <c r="E52" s="169">
        <v>935</v>
      </c>
      <c r="F52" s="169">
        <v>438</v>
      </c>
      <c r="G52" s="169">
        <v>497</v>
      </c>
    </row>
    <row r="53" spans="1:7" s="167" customFormat="1" ht="11.4">
      <c r="A53" s="168"/>
      <c r="B53" s="173"/>
      <c r="C53" s="170" t="s">
        <v>448</v>
      </c>
      <c r="D53" s="169">
        <v>671</v>
      </c>
      <c r="E53" s="169">
        <v>1588</v>
      </c>
      <c r="F53" s="169">
        <v>745</v>
      </c>
      <c r="G53" s="169">
        <v>843</v>
      </c>
    </row>
    <row r="54" spans="1:7" s="167" customFormat="1" ht="11.4">
      <c r="A54" s="168"/>
      <c r="B54" s="173"/>
      <c r="C54" s="170" t="s">
        <v>449</v>
      </c>
      <c r="D54" s="169">
        <v>454</v>
      </c>
      <c r="E54" s="169">
        <v>1082</v>
      </c>
      <c r="F54" s="169">
        <v>529</v>
      </c>
      <c r="G54" s="169">
        <v>553</v>
      </c>
    </row>
    <row r="55" spans="1:7" s="167" customFormat="1" ht="11.4">
      <c r="A55" s="168"/>
      <c r="B55" s="173"/>
      <c r="C55" s="170" t="s">
        <v>450</v>
      </c>
      <c r="D55" s="169">
        <v>667</v>
      </c>
      <c r="E55" s="169">
        <v>1593</v>
      </c>
      <c r="F55" s="169">
        <v>769</v>
      </c>
      <c r="G55" s="169">
        <v>824</v>
      </c>
    </row>
    <row r="56" spans="1:7" s="167" customFormat="1" ht="11.4">
      <c r="A56" s="168"/>
      <c r="B56" s="233" t="s">
        <v>760</v>
      </c>
      <c r="C56" s="234"/>
      <c r="D56" s="169">
        <v>2278</v>
      </c>
      <c r="E56" s="169">
        <v>4893</v>
      </c>
      <c r="F56" s="169">
        <v>2378</v>
      </c>
      <c r="G56" s="169">
        <v>2515</v>
      </c>
    </row>
    <row r="57" spans="1:7" s="167" customFormat="1" ht="11.4">
      <c r="A57" s="168"/>
      <c r="B57" s="173"/>
      <c r="C57" s="171" t="s">
        <v>451</v>
      </c>
      <c r="D57" s="169">
        <v>422</v>
      </c>
      <c r="E57" s="169">
        <v>1064</v>
      </c>
      <c r="F57" s="169">
        <v>500</v>
      </c>
      <c r="G57" s="169">
        <v>564</v>
      </c>
    </row>
    <row r="58" spans="1:7" s="167" customFormat="1" ht="11.4">
      <c r="A58" s="168"/>
      <c r="B58" s="173"/>
      <c r="C58" s="170" t="s">
        <v>452</v>
      </c>
      <c r="D58" s="169">
        <v>543</v>
      </c>
      <c r="E58" s="169">
        <v>1115</v>
      </c>
      <c r="F58" s="169">
        <v>521</v>
      </c>
      <c r="G58" s="169">
        <v>594</v>
      </c>
    </row>
    <row r="59" spans="1:7" s="167" customFormat="1" ht="11.4">
      <c r="A59" s="168"/>
      <c r="B59" s="173"/>
      <c r="C59" s="170" t="s">
        <v>453</v>
      </c>
      <c r="D59" s="169">
        <v>409</v>
      </c>
      <c r="E59" s="169">
        <v>797</v>
      </c>
      <c r="F59" s="169">
        <v>397</v>
      </c>
      <c r="G59" s="169">
        <v>400</v>
      </c>
    </row>
    <row r="60" spans="1:7" s="167" customFormat="1" ht="11.4">
      <c r="A60" s="168"/>
      <c r="B60" s="173"/>
      <c r="C60" s="170" t="s">
        <v>454</v>
      </c>
      <c r="D60" s="169">
        <v>424</v>
      </c>
      <c r="E60" s="169">
        <v>803</v>
      </c>
      <c r="F60" s="169">
        <v>405</v>
      </c>
      <c r="G60" s="169">
        <v>398</v>
      </c>
    </row>
    <row r="61" spans="1:7" s="167" customFormat="1" ht="11.4">
      <c r="A61" s="168"/>
      <c r="B61" s="173"/>
      <c r="C61" s="170" t="s">
        <v>455</v>
      </c>
      <c r="D61" s="169">
        <v>480</v>
      </c>
      <c r="E61" s="169">
        <v>1114</v>
      </c>
      <c r="F61" s="169">
        <v>555</v>
      </c>
      <c r="G61" s="169">
        <v>559</v>
      </c>
    </row>
    <row r="62" spans="1:7" s="167" customFormat="1" ht="11.4">
      <c r="A62" s="168"/>
      <c r="B62" s="233" t="s">
        <v>761</v>
      </c>
      <c r="C62" s="234"/>
      <c r="D62" s="169">
        <v>2274</v>
      </c>
      <c r="E62" s="169">
        <v>5468</v>
      </c>
      <c r="F62" s="169">
        <v>2635</v>
      </c>
      <c r="G62" s="169">
        <v>2833</v>
      </c>
    </row>
    <row r="63" spans="1:7" s="167" customFormat="1" ht="11.4">
      <c r="A63" s="168"/>
      <c r="B63" s="173"/>
      <c r="C63" s="171" t="s">
        <v>456</v>
      </c>
      <c r="D63" s="169">
        <v>326</v>
      </c>
      <c r="E63" s="169">
        <v>701</v>
      </c>
      <c r="F63" s="169">
        <v>346</v>
      </c>
      <c r="G63" s="169">
        <v>355</v>
      </c>
    </row>
    <row r="64" spans="1:7" s="167" customFormat="1" ht="11.4">
      <c r="A64" s="168"/>
      <c r="B64" s="173"/>
      <c r="C64" s="170" t="s">
        <v>457</v>
      </c>
      <c r="D64" s="169">
        <v>209</v>
      </c>
      <c r="E64" s="169">
        <v>434</v>
      </c>
      <c r="F64" s="169">
        <v>198</v>
      </c>
      <c r="G64" s="169">
        <v>236</v>
      </c>
    </row>
    <row r="65" spans="1:7" s="167" customFormat="1" ht="11.4">
      <c r="A65" s="168"/>
      <c r="B65" s="173"/>
      <c r="C65" s="170" t="s">
        <v>458</v>
      </c>
      <c r="D65" s="169">
        <v>416</v>
      </c>
      <c r="E65" s="169">
        <v>911</v>
      </c>
      <c r="F65" s="169">
        <v>435</v>
      </c>
      <c r="G65" s="169">
        <v>476</v>
      </c>
    </row>
    <row r="66" spans="1:7" s="167" customFormat="1" ht="11.4">
      <c r="A66" s="168"/>
      <c r="B66" s="173"/>
      <c r="C66" s="170" t="s">
        <v>459</v>
      </c>
      <c r="D66" s="169">
        <v>182</v>
      </c>
      <c r="E66" s="169">
        <v>451</v>
      </c>
      <c r="F66" s="169">
        <v>213</v>
      </c>
      <c r="G66" s="169">
        <v>238</v>
      </c>
    </row>
    <row r="67" spans="1:7" s="167" customFormat="1" ht="11.4">
      <c r="A67" s="168"/>
      <c r="B67" s="173"/>
      <c r="C67" s="170" t="s">
        <v>460</v>
      </c>
      <c r="D67" s="169">
        <v>232</v>
      </c>
      <c r="E67" s="169">
        <v>615</v>
      </c>
      <c r="F67" s="169">
        <v>295</v>
      </c>
      <c r="G67" s="169">
        <v>320</v>
      </c>
    </row>
    <row r="68" spans="1:7" s="167" customFormat="1" ht="11.4">
      <c r="A68" s="168"/>
      <c r="B68" s="173"/>
      <c r="C68" s="170" t="s">
        <v>461</v>
      </c>
      <c r="D68" s="169">
        <v>642</v>
      </c>
      <c r="E68" s="169">
        <v>1618</v>
      </c>
      <c r="F68" s="169">
        <v>785</v>
      </c>
      <c r="G68" s="169">
        <v>833</v>
      </c>
    </row>
    <row r="69" spans="1:7" s="167" customFormat="1" ht="11.4">
      <c r="A69" s="168"/>
      <c r="B69" s="173"/>
      <c r="C69" s="170" t="s">
        <v>462</v>
      </c>
      <c r="D69" s="169">
        <v>267</v>
      </c>
      <c r="E69" s="169">
        <v>738</v>
      </c>
      <c r="F69" s="169">
        <v>363</v>
      </c>
      <c r="G69" s="169">
        <v>375</v>
      </c>
    </row>
    <row r="70" spans="1:7" s="167" customFormat="1" ht="11.4">
      <c r="A70" s="168"/>
      <c r="B70" s="233" t="s">
        <v>762</v>
      </c>
      <c r="C70" s="234"/>
      <c r="D70" s="169">
        <v>2611</v>
      </c>
      <c r="E70" s="169">
        <v>6369</v>
      </c>
      <c r="F70" s="169">
        <v>2863</v>
      </c>
      <c r="G70" s="169">
        <v>3506</v>
      </c>
    </row>
    <row r="71" spans="1:7" s="167" customFormat="1" ht="11.4">
      <c r="A71" s="168"/>
      <c r="B71" s="173"/>
      <c r="C71" s="171" t="s">
        <v>463</v>
      </c>
      <c r="D71" s="169">
        <v>305</v>
      </c>
      <c r="E71" s="169">
        <v>773</v>
      </c>
      <c r="F71" s="169">
        <v>358</v>
      </c>
      <c r="G71" s="169">
        <v>415</v>
      </c>
    </row>
    <row r="72" spans="1:7" s="167" customFormat="1" ht="11.4">
      <c r="A72" s="168"/>
      <c r="B72" s="173"/>
      <c r="C72" s="170" t="s">
        <v>464</v>
      </c>
      <c r="D72" s="169">
        <v>437</v>
      </c>
      <c r="E72" s="169">
        <v>1069</v>
      </c>
      <c r="F72" s="169">
        <v>509</v>
      </c>
      <c r="G72" s="169">
        <v>560</v>
      </c>
    </row>
    <row r="73" spans="1:7" s="167" customFormat="1" ht="11.4">
      <c r="A73" s="168"/>
      <c r="B73" s="173"/>
      <c r="C73" s="170" t="s">
        <v>465</v>
      </c>
      <c r="D73" s="169">
        <v>604</v>
      </c>
      <c r="E73" s="169">
        <v>1532</v>
      </c>
      <c r="F73" s="169">
        <v>709</v>
      </c>
      <c r="G73" s="169">
        <v>823</v>
      </c>
    </row>
    <row r="74" spans="1:7" s="167" customFormat="1" ht="11.4">
      <c r="A74" s="168"/>
      <c r="B74" s="173"/>
      <c r="C74" s="170" t="s">
        <v>466</v>
      </c>
      <c r="D74" s="169">
        <v>468</v>
      </c>
      <c r="E74" s="169">
        <v>965</v>
      </c>
      <c r="F74" s="169">
        <v>394</v>
      </c>
      <c r="G74" s="169">
        <v>571</v>
      </c>
    </row>
    <row r="75" spans="1:7" s="167" customFormat="1" ht="11.4">
      <c r="A75" s="168"/>
      <c r="B75" s="173"/>
      <c r="C75" s="170" t="s">
        <v>467</v>
      </c>
      <c r="D75" s="169">
        <v>797</v>
      </c>
      <c r="E75" s="169">
        <v>2030</v>
      </c>
      <c r="F75" s="169">
        <v>893</v>
      </c>
      <c r="G75" s="169">
        <v>1137</v>
      </c>
    </row>
    <row r="76" spans="1:7" s="167" customFormat="1" ht="11.4">
      <c r="A76" s="168"/>
      <c r="B76" s="233" t="s">
        <v>763</v>
      </c>
      <c r="C76" s="234"/>
      <c r="D76" s="169">
        <v>1930</v>
      </c>
      <c r="E76" s="169">
        <v>5023</v>
      </c>
      <c r="F76" s="169">
        <v>2357</v>
      </c>
      <c r="G76" s="169">
        <v>2666</v>
      </c>
    </row>
    <row r="77" spans="1:7" s="167" customFormat="1" ht="11.4">
      <c r="A77" s="168"/>
      <c r="B77" s="173"/>
      <c r="C77" s="171" t="s">
        <v>468</v>
      </c>
      <c r="D77" s="169">
        <v>640</v>
      </c>
      <c r="E77" s="169">
        <v>1606</v>
      </c>
      <c r="F77" s="169">
        <v>758</v>
      </c>
      <c r="G77" s="169">
        <v>848</v>
      </c>
    </row>
    <row r="78" spans="1:7" s="167" customFormat="1" ht="11.4">
      <c r="A78" s="168"/>
      <c r="B78" s="173"/>
      <c r="C78" s="170" t="s">
        <v>469</v>
      </c>
      <c r="D78" s="169">
        <v>478</v>
      </c>
      <c r="E78" s="169">
        <v>1232</v>
      </c>
      <c r="F78" s="169">
        <v>565</v>
      </c>
      <c r="G78" s="169">
        <v>667</v>
      </c>
    </row>
    <row r="79" spans="1:7" s="167" customFormat="1" ht="11.4">
      <c r="A79" s="168"/>
      <c r="B79" s="173"/>
      <c r="C79" s="170" t="s">
        <v>470</v>
      </c>
      <c r="D79" s="169">
        <v>384</v>
      </c>
      <c r="E79" s="169">
        <v>1076</v>
      </c>
      <c r="F79" s="169">
        <v>523</v>
      </c>
      <c r="G79" s="169">
        <v>553</v>
      </c>
    </row>
    <row r="80" spans="1:7" s="167" customFormat="1" ht="11.4">
      <c r="A80" s="168"/>
      <c r="B80" s="173"/>
      <c r="C80" s="170" t="s">
        <v>471</v>
      </c>
      <c r="D80" s="169">
        <v>428</v>
      </c>
      <c r="E80" s="169">
        <v>1109</v>
      </c>
      <c r="F80" s="169">
        <v>511</v>
      </c>
      <c r="G80" s="169">
        <v>598</v>
      </c>
    </row>
    <row r="81" spans="1:7" s="167" customFormat="1" ht="11.4">
      <c r="A81" s="168"/>
      <c r="B81" s="233" t="s">
        <v>764</v>
      </c>
      <c r="C81" s="234"/>
      <c r="D81" s="169">
        <v>2661</v>
      </c>
      <c r="E81" s="169">
        <v>7445</v>
      </c>
      <c r="F81" s="169">
        <v>3466</v>
      </c>
      <c r="G81" s="169">
        <v>3979</v>
      </c>
    </row>
    <row r="82" spans="1:7" s="167" customFormat="1" ht="11.4">
      <c r="A82" s="168"/>
      <c r="B82" s="173"/>
      <c r="C82" s="171" t="s">
        <v>472</v>
      </c>
      <c r="D82" s="169">
        <v>564</v>
      </c>
      <c r="E82" s="169">
        <v>1576</v>
      </c>
      <c r="F82" s="169">
        <v>744</v>
      </c>
      <c r="G82" s="169">
        <v>832</v>
      </c>
    </row>
    <row r="83" spans="1:7" s="167" customFormat="1" ht="11.4">
      <c r="A83" s="168"/>
      <c r="B83" s="173"/>
      <c r="C83" s="170" t="s">
        <v>473</v>
      </c>
      <c r="D83" s="169">
        <v>321</v>
      </c>
      <c r="E83" s="169">
        <v>839</v>
      </c>
      <c r="F83" s="169">
        <v>380</v>
      </c>
      <c r="G83" s="169">
        <v>459</v>
      </c>
    </row>
    <row r="84" spans="1:7" s="167" customFormat="1" ht="11.4">
      <c r="A84" s="168"/>
      <c r="B84" s="173"/>
      <c r="C84" s="170" t="s">
        <v>474</v>
      </c>
      <c r="D84" s="169">
        <v>771</v>
      </c>
      <c r="E84" s="169">
        <v>2183</v>
      </c>
      <c r="F84" s="169">
        <v>1029</v>
      </c>
      <c r="G84" s="169">
        <v>1154</v>
      </c>
    </row>
    <row r="85" spans="1:7" s="167" customFormat="1" ht="11.4">
      <c r="A85" s="168"/>
      <c r="B85" s="173"/>
      <c r="C85" s="170" t="s">
        <v>475</v>
      </c>
      <c r="D85" s="169">
        <v>858</v>
      </c>
      <c r="E85" s="169">
        <v>2474</v>
      </c>
      <c r="F85" s="169">
        <v>1147</v>
      </c>
      <c r="G85" s="169">
        <v>1327</v>
      </c>
    </row>
    <row r="86" spans="1:7" s="167" customFormat="1" ht="11.4">
      <c r="A86" s="168"/>
      <c r="B86" s="173"/>
      <c r="C86" s="170" t="s">
        <v>476</v>
      </c>
      <c r="D86" s="169">
        <v>147</v>
      </c>
      <c r="E86" s="169">
        <v>373</v>
      </c>
      <c r="F86" s="169">
        <v>166</v>
      </c>
      <c r="G86" s="169">
        <v>207</v>
      </c>
    </row>
    <row r="87" spans="1:7" s="167" customFormat="1" ht="11.4">
      <c r="A87" s="168"/>
      <c r="B87" s="233" t="s">
        <v>765</v>
      </c>
      <c r="C87" s="234"/>
      <c r="D87" s="169">
        <v>2350</v>
      </c>
      <c r="E87" s="169">
        <v>5599</v>
      </c>
      <c r="F87" s="169">
        <v>2505</v>
      </c>
      <c r="G87" s="169">
        <v>3094</v>
      </c>
    </row>
    <row r="88" spans="1:7" s="167" customFormat="1" ht="11.4">
      <c r="A88" s="168"/>
      <c r="B88" s="173"/>
      <c r="C88" s="171" t="s">
        <v>477</v>
      </c>
      <c r="D88" s="169">
        <v>519</v>
      </c>
      <c r="E88" s="169">
        <v>1026</v>
      </c>
      <c r="F88" s="169">
        <v>451</v>
      </c>
      <c r="G88" s="169">
        <v>575</v>
      </c>
    </row>
    <row r="89" spans="1:7" s="167" customFormat="1" ht="11.4">
      <c r="A89" s="168"/>
      <c r="B89" s="173"/>
      <c r="C89" s="170" t="s">
        <v>478</v>
      </c>
      <c r="D89" s="169">
        <v>1401</v>
      </c>
      <c r="E89" s="169">
        <v>3523</v>
      </c>
      <c r="F89" s="169">
        <v>1558</v>
      </c>
      <c r="G89" s="169">
        <v>1965</v>
      </c>
    </row>
    <row r="90" spans="1:7" s="167" customFormat="1" ht="11.4">
      <c r="A90" s="168"/>
      <c r="B90" s="173"/>
      <c r="C90" s="170" t="s">
        <v>479</v>
      </c>
      <c r="D90" s="169">
        <v>430</v>
      </c>
      <c r="E90" s="169">
        <v>1050</v>
      </c>
      <c r="F90" s="169">
        <v>496</v>
      </c>
      <c r="G90" s="169">
        <v>554</v>
      </c>
    </row>
    <row r="91" spans="1:7" s="167" customFormat="1" ht="11.4">
      <c r="A91" s="168"/>
      <c r="B91" s="233" t="s">
        <v>766</v>
      </c>
      <c r="C91" s="234"/>
      <c r="D91" s="169">
        <v>2099</v>
      </c>
      <c r="E91" s="169">
        <v>5276</v>
      </c>
      <c r="F91" s="169">
        <v>2468</v>
      </c>
      <c r="G91" s="169">
        <v>2808</v>
      </c>
    </row>
    <row r="92" spans="1:7" s="167" customFormat="1" ht="11.4">
      <c r="A92" s="168"/>
      <c r="B92" s="173"/>
      <c r="C92" s="171" t="s">
        <v>480</v>
      </c>
      <c r="D92" s="169">
        <v>843</v>
      </c>
      <c r="E92" s="169">
        <v>1852</v>
      </c>
      <c r="F92" s="169">
        <v>860</v>
      </c>
      <c r="G92" s="169">
        <v>992</v>
      </c>
    </row>
    <row r="93" spans="1:7" s="167" customFormat="1" ht="11.4">
      <c r="A93" s="168"/>
      <c r="B93" s="173"/>
      <c r="C93" s="170" t="s">
        <v>481</v>
      </c>
      <c r="D93" s="169">
        <v>520</v>
      </c>
      <c r="E93" s="169">
        <v>1503</v>
      </c>
      <c r="F93" s="169">
        <v>720</v>
      </c>
      <c r="G93" s="169">
        <v>783</v>
      </c>
    </row>
    <row r="94" spans="1:7" s="167" customFormat="1" ht="11.4">
      <c r="A94" s="168"/>
      <c r="B94" s="173"/>
      <c r="C94" s="170" t="s">
        <v>482</v>
      </c>
      <c r="D94" s="169">
        <v>736</v>
      </c>
      <c r="E94" s="169">
        <v>1921</v>
      </c>
      <c r="F94" s="169">
        <v>888</v>
      </c>
      <c r="G94" s="169">
        <v>1033</v>
      </c>
    </row>
    <row r="95" spans="1:7" s="167" customFormat="1" ht="11.4">
      <c r="A95" s="168"/>
      <c r="B95" s="233" t="s">
        <v>767</v>
      </c>
      <c r="C95" s="234"/>
      <c r="D95" s="169">
        <v>1091</v>
      </c>
      <c r="E95" s="169">
        <v>2771</v>
      </c>
      <c r="F95" s="169">
        <v>1289</v>
      </c>
      <c r="G95" s="169">
        <v>1482</v>
      </c>
    </row>
    <row r="96" spans="1:7" s="167" customFormat="1" ht="11.4">
      <c r="A96" s="168"/>
      <c r="B96" s="173"/>
      <c r="C96" s="171" t="s">
        <v>483</v>
      </c>
      <c r="D96" s="169">
        <v>374</v>
      </c>
      <c r="E96" s="169">
        <v>1029</v>
      </c>
      <c r="F96" s="169">
        <v>478</v>
      </c>
      <c r="G96" s="169">
        <v>551</v>
      </c>
    </row>
    <row r="97" spans="1:7" s="167" customFormat="1" ht="11.4">
      <c r="A97" s="168"/>
      <c r="B97" s="173"/>
      <c r="C97" s="170" t="s">
        <v>484</v>
      </c>
      <c r="D97" s="169">
        <v>264</v>
      </c>
      <c r="E97" s="169">
        <v>680</v>
      </c>
      <c r="F97" s="169">
        <v>314</v>
      </c>
      <c r="G97" s="169">
        <v>366</v>
      </c>
    </row>
    <row r="98" spans="1:7" s="167" customFormat="1" ht="11.4">
      <c r="A98" s="168"/>
      <c r="B98" s="173"/>
      <c r="C98" s="170" t="s">
        <v>485</v>
      </c>
      <c r="D98" s="169">
        <v>453</v>
      </c>
      <c r="E98" s="169">
        <v>1062</v>
      </c>
      <c r="F98" s="169">
        <v>497</v>
      </c>
      <c r="G98" s="169">
        <v>565</v>
      </c>
    </row>
    <row r="99" spans="1:7" s="167" customFormat="1" ht="11.4">
      <c r="A99" s="168"/>
      <c r="B99" s="233" t="s">
        <v>768</v>
      </c>
      <c r="C99" s="234"/>
      <c r="D99" s="169">
        <v>1807</v>
      </c>
      <c r="E99" s="169">
        <v>5093</v>
      </c>
      <c r="F99" s="169">
        <v>2383</v>
      </c>
      <c r="G99" s="169">
        <v>2710</v>
      </c>
    </row>
    <row r="100" spans="1:7" s="167" customFormat="1" ht="11.4">
      <c r="A100" s="168"/>
      <c r="B100" s="173"/>
      <c r="C100" s="171" t="s">
        <v>486</v>
      </c>
      <c r="D100" s="169">
        <v>612</v>
      </c>
      <c r="E100" s="169">
        <v>1675</v>
      </c>
      <c r="F100" s="169">
        <v>773</v>
      </c>
      <c r="G100" s="169">
        <v>902</v>
      </c>
    </row>
    <row r="101" spans="1:7" s="167" customFormat="1" ht="11.4">
      <c r="A101" s="168"/>
      <c r="B101" s="173"/>
      <c r="C101" s="170" t="s">
        <v>487</v>
      </c>
      <c r="D101" s="169">
        <v>1195</v>
      </c>
      <c r="E101" s="169">
        <v>3418</v>
      </c>
      <c r="F101" s="169">
        <v>1610</v>
      </c>
      <c r="G101" s="169">
        <v>1808</v>
      </c>
    </row>
    <row r="102" spans="1:7" s="167" customFormat="1" ht="11.4">
      <c r="A102" s="168"/>
      <c r="B102" s="233" t="s">
        <v>769</v>
      </c>
      <c r="C102" s="234"/>
      <c r="D102" s="169">
        <v>1452</v>
      </c>
      <c r="E102" s="169">
        <v>3408</v>
      </c>
      <c r="F102" s="169">
        <v>1562</v>
      </c>
      <c r="G102" s="169">
        <v>1846</v>
      </c>
    </row>
    <row r="103" spans="1:7" s="167" customFormat="1" ht="11.4">
      <c r="A103" s="168"/>
      <c r="B103" s="173"/>
      <c r="C103" s="171" t="s">
        <v>488</v>
      </c>
      <c r="D103" s="169">
        <v>483</v>
      </c>
      <c r="E103" s="169">
        <v>1114</v>
      </c>
      <c r="F103" s="169">
        <v>525</v>
      </c>
      <c r="G103" s="169">
        <v>589</v>
      </c>
    </row>
    <row r="104" spans="1:7" s="167" customFormat="1" ht="11.4">
      <c r="A104" s="168"/>
      <c r="B104" s="173"/>
      <c r="C104" s="170" t="s">
        <v>489</v>
      </c>
      <c r="D104" s="169">
        <v>328</v>
      </c>
      <c r="E104" s="169">
        <v>723</v>
      </c>
      <c r="F104" s="169">
        <v>316</v>
      </c>
      <c r="G104" s="169">
        <v>407</v>
      </c>
    </row>
    <row r="105" spans="1:7" s="167" customFormat="1" ht="11.4">
      <c r="A105" s="168"/>
      <c r="B105" s="173"/>
      <c r="C105" s="170" t="s">
        <v>490</v>
      </c>
      <c r="D105" s="169">
        <v>641</v>
      </c>
      <c r="E105" s="169">
        <v>1571</v>
      </c>
      <c r="F105" s="169">
        <v>721</v>
      </c>
      <c r="G105" s="169">
        <v>850</v>
      </c>
    </row>
    <row r="106" spans="1:7" s="167" customFormat="1" ht="11.4">
      <c r="A106" s="168"/>
      <c r="B106" s="233" t="s">
        <v>770</v>
      </c>
      <c r="C106" s="234"/>
      <c r="D106" s="169">
        <v>4821</v>
      </c>
      <c r="E106" s="169">
        <v>10526</v>
      </c>
      <c r="F106" s="169">
        <v>4871</v>
      </c>
      <c r="G106" s="169">
        <v>5655</v>
      </c>
    </row>
    <row r="107" spans="1:7" s="167" customFormat="1" ht="11.4">
      <c r="A107" s="168"/>
      <c r="B107" s="173"/>
      <c r="C107" s="171" t="s">
        <v>491</v>
      </c>
      <c r="D107" s="169">
        <v>575</v>
      </c>
      <c r="E107" s="169">
        <v>1165</v>
      </c>
      <c r="F107" s="169">
        <v>508</v>
      </c>
      <c r="G107" s="169">
        <v>657</v>
      </c>
    </row>
    <row r="108" spans="1:7" s="167" customFormat="1" ht="11.4">
      <c r="A108" s="168"/>
      <c r="B108" s="173"/>
      <c r="C108" s="170" t="s">
        <v>492</v>
      </c>
      <c r="D108" s="169">
        <v>592</v>
      </c>
      <c r="E108" s="169">
        <v>1232</v>
      </c>
      <c r="F108" s="169">
        <v>579</v>
      </c>
      <c r="G108" s="169">
        <v>653</v>
      </c>
    </row>
    <row r="109" spans="1:7" s="167" customFormat="1" ht="11.4">
      <c r="A109" s="168"/>
      <c r="B109" s="173"/>
      <c r="C109" s="170" t="s">
        <v>493</v>
      </c>
      <c r="D109" s="169">
        <v>848</v>
      </c>
      <c r="E109" s="169">
        <v>1798</v>
      </c>
      <c r="F109" s="169">
        <v>822</v>
      </c>
      <c r="G109" s="169">
        <v>976</v>
      </c>
    </row>
    <row r="110" spans="1:7" s="167" customFormat="1" ht="11.4">
      <c r="A110" s="168"/>
      <c r="B110" s="173"/>
      <c r="C110" s="170" t="s">
        <v>494</v>
      </c>
      <c r="D110" s="169">
        <v>502</v>
      </c>
      <c r="E110" s="169">
        <v>1172</v>
      </c>
      <c r="F110" s="169">
        <v>542</v>
      </c>
      <c r="G110" s="169">
        <v>630</v>
      </c>
    </row>
    <row r="111" spans="1:7" s="167" customFormat="1" ht="11.4">
      <c r="A111" s="168"/>
      <c r="B111" s="173"/>
      <c r="C111" s="170" t="s">
        <v>495</v>
      </c>
      <c r="D111" s="169">
        <v>528</v>
      </c>
      <c r="E111" s="169">
        <v>1175</v>
      </c>
      <c r="F111" s="169">
        <v>527</v>
      </c>
      <c r="G111" s="169">
        <v>648</v>
      </c>
    </row>
    <row r="112" spans="1:7" s="167" customFormat="1" ht="11.4">
      <c r="A112" s="168"/>
      <c r="B112" s="173"/>
      <c r="C112" s="170" t="s">
        <v>496</v>
      </c>
      <c r="D112" s="169">
        <v>573</v>
      </c>
      <c r="E112" s="169">
        <v>1295</v>
      </c>
      <c r="F112" s="169">
        <v>618</v>
      </c>
      <c r="G112" s="169">
        <v>677</v>
      </c>
    </row>
    <row r="113" spans="1:7" s="167" customFormat="1" ht="11.4">
      <c r="A113" s="168"/>
      <c r="B113" s="173"/>
      <c r="C113" s="170" t="s">
        <v>497</v>
      </c>
      <c r="D113" s="169">
        <v>139</v>
      </c>
      <c r="E113" s="169">
        <v>316</v>
      </c>
      <c r="F113" s="169">
        <v>141</v>
      </c>
      <c r="G113" s="169">
        <v>175</v>
      </c>
    </row>
    <row r="114" spans="1:7" s="167" customFormat="1" ht="11.4">
      <c r="A114" s="168"/>
      <c r="B114" s="173"/>
      <c r="C114" s="170" t="s">
        <v>498</v>
      </c>
      <c r="D114" s="169">
        <v>305</v>
      </c>
      <c r="E114" s="169">
        <v>679</v>
      </c>
      <c r="F114" s="169">
        <v>317</v>
      </c>
      <c r="G114" s="169">
        <v>362</v>
      </c>
    </row>
    <row r="115" spans="1:7" s="167" customFormat="1" ht="11.4">
      <c r="A115" s="168"/>
      <c r="B115" s="173"/>
      <c r="C115" s="170" t="s">
        <v>499</v>
      </c>
      <c r="D115" s="169">
        <v>759</v>
      </c>
      <c r="E115" s="169">
        <v>1694</v>
      </c>
      <c r="F115" s="169">
        <v>817</v>
      </c>
      <c r="G115" s="169">
        <v>877</v>
      </c>
    </row>
    <row r="116" spans="1:7" s="167" customFormat="1" ht="11.4">
      <c r="A116" s="168"/>
      <c r="B116" s="233" t="s">
        <v>771</v>
      </c>
      <c r="C116" s="234"/>
      <c r="D116" s="169">
        <v>2851</v>
      </c>
      <c r="E116" s="169">
        <v>7432</v>
      </c>
      <c r="F116" s="169">
        <v>3512</v>
      </c>
      <c r="G116" s="169">
        <v>3920</v>
      </c>
    </row>
    <row r="117" spans="1:7" s="167" customFormat="1" ht="11.4">
      <c r="A117" s="168"/>
      <c r="B117" s="170"/>
      <c r="C117" s="171" t="s">
        <v>500</v>
      </c>
      <c r="D117" s="169">
        <v>1278</v>
      </c>
      <c r="E117" s="169">
        <v>3302</v>
      </c>
      <c r="F117" s="169">
        <v>1538</v>
      </c>
      <c r="G117" s="169">
        <v>1764</v>
      </c>
    </row>
    <row r="118" spans="1:7" s="167" customFormat="1" ht="11.4">
      <c r="A118" s="168"/>
      <c r="B118" s="170"/>
      <c r="C118" s="172" t="s">
        <v>501</v>
      </c>
      <c r="D118" s="169">
        <v>953</v>
      </c>
      <c r="E118" s="169">
        <v>2450</v>
      </c>
      <c r="F118" s="169">
        <v>1167</v>
      </c>
      <c r="G118" s="169">
        <v>1283</v>
      </c>
    </row>
    <row r="119" spans="1:7" s="167" customFormat="1" ht="11.4">
      <c r="A119" s="168"/>
      <c r="B119" s="170"/>
      <c r="C119" s="172" t="s">
        <v>502</v>
      </c>
      <c r="D119" s="169">
        <v>620</v>
      </c>
      <c r="E119" s="169">
        <v>1680</v>
      </c>
      <c r="F119" s="169">
        <v>807</v>
      </c>
      <c r="G119" s="169">
        <v>873</v>
      </c>
    </row>
    <row r="120" spans="1:7" s="167" customFormat="1" ht="11.4">
      <c r="A120" s="168"/>
      <c r="B120" s="233" t="s">
        <v>772</v>
      </c>
      <c r="C120" s="234"/>
      <c r="D120" s="169">
        <v>2901</v>
      </c>
      <c r="E120" s="169">
        <v>7140</v>
      </c>
      <c r="F120" s="169">
        <v>3363</v>
      </c>
      <c r="G120" s="169">
        <v>3777</v>
      </c>
    </row>
    <row r="121" spans="1:7" s="167" customFormat="1" ht="11.4">
      <c r="A121" s="168"/>
      <c r="B121" s="170"/>
      <c r="C121" s="171" t="s">
        <v>503</v>
      </c>
      <c r="D121" s="169">
        <v>478</v>
      </c>
      <c r="E121" s="169">
        <v>1152</v>
      </c>
      <c r="F121" s="169">
        <v>560</v>
      </c>
      <c r="G121" s="169">
        <v>592</v>
      </c>
    </row>
    <row r="122" spans="1:7" s="167" customFormat="1" ht="11.4">
      <c r="A122" s="168"/>
      <c r="B122" s="170"/>
      <c r="C122" s="172" t="s">
        <v>504</v>
      </c>
      <c r="D122" s="169">
        <v>825</v>
      </c>
      <c r="E122" s="169">
        <v>2087</v>
      </c>
      <c r="F122" s="169">
        <v>963</v>
      </c>
      <c r="G122" s="169">
        <v>1124</v>
      </c>
    </row>
    <row r="123" spans="1:7" s="167" customFormat="1" ht="11.4">
      <c r="A123" s="168"/>
      <c r="B123" s="170"/>
      <c r="C123" s="172" t="s">
        <v>505</v>
      </c>
      <c r="D123" s="169">
        <v>962</v>
      </c>
      <c r="E123" s="169">
        <v>2443</v>
      </c>
      <c r="F123" s="169">
        <v>1178</v>
      </c>
      <c r="G123" s="169">
        <v>1265</v>
      </c>
    </row>
    <row r="124" spans="1:7" s="167" customFormat="1" ht="11.4">
      <c r="A124" s="168"/>
      <c r="B124" s="170"/>
      <c r="C124" s="172" t="s">
        <v>506</v>
      </c>
      <c r="D124" s="169">
        <v>636</v>
      </c>
      <c r="E124" s="169">
        <v>1458</v>
      </c>
      <c r="F124" s="169">
        <v>662</v>
      </c>
      <c r="G124" s="169">
        <v>796</v>
      </c>
    </row>
    <row r="125" spans="1:7" s="167" customFormat="1" ht="11.4">
      <c r="A125" s="168"/>
      <c r="B125" s="233" t="s">
        <v>773</v>
      </c>
      <c r="C125" s="234"/>
      <c r="D125" s="169">
        <v>839</v>
      </c>
      <c r="E125" s="169">
        <v>2234</v>
      </c>
      <c r="F125" s="169">
        <v>1064</v>
      </c>
      <c r="G125" s="169">
        <v>1170</v>
      </c>
    </row>
    <row r="126" spans="1:7" s="167" customFormat="1" ht="11.4">
      <c r="A126" s="168"/>
      <c r="B126" s="170"/>
      <c r="C126" s="171" t="s">
        <v>507</v>
      </c>
      <c r="D126" s="169">
        <v>318</v>
      </c>
      <c r="E126" s="169">
        <v>793</v>
      </c>
      <c r="F126" s="169">
        <v>372</v>
      </c>
      <c r="G126" s="169">
        <v>421</v>
      </c>
    </row>
    <row r="127" spans="1:7" s="167" customFormat="1" ht="11.4">
      <c r="A127" s="168"/>
      <c r="B127" s="170"/>
      <c r="C127" s="172" t="s">
        <v>508</v>
      </c>
      <c r="D127" s="169">
        <v>521</v>
      </c>
      <c r="E127" s="169">
        <v>1441</v>
      </c>
      <c r="F127" s="169">
        <v>692</v>
      </c>
      <c r="G127" s="169">
        <v>749</v>
      </c>
    </row>
    <row r="128" spans="1:7" s="167" customFormat="1" ht="11.4">
      <c r="A128" s="168"/>
      <c r="B128" s="233" t="s">
        <v>774</v>
      </c>
      <c r="C128" s="234"/>
      <c r="D128" s="169">
        <v>6979</v>
      </c>
      <c r="E128" s="169">
        <v>16553</v>
      </c>
      <c r="F128" s="169">
        <v>7581</v>
      </c>
      <c r="G128" s="169">
        <v>8972</v>
      </c>
    </row>
    <row r="129" spans="1:7" s="167" customFormat="1" ht="11.4">
      <c r="A129" s="168"/>
      <c r="B129" s="170"/>
      <c r="C129" s="171" t="s">
        <v>509</v>
      </c>
      <c r="D129" s="169">
        <v>724</v>
      </c>
      <c r="E129" s="169">
        <v>1825</v>
      </c>
      <c r="F129" s="169">
        <v>861</v>
      </c>
      <c r="G129" s="169">
        <v>964</v>
      </c>
    </row>
    <row r="130" spans="1:7" s="167" customFormat="1" ht="11.4">
      <c r="A130" s="168"/>
      <c r="B130" s="170"/>
      <c r="C130" s="172" t="s">
        <v>510</v>
      </c>
      <c r="D130" s="169">
        <v>730</v>
      </c>
      <c r="E130" s="169">
        <v>1789</v>
      </c>
      <c r="F130" s="169">
        <v>824</v>
      </c>
      <c r="G130" s="169">
        <v>965</v>
      </c>
    </row>
    <row r="131" spans="1:7" s="167" customFormat="1" ht="11.4">
      <c r="A131" s="168"/>
      <c r="B131" s="170"/>
      <c r="C131" s="172" t="s">
        <v>511</v>
      </c>
      <c r="D131" s="169">
        <v>399</v>
      </c>
      <c r="E131" s="169">
        <v>1039</v>
      </c>
      <c r="F131" s="169">
        <v>494</v>
      </c>
      <c r="G131" s="169">
        <v>545</v>
      </c>
    </row>
    <row r="132" spans="1:7" s="167" customFormat="1" ht="11.4">
      <c r="A132" s="168"/>
      <c r="B132" s="170"/>
      <c r="C132" s="172" t="s">
        <v>512</v>
      </c>
      <c r="D132" s="169">
        <v>595</v>
      </c>
      <c r="E132" s="169">
        <v>1407</v>
      </c>
      <c r="F132" s="169">
        <v>623</v>
      </c>
      <c r="G132" s="169">
        <v>784</v>
      </c>
    </row>
    <row r="133" spans="1:7" s="167" customFormat="1" ht="11.4">
      <c r="A133" s="168"/>
      <c r="B133" s="170"/>
      <c r="C133" s="172" t="s">
        <v>513</v>
      </c>
      <c r="D133" s="169">
        <v>2343</v>
      </c>
      <c r="E133" s="169">
        <v>4657</v>
      </c>
      <c r="F133" s="169">
        <v>2114</v>
      </c>
      <c r="G133" s="169">
        <v>2543</v>
      </c>
    </row>
    <row r="134" spans="1:7" s="167" customFormat="1" ht="11.4">
      <c r="A134" s="168"/>
      <c r="B134" s="170"/>
      <c r="C134" s="172" t="s">
        <v>514</v>
      </c>
      <c r="D134" s="169">
        <v>2188</v>
      </c>
      <c r="E134" s="169">
        <v>5836</v>
      </c>
      <c r="F134" s="169">
        <v>2665</v>
      </c>
      <c r="G134" s="169">
        <v>3171</v>
      </c>
    </row>
    <row r="135" spans="1:7" s="167" customFormat="1" ht="11.4">
      <c r="A135" s="168"/>
      <c r="B135" s="233" t="s">
        <v>775</v>
      </c>
      <c r="C135" s="234"/>
      <c r="D135" s="169">
        <v>1209</v>
      </c>
      <c r="E135" s="169">
        <v>2952</v>
      </c>
      <c r="F135" s="169">
        <v>1413</v>
      </c>
      <c r="G135" s="169">
        <v>1539</v>
      </c>
    </row>
    <row r="136" spans="1:7" s="167" customFormat="1" ht="11.4">
      <c r="A136" s="168"/>
      <c r="B136" s="170"/>
      <c r="C136" s="171" t="s">
        <v>515</v>
      </c>
      <c r="D136" s="169">
        <v>285</v>
      </c>
      <c r="E136" s="169">
        <v>719</v>
      </c>
      <c r="F136" s="169">
        <v>338</v>
      </c>
      <c r="G136" s="169">
        <v>381</v>
      </c>
    </row>
    <row r="137" spans="1:7" s="167" customFormat="1" ht="11.4">
      <c r="A137" s="168"/>
      <c r="B137" s="170"/>
      <c r="C137" s="172" t="s">
        <v>516</v>
      </c>
      <c r="D137" s="169">
        <v>591</v>
      </c>
      <c r="E137" s="169">
        <v>1415</v>
      </c>
      <c r="F137" s="169">
        <v>673</v>
      </c>
      <c r="G137" s="169">
        <v>742</v>
      </c>
    </row>
    <row r="138" spans="1:7" s="167" customFormat="1" ht="11.4">
      <c r="A138" s="168"/>
      <c r="B138" s="170"/>
      <c r="C138" s="172" t="s">
        <v>517</v>
      </c>
      <c r="D138" s="169">
        <v>333</v>
      </c>
      <c r="E138" s="169">
        <v>818</v>
      </c>
      <c r="F138" s="169">
        <v>402</v>
      </c>
      <c r="G138" s="169">
        <v>416</v>
      </c>
    </row>
    <row r="139" spans="1:7" s="167" customFormat="1" ht="11.4">
      <c r="A139" s="168"/>
      <c r="B139" s="233" t="s">
        <v>776</v>
      </c>
      <c r="C139" s="234"/>
      <c r="D139" s="169">
        <v>3404</v>
      </c>
      <c r="E139" s="169">
        <v>8849</v>
      </c>
      <c r="F139" s="169">
        <v>4077</v>
      </c>
      <c r="G139" s="169">
        <v>4772</v>
      </c>
    </row>
    <row r="140" spans="1:7" s="167" customFormat="1" ht="11.4">
      <c r="A140" s="168"/>
      <c r="B140" s="170"/>
      <c r="C140" s="171" t="s">
        <v>518</v>
      </c>
      <c r="D140" s="169">
        <v>905</v>
      </c>
      <c r="E140" s="169">
        <v>2245</v>
      </c>
      <c r="F140" s="169">
        <v>1039</v>
      </c>
      <c r="G140" s="169">
        <v>1206</v>
      </c>
    </row>
    <row r="141" spans="1:7" s="167" customFormat="1" ht="11.4">
      <c r="A141" s="168"/>
      <c r="B141" s="170"/>
      <c r="C141" s="172" t="s">
        <v>519</v>
      </c>
      <c r="D141" s="169">
        <v>645</v>
      </c>
      <c r="E141" s="169">
        <v>1514</v>
      </c>
      <c r="F141" s="169">
        <v>704</v>
      </c>
      <c r="G141" s="169">
        <v>810</v>
      </c>
    </row>
    <row r="142" spans="1:7" s="167" customFormat="1" ht="11.4">
      <c r="A142" s="168"/>
      <c r="B142" s="170"/>
      <c r="C142" s="172" t="s">
        <v>520</v>
      </c>
      <c r="D142" s="169">
        <v>558</v>
      </c>
      <c r="E142" s="169">
        <v>1533</v>
      </c>
      <c r="F142" s="169">
        <v>670</v>
      </c>
      <c r="G142" s="169">
        <v>863</v>
      </c>
    </row>
    <row r="143" spans="1:7" s="167" customFormat="1" ht="11.4">
      <c r="A143" s="168"/>
      <c r="B143" s="170"/>
      <c r="C143" s="172" t="s">
        <v>521</v>
      </c>
      <c r="D143" s="169">
        <v>1296</v>
      </c>
      <c r="E143" s="169">
        <v>3557</v>
      </c>
      <c r="F143" s="169">
        <v>1664</v>
      </c>
      <c r="G143" s="169">
        <v>1893</v>
      </c>
    </row>
    <row r="144" spans="1:7" s="167" customFormat="1" ht="11.4">
      <c r="A144" s="168"/>
      <c r="B144" s="233" t="s">
        <v>777</v>
      </c>
      <c r="C144" s="234"/>
      <c r="D144" s="169">
        <v>2114</v>
      </c>
      <c r="E144" s="169">
        <v>5849</v>
      </c>
      <c r="F144" s="169">
        <v>2754</v>
      </c>
      <c r="G144" s="169">
        <v>3095</v>
      </c>
    </row>
    <row r="145" spans="1:7" s="167" customFormat="1" ht="11.4">
      <c r="A145" s="168"/>
      <c r="B145" s="170"/>
      <c r="C145" s="171" t="s">
        <v>522</v>
      </c>
      <c r="D145" s="169">
        <v>656</v>
      </c>
      <c r="E145" s="169">
        <v>1719</v>
      </c>
      <c r="F145" s="169">
        <v>812</v>
      </c>
      <c r="G145" s="169">
        <v>907</v>
      </c>
    </row>
    <row r="146" spans="1:7" s="167" customFormat="1" ht="11.4">
      <c r="A146" s="168"/>
      <c r="B146" s="170"/>
      <c r="C146" s="172" t="s">
        <v>523</v>
      </c>
      <c r="D146" s="169">
        <v>761</v>
      </c>
      <c r="E146" s="169">
        <v>2119</v>
      </c>
      <c r="F146" s="169">
        <v>1006</v>
      </c>
      <c r="G146" s="169">
        <v>1113</v>
      </c>
    </row>
    <row r="147" spans="1:7" s="167" customFormat="1" ht="11.4">
      <c r="A147" s="168"/>
      <c r="B147" s="170"/>
      <c r="C147" s="172" t="s">
        <v>524</v>
      </c>
      <c r="D147" s="169">
        <v>697</v>
      </c>
      <c r="E147" s="169">
        <v>2011</v>
      </c>
      <c r="F147" s="169">
        <v>936</v>
      </c>
      <c r="G147" s="169">
        <v>1075</v>
      </c>
    </row>
    <row r="148" spans="1:7" s="167" customFormat="1" ht="11.4">
      <c r="A148" s="168"/>
      <c r="B148" s="233" t="s">
        <v>739</v>
      </c>
      <c r="C148" s="234"/>
      <c r="D148" s="169">
        <v>2084</v>
      </c>
      <c r="E148" s="169">
        <v>5326</v>
      </c>
      <c r="F148" s="169">
        <v>2474</v>
      </c>
      <c r="G148" s="169">
        <v>2852</v>
      </c>
    </row>
    <row r="149" spans="1:7" s="167" customFormat="1" ht="11.4">
      <c r="A149" s="168"/>
      <c r="B149" s="233" t="s">
        <v>778</v>
      </c>
      <c r="C149" s="234"/>
      <c r="D149" s="169">
        <v>2390</v>
      </c>
      <c r="E149" s="169">
        <v>5938</v>
      </c>
      <c r="F149" s="169">
        <v>2797</v>
      </c>
      <c r="G149" s="169">
        <v>3141</v>
      </c>
    </row>
    <row r="150" spans="1:7" s="167" customFormat="1" ht="11.4">
      <c r="A150" s="168"/>
      <c r="B150" s="170"/>
      <c r="C150" s="171" t="s">
        <v>525</v>
      </c>
      <c r="D150" s="169">
        <v>575</v>
      </c>
      <c r="E150" s="169">
        <v>1383</v>
      </c>
      <c r="F150" s="169">
        <v>648</v>
      </c>
      <c r="G150" s="169">
        <v>735</v>
      </c>
    </row>
    <row r="151" spans="1:7" s="167" customFormat="1" ht="11.4">
      <c r="A151" s="168"/>
      <c r="B151" s="170"/>
      <c r="C151" s="172" t="s">
        <v>526</v>
      </c>
      <c r="D151" s="169">
        <v>335</v>
      </c>
      <c r="E151" s="169">
        <v>827</v>
      </c>
      <c r="F151" s="169">
        <v>396</v>
      </c>
      <c r="G151" s="169">
        <v>431</v>
      </c>
    </row>
    <row r="152" spans="1:7" s="167" customFormat="1" ht="11.4">
      <c r="A152" s="168"/>
      <c r="B152" s="170"/>
      <c r="C152" s="172" t="s">
        <v>527</v>
      </c>
      <c r="D152" s="169">
        <v>648</v>
      </c>
      <c r="E152" s="169">
        <v>1591</v>
      </c>
      <c r="F152" s="169">
        <v>736</v>
      </c>
      <c r="G152" s="169">
        <v>855</v>
      </c>
    </row>
    <row r="153" spans="1:7" s="167" customFormat="1" ht="11.4">
      <c r="A153" s="168"/>
      <c r="B153" s="170"/>
      <c r="C153" s="172" t="s">
        <v>528</v>
      </c>
      <c r="D153" s="169">
        <v>832</v>
      </c>
      <c r="E153" s="169">
        <v>2137</v>
      </c>
      <c r="F153" s="169">
        <v>1017</v>
      </c>
      <c r="G153" s="169">
        <v>1120</v>
      </c>
    </row>
    <row r="154" spans="1:7" s="167" customFormat="1" ht="11.4">
      <c r="A154" s="168"/>
      <c r="B154" s="233" t="s">
        <v>529</v>
      </c>
      <c r="C154" s="234"/>
      <c r="D154" s="169">
        <v>248</v>
      </c>
      <c r="E154" s="169">
        <v>660</v>
      </c>
      <c r="F154" s="169">
        <v>311</v>
      </c>
      <c r="G154" s="169">
        <v>349</v>
      </c>
    </row>
    <row r="155" spans="1:7" s="167" customFormat="1" ht="11.4">
      <c r="A155" s="168"/>
      <c r="B155" s="233" t="s">
        <v>740</v>
      </c>
      <c r="C155" s="234"/>
      <c r="D155" s="169">
        <v>481</v>
      </c>
      <c r="E155" s="169">
        <v>1207</v>
      </c>
      <c r="F155" s="169">
        <v>554</v>
      </c>
      <c r="G155" s="169">
        <v>653</v>
      </c>
    </row>
    <row r="156" spans="1:7" s="167" customFormat="1" ht="11.4">
      <c r="A156" s="168"/>
      <c r="B156" s="233" t="s">
        <v>779</v>
      </c>
      <c r="C156" s="234"/>
      <c r="D156" s="169">
        <v>1607</v>
      </c>
      <c r="E156" s="169">
        <v>3935</v>
      </c>
      <c r="F156" s="169">
        <v>1846</v>
      </c>
      <c r="G156" s="169">
        <v>2089</v>
      </c>
    </row>
    <row r="157" spans="1:7" s="167" customFormat="1" ht="11.4">
      <c r="A157" s="168"/>
      <c r="B157" s="170"/>
      <c r="C157" s="171" t="s">
        <v>530</v>
      </c>
      <c r="D157" s="169">
        <v>106</v>
      </c>
      <c r="E157" s="169">
        <v>212</v>
      </c>
      <c r="F157" s="169">
        <v>102</v>
      </c>
      <c r="G157" s="169">
        <v>110</v>
      </c>
    </row>
    <row r="158" spans="1:7" s="167" customFormat="1" ht="11.4">
      <c r="A158" s="168"/>
      <c r="B158" s="170"/>
      <c r="C158" s="172" t="s">
        <v>531</v>
      </c>
      <c r="D158" s="169">
        <v>424</v>
      </c>
      <c r="E158" s="169">
        <v>1035</v>
      </c>
      <c r="F158" s="169">
        <v>495</v>
      </c>
      <c r="G158" s="169">
        <v>540</v>
      </c>
    </row>
    <row r="159" spans="1:7" s="167" customFormat="1" ht="11.4">
      <c r="A159" s="168"/>
      <c r="B159" s="170"/>
      <c r="C159" s="172" t="s">
        <v>532</v>
      </c>
      <c r="D159" s="169">
        <v>474</v>
      </c>
      <c r="E159" s="169">
        <v>1206</v>
      </c>
      <c r="F159" s="169">
        <v>561</v>
      </c>
      <c r="G159" s="169">
        <v>645</v>
      </c>
    </row>
    <row r="160" spans="1:7" s="167" customFormat="1" ht="11.4">
      <c r="A160" s="168"/>
      <c r="B160" s="170"/>
      <c r="C160" s="172" t="s">
        <v>533</v>
      </c>
      <c r="D160" s="169">
        <v>603</v>
      </c>
      <c r="E160" s="169">
        <v>1482</v>
      </c>
      <c r="F160" s="169">
        <v>688</v>
      </c>
      <c r="G160" s="169">
        <v>794</v>
      </c>
    </row>
    <row r="161" spans="1:7" s="167" customFormat="1" ht="11.4">
      <c r="A161" s="168"/>
      <c r="B161" s="233" t="s">
        <v>780</v>
      </c>
      <c r="C161" s="234"/>
      <c r="D161" s="169">
        <v>3985</v>
      </c>
      <c r="E161" s="169">
        <v>9032</v>
      </c>
      <c r="F161" s="169">
        <v>4058</v>
      </c>
      <c r="G161" s="169">
        <v>4974</v>
      </c>
    </row>
    <row r="162" spans="1:7" s="167" customFormat="1" ht="11.4">
      <c r="A162" s="168"/>
      <c r="B162" s="170"/>
      <c r="C162" s="171" t="s">
        <v>534</v>
      </c>
      <c r="D162" s="169">
        <v>767</v>
      </c>
      <c r="E162" s="169">
        <v>1736</v>
      </c>
      <c r="F162" s="169">
        <v>775</v>
      </c>
      <c r="G162" s="169">
        <v>961</v>
      </c>
    </row>
    <row r="163" spans="1:7" s="167" customFormat="1" ht="11.4">
      <c r="A163" s="168"/>
      <c r="B163" s="170"/>
      <c r="C163" s="172" t="s">
        <v>535</v>
      </c>
      <c r="D163" s="169">
        <v>855</v>
      </c>
      <c r="E163" s="169">
        <v>1742</v>
      </c>
      <c r="F163" s="169">
        <v>780</v>
      </c>
      <c r="G163" s="169">
        <v>962</v>
      </c>
    </row>
    <row r="164" spans="1:7" s="167" customFormat="1" ht="11.4">
      <c r="A164" s="168"/>
      <c r="B164" s="170"/>
      <c r="C164" s="172" t="s">
        <v>536</v>
      </c>
      <c r="D164" s="169">
        <v>564</v>
      </c>
      <c r="E164" s="169">
        <v>1340</v>
      </c>
      <c r="F164" s="169">
        <v>614</v>
      </c>
      <c r="G164" s="169">
        <v>726</v>
      </c>
    </row>
    <row r="165" spans="1:7" s="167" customFormat="1" ht="11.4">
      <c r="A165" s="168"/>
      <c r="B165" s="170"/>
      <c r="C165" s="172" t="s">
        <v>537</v>
      </c>
      <c r="D165" s="169">
        <v>504</v>
      </c>
      <c r="E165" s="169">
        <v>1234</v>
      </c>
      <c r="F165" s="169">
        <v>587</v>
      </c>
      <c r="G165" s="169">
        <v>647</v>
      </c>
    </row>
    <row r="166" spans="1:7" s="167" customFormat="1" ht="11.4">
      <c r="A166" s="168"/>
      <c r="B166" s="170"/>
      <c r="C166" s="172" t="s">
        <v>538</v>
      </c>
      <c r="D166" s="169">
        <v>1295</v>
      </c>
      <c r="E166" s="169">
        <v>2980</v>
      </c>
      <c r="F166" s="169">
        <v>1302</v>
      </c>
      <c r="G166" s="169">
        <v>1678</v>
      </c>
    </row>
    <row r="167" spans="1:7" s="167" customFormat="1" ht="11.4">
      <c r="A167" s="168"/>
      <c r="B167" s="233" t="s">
        <v>781</v>
      </c>
      <c r="C167" s="234"/>
      <c r="D167" s="169">
        <v>2907</v>
      </c>
      <c r="E167" s="169">
        <v>7021</v>
      </c>
      <c r="F167" s="169">
        <v>3307</v>
      </c>
      <c r="G167" s="169">
        <v>3714</v>
      </c>
    </row>
    <row r="168" spans="1:7" s="167" customFormat="1" ht="11.4">
      <c r="A168" s="168"/>
      <c r="B168" s="170"/>
      <c r="C168" s="171" t="s">
        <v>539</v>
      </c>
      <c r="D168" s="169">
        <v>902</v>
      </c>
      <c r="E168" s="169">
        <v>2090</v>
      </c>
      <c r="F168" s="169">
        <v>971</v>
      </c>
      <c r="G168" s="169">
        <v>1119</v>
      </c>
    </row>
    <row r="169" spans="1:7" s="167" customFormat="1" ht="11.4">
      <c r="A169" s="168"/>
      <c r="B169" s="170"/>
      <c r="C169" s="172" t="s">
        <v>540</v>
      </c>
      <c r="D169" s="169">
        <v>716</v>
      </c>
      <c r="E169" s="169">
        <v>1886</v>
      </c>
      <c r="F169" s="169">
        <v>872</v>
      </c>
      <c r="G169" s="169">
        <v>1014</v>
      </c>
    </row>
    <row r="170" spans="1:7" s="167" customFormat="1" ht="11.4">
      <c r="A170" s="168"/>
      <c r="B170" s="170"/>
      <c r="C170" s="172" t="s">
        <v>541</v>
      </c>
      <c r="D170" s="169">
        <v>633</v>
      </c>
      <c r="E170" s="169">
        <v>1386</v>
      </c>
      <c r="F170" s="169">
        <v>660</v>
      </c>
      <c r="G170" s="169">
        <v>726</v>
      </c>
    </row>
    <row r="171" spans="1:7" s="167" customFormat="1" ht="11.4">
      <c r="A171" s="168"/>
      <c r="B171" s="170"/>
      <c r="C171" s="172" t="s">
        <v>542</v>
      </c>
      <c r="D171" s="169">
        <v>656</v>
      </c>
      <c r="E171" s="169">
        <v>1659</v>
      </c>
      <c r="F171" s="169">
        <v>804</v>
      </c>
      <c r="G171" s="169">
        <v>855</v>
      </c>
    </row>
    <row r="172" spans="1:7" s="167" customFormat="1" ht="11.4">
      <c r="A172" s="168"/>
      <c r="B172" s="233" t="s">
        <v>741</v>
      </c>
      <c r="C172" s="234"/>
      <c r="D172" s="169">
        <v>539</v>
      </c>
      <c r="E172" s="169">
        <v>937</v>
      </c>
      <c r="F172" s="169">
        <v>406</v>
      </c>
      <c r="G172" s="169">
        <v>531</v>
      </c>
    </row>
    <row r="173" spans="1:7" s="167" customFormat="1" ht="11.4">
      <c r="A173" s="168"/>
      <c r="B173" s="233" t="s">
        <v>782</v>
      </c>
      <c r="C173" s="234"/>
      <c r="D173" s="169">
        <v>1268</v>
      </c>
      <c r="E173" s="169">
        <v>2723</v>
      </c>
      <c r="F173" s="169">
        <v>1265</v>
      </c>
      <c r="G173" s="169">
        <v>1458</v>
      </c>
    </row>
    <row r="174" spans="1:7" s="167" customFormat="1" ht="11.4">
      <c r="A174" s="168"/>
      <c r="B174" s="173"/>
      <c r="C174" s="171" t="s">
        <v>543</v>
      </c>
      <c r="D174" s="169">
        <v>441</v>
      </c>
      <c r="E174" s="169">
        <v>958</v>
      </c>
      <c r="F174" s="169">
        <v>446</v>
      </c>
      <c r="G174" s="169">
        <v>512</v>
      </c>
    </row>
    <row r="175" spans="1:7" s="167" customFormat="1" ht="11.4">
      <c r="A175" s="168"/>
      <c r="B175" s="173"/>
      <c r="C175" s="170" t="s">
        <v>544</v>
      </c>
      <c r="D175" s="169">
        <v>358</v>
      </c>
      <c r="E175" s="169">
        <v>781</v>
      </c>
      <c r="F175" s="169">
        <v>354</v>
      </c>
      <c r="G175" s="169">
        <v>427</v>
      </c>
    </row>
    <row r="176" spans="1:7" s="167" customFormat="1" ht="11.4">
      <c r="A176" s="168"/>
      <c r="B176" s="173"/>
      <c r="C176" s="170" t="s">
        <v>545</v>
      </c>
      <c r="D176" s="169">
        <v>121</v>
      </c>
      <c r="E176" s="169">
        <v>279</v>
      </c>
      <c r="F176" s="169">
        <v>131</v>
      </c>
      <c r="G176" s="169">
        <v>148</v>
      </c>
    </row>
    <row r="177" spans="1:7" s="167" customFormat="1" ht="11.4">
      <c r="A177" s="168"/>
      <c r="B177" s="173"/>
      <c r="C177" s="170" t="s">
        <v>546</v>
      </c>
      <c r="D177" s="169">
        <v>348</v>
      </c>
      <c r="E177" s="169">
        <v>705</v>
      </c>
      <c r="F177" s="169">
        <v>334</v>
      </c>
      <c r="G177" s="169">
        <v>371</v>
      </c>
    </row>
    <row r="178" spans="1:7" s="167" customFormat="1" ht="11.4">
      <c r="A178" s="168"/>
      <c r="B178" s="233" t="s">
        <v>783</v>
      </c>
      <c r="C178" s="234"/>
      <c r="D178" s="169">
        <v>1239</v>
      </c>
      <c r="E178" s="169">
        <v>2767</v>
      </c>
      <c r="F178" s="169">
        <v>1385</v>
      </c>
      <c r="G178" s="169">
        <v>1382</v>
      </c>
    </row>
    <row r="179" spans="1:7" s="167" customFormat="1" ht="11.4">
      <c r="A179" s="168"/>
      <c r="B179" s="173"/>
      <c r="C179" s="171" t="s">
        <v>547</v>
      </c>
      <c r="D179" s="169">
        <v>347</v>
      </c>
      <c r="E179" s="169">
        <v>705</v>
      </c>
      <c r="F179" s="169">
        <v>332</v>
      </c>
      <c r="G179" s="169">
        <v>373</v>
      </c>
    </row>
    <row r="180" spans="1:7" s="167" customFormat="1" ht="11.4">
      <c r="A180" s="168"/>
      <c r="B180" s="173"/>
      <c r="C180" s="170" t="s">
        <v>548</v>
      </c>
      <c r="D180" s="169">
        <v>241</v>
      </c>
      <c r="E180" s="169">
        <v>538</v>
      </c>
      <c r="F180" s="169">
        <v>260</v>
      </c>
      <c r="G180" s="169">
        <v>278</v>
      </c>
    </row>
    <row r="181" spans="1:7" s="167" customFormat="1" ht="11.4">
      <c r="A181" s="168"/>
      <c r="B181" s="173"/>
      <c r="C181" s="170" t="s">
        <v>549</v>
      </c>
      <c r="D181" s="169">
        <v>651</v>
      </c>
      <c r="E181" s="169">
        <v>1524</v>
      </c>
      <c r="F181" s="169">
        <v>793</v>
      </c>
      <c r="G181" s="169">
        <v>731</v>
      </c>
    </row>
    <row r="182" spans="1:7" s="167" customFormat="1" ht="11.4">
      <c r="A182" s="168"/>
      <c r="B182" s="233" t="s">
        <v>784</v>
      </c>
      <c r="C182" s="234"/>
      <c r="D182" s="169">
        <v>1345</v>
      </c>
      <c r="E182" s="169">
        <v>2919</v>
      </c>
      <c r="F182" s="169">
        <v>1303</v>
      </c>
      <c r="G182" s="169">
        <v>1616</v>
      </c>
    </row>
    <row r="183" spans="1:7" s="167" customFormat="1" ht="11.4">
      <c r="A183" s="168"/>
      <c r="B183" s="173"/>
      <c r="C183" s="171" t="s">
        <v>550</v>
      </c>
      <c r="D183" s="169">
        <v>265</v>
      </c>
      <c r="E183" s="169">
        <v>481</v>
      </c>
      <c r="F183" s="169">
        <v>201</v>
      </c>
      <c r="G183" s="169">
        <v>280</v>
      </c>
    </row>
    <row r="184" spans="1:7" s="167" customFormat="1" ht="11.4">
      <c r="A184" s="168"/>
      <c r="B184" s="173"/>
      <c r="C184" s="170" t="s">
        <v>551</v>
      </c>
      <c r="D184" s="169">
        <v>553</v>
      </c>
      <c r="E184" s="169">
        <v>1250</v>
      </c>
      <c r="F184" s="169">
        <v>553</v>
      </c>
      <c r="G184" s="169">
        <v>697</v>
      </c>
    </row>
    <row r="185" spans="1:7" s="167" customFormat="1" ht="11.4">
      <c r="A185" s="168"/>
      <c r="B185" s="173"/>
      <c r="C185" s="170" t="s">
        <v>552</v>
      </c>
      <c r="D185" s="169">
        <v>267</v>
      </c>
      <c r="E185" s="169">
        <v>633</v>
      </c>
      <c r="F185" s="169">
        <v>300</v>
      </c>
      <c r="G185" s="169">
        <v>333</v>
      </c>
    </row>
    <row r="186" spans="1:7" s="167" customFormat="1" ht="11.4">
      <c r="A186" s="168"/>
      <c r="B186" s="173"/>
      <c r="C186" s="170" t="s">
        <v>553</v>
      </c>
      <c r="D186" s="169">
        <v>260</v>
      </c>
      <c r="E186" s="169">
        <v>555</v>
      </c>
      <c r="F186" s="169">
        <v>249</v>
      </c>
      <c r="G186" s="169">
        <v>306</v>
      </c>
    </row>
    <row r="187" spans="1:7" s="167" customFormat="1" ht="11.4">
      <c r="A187" s="168"/>
      <c r="B187" s="233" t="s">
        <v>785</v>
      </c>
      <c r="C187" s="234"/>
      <c r="D187" s="169">
        <v>1162</v>
      </c>
      <c r="E187" s="169">
        <v>2245</v>
      </c>
      <c r="F187" s="169">
        <v>1022</v>
      </c>
      <c r="G187" s="169">
        <v>1223</v>
      </c>
    </row>
    <row r="188" spans="1:7" s="167" customFormat="1" ht="11.4">
      <c r="A188" s="168"/>
      <c r="B188" s="173"/>
      <c r="C188" s="171" t="s">
        <v>554</v>
      </c>
      <c r="D188" s="169">
        <v>296</v>
      </c>
      <c r="E188" s="169">
        <v>627</v>
      </c>
      <c r="F188" s="169">
        <v>270</v>
      </c>
      <c r="G188" s="169">
        <v>357</v>
      </c>
    </row>
    <row r="189" spans="1:7" s="167" customFormat="1" ht="11.4">
      <c r="A189" s="168"/>
      <c r="B189" s="173"/>
      <c r="C189" s="170" t="s">
        <v>555</v>
      </c>
      <c r="D189" s="169">
        <v>371</v>
      </c>
      <c r="E189" s="169">
        <v>645</v>
      </c>
      <c r="F189" s="169">
        <v>312</v>
      </c>
      <c r="G189" s="169">
        <v>333</v>
      </c>
    </row>
    <row r="190" spans="1:7" s="167" customFormat="1" ht="11.4">
      <c r="A190" s="168"/>
      <c r="B190" s="173"/>
      <c r="C190" s="170" t="s">
        <v>556</v>
      </c>
      <c r="D190" s="169">
        <v>495</v>
      </c>
      <c r="E190" s="169">
        <v>973</v>
      </c>
      <c r="F190" s="169">
        <v>440</v>
      </c>
      <c r="G190" s="169">
        <v>533</v>
      </c>
    </row>
    <row r="191" spans="1:7" s="167" customFormat="1" ht="11.4">
      <c r="A191" s="168"/>
      <c r="B191" s="233" t="s">
        <v>786</v>
      </c>
      <c r="C191" s="234"/>
      <c r="D191" s="169">
        <v>1306</v>
      </c>
      <c r="E191" s="169">
        <v>2431</v>
      </c>
      <c r="F191" s="169">
        <v>1139</v>
      </c>
      <c r="G191" s="169">
        <v>1292</v>
      </c>
    </row>
    <row r="192" spans="1:7" s="167" customFormat="1" ht="11.4">
      <c r="A192" s="168"/>
      <c r="B192" s="173"/>
      <c r="C192" s="171" t="s">
        <v>557</v>
      </c>
      <c r="D192" s="169">
        <v>440</v>
      </c>
      <c r="E192" s="169">
        <v>720</v>
      </c>
      <c r="F192" s="169">
        <v>337</v>
      </c>
      <c r="G192" s="169">
        <v>383</v>
      </c>
    </row>
    <row r="193" spans="1:7" s="167" customFormat="1" ht="11.4">
      <c r="A193" s="168"/>
      <c r="B193" s="173"/>
      <c r="C193" s="170" t="s">
        <v>558</v>
      </c>
      <c r="D193" s="169">
        <v>472</v>
      </c>
      <c r="E193" s="169">
        <v>1026</v>
      </c>
      <c r="F193" s="169">
        <v>476</v>
      </c>
      <c r="G193" s="169">
        <v>550</v>
      </c>
    </row>
    <row r="194" spans="1:7" s="167" customFormat="1" ht="11.4">
      <c r="A194" s="168"/>
      <c r="B194" s="173"/>
      <c r="C194" s="170" t="s">
        <v>559</v>
      </c>
      <c r="D194" s="169">
        <v>394</v>
      </c>
      <c r="E194" s="169">
        <v>685</v>
      </c>
      <c r="F194" s="169">
        <v>326</v>
      </c>
      <c r="G194" s="169">
        <v>359</v>
      </c>
    </row>
    <row r="195" spans="1:7" s="167" customFormat="1" ht="11.4">
      <c r="A195" s="168"/>
      <c r="B195" s="233" t="s">
        <v>787</v>
      </c>
      <c r="C195" s="234"/>
      <c r="D195" s="169">
        <v>1232</v>
      </c>
      <c r="E195" s="169">
        <v>2626</v>
      </c>
      <c r="F195" s="169">
        <v>1219</v>
      </c>
      <c r="G195" s="169">
        <v>1407</v>
      </c>
    </row>
    <row r="196" spans="1:7" s="167" customFormat="1" ht="11.4">
      <c r="A196" s="168"/>
      <c r="B196" s="173"/>
      <c r="C196" s="171" t="s">
        <v>560</v>
      </c>
      <c r="D196" s="169">
        <v>376</v>
      </c>
      <c r="E196" s="169">
        <v>766</v>
      </c>
      <c r="F196" s="169">
        <v>337</v>
      </c>
      <c r="G196" s="169">
        <v>429</v>
      </c>
    </row>
    <row r="197" spans="1:7" s="167" customFormat="1" ht="11.4">
      <c r="A197" s="168"/>
      <c r="B197" s="173"/>
      <c r="C197" s="170" t="s">
        <v>561</v>
      </c>
      <c r="D197" s="169">
        <v>287</v>
      </c>
      <c r="E197" s="169">
        <v>617</v>
      </c>
      <c r="F197" s="169">
        <v>292</v>
      </c>
      <c r="G197" s="169">
        <v>325</v>
      </c>
    </row>
    <row r="198" spans="1:7" s="167" customFormat="1" ht="11.4">
      <c r="A198" s="168"/>
      <c r="B198" s="173"/>
      <c r="C198" s="170" t="s">
        <v>562</v>
      </c>
      <c r="D198" s="169">
        <v>569</v>
      </c>
      <c r="E198" s="169">
        <v>1243</v>
      </c>
      <c r="F198" s="169">
        <v>590</v>
      </c>
      <c r="G198" s="169">
        <v>653</v>
      </c>
    </row>
    <row r="199" spans="1:7" s="167" customFormat="1" ht="11.4">
      <c r="A199" s="168"/>
      <c r="B199" s="233" t="s">
        <v>742</v>
      </c>
      <c r="C199" s="234"/>
      <c r="D199" s="169">
        <v>636</v>
      </c>
      <c r="E199" s="169">
        <v>1618</v>
      </c>
      <c r="F199" s="169">
        <v>748</v>
      </c>
      <c r="G199" s="169">
        <v>870</v>
      </c>
    </row>
    <row r="200" spans="1:7" s="167" customFormat="1" ht="11.4">
      <c r="A200" s="168"/>
      <c r="B200" s="233" t="s">
        <v>743</v>
      </c>
      <c r="C200" s="234"/>
      <c r="D200" s="169">
        <v>567</v>
      </c>
      <c r="E200" s="169">
        <v>1398</v>
      </c>
      <c r="F200" s="169">
        <v>668</v>
      </c>
      <c r="G200" s="169">
        <v>730</v>
      </c>
    </row>
    <row r="201" spans="1:7" s="167" customFormat="1" ht="11.4">
      <c r="A201" s="168"/>
      <c r="B201" s="233" t="s">
        <v>788</v>
      </c>
      <c r="C201" s="234"/>
      <c r="D201" s="169">
        <v>495</v>
      </c>
      <c r="E201" s="169">
        <v>1194</v>
      </c>
      <c r="F201" s="169">
        <v>567</v>
      </c>
      <c r="G201" s="169">
        <v>627</v>
      </c>
    </row>
    <row r="202" spans="1:7" s="167" customFormat="1" ht="11.4">
      <c r="A202" s="168"/>
      <c r="B202" s="173"/>
      <c r="C202" s="171" t="s">
        <v>563</v>
      </c>
      <c r="D202" s="169">
        <v>408</v>
      </c>
      <c r="E202" s="169">
        <v>855</v>
      </c>
      <c r="F202" s="169">
        <v>426</v>
      </c>
      <c r="G202" s="169">
        <v>429</v>
      </c>
    </row>
    <row r="203" spans="1:7" s="167" customFormat="1" ht="11.4">
      <c r="A203" s="168"/>
      <c r="B203" s="173"/>
      <c r="C203" s="170" t="s">
        <v>564</v>
      </c>
      <c r="D203" s="169">
        <v>43</v>
      </c>
      <c r="E203" s="169">
        <v>209</v>
      </c>
      <c r="F203" s="169">
        <v>80</v>
      </c>
      <c r="G203" s="169">
        <v>129</v>
      </c>
    </row>
    <row r="204" spans="1:7" s="167" customFormat="1" ht="11.4">
      <c r="A204" s="168"/>
      <c r="B204" s="173"/>
      <c r="C204" s="170" t="s">
        <v>565</v>
      </c>
      <c r="D204" s="169">
        <v>44</v>
      </c>
      <c r="E204" s="169">
        <v>130</v>
      </c>
      <c r="F204" s="169">
        <v>61</v>
      </c>
      <c r="G204" s="169">
        <v>69</v>
      </c>
    </row>
    <row r="205" spans="1:7" s="167" customFormat="1" ht="11.4">
      <c r="A205" s="168"/>
      <c r="B205" s="233" t="s">
        <v>789</v>
      </c>
      <c r="C205" s="234"/>
      <c r="D205" s="169">
        <v>241</v>
      </c>
      <c r="E205" s="169">
        <v>587</v>
      </c>
      <c r="F205" s="169">
        <v>268</v>
      </c>
      <c r="G205" s="169">
        <v>319</v>
      </c>
    </row>
    <row r="206" spans="1:7" s="167" customFormat="1" ht="11.4">
      <c r="A206" s="168"/>
      <c r="B206" s="173"/>
      <c r="C206" s="171" t="s">
        <v>566</v>
      </c>
      <c r="D206" s="169">
        <v>136</v>
      </c>
      <c r="E206" s="169">
        <v>338</v>
      </c>
      <c r="F206" s="169">
        <v>145</v>
      </c>
      <c r="G206" s="169">
        <v>193</v>
      </c>
    </row>
    <row r="207" spans="1:7" s="167" customFormat="1" ht="11.4">
      <c r="A207" s="168"/>
      <c r="B207" s="173"/>
      <c r="C207" s="170" t="s">
        <v>567</v>
      </c>
      <c r="D207" s="169">
        <v>56</v>
      </c>
      <c r="E207" s="169">
        <v>141</v>
      </c>
      <c r="F207" s="169">
        <v>66</v>
      </c>
      <c r="G207" s="169">
        <v>75</v>
      </c>
    </row>
    <row r="208" spans="1:7" s="167" customFormat="1" ht="11.4">
      <c r="A208" s="168"/>
      <c r="B208" s="173"/>
      <c r="C208" s="170" t="s">
        <v>568</v>
      </c>
      <c r="D208" s="169">
        <v>49</v>
      </c>
      <c r="E208" s="169">
        <v>108</v>
      </c>
      <c r="F208" s="169">
        <v>57</v>
      </c>
      <c r="G208" s="169">
        <v>51</v>
      </c>
    </row>
    <row r="209" spans="1:7" s="167" customFormat="1" ht="11.4">
      <c r="A209" s="168"/>
      <c r="B209" s="233" t="s">
        <v>790</v>
      </c>
      <c r="C209" s="234"/>
      <c r="D209" s="169">
        <v>128</v>
      </c>
      <c r="E209" s="169">
        <v>372</v>
      </c>
      <c r="F209" s="169">
        <v>179</v>
      </c>
      <c r="G209" s="169">
        <v>193</v>
      </c>
    </row>
    <row r="210" spans="1:7" s="167" customFormat="1" ht="11.4">
      <c r="A210" s="168"/>
      <c r="B210" s="173"/>
      <c r="C210" s="171" t="s">
        <v>569</v>
      </c>
      <c r="D210" s="169">
        <v>128</v>
      </c>
      <c r="E210" s="169">
        <v>372</v>
      </c>
      <c r="F210" s="169">
        <v>179</v>
      </c>
      <c r="G210" s="169">
        <v>193</v>
      </c>
    </row>
    <row r="211" spans="1:7" s="167" customFormat="1" ht="11.4">
      <c r="A211" s="168"/>
      <c r="B211" s="173"/>
      <c r="C211" s="170" t="s">
        <v>570</v>
      </c>
      <c r="D211" s="169" t="s">
        <v>8</v>
      </c>
      <c r="E211" s="169" t="s">
        <v>8</v>
      </c>
      <c r="F211" s="169" t="s">
        <v>8</v>
      </c>
      <c r="G211" s="169" t="s">
        <v>8</v>
      </c>
    </row>
    <row r="212" spans="1:7" s="167" customFormat="1" ht="11.4">
      <c r="A212" s="168"/>
      <c r="B212" s="233" t="s">
        <v>1006</v>
      </c>
      <c r="C212" s="234"/>
      <c r="D212" s="169">
        <v>14</v>
      </c>
      <c r="E212" s="169">
        <v>23</v>
      </c>
      <c r="F212" s="169">
        <v>14</v>
      </c>
      <c r="G212" s="169">
        <v>9</v>
      </c>
    </row>
    <row r="213" spans="1:7" s="167" customFormat="1" ht="13.2">
      <c r="A213" s="168"/>
      <c r="B213" s="173"/>
      <c r="C213" s="171" t="s">
        <v>1007</v>
      </c>
      <c r="D213" s="169" t="s">
        <v>298</v>
      </c>
      <c r="E213" s="169" t="s">
        <v>298</v>
      </c>
      <c r="F213" s="169" t="s">
        <v>298</v>
      </c>
      <c r="G213" s="169" t="s">
        <v>298</v>
      </c>
    </row>
    <row r="214" spans="1:7" s="167" customFormat="1" ht="13.2">
      <c r="A214" s="168"/>
      <c r="B214" s="173"/>
      <c r="C214" s="170" t="s">
        <v>1008</v>
      </c>
      <c r="D214" s="169" t="s">
        <v>298</v>
      </c>
      <c r="E214" s="169" t="s">
        <v>298</v>
      </c>
      <c r="F214" s="169" t="s">
        <v>298</v>
      </c>
      <c r="G214" s="169" t="s">
        <v>298</v>
      </c>
    </row>
    <row r="215" spans="1:7" s="167" customFormat="1" ht="11.4">
      <c r="A215" s="168"/>
      <c r="B215" s="233" t="s">
        <v>744</v>
      </c>
      <c r="C215" s="234"/>
      <c r="D215" s="169" t="s">
        <v>8</v>
      </c>
      <c r="E215" s="169" t="s">
        <v>8</v>
      </c>
      <c r="F215" s="169" t="s">
        <v>8</v>
      </c>
      <c r="G215" s="169" t="s">
        <v>8</v>
      </c>
    </row>
    <row r="216" spans="1:7" s="167" customFormat="1" ht="11.4">
      <c r="A216" s="168"/>
      <c r="B216" s="233" t="s">
        <v>791</v>
      </c>
      <c r="C216" s="234"/>
      <c r="D216" s="169">
        <v>1435</v>
      </c>
      <c r="E216" s="169">
        <v>3104</v>
      </c>
      <c r="F216" s="169">
        <v>1513</v>
      </c>
      <c r="G216" s="169">
        <v>1591</v>
      </c>
    </row>
    <row r="217" spans="1:7" s="167" customFormat="1" ht="11.4">
      <c r="A217" s="168"/>
      <c r="B217" s="173"/>
      <c r="C217" s="171" t="s">
        <v>571</v>
      </c>
      <c r="D217" s="169">
        <v>534</v>
      </c>
      <c r="E217" s="169">
        <v>1227</v>
      </c>
      <c r="F217" s="169">
        <v>614</v>
      </c>
      <c r="G217" s="169">
        <v>613</v>
      </c>
    </row>
    <row r="218" spans="1:7" s="167" customFormat="1" ht="11.4">
      <c r="A218" s="168"/>
      <c r="B218" s="173"/>
      <c r="C218" s="170" t="s">
        <v>572</v>
      </c>
      <c r="D218" s="169">
        <v>654</v>
      </c>
      <c r="E218" s="169">
        <v>1244</v>
      </c>
      <c r="F218" s="169">
        <v>587</v>
      </c>
      <c r="G218" s="169">
        <v>657</v>
      </c>
    </row>
    <row r="219" spans="1:7" s="167" customFormat="1" ht="11.4">
      <c r="A219" s="168"/>
      <c r="B219" s="173"/>
      <c r="C219" s="170" t="s">
        <v>573</v>
      </c>
      <c r="D219" s="169">
        <v>247</v>
      </c>
      <c r="E219" s="169">
        <v>633</v>
      </c>
      <c r="F219" s="169">
        <v>312</v>
      </c>
      <c r="G219" s="169">
        <v>321</v>
      </c>
    </row>
    <row r="220" spans="1:7" s="167" customFormat="1" ht="11.4">
      <c r="A220" s="168"/>
      <c r="B220" s="233" t="s">
        <v>792</v>
      </c>
      <c r="C220" s="234"/>
      <c r="D220" s="169">
        <v>2491</v>
      </c>
      <c r="E220" s="169">
        <v>5086</v>
      </c>
      <c r="F220" s="169">
        <v>2378</v>
      </c>
      <c r="G220" s="169">
        <v>2708</v>
      </c>
    </row>
    <row r="221" spans="1:7" s="167" customFormat="1" ht="11.4">
      <c r="A221" s="168"/>
      <c r="B221" s="173"/>
      <c r="C221" s="171" t="s">
        <v>574</v>
      </c>
      <c r="D221" s="169">
        <v>352</v>
      </c>
      <c r="E221" s="169">
        <v>689</v>
      </c>
      <c r="F221" s="169">
        <v>301</v>
      </c>
      <c r="G221" s="169">
        <v>388</v>
      </c>
    </row>
    <row r="222" spans="1:7" s="167" customFormat="1" ht="11.4">
      <c r="A222" s="168"/>
      <c r="B222" s="173"/>
      <c r="C222" s="170" t="s">
        <v>575</v>
      </c>
      <c r="D222" s="169">
        <v>836</v>
      </c>
      <c r="E222" s="169">
        <v>1740</v>
      </c>
      <c r="F222" s="169">
        <v>821</v>
      </c>
      <c r="G222" s="169">
        <v>919</v>
      </c>
    </row>
    <row r="223" spans="1:7" s="167" customFormat="1" ht="11.4">
      <c r="A223" s="168"/>
      <c r="B223" s="173"/>
      <c r="C223" s="170" t="s">
        <v>576</v>
      </c>
      <c r="D223" s="169">
        <v>820</v>
      </c>
      <c r="E223" s="169">
        <v>1498</v>
      </c>
      <c r="F223" s="169">
        <v>715</v>
      </c>
      <c r="G223" s="169">
        <v>783</v>
      </c>
    </row>
    <row r="224" spans="1:7" s="167" customFormat="1" ht="11.4">
      <c r="A224" s="168"/>
      <c r="B224" s="170"/>
      <c r="C224" s="172" t="s">
        <v>577</v>
      </c>
      <c r="D224" s="169">
        <v>483</v>
      </c>
      <c r="E224" s="169">
        <v>1159</v>
      </c>
      <c r="F224" s="169">
        <v>541</v>
      </c>
      <c r="G224" s="169">
        <v>618</v>
      </c>
    </row>
    <row r="225" spans="1:7" s="167" customFormat="1" ht="11.4">
      <c r="A225" s="168"/>
      <c r="B225" s="233" t="s">
        <v>793</v>
      </c>
      <c r="C225" s="234"/>
      <c r="D225" s="169">
        <v>2876</v>
      </c>
      <c r="E225" s="169">
        <v>6155</v>
      </c>
      <c r="F225" s="169">
        <v>2779</v>
      </c>
      <c r="G225" s="169">
        <v>3376</v>
      </c>
    </row>
    <row r="226" spans="1:7" s="167" customFormat="1" ht="11.4">
      <c r="A226" s="168"/>
      <c r="B226" s="170"/>
      <c r="C226" s="171" t="s">
        <v>578</v>
      </c>
      <c r="D226" s="169">
        <v>597</v>
      </c>
      <c r="E226" s="169">
        <v>1193</v>
      </c>
      <c r="F226" s="169">
        <v>510</v>
      </c>
      <c r="G226" s="169">
        <v>683</v>
      </c>
    </row>
    <row r="227" spans="1:7" s="167" customFormat="1" ht="11.4">
      <c r="A227" s="168"/>
      <c r="B227" s="170"/>
      <c r="C227" s="172" t="s">
        <v>579</v>
      </c>
      <c r="D227" s="169">
        <v>703</v>
      </c>
      <c r="E227" s="169">
        <v>1650</v>
      </c>
      <c r="F227" s="169">
        <v>767</v>
      </c>
      <c r="G227" s="169">
        <v>883</v>
      </c>
    </row>
    <row r="228" spans="1:7" s="167" customFormat="1" ht="11.4">
      <c r="A228" s="168"/>
      <c r="B228" s="170"/>
      <c r="C228" s="172" t="s">
        <v>580</v>
      </c>
      <c r="D228" s="169">
        <v>248</v>
      </c>
      <c r="E228" s="169">
        <v>457</v>
      </c>
      <c r="F228" s="169">
        <v>176</v>
      </c>
      <c r="G228" s="169">
        <v>281</v>
      </c>
    </row>
    <row r="229" spans="1:7" s="167" customFormat="1" ht="11.4">
      <c r="A229" s="168"/>
      <c r="B229" s="170"/>
      <c r="C229" s="172" t="s">
        <v>581</v>
      </c>
      <c r="D229" s="169">
        <v>169</v>
      </c>
      <c r="E229" s="169">
        <v>422</v>
      </c>
      <c r="F229" s="169">
        <v>209</v>
      </c>
      <c r="G229" s="169">
        <v>213</v>
      </c>
    </row>
    <row r="230" spans="1:7" s="167" customFormat="1" ht="11.4">
      <c r="A230" s="168"/>
      <c r="B230" s="170"/>
      <c r="C230" s="172" t="s">
        <v>582</v>
      </c>
      <c r="D230" s="169">
        <v>528</v>
      </c>
      <c r="E230" s="169">
        <v>1073</v>
      </c>
      <c r="F230" s="169">
        <v>486</v>
      </c>
      <c r="G230" s="169">
        <v>587</v>
      </c>
    </row>
    <row r="231" spans="1:7" s="167" customFormat="1" ht="11.4">
      <c r="A231" s="168"/>
      <c r="B231" s="170"/>
      <c r="C231" s="172" t="s">
        <v>583</v>
      </c>
      <c r="D231" s="169">
        <v>631</v>
      </c>
      <c r="E231" s="169">
        <v>1360</v>
      </c>
      <c r="F231" s="169">
        <v>631</v>
      </c>
      <c r="G231" s="169">
        <v>729</v>
      </c>
    </row>
    <row r="232" spans="1:7" s="167" customFormat="1" ht="11.4">
      <c r="A232" s="168"/>
      <c r="B232" s="233" t="s">
        <v>794</v>
      </c>
      <c r="C232" s="234"/>
      <c r="D232" s="169">
        <v>1922</v>
      </c>
      <c r="E232" s="169">
        <v>4344</v>
      </c>
      <c r="F232" s="169">
        <v>2029</v>
      </c>
      <c r="G232" s="169">
        <v>2315</v>
      </c>
    </row>
    <row r="233" spans="1:7" s="167" customFormat="1" ht="11.4">
      <c r="A233" s="168"/>
      <c r="B233" s="170"/>
      <c r="C233" s="171" t="s">
        <v>584</v>
      </c>
      <c r="D233" s="169">
        <v>595</v>
      </c>
      <c r="E233" s="169">
        <v>1292</v>
      </c>
      <c r="F233" s="169">
        <v>627</v>
      </c>
      <c r="G233" s="169">
        <v>665</v>
      </c>
    </row>
    <row r="234" spans="1:7" s="167" customFormat="1" ht="11.4">
      <c r="A234" s="168"/>
      <c r="B234" s="170"/>
      <c r="C234" s="172" t="s">
        <v>585</v>
      </c>
      <c r="D234" s="169">
        <v>948</v>
      </c>
      <c r="E234" s="169">
        <v>2202</v>
      </c>
      <c r="F234" s="169">
        <v>981</v>
      </c>
      <c r="G234" s="169">
        <v>1221</v>
      </c>
    </row>
    <row r="235" spans="1:7" s="167" customFormat="1" ht="11.4">
      <c r="A235" s="168"/>
      <c r="B235" s="170"/>
      <c r="C235" s="172" t="s">
        <v>586</v>
      </c>
      <c r="D235" s="169">
        <v>379</v>
      </c>
      <c r="E235" s="169">
        <v>850</v>
      </c>
      <c r="F235" s="169">
        <v>421</v>
      </c>
      <c r="G235" s="169">
        <v>429</v>
      </c>
    </row>
    <row r="236" spans="1:7" s="167" customFormat="1" ht="11.4">
      <c r="A236" s="168"/>
      <c r="B236" s="233" t="s">
        <v>795</v>
      </c>
      <c r="C236" s="234"/>
      <c r="D236" s="169">
        <v>1311</v>
      </c>
      <c r="E236" s="169">
        <v>3127</v>
      </c>
      <c r="F236" s="169">
        <v>1506</v>
      </c>
      <c r="G236" s="169">
        <v>1621</v>
      </c>
    </row>
    <row r="237" spans="1:7" s="167" customFormat="1" ht="11.4">
      <c r="A237" s="168"/>
      <c r="B237" s="170"/>
      <c r="C237" s="171" t="s">
        <v>587</v>
      </c>
      <c r="D237" s="169">
        <v>243</v>
      </c>
      <c r="E237" s="169">
        <v>624</v>
      </c>
      <c r="F237" s="169">
        <v>301</v>
      </c>
      <c r="G237" s="169">
        <v>323</v>
      </c>
    </row>
    <row r="238" spans="1:7" s="167" customFormat="1" ht="11.4">
      <c r="A238" s="168"/>
      <c r="B238" s="170"/>
      <c r="C238" s="172" t="s">
        <v>588</v>
      </c>
      <c r="D238" s="169">
        <v>309</v>
      </c>
      <c r="E238" s="169">
        <v>763</v>
      </c>
      <c r="F238" s="169">
        <v>365</v>
      </c>
      <c r="G238" s="169">
        <v>398</v>
      </c>
    </row>
    <row r="239" spans="1:7" s="167" customFormat="1" ht="11.4">
      <c r="A239" s="168"/>
      <c r="B239" s="170"/>
      <c r="C239" s="172" t="s">
        <v>589</v>
      </c>
      <c r="D239" s="169">
        <v>759</v>
      </c>
      <c r="E239" s="169">
        <v>1740</v>
      </c>
      <c r="F239" s="169">
        <v>840</v>
      </c>
      <c r="G239" s="169">
        <v>900</v>
      </c>
    </row>
    <row r="240" spans="1:7" s="167" customFormat="1" ht="11.4">
      <c r="A240" s="168"/>
      <c r="B240" s="233" t="s">
        <v>796</v>
      </c>
      <c r="C240" s="234"/>
      <c r="D240" s="169">
        <v>1930</v>
      </c>
      <c r="E240" s="169">
        <v>4539</v>
      </c>
      <c r="F240" s="169">
        <v>2171</v>
      </c>
      <c r="G240" s="169">
        <v>2368</v>
      </c>
    </row>
    <row r="241" spans="1:7" s="167" customFormat="1" ht="11.4">
      <c r="A241" s="168"/>
      <c r="B241" s="170"/>
      <c r="C241" s="171" t="s">
        <v>590</v>
      </c>
      <c r="D241" s="169">
        <v>353</v>
      </c>
      <c r="E241" s="169">
        <v>889</v>
      </c>
      <c r="F241" s="169">
        <v>414</v>
      </c>
      <c r="G241" s="169">
        <v>475</v>
      </c>
    </row>
    <row r="242" spans="1:7" s="167" customFormat="1" ht="11.4">
      <c r="A242" s="168"/>
      <c r="B242" s="170"/>
      <c r="C242" s="172" t="s">
        <v>591</v>
      </c>
      <c r="D242" s="169">
        <v>350</v>
      </c>
      <c r="E242" s="169">
        <v>788</v>
      </c>
      <c r="F242" s="169">
        <v>370</v>
      </c>
      <c r="G242" s="169">
        <v>418</v>
      </c>
    </row>
    <row r="243" spans="1:7" s="167" customFormat="1" ht="11.4">
      <c r="A243" s="168"/>
      <c r="B243" s="170"/>
      <c r="C243" s="172" t="s">
        <v>592</v>
      </c>
      <c r="D243" s="169">
        <v>459</v>
      </c>
      <c r="E243" s="169">
        <v>1080</v>
      </c>
      <c r="F243" s="169">
        <v>538</v>
      </c>
      <c r="G243" s="169">
        <v>542</v>
      </c>
    </row>
    <row r="244" spans="1:7" s="167" customFormat="1" ht="11.4">
      <c r="A244" s="168"/>
      <c r="B244" s="170"/>
      <c r="C244" s="172" t="s">
        <v>593</v>
      </c>
      <c r="D244" s="169">
        <v>768</v>
      </c>
      <c r="E244" s="169">
        <v>1782</v>
      </c>
      <c r="F244" s="169">
        <v>849</v>
      </c>
      <c r="G244" s="169">
        <v>933</v>
      </c>
    </row>
    <row r="245" spans="1:7" s="167" customFormat="1" ht="11.4">
      <c r="A245" s="168"/>
      <c r="B245" s="233" t="s">
        <v>797</v>
      </c>
      <c r="C245" s="234"/>
      <c r="D245" s="169">
        <v>1518</v>
      </c>
      <c r="E245" s="169">
        <v>3838</v>
      </c>
      <c r="F245" s="169">
        <v>1785</v>
      </c>
      <c r="G245" s="169">
        <v>2053</v>
      </c>
    </row>
    <row r="246" spans="1:7" s="167" customFormat="1" ht="11.4">
      <c r="A246" s="168"/>
      <c r="B246" s="170"/>
      <c r="C246" s="171" t="s">
        <v>594</v>
      </c>
      <c r="D246" s="169">
        <v>715</v>
      </c>
      <c r="E246" s="169">
        <v>1923</v>
      </c>
      <c r="F246" s="169">
        <v>901</v>
      </c>
      <c r="G246" s="169">
        <v>1022</v>
      </c>
    </row>
    <row r="247" spans="1:7" s="167" customFormat="1" ht="11.4">
      <c r="A247" s="168"/>
      <c r="B247" s="170"/>
      <c r="C247" s="172" t="s">
        <v>595</v>
      </c>
      <c r="D247" s="169">
        <v>97</v>
      </c>
      <c r="E247" s="169">
        <v>235</v>
      </c>
      <c r="F247" s="169">
        <v>109</v>
      </c>
      <c r="G247" s="169">
        <v>126</v>
      </c>
    </row>
    <row r="248" spans="1:7" s="167" customFormat="1" ht="11.4">
      <c r="A248" s="168"/>
      <c r="B248" s="170"/>
      <c r="C248" s="172" t="s">
        <v>596</v>
      </c>
      <c r="D248" s="169">
        <v>612</v>
      </c>
      <c r="E248" s="169">
        <v>1447</v>
      </c>
      <c r="F248" s="169">
        <v>660</v>
      </c>
      <c r="G248" s="169">
        <v>787</v>
      </c>
    </row>
    <row r="249" spans="1:7" s="167" customFormat="1" ht="11.4">
      <c r="A249" s="168"/>
      <c r="B249" s="170"/>
      <c r="C249" s="172" t="s">
        <v>597</v>
      </c>
      <c r="D249" s="169">
        <v>94</v>
      </c>
      <c r="E249" s="169">
        <v>233</v>
      </c>
      <c r="F249" s="169">
        <v>115</v>
      </c>
      <c r="G249" s="169">
        <v>118</v>
      </c>
    </row>
    <row r="250" spans="1:7" s="167" customFormat="1" ht="11.4">
      <c r="A250" s="168"/>
      <c r="B250" s="233" t="s">
        <v>798</v>
      </c>
      <c r="C250" s="234"/>
      <c r="D250" s="169">
        <v>3228</v>
      </c>
      <c r="E250" s="169">
        <v>6909</v>
      </c>
      <c r="F250" s="169">
        <v>3234</v>
      </c>
      <c r="G250" s="169">
        <v>3675</v>
      </c>
    </row>
    <row r="251" spans="1:7" s="167" customFormat="1" ht="11.4">
      <c r="A251" s="168"/>
      <c r="B251" s="170"/>
      <c r="C251" s="171" t="s">
        <v>598</v>
      </c>
      <c r="D251" s="169">
        <v>1333</v>
      </c>
      <c r="E251" s="169">
        <v>3097</v>
      </c>
      <c r="F251" s="169">
        <v>1480</v>
      </c>
      <c r="G251" s="169">
        <v>1617</v>
      </c>
    </row>
    <row r="252" spans="1:7" s="167" customFormat="1" ht="11.4">
      <c r="A252" s="168"/>
      <c r="B252" s="170"/>
      <c r="C252" s="172" t="s">
        <v>599</v>
      </c>
      <c r="D252" s="169">
        <v>1895</v>
      </c>
      <c r="E252" s="169">
        <v>3812</v>
      </c>
      <c r="F252" s="169">
        <v>1754</v>
      </c>
      <c r="G252" s="169">
        <v>2058</v>
      </c>
    </row>
    <row r="253" spans="1:7" s="167" customFormat="1" ht="11.4">
      <c r="A253" s="168"/>
      <c r="B253" s="233" t="s">
        <v>745</v>
      </c>
      <c r="C253" s="234"/>
      <c r="D253" s="169">
        <v>1679</v>
      </c>
      <c r="E253" s="169">
        <v>3170</v>
      </c>
      <c r="F253" s="169">
        <v>1523</v>
      </c>
      <c r="G253" s="169">
        <v>1647</v>
      </c>
    </row>
    <row r="254" spans="1:7" s="167" customFormat="1" ht="11.4">
      <c r="A254" s="168"/>
      <c r="B254" s="233" t="s">
        <v>746</v>
      </c>
      <c r="C254" s="234"/>
      <c r="D254" s="169">
        <v>9</v>
      </c>
      <c r="E254" s="169">
        <v>28</v>
      </c>
      <c r="F254" s="169">
        <v>15</v>
      </c>
      <c r="G254" s="169">
        <v>13</v>
      </c>
    </row>
    <row r="255" spans="1:7" s="167" customFormat="1" ht="11.4">
      <c r="A255" s="168"/>
      <c r="B255" s="233" t="s">
        <v>747</v>
      </c>
      <c r="C255" s="234"/>
      <c r="D255" s="169" t="s">
        <v>8</v>
      </c>
      <c r="E255" s="169" t="s">
        <v>8</v>
      </c>
      <c r="F255" s="169" t="s">
        <v>8</v>
      </c>
      <c r="G255" s="169" t="s">
        <v>8</v>
      </c>
    </row>
    <row r="256" spans="1:7" s="167" customFormat="1" ht="11.4">
      <c r="A256" s="168"/>
      <c r="B256" s="233" t="s">
        <v>799</v>
      </c>
      <c r="C256" s="234"/>
      <c r="D256" s="169">
        <v>1020</v>
      </c>
      <c r="E256" s="174">
        <v>2821</v>
      </c>
      <c r="F256" s="169">
        <v>1377</v>
      </c>
      <c r="G256" s="169">
        <v>1444</v>
      </c>
    </row>
    <row r="257" spans="1:7" s="167" customFormat="1" ht="11.4">
      <c r="A257" s="168"/>
      <c r="B257" s="170"/>
      <c r="C257" s="171" t="s">
        <v>600</v>
      </c>
      <c r="D257" s="169">
        <v>592</v>
      </c>
      <c r="E257" s="169">
        <v>1676</v>
      </c>
      <c r="F257" s="169">
        <v>837</v>
      </c>
      <c r="G257" s="169">
        <v>839</v>
      </c>
    </row>
    <row r="258" spans="1:7" s="167" customFormat="1" ht="11.4">
      <c r="A258" s="168"/>
      <c r="B258" s="170"/>
      <c r="C258" s="172" t="s">
        <v>601</v>
      </c>
      <c r="D258" s="169">
        <v>428</v>
      </c>
      <c r="E258" s="169">
        <v>1145</v>
      </c>
      <c r="F258" s="169">
        <v>540</v>
      </c>
      <c r="G258" s="169">
        <v>605</v>
      </c>
    </row>
    <row r="259" spans="1:7" s="167" customFormat="1" ht="11.4">
      <c r="A259" s="168"/>
      <c r="B259" s="233" t="s">
        <v>800</v>
      </c>
      <c r="C259" s="234"/>
      <c r="D259" s="169">
        <v>2529</v>
      </c>
      <c r="E259" s="169">
        <v>6161</v>
      </c>
      <c r="F259" s="169">
        <v>2886</v>
      </c>
      <c r="G259" s="169">
        <v>3275</v>
      </c>
    </row>
    <row r="260" spans="1:7" s="167" customFormat="1" ht="11.4">
      <c r="A260" s="168"/>
      <c r="B260" s="170"/>
      <c r="C260" s="171" t="s">
        <v>602</v>
      </c>
      <c r="D260" s="169">
        <v>922</v>
      </c>
      <c r="E260" s="169">
        <v>2225</v>
      </c>
      <c r="F260" s="169">
        <v>1057</v>
      </c>
      <c r="G260" s="169">
        <v>1168</v>
      </c>
    </row>
    <row r="261" spans="1:7" s="167" customFormat="1" ht="11.4">
      <c r="A261" s="168"/>
      <c r="B261" s="170"/>
      <c r="C261" s="172" t="s">
        <v>603</v>
      </c>
      <c r="D261" s="169">
        <v>459</v>
      </c>
      <c r="E261" s="169">
        <v>1179</v>
      </c>
      <c r="F261" s="169">
        <v>566</v>
      </c>
      <c r="G261" s="169">
        <v>613</v>
      </c>
    </row>
    <row r="262" spans="1:7" s="167" customFormat="1" ht="11.4">
      <c r="A262" s="168"/>
      <c r="B262" s="170"/>
      <c r="C262" s="172" t="s">
        <v>604</v>
      </c>
      <c r="D262" s="169">
        <v>487</v>
      </c>
      <c r="E262" s="169">
        <v>1105</v>
      </c>
      <c r="F262" s="169">
        <v>518</v>
      </c>
      <c r="G262" s="169">
        <v>587</v>
      </c>
    </row>
    <row r="263" spans="1:7" s="167" customFormat="1" ht="11.4">
      <c r="A263" s="168"/>
      <c r="B263" s="170"/>
      <c r="C263" s="172" t="s">
        <v>605</v>
      </c>
      <c r="D263" s="169">
        <v>661</v>
      </c>
      <c r="E263" s="169">
        <v>1652</v>
      </c>
      <c r="F263" s="169">
        <v>745</v>
      </c>
      <c r="G263" s="169">
        <v>907</v>
      </c>
    </row>
    <row r="264" spans="1:7" s="167" customFormat="1" ht="11.4">
      <c r="A264" s="168"/>
      <c r="B264" s="233" t="s">
        <v>801</v>
      </c>
      <c r="C264" s="234"/>
      <c r="D264" s="169">
        <v>2616</v>
      </c>
      <c r="E264" s="169">
        <v>5940</v>
      </c>
      <c r="F264" s="169">
        <v>2862</v>
      </c>
      <c r="G264" s="169">
        <v>3078</v>
      </c>
    </row>
    <row r="265" spans="1:7" s="167" customFormat="1" ht="11.4">
      <c r="A265" s="168"/>
      <c r="B265" s="170"/>
      <c r="C265" s="171" t="s">
        <v>606</v>
      </c>
      <c r="D265" s="169">
        <v>713</v>
      </c>
      <c r="E265" s="169">
        <v>1693</v>
      </c>
      <c r="F265" s="169">
        <v>814</v>
      </c>
      <c r="G265" s="169">
        <v>879</v>
      </c>
    </row>
    <row r="266" spans="1:7" s="167" customFormat="1" ht="11.4">
      <c r="A266" s="168"/>
      <c r="B266" s="170"/>
      <c r="C266" s="172" t="s">
        <v>607</v>
      </c>
      <c r="D266" s="169">
        <v>582</v>
      </c>
      <c r="E266" s="169">
        <v>1267</v>
      </c>
      <c r="F266" s="169">
        <v>601</v>
      </c>
      <c r="G266" s="169">
        <v>666</v>
      </c>
    </row>
    <row r="267" spans="1:7" s="167" customFormat="1" ht="11.4">
      <c r="A267" s="168"/>
      <c r="B267" s="170"/>
      <c r="C267" s="172" t="s">
        <v>608</v>
      </c>
      <c r="D267" s="169">
        <v>399</v>
      </c>
      <c r="E267" s="169">
        <v>901</v>
      </c>
      <c r="F267" s="169">
        <v>426</v>
      </c>
      <c r="G267" s="169">
        <v>475</v>
      </c>
    </row>
    <row r="268" spans="1:7" s="167" customFormat="1" ht="11.4">
      <c r="A268" s="168"/>
      <c r="B268" s="170"/>
      <c r="C268" s="172" t="s">
        <v>609</v>
      </c>
      <c r="D268" s="169">
        <v>505</v>
      </c>
      <c r="E268" s="169">
        <v>1265</v>
      </c>
      <c r="F268" s="169">
        <v>593</v>
      </c>
      <c r="G268" s="169">
        <v>672</v>
      </c>
    </row>
    <row r="269" spans="1:7" s="167" customFormat="1" ht="11.4">
      <c r="A269" s="168"/>
      <c r="B269" s="170"/>
      <c r="C269" s="172" t="s">
        <v>610</v>
      </c>
      <c r="D269" s="169">
        <v>417</v>
      </c>
      <c r="E269" s="169">
        <v>814</v>
      </c>
      <c r="F269" s="169">
        <v>428</v>
      </c>
      <c r="G269" s="169">
        <v>386</v>
      </c>
    </row>
    <row r="270" spans="1:7" s="167" customFormat="1" ht="11.4">
      <c r="A270" s="168"/>
      <c r="B270" s="233" t="s">
        <v>802</v>
      </c>
      <c r="C270" s="234"/>
      <c r="D270" s="169">
        <v>1650</v>
      </c>
      <c r="E270" s="169">
        <v>3668</v>
      </c>
      <c r="F270" s="169">
        <v>1787</v>
      </c>
      <c r="G270" s="169">
        <v>1881</v>
      </c>
    </row>
    <row r="271" spans="1:7" s="167" customFormat="1" ht="11.4">
      <c r="A271" s="168"/>
      <c r="B271" s="170"/>
      <c r="C271" s="171" t="s">
        <v>611</v>
      </c>
      <c r="D271" s="169">
        <v>1052</v>
      </c>
      <c r="E271" s="169">
        <v>2276</v>
      </c>
      <c r="F271" s="169">
        <v>1120</v>
      </c>
      <c r="G271" s="169">
        <v>1156</v>
      </c>
    </row>
    <row r="272" spans="1:7" s="167" customFormat="1" ht="11.4">
      <c r="A272" s="168"/>
      <c r="B272" s="170"/>
      <c r="C272" s="172" t="s">
        <v>612</v>
      </c>
      <c r="D272" s="169">
        <v>242</v>
      </c>
      <c r="E272" s="169">
        <v>521</v>
      </c>
      <c r="F272" s="169">
        <v>239</v>
      </c>
      <c r="G272" s="169">
        <v>282</v>
      </c>
    </row>
    <row r="273" spans="1:7" s="167" customFormat="1" ht="11.4">
      <c r="A273" s="168"/>
      <c r="B273" s="170"/>
      <c r="C273" s="172" t="s">
        <v>613</v>
      </c>
      <c r="D273" s="169">
        <v>340</v>
      </c>
      <c r="E273" s="169">
        <v>817</v>
      </c>
      <c r="F273" s="169">
        <v>397</v>
      </c>
      <c r="G273" s="169">
        <v>420</v>
      </c>
    </row>
    <row r="274" spans="1:7" s="167" customFormat="1" ht="11.4">
      <c r="A274" s="168"/>
      <c r="B274" s="170"/>
      <c r="C274" s="172" t="s">
        <v>614</v>
      </c>
      <c r="D274" s="169">
        <v>16</v>
      </c>
      <c r="E274" s="169">
        <v>54</v>
      </c>
      <c r="F274" s="169">
        <v>31</v>
      </c>
      <c r="G274" s="169">
        <v>23</v>
      </c>
    </row>
    <row r="275" spans="1:7" s="167" customFormat="1" ht="11.4">
      <c r="A275" s="168"/>
      <c r="B275" s="233" t="s">
        <v>803</v>
      </c>
      <c r="C275" s="234"/>
      <c r="D275" s="169">
        <v>966</v>
      </c>
      <c r="E275" s="169">
        <v>1920</v>
      </c>
      <c r="F275" s="169">
        <v>949</v>
      </c>
      <c r="G275" s="169">
        <v>971</v>
      </c>
    </row>
    <row r="276" spans="1:7" s="167" customFormat="1" ht="11.4">
      <c r="A276" s="168"/>
      <c r="B276" s="170"/>
      <c r="C276" s="171" t="s">
        <v>615</v>
      </c>
      <c r="D276" s="169">
        <v>432</v>
      </c>
      <c r="E276" s="169">
        <v>758</v>
      </c>
      <c r="F276" s="169">
        <v>397</v>
      </c>
      <c r="G276" s="169">
        <v>361</v>
      </c>
    </row>
    <row r="277" spans="1:7" s="167" customFormat="1" ht="11.4">
      <c r="A277" s="168"/>
      <c r="B277" s="170"/>
      <c r="C277" s="172" t="s">
        <v>616</v>
      </c>
      <c r="D277" s="169">
        <v>333</v>
      </c>
      <c r="E277" s="169">
        <v>721</v>
      </c>
      <c r="F277" s="169">
        <v>342</v>
      </c>
      <c r="G277" s="169">
        <v>379</v>
      </c>
    </row>
    <row r="278" spans="1:7" s="167" customFormat="1" ht="11.4">
      <c r="A278" s="168"/>
      <c r="B278" s="170"/>
      <c r="C278" s="172" t="s">
        <v>617</v>
      </c>
      <c r="D278" s="169">
        <v>201</v>
      </c>
      <c r="E278" s="169">
        <v>441</v>
      </c>
      <c r="F278" s="169">
        <v>210</v>
      </c>
      <c r="G278" s="169">
        <v>231</v>
      </c>
    </row>
    <row r="279" spans="1:7" s="167" customFormat="1" ht="11.4">
      <c r="A279" s="168"/>
      <c r="B279" s="233" t="s">
        <v>804</v>
      </c>
      <c r="C279" s="234"/>
      <c r="D279" s="169">
        <v>1395</v>
      </c>
      <c r="E279" s="169">
        <v>2580</v>
      </c>
      <c r="F279" s="169">
        <v>1263</v>
      </c>
      <c r="G279" s="169">
        <v>1317</v>
      </c>
    </row>
    <row r="280" spans="1:7" s="167" customFormat="1" ht="11.4">
      <c r="A280" s="168"/>
      <c r="B280" s="173"/>
      <c r="C280" s="171" t="s">
        <v>618</v>
      </c>
      <c r="D280" s="169">
        <v>232</v>
      </c>
      <c r="E280" s="169">
        <v>409</v>
      </c>
      <c r="F280" s="169">
        <v>211</v>
      </c>
      <c r="G280" s="169">
        <v>198</v>
      </c>
    </row>
    <row r="281" spans="1:7" s="167" customFormat="1" ht="11.4">
      <c r="A281" s="168"/>
      <c r="B281" s="173"/>
      <c r="C281" s="170" t="s">
        <v>619</v>
      </c>
      <c r="D281" s="169">
        <v>336</v>
      </c>
      <c r="E281" s="169">
        <v>666</v>
      </c>
      <c r="F281" s="169">
        <v>303</v>
      </c>
      <c r="G281" s="169">
        <v>363</v>
      </c>
    </row>
    <row r="282" spans="1:7" s="167" customFormat="1" ht="11.4">
      <c r="A282" s="168"/>
      <c r="B282" s="173"/>
      <c r="C282" s="170" t="s">
        <v>620</v>
      </c>
      <c r="D282" s="169">
        <v>427</v>
      </c>
      <c r="E282" s="169">
        <v>664</v>
      </c>
      <c r="F282" s="169">
        <v>352</v>
      </c>
      <c r="G282" s="169">
        <v>312</v>
      </c>
    </row>
    <row r="283" spans="1:7" s="167" customFormat="1" ht="11.4">
      <c r="A283" s="168"/>
      <c r="B283" s="173"/>
      <c r="C283" s="170" t="s">
        <v>621</v>
      </c>
      <c r="D283" s="169">
        <v>175</v>
      </c>
      <c r="E283" s="169">
        <v>361</v>
      </c>
      <c r="F283" s="169">
        <v>161</v>
      </c>
      <c r="G283" s="169">
        <v>200</v>
      </c>
    </row>
    <row r="284" spans="1:7" s="167" customFormat="1" ht="11.4">
      <c r="A284" s="168"/>
      <c r="B284" s="173"/>
      <c r="C284" s="170" t="s">
        <v>622</v>
      </c>
      <c r="D284" s="169">
        <v>225</v>
      </c>
      <c r="E284" s="169">
        <v>480</v>
      </c>
      <c r="F284" s="169">
        <v>236</v>
      </c>
      <c r="G284" s="169">
        <v>244</v>
      </c>
    </row>
    <row r="285" spans="1:7" s="167" customFormat="1" ht="11.4">
      <c r="A285" s="168"/>
      <c r="B285" s="233" t="s">
        <v>805</v>
      </c>
      <c r="C285" s="234"/>
      <c r="D285" s="169">
        <v>1968</v>
      </c>
      <c r="E285" s="169">
        <v>3976</v>
      </c>
      <c r="F285" s="169">
        <v>1895</v>
      </c>
      <c r="G285" s="169">
        <v>2081</v>
      </c>
    </row>
    <row r="286" spans="1:7" s="167" customFormat="1" ht="11.4">
      <c r="A286" s="168"/>
      <c r="B286" s="173"/>
      <c r="C286" s="171" t="s">
        <v>623</v>
      </c>
      <c r="D286" s="169">
        <v>362</v>
      </c>
      <c r="E286" s="169">
        <v>661</v>
      </c>
      <c r="F286" s="169">
        <v>324</v>
      </c>
      <c r="G286" s="169">
        <v>337</v>
      </c>
    </row>
    <row r="287" spans="1:7" s="167" customFormat="1" ht="11.4">
      <c r="A287" s="168"/>
      <c r="B287" s="173"/>
      <c r="C287" s="170" t="s">
        <v>624</v>
      </c>
      <c r="D287" s="169">
        <v>269</v>
      </c>
      <c r="E287" s="169">
        <v>537</v>
      </c>
      <c r="F287" s="169">
        <v>261</v>
      </c>
      <c r="G287" s="169">
        <v>276</v>
      </c>
    </row>
    <row r="288" spans="1:7" s="167" customFormat="1" ht="11.4">
      <c r="A288" s="168"/>
      <c r="B288" s="173"/>
      <c r="C288" s="170" t="s">
        <v>625</v>
      </c>
      <c r="D288" s="169">
        <v>410</v>
      </c>
      <c r="E288" s="169">
        <v>838</v>
      </c>
      <c r="F288" s="169">
        <v>393</v>
      </c>
      <c r="G288" s="169">
        <v>445</v>
      </c>
    </row>
    <row r="289" spans="1:7" s="167" customFormat="1" ht="11.4">
      <c r="A289" s="168"/>
      <c r="B289" s="173"/>
      <c r="C289" s="170" t="s">
        <v>626</v>
      </c>
      <c r="D289" s="169">
        <v>276</v>
      </c>
      <c r="E289" s="169">
        <v>499</v>
      </c>
      <c r="F289" s="169">
        <v>242</v>
      </c>
      <c r="G289" s="169">
        <v>257</v>
      </c>
    </row>
    <row r="290" spans="1:7" s="167" customFormat="1" ht="11.4">
      <c r="A290" s="168"/>
      <c r="B290" s="173"/>
      <c r="C290" s="170" t="s">
        <v>627</v>
      </c>
      <c r="D290" s="169">
        <v>651</v>
      </c>
      <c r="E290" s="169">
        <v>1441</v>
      </c>
      <c r="F290" s="169">
        <v>675</v>
      </c>
      <c r="G290" s="169">
        <v>766</v>
      </c>
    </row>
    <row r="291" spans="1:7" s="167" customFormat="1" ht="11.4">
      <c r="A291" s="168"/>
      <c r="B291" s="233" t="s">
        <v>806</v>
      </c>
      <c r="C291" s="234"/>
      <c r="D291" s="169">
        <v>776</v>
      </c>
      <c r="E291" s="169">
        <v>1375</v>
      </c>
      <c r="F291" s="169">
        <v>640</v>
      </c>
      <c r="G291" s="169">
        <v>735</v>
      </c>
    </row>
    <row r="292" spans="1:7" s="167" customFormat="1" ht="11.4">
      <c r="A292" s="168"/>
      <c r="B292" s="173"/>
      <c r="C292" s="171" t="s">
        <v>628</v>
      </c>
      <c r="D292" s="169">
        <v>177</v>
      </c>
      <c r="E292" s="169">
        <v>324</v>
      </c>
      <c r="F292" s="169">
        <v>152</v>
      </c>
      <c r="G292" s="169">
        <v>172</v>
      </c>
    </row>
    <row r="293" spans="1:7" s="167" customFormat="1" ht="11.4">
      <c r="A293" s="168"/>
      <c r="B293" s="173"/>
      <c r="C293" s="170" t="s">
        <v>629</v>
      </c>
      <c r="D293" s="169">
        <v>599</v>
      </c>
      <c r="E293" s="169">
        <v>1051</v>
      </c>
      <c r="F293" s="169">
        <v>488</v>
      </c>
      <c r="G293" s="169">
        <v>563</v>
      </c>
    </row>
    <row r="294" spans="1:7" s="167" customFormat="1" ht="11.4">
      <c r="A294" s="168"/>
      <c r="B294" s="233" t="s">
        <v>807</v>
      </c>
      <c r="C294" s="234"/>
      <c r="D294" s="169">
        <v>1818</v>
      </c>
      <c r="E294" s="169">
        <v>3585</v>
      </c>
      <c r="F294" s="169">
        <v>1722</v>
      </c>
      <c r="G294" s="169">
        <v>1863</v>
      </c>
    </row>
    <row r="295" spans="1:7" s="167" customFormat="1" ht="11.4">
      <c r="A295" s="168"/>
      <c r="B295" s="173"/>
      <c r="C295" s="171" t="s">
        <v>630</v>
      </c>
      <c r="D295" s="169">
        <v>820</v>
      </c>
      <c r="E295" s="169">
        <v>1534</v>
      </c>
      <c r="F295" s="169">
        <v>757</v>
      </c>
      <c r="G295" s="169">
        <v>777</v>
      </c>
    </row>
    <row r="296" spans="1:7" s="167" customFormat="1" ht="11.4">
      <c r="A296" s="168"/>
      <c r="B296" s="173"/>
      <c r="C296" s="170" t="s">
        <v>631</v>
      </c>
      <c r="D296" s="169">
        <v>998</v>
      </c>
      <c r="E296" s="169">
        <v>2051</v>
      </c>
      <c r="F296" s="169">
        <v>965</v>
      </c>
      <c r="G296" s="169">
        <v>1086</v>
      </c>
    </row>
    <row r="297" spans="1:7" s="167" customFormat="1" ht="11.4">
      <c r="A297" s="168"/>
      <c r="B297" s="233" t="s">
        <v>808</v>
      </c>
      <c r="C297" s="234"/>
      <c r="D297" s="169">
        <v>2375</v>
      </c>
      <c r="E297" s="169">
        <v>4256</v>
      </c>
      <c r="F297" s="169">
        <v>2079</v>
      </c>
      <c r="G297" s="169">
        <v>2177</v>
      </c>
    </row>
    <row r="298" spans="1:7" s="167" customFormat="1" ht="11.4">
      <c r="A298" s="168"/>
      <c r="B298" s="173"/>
      <c r="C298" s="171" t="s">
        <v>632</v>
      </c>
      <c r="D298" s="169">
        <v>722</v>
      </c>
      <c r="E298" s="169">
        <v>1234</v>
      </c>
      <c r="F298" s="169">
        <v>600</v>
      </c>
      <c r="G298" s="169">
        <v>634</v>
      </c>
    </row>
    <row r="299" spans="1:7" s="167" customFormat="1" ht="11.4">
      <c r="A299" s="168"/>
      <c r="B299" s="173"/>
      <c r="C299" s="170" t="s">
        <v>633</v>
      </c>
      <c r="D299" s="169">
        <v>774</v>
      </c>
      <c r="E299" s="169">
        <v>1316</v>
      </c>
      <c r="F299" s="169">
        <v>650</v>
      </c>
      <c r="G299" s="169">
        <v>666</v>
      </c>
    </row>
    <row r="300" spans="1:7" s="167" customFormat="1" ht="11.4">
      <c r="A300" s="168"/>
      <c r="B300" s="173"/>
      <c r="C300" s="170" t="s">
        <v>634</v>
      </c>
      <c r="D300" s="169">
        <v>664</v>
      </c>
      <c r="E300" s="169">
        <v>1227</v>
      </c>
      <c r="F300" s="169">
        <v>596</v>
      </c>
      <c r="G300" s="169">
        <v>631</v>
      </c>
    </row>
    <row r="301" spans="1:7" s="167" customFormat="1" ht="11.4">
      <c r="A301" s="168"/>
      <c r="B301" s="173"/>
      <c r="C301" s="170" t="s">
        <v>635</v>
      </c>
      <c r="D301" s="169">
        <v>215</v>
      </c>
      <c r="E301" s="169">
        <v>479</v>
      </c>
      <c r="F301" s="169">
        <v>233</v>
      </c>
      <c r="G301" s="174">
        <v>246</v>
      </c>
    </row>
    <row r="302" spans="1:7" s="167" customFormat="1" ht="13.2">
      <c r="A302" s="168"/>
      <c r="B302" s="173"/>
      <c r="C302" s="170" t="s">
        <v>1009</v>
      </c>
      <c r="D302" s="169" t="s">
        <v>298</v>
      </c>
      <c r="E302" s="169" t="s">
        <v>298</v>
      </c>
      <c r="F302" s="169" t="s">
        <v>298</v>
      </c>
      <c r="G302" s="169" t="s">
        <v>298</v>
      </c>
    </row>
    <row r="303" spans="1:7" s="167" customFormat="1" ht="11.4">
      <c r="A303" s="168"/>
      <c r="B303" s="233" t="s">
        <v>809</v>
      </c>
      <c r="C303" s="234"/>
      <c r="D303" s="169">
        <v>1654</v>
      </c>
      <c r="E303" s="169">
        <v>3582</v>
      </c>
      <c r="F303" s="169">
        <v>1811</v>
      </c>
      <c r="G303" s="169">
        <v>1771</v>
      </c>
    </row>
    <row r="304" spans="1:7" s="167" customFormat="1" ht="11.4">
      <c r="A304" s="168"/>
      <c r="B304" s="173"/>
      <c r="C304" s="171" t="s">
        <v>636</v>
      </c>
      <c r="D304" s="169">
        <v>621</v>
      </c>
      <c r="E304" s="169">
        <v>1187</v>
      </c>
      <c r="F304" s="169">
        <v>578</v>
      </c>
      <c r="G304" s="169">
        <v>609</v>
      </c>
    </row>
    <row r="305" spans="1:7" s="167" customFormat="1" ht="11.4">
      <c r="A305" s="168"/>
      <c r="B305" s="173"/>
      <c r="C305" s="170" t="s">
        <v>637</v>
      </c>
      <c r="D305" s="169">
        <v>585</v>
      </c>
      <c r="E305" s="169">
        <v>1237</v>
      </c>
      <c r="F305" s="169">
        <v>652</v>
      </c>
      <c r="G305" s="169">
        <v>585</v>
      </c>
    </row>
    <row r="306" spans="1:7" s="167" customFormat="1" ht="11.4">
      <c r="A306" s="168"/>
      <c r="B306" s="173"/>
      <c r="C306" s="170" t="s">
        <v>638</v>
      </c>
      <c r="D306" s="169">
        <v>435</v>
      </c>
      <c r="E306" s="169">
        <v>1113</v>
      </c>
      <c r="F306" s="169">
        <v>558</v>
      </c>
      <c r="G306" s="169">
        <v>555</v>
      </c>
    </row>
    <row r="307" spans="1:7" s="167" customFormat="1" ht="13.2">
      <c r="A307" s="168"/>
      <c r="B307" s="173"/>
      <c r="C307" s="170" t="s">
        <v>1010</v>
      </c>
      <c r="D307" s="169">
        <v>13</v>
      </c>
      <c r="E307" s="169">
        <v>45</v>
      </c>
      <c r="F307" s="169">
        <v>23</v>
      </c>
      <c r="G307" s="169">
        <v>22</v>
      </c>
    </row>
    <row r="308" spans="1:7" s="167" customFormat="1" ht="13.2">
      <c r="A308" s="168"/>
      <c r="B308" s="173"/>
      <c r="C308" s="170" t="s">
        <v>1011</v>
      </c>
      <c r="D308" s="169" t="s">
        <v>298</v>
      </c>
      <c r="E308" s="169" t="s">
        <v>298</v>
      </c>
      <c r="F308" s="169" t="s">
        <v>298</v>
      </c>
      <c r="G308" s="169" t="s">
        <v>298</v>
      </c>
    </row>
    <row r="309" spans="1:7" s="167" customFormat="1" ht="11.4">
      <c r="A309" s="168"/>
      <c r="B309" s="233" t="s">
        <v>810</v>
      </c>
      <c r="C309" s="234"/>
      <c r="D309" s="169">
        <v>558</v>
      </c>
      <c r="E309" s="169">
        <v>1054</v>
      </c>
      <c r="F309" s="169">
        <v>555</v>
      </c>
      <c r="G309" s="169">
        <v>499</v>
      </c>
    </row>
    <row r="310" spans="1:7" s="167" customFormat="1" ht="11.4">
      <c r="A310" s="168"/>
      <c r="B310" s="173"/>
      <c r="C310" s="171" t="s">
        <v>639</v>
      </c>
      <c r="D310" s="169">
        <v>348</v>
      </c>
      <c r="E310" s="169">
        <v>632</v>
      </c>
      <c r="F310" s="169">
        <v>344</v>
      </c>
      <c r="G310" s="169">
        <v>288</v>
      </c>
    </row>
    <row r="311" spans="1:7" s="167" customFormat="1" ht="11.4">
      <c r="A311" s="168"/>
      <c r="B311" s="173"/>
      <c r="C311" s="170" t="s">
        <v>640</v>
      </c>
      <c r="D311" s="169">
        <v>210</v>
      </c>
      <c r="E311" s="169">
        <v>422</v>
      </c>
      <c r="F311" s="169">
        <v>211</v>
      </c>
      <c r="G311" s="169">
        <v>211</v>
      </c>
    </row>
    <row r="312" spans="1:7" s="167" customFormat="1" ht="11.4">
      <c r="A312" s="168"/>
      <c r="B312" s="233" t="s">
        <v>811</v>
      </c>
      <c r="C312" s="234"/>
      <c r="D312" s="169">
        <v>858</v>
      </c>
      <c r="E312" s="169">
        <v>2148</v>
      </c>
      <c r="F312" s="169">
        <v>1056</v>
      </c>
      <c r="G312" s="169">
        <v>1092</v>
      </c>
    </row>
    <row r="313" spans="1:7" s="167" customFormat="1" ht="11.4">
      <c r="A313" s="168"/>
      <c r="B313" s="173"/>
      <c r="C313" s="171" t="s">
        <v>641</v>
      </c>
      <c r="D313" s="169">
        <v>777</v>
      </c>
      <c r="E313" s="169">
        <v>1998</v>
      </c>
      <c r="F313" s="169">
        <v>967</v>
      </c>
      <c r="G313" s="174">
        <v>1031</v>
      </c>
    </row>
    <row r="314" spans="1:7" s="167" customFormat="1" ht="11.4">
      <c r="A314" s="168"/>
      <c r="B314" s="173"/>
      <c r="C314" s="170" t="s">
        <v>642</v>
      </c>
      <c r="D314" s="169">
        <v>81</v>
      </c>
      <c r="E314" s="169">
        <v>150</v>
      </c>
      <c r="F314" s="169">
        <v>89</v>
      </c>
      <c r="G314" s="169">
        <v>61</v>
      </c>
    </row>
    <row r="315" spans="1:7" s="167" customFormat="1" ht="11.4">
      <c r="A315" s="168"/>
      <c r="B315" s="233" t="s">
        <v>812</v>
      </c>
      <c r="C315" s="234"/>
      <c r="D315" s="169">
        <v>494</v>
      </c>
      <c r="E315" s="169">
        <v>1194</v>
      </c>
      <c r="F315" s="169">
        <v>588</v>
      </c>
      <c r="G315" s="169">
        <v>606</v>
      </c>
    </row>
    <row r="316" spans="1:7" s="167" customFormat="1" ht="11.4">
      <c r="A316" s="168"/>
      <c r="B316" s="173"/>
      <c r="C316" s="171" t="s">
        <v>643</v>
      </c>
      <c r="D316" s="169">
        <v>197</v>
      </c>
      <c r="E316" s="169">
        <v>472</v>
      </c>
      <c r="F316" s="169">
        <v>234</v>
      </c>
      <c r="G316" s="169">
        <v>238</v>
      </c>
    </row>
    <row r="317" spans="1:7" s="167" customFormat="1" ht="11.4">
      <c r="A317" s="168"/>
      <c r="B317" s="173"/>
      <c r="C317" s="170" t="s">
        <v>644</v>
      </c>
      <c r="D317" s="169">
        <v>153</v>
      </c>
      <c r="E317" s="169">
        <v>356</v>
      </c>
      <c r="F317" s="169">
        <v>179</v>
      </c>
      <c r="G317" s="169">
        <v>177</v>
      </c>
    </row>
    <row r="318" spans="1:7" s="167" customFormat="1" ht="11.4">
      <c r="A318" s="168"/>
      <c r="B318" s="173"/>
      <c r="C318" s="170" t="s">
        <v>645</v>
      </c>
      <c r="D318" s="169">
        <v>144</v>
      </c>
      <c r="E318" s="169">
        <v>366</v>
      </c>
      <c r="F318" s="169">
        <v>175</v>
      </c>
      <c r="G318" s="169">
        <v>191</v>
      </c>
    </row>
    <row r="319" spans="1:7" s="167" customFormat="1" ht="11.4">
      <c r="A319" s="168"/>
      <c r="B319" s="233" t="s">
        <v>813</v>
      </c>
      <c r="C319" s="234"/>
      <c r="D319" s="169">
        <v>1438</v>
      </c>
      <c r="E319" s="169">
        <v>3378</v>
      </c>
      <c r="F319" s="169">
        <v>1627</v>
      </c>
      <c r="G319" s="169">
        <v>1751</v>
      </c>
    </row>
    <row r="320" spans="1:7" s="167" customFormat="1" ht="11.4">
      <c r="A320" s="168"/>
      <c r="B320" s="173"/>
      <c r="C320" s="171" t="s">
        <v>646</v>
      </c>
      <c r="D320" s="169">
        <v>420</v>
      </c>
      <c r="E320" s="169">
        <v>1032</v>
      </c>
      <c r="F320" s="169">
        <v>508</v>
      </c>
      <c r="G320" s="169">
        <v>524</v>
      </c>
    </row>
    <row r="321" spans="1:7" s="167" customFormat="1" ht="11.4">
      <c r="A321" s="168"/>
      <c r="B321" s="173"/>
      <c r="C321" s="170" t="s">
        <v>647</v>
      </c>
      <c r="D321" s="169">
        <v>1018</v>
      </c>
      <c r="E321" s="169">
        <v>2346</v>
      </c>
      <c r="F321" s="169">
        <v>1119</v>
      </c>
      <c r="G321" s="169">
        <v>1227</v>
      </c>
    </row>
    <row r="322" spans="1:7" s="167" customFormat="1" ht="11.4">
      <c r="A322" s="168"/>
      <c r="B322" s="233" t="s">
        <v>814</v>
      </c>
      <c r="C322" s="234"/>
      <c r="D322" s="169">
        <v>1151</v>
      </c>
      <c r="E322" s="169">
        <v>2630</v>
      </c>
      <c r="F322" s="169">
        <v>1323</v>
      </c>
      <c r="G322" s="169">
        <v>1307</v>
      </c>
    </row>
    <row r="323" spans="1:7" s="167" customFormat="1" ht="11.4">
      <c r="A323" s="168"/>
      <c r="B323" s="173"/>
      <c r="C323" s="171" t="s">
        <v>648</v>
      </c>
      <c r="D323" s="169">
        <v>239</v>
      </c>
      <c r="E323" s="169">
        <v>495</v>
      </c>
      <c r="F323" s="169">
        <v>222</v>
      </c>
      <c r="G323" s="169">
        <v>273</v>
      </c>
    </row>
    <row r="324" spans="1:7" s="167" customFormat="1" ht="11.4">
      <c r="A324" s="168"/>
      <c r="B324" s="173"/>
      <c r="C324" s="170" t="s">
        <v>649</v>
      </c>
      <c r="D324" s="169">
        <v>703</v>
      </c>
      <c r="E324" s="169">
        <v>1643</v>
      </c>
      <c r="F324" s="169">
        <v>839</v>
      </c>
      <c r="G324" s="169">
        <v>804</v>
      </c>
    </row>
    <row r="325" spans="1:7" s="167" customFormat="1" ht="11.4">
      <c r="A325" s="168"/>
      <c r="B325" s="173"/>
      <c r="C325" s="170" t="s">
        <v>650</v>
      </c>
      <c r="D325" s="169">
        <v>209</v>
      </c>
      <c r="E325" s="169">
        <v>492</v>
      </c>
      <c r="F325" s="169">
        <v>262</v>
      </c>
      <c r="G325" s="169">
        <v>230</v>
      </c>
    </row>
    <row r="326" spans="1:7" s="167" customFormat="1" ht="11.4">
      <c r="A326" s="168"/>
      <c r="B326" s="233" t="s">
        <v>748</v>
      </c>
      <c r="C326" s="234"/>
      <c r="D326" s="169">
        <v>166</v>
      </c>
      <c r="E326" s="169">
        <v>368</v>
      </c>
      <c r="F326" s="169">
        <v>187</v>
      </c>
      <c r="G326" s="169">
        <v>181</v>
      </c>
    </row>
    <row r="327" spans="1:7" s="167" customFormat="1" ht="11.4">
      <c r="A327" s="168"/>
      <c r="B327" s="233" t="s">
        <v>815</v>
      </c>
      <c r="C327" s="234"/>
      <c r="D327" s="169">
        <v>95</v>
      </c>
      <c r="E327" s="169">
        <v>186</v>
      </c>
      <c r="F327" s="169">
        <v>98</v>
      </c>
      <c r="G327" s="169">
        <v>88</v>
      </c>
    </row>
    <row r="328" spans="1:7" s="167" customFormat="1" ht="11.4">
      <c r="A328" s="168"/>
      <c r="B328" s="173"/>
      <c r="C328" s="171" t="s">
        <v>651</v>
      </c>
      <c r="D328" s="169">
        <v>23</v>
      </c>
      <c r="E328" s="169">
        <v>34</v>
      </c>
      <c r="F328" s="169">
        <v>24</v>
      </c>
      <c r="G328" s="169">
        <v>10</v>
      </c>
    </row>
    <row r="329" spans="1:7" s="167" customFormat="1" ht="11.4">
      <c r="A329" s="168"/>
      <c r="B329" s="173"/>
      <c r="C329" s="170" t="s">
        <v>652</v>
      </c>
      <c r="D329" s="169" t="s">
        <v>8</v>
      </c>
      <c r="E329" s="169" t="s">
        <v>8</v>
      </c>
      <c r="F329" s="169" t="s">
        <v>8</v>
      </c>
      <c r="G329" s="169" t="s">
        <v>8</v>
      </c>
    </row>
    <row r="330" spans="1:7" s="167" customFormat="1" ht="11.4">
      <c r="A330" s="168"/>
      <c r="B330" s="173"/>
      <c r="C330" s="170" t="s">
        <v>653</v>
      </c>
      <c r="D330" s="169">
        <v>72</v>
      </c>
      <c r="E330" s="169">
        <v>152</v>
      </c>
      <c r="F330" s="169">
        <v>74</v>
      </c>
      <c r="G330" s="169">
        <v>78</v>
      </c>
    </row>
    <row r="331" spans="1:7" s="167" customFormat="1" ht="11.4">
      <c r="A331" s="168"/>
      <c r="B331" s="233" t="s">
        <v>816</v>
      </c>
      <c r="C331" s="234"/>
      <c r="D331" s="169">
        <v>1075</v>
      </c>
      <c r="E331" s="169">
        <v>3118</v>
      </c>
      <c r="F331" s="169">
        <v>1465</v>
      </c>
      <c r="G331" s="169">
        <v>1653</v>
      </c>
    </row>
    <row r="332" spans="1:7" s="167" customFormat="1" ht="11.4">
      <c r="A332" s="168"/>
      <c r="B332" s="173"/>
      <c r="C332" s="171" t="s">
        <v>654</v>
      </c>
      <c r="D332" s="169">
        <v>59</v>
      </c>
      <c r="E332" s="169">
        <v>430</v>
      </c>
      <c r="F332" s="169">
        <v>173</v>
      </c>
      <c r="G332" s="169">
        <v>257</v>
      </c>
    </row>
    <row r="333" spans="1:7" s="167" customFormat="1" ht="11.4">
      <c r="A333" s="168"/>
      <c r="B333" s="173"/>
      <c r="C333" s="170" t="s">
        <v>655</v>
      </c>
      <c r="D333" s="169">
        <v>305</v>
      </c>
      <c r="E333" s="169">
        <v>1062</v>
      </c>
      <c r="F333" s="169">
        <v>494</v>
      </c>
      <c r="G333" s="169">
        <v>568</v>
      </c>
    </row>
    <row r="334" spans="1:7" s="167" customFormat="1" ht="11.4">
      <c r="A334" s="168"/>
      <c r="B334" s="173"/>
      <c r="C334" s="170" t="s">
        <v>656</v>
      </c>
      <c r="D334" s="169">
        <v>471</v>
      </c>
      <c r="E334" s="169">
        <v>1051</v>
      </c>
      <c r="F334" s="169">
        <v>524</v>
      </c>
      <c r="G334" s="169">
        <v>527</v>
      </c>
    </row>
    <row r="335" spans="1:7" s="167" customFormat="1" ht="11.4">
      <c r="A335" s="168"/>
      <c r="B335" s="173"/>
      <c r="C335" s="170" t="s">
        <v>657</v>
      </c>
      <c r="D335" s="169">
        <v>240</v>
      </c>
      <c r="E335" s="169">
        <v>575</v>
      </c>
      <c r="F335" s="169">
        <v>274</v>
      </c>
      <c r="G335" s="169">
        <v>301</v>
      </c>
    </row>
    <row r="336" spans="1:7" s="167" customFormat="1" ht="11.4">
      <c r="A336" s="168"/>
      <c r="B336" s="233" t="s">
        <v>817</v>
      </c>
      <c r="C336" s="234"/>
      <c r="D336" s="169">
        <v>1305</v>
      </c>
      <c r="E336" s="169">
        <v>2790</v>
      </c>
      <c r="F336" s="169">
        <v>1372</v>
      </c>
      <c r="G336" s="169">
        <v>1418</v>
      </c>
    </row>
    <row r="337" spans="1:7" s="167" customFormat="1" ht="11.4">
      <c r="A337" s="168"/>
      <c r="B337" s="173"/>
      <c r="C337" s="171" t="s">
        <v>658</v>
      </c>
      <c r="D337" s="169">
        <v>327</v>
      </c>
      <c r="E337" s="169">
        <v>644</v>
      </c>
      <c r="F337" s="169">
        <v>295</v>
      </c>
      <c r="G337" s="169">
        <v>349</v>
      </c>
    </row>
    <row r="338" spans="1:7" s="167" customFormat="1" ht="11.4">
      <c r="A338" s="168"/>
      <c r="B338" s="173"/>
      <c r="C338" s="170" t="s">
        <v>659</v>
      </c>
      <c r="D338" s="169">
        <v>217</v>
      </c>
      <c r="E338" s="169">
        <v>490</v>
      </c>
      <c r="F338" s="169">
        <v>238</v>
      </c>
      <c r="G338" s="169">
        <v>252</v>
      </c>
    </row>
    <row r="339" spans="1:7" s="167" customFormat="1" ht="11.4">
      <c r="A339" s="168"/>
      <c r="B339" s="173"/>
      <c r="C339" s="170" t="s">
        <v>660</v>
      </c>
      <c r="D339" s="169">
        <v>117</v>
      </c>
      <c r="E339" s="169">
        <v>259</v>
      </c>
      <c r="F339" s="169">
        <v>124</v>
      </c>
      <c r="G339" s="169">
        <v>135</v>
      </c>
    </row>
    <row r="340" spans="1:7" s="167" customFormat="1" ht="11.4">
      <c r="A340" s="168"/>
      <c r="B340" s="173"/>
      <c r="C340" s="170" t="s">
        <v>661</v>
      </c>
      <c r="D340" s="169">
        <v>215</v>
      </c>
      <c r="E340" s="169">
        <v>514</v>
      </c>
      <c r="F340" s="169">
        <v>251</v>
      </c>
      <c r="G340" s="169">
        <v>263</v>
      </c>
    </row>
    <row r="341" spans="1:7" s="167" customFormat="1" ht="11.4">
      <c r="A341" s="168"/>
      <c r="B341" s="173"/>
      <c r="C341" s="170" t="s">
        <v>662</v>
      </c>
      <c r="D341" s="169">
        <v>241</v>
      </c>
      <c r="E341" s="169">
        <v>433</v>
      </c>
      <c r="F341" s="169">
        <v>232</v>
      </c>
      <c r="G341" s="169">
        <v>201</v>
      </c>
    </row>
    <row r="342" spans="1:7" s="167" customFormat="1" ht="11.4">
      <c r="A342" s="168"/>
      <c r="B342" s="173"/>
      <c r="C342" s="170" t="s">
        <v>663</v>
      </c>
      <c r="D342" s="169">
        <v>188</v>
      </c>
      <c r="E342" s="169">
        <v>450</v>
      </c>
      <c r="F342" s="169">
        <v>232</v>
      </c>
      <c r="G342" s="169">
        <v>218</v>
      </c>
    </row>
    <row r="343" spans="1:7" s="167" customFormat="1" ht="11.4">
      <c r="A343" s="168"/>
      <c r="B343" s="233" t="s">
        <v>818</v>
      </c>
      <c r="C343" s="234"/>
      <c r="D343" s="169">
        <v>2011</v>
      </c>
      <c r="E343" s="169">
        <v>4208</v>
      </c>
      <c r="F343" s="169">
        <v>2026</v>
      </c>
      <c r="G343" s="169">
        <v>2182</v>
      </c>
    </row>
    <row r="344" spans="1:7" s="167" customFormat="1" ht="11.4">
      <c r="A344" s="168"/>
      <c r="B344" s="173"/>
      <c r="C344" s="171" t="s">
        <v>664</v>
      </c>
      <c r="D344" s="169">
        <v>527</v>
      </c>
      <c r="E344" s="169">
        <v>1091</v>
      </c>
      <c r="F344" s="169">
        <v>542</v>
      </c>
      <c r="G344" s="169">
        <v>549</v>
      </c>
    </row>
    <row r="345" spans="1:7" s="167" customFormat="1" ht="11.4">
      <c r="A345" s="168"/>
      <c r="B345" s="173"/>
      <c r="C345" s="170" t="s">
        <v>665</v>
      </c>
      <c r="D345" s="169">
        <v>377</v>
      </c>
      <c r="E345" s="169">
        <v>765</v>
      </c>
      <c r="F345" s="169">
        <v>338</v>
      </c>
      <c r="G345" s="169">
        <v>427</v>
      </c>
    </row>
    <row r="346" spans="1:7" s="167" customFormat="1" ht="11.4">
      <c r="A346" s="168"/>
      <c r="B346" s="173"/>
      <c r="C346" s="170" t="s">
        <v>666</v>
      </c>
      <c r="D346" s="169">
        <v>444</v>
      </c>
      <c r="E346" s="169">
        <v>965</v>
      </c>
      <c r="F346" s="169">
        <v>462</v>
      </c>
      <c r="G346" s="169">
        <v>503</v>
      </c>
    </row>
    <row r="347" spans="1:7" s="167" customFormat="1" ht="11.4">
      <c r="A347" s="168"/>
      <c r="B347" s="173"/>
      <c r="C347" s="170" t="s">
        <v>667</v>
      </c>
      <c r="D347" s="169">
        <v>386</v>
      </c>
      <c r="E347" s="169">
        <v>814</v>
      </c>
      <c r="F347" s="169">
        <v>391</v>
      </c>
      <c r="G347" s="169">
        <v>423</v>
      </c>
    </row>
    <row r="348" spans="1:7" s="167" customFormat="1" ht="11.4">
      <c r="A348" s="168"/>
      <c r="B348" s="173"/>
      <c r="C348" s="170" t="s">
        <v>668</v>
      </c>
      <c r="D348" s="169">
        <v>277</v>
      </c>
      <c r="E348" s="169">
        <v>573</v>
      </c>
      <c r="F348" s="169">
        <v>293</v>
      </c>
      <c r="G348" s="169">
        <v>280</v>
      </c>
    </row>
    <row r="349" spans="1:7" s="167" customFormat="1" ht="11.4">
      <c r="A349" s="168"/>
      <c r="B349" s="233" t="s">
        <v>749</v>
      </c>
      <c r="C349" s="234"/>
      <c r="D349" s="169">
        <v>826</v>
      </c>
      <c r="E349" s="169">
        <v>1476</v>
      </c>
      <c r="F349" s="169">
        <v>701</v>
      </c>
      <c r="G349" s="169">
        <v>775</v>
      </c>
    </row>
    <row r="350" spans="1:7" s="167" customFormat="1" ht="11.4">
      <c r="A350" s="168"/>
      <c r="B350" s="233" t="s">
        <v>819</v>
      </c>
      <c r="C350" s="234"/>
      <c r="D350" s="169">
        <v>2200</v>
      </c>
      <c r="E350" s="169">
        <v>4045</v>
      </c>
      <c r="F350" s="169">
        <v>1976</v>
      </c>
      <c r="G350" s="169">
        <v>2069</v>
      </c>
    </row>
    <row r="351" spans="1:7" s="167" customFormat="1" ht="11.4">
      <c r="A351" s="168"/>
      <c r="B351" s="173"/>
      <c r="C351" s="171" t="s">
        <v>669</v>
      </c>
      <c r="D351" s="169">
        <v>500</v>
      </c>
      <c r="E351" s="169">
        <v>867</v>
      </c>
      <c r="F351" s="169">
        <v>398</v>
      </c>
      <c r="G351" s="169">
        <v>469</v>
      </c>
    </row>
    <row r="352" spans="1:7" s="167" customFormat="1" ht="11.4">
      <c r="A352" s="168"/>
      <c r="B352" s="173"/>
      <c r="C352" s="170" t="s">
        <v>670</v>
      </c>
      <c r="D352" s="169">
        <v>262</v>
      </c>
      <c r="E352" s="169">
        <v>302</v>
      </c>
      <c r="F352" s="169">
        <v>158</v>
      </c>
      <c r="G352" s="169">
        <v>144</v>
      </c>
    </row>
    <row r="353" spans="1:7" s="167" customFormat="1" ht="11.4">
      <c r="A353" s="168"/>
      <c r="B353" s="173"/>
      <c r="C353" s="170" t="s">
        <v>671</v>
      </c>
      <c r="D353" s="169">
        <v>499</v>
      </c>
      <c r="E353" s="169">
        <v>1101</v>
      </c>
      <c r="F353" s="169">
        <v>560</v>
      </c>
      <c r="G353" s="169">
        <v>541</v>
      </c>
    </row>
    <row r="354" spans="1:7" s="167" customFormat="1" ht="11.4">
      <c r="A354" s="168"/>
      <c r="B354" s="173"/>
      <c r="C354" s="170" t="s">
        <v>672</v>
      </c>
      <c r="D354" s="169">
        <v>285</v>
      </c>
      <c r="E354" s="169">
        <v>526</v>
      </c>
      <c r="F354" s="169">
        <v>252</v>
      </c>
      <c r="G354" s="169">
        <v>274</v>
      </c>
    </row>
    <row r="355" spans="1:7" s="167" customFormat="1" ht="11.4">
      <c r="A355" s="168"/>
      <c r="B355" s="173"/>
      <c r="C355" s="170" t="s">
        <v>673</v>
      </c>
      <c r="D355" s="169">
        <v>216</v>
      </c>
      <c r="E355" s="169">
        <v>382</v>
      </c>
      <c r="F355" s="169">
        <v>189</v>
      </c>
      <c r="G355" s="169">
        <v>193</v>
      </c>
    </row>
    <row r="356" spans="1:7" s="167" customFormat="1" ht="11.4">
      <c r="A356" s="168"/>
      <c r="B356" s="173"/>
      <c r="C356" s="170" t="s">
        <v>674</v>
      </c>
      <c r="D356" s="169">
        <v>438</v>
      </c>
      <c r="E356" s="169">
        <v>867</v>
      </c>
      <c r="F356" s="169">
        <v>419</v>
      </c>
      <c r="G356" s="169">
        <v>448</v>
      </c>
    </row>
    <row r="357" spans="1:7" s="167" customFormat="1" ht="11.4">
      <c r="A357" s="168"/>
      <c r="B357" s="233" t="s">
        <v>820</v>
      </c>
      <c r="C357" s="234"/>
      <c r="D357" s="169">
        <v>2091</v>
      </c>
      <c r="E357" s="169">
        <v>3802</v>
      </c>
      <c r="F357" s="169">
        <v>1831</v>
      </c>
      <c r="G357" s="169">
        <v>1971</v>
      </c>
    </row>
    <row r="358" spans="1:7" s="167" customFormat="1" ht="11.4">
      <c r="A358" s="168"/>
      <c r="B358" s="173"/>
      <c r="C358" s="171" t="s">
        <v>675</v>
      </c>
      <c r="D358" s="169">
        <v>160</v>
      </c>
      <c r="E358" s="169">
        <v>241</v>
      </c>
      <c r="F358" s="169">
        <v>135</v>
      </c>
      <c r="G358" s="169">
        <v>106</v>
      </c>
    </row>
    <row r="359" spans="1:7" s="167" customFormat="1" ht="11.4">
      <c r="A359" s="168"/>
      <c r="B359" s="173"/>
      <c r="C359" s="170" t="s">
        <v>676</v>
      </c>
      <c r="D359" s="169">
        <v>743</v>
      </c>
      <c r="E359" s="169">
        <v>1298</v>
      </c>
      <c r="F359" s="169">
        <v>646</v>
      </c>
      <c r="G359" s="169">
        <v>652</v>
      </c>
    </row>
    <row r="360" spans="1:7" s="167" customFormat="1" ht="11.4">
      <c r="A360" s="168"/>
      <c r="B360" s="173"/>
      <c r="C360" s="170" t="s">
        <v>677</v>
      </c>
      <c r="D360" s="169">
        <v>410</v>
      </c>
      <c r="E360" s="169">
        <v>665</v>
      </c>
      <c r="F360" s="169">
        <v>333</v>
      </c>
      <c r="G360" s="169">
        <v>332</v>
      </c>
    </row>
    <row r="361" spans="1:7" s="167" customFormat="1" ht="11.4">
      <c r="A361" s="168"/>
      <c r="B361" s="173"/>
      <c r="C361" s="170" t="s">
        <v>678</v>
      </c>
      <c r="D361" s="169">
        <v>426</v>
      </c>
      <c r="E361" s="169">
        <v>926</v>
      </c>
      <c r="F361" s="169">
        <v>408</v>
      </c>
      <c r="G361" s="169">
        <v>518</v>
      </c>
    </row>
    <row r="362" spans="1:7" s="167" customFormat="1" ht="11.4">
      <c r="A362" s="168"/>
      <c r="B362" s="173"/>
      <c r="C362" s="170" t="s">
        <v>679</v>
      </c>
      <c r="D362" s="169">
        <v>352</v>
      </c>
      <c r="E362" s="169">
        <v>672</v>
      </c>
      <c r="F362" s="169">
        <v>309</v>
      </c>
      <c r="G362" s="169">
        <v>363</v>
      </c>
    </row>
    <row r="363" spans="1:7" s="167" customFormat="1" ht="11.4">
      <c r="A363" s="168"/>
      <c r="B363" s="233" t="s">
        <v>821</v>
      </c>
      <c r="C363" s="234"/>
      <c r="D363" s="169">
        <v>3674</v>
      </c>
      <c r="E363" s="169">
        <v>7041</v>
      </c>
      <c r="F363" s="169">
        <v>3405</v>
      </c>
      <c r="G363" s="169">
        <v>3636</v>
      </c>
    </row>
    <row r="364" spans="1:7" s="167" customFormat="1" ht="11.4">
      <c r="A364" s="168"/>
      <c r="B364" s="173"/>
      <c r="C364" s="171" t="s">
        <v>680</v>
      </c>
      <c r="D364" s="169">
        <v>468</v>
      </c>
      <c r="E364" s="169">
        <v>1032</v>
      </c>
      <c r="F364" s="169">
        <v>472</v>
      </c>
      <c r="G364" s="169">
        <v>560</v>
      </c>
    </row>
    <row r="365" spans="1:7" s="167" customFormat="1" ht="11.4">
      <c r="A365" s="168"/>
      <c r="B365" s="173"/>
      <c r="C365" s="170" t="s">
        <v>681</v>
      </c>
      <c r="D365" s="169">
        <v>1209</v>
      </c>
      <c r="E365" s="169">
        <v>2314</v>
      </c>
      <c r="F365" s="169">
        <v>1135</v>
      </c>
      <c r="G365" s="169">
        <v>1179</v>
      </c>
    </row>
    <row r="366" spans="1:7" s="167" customFormat="1" ht="11.4">
      <c r="A366" s="168"/>
      <c r="B366" s="173"/>
      <c r="C366" s="170" t="s">
        <v>682</v>
      </c>
      <c r="D366" s="169">
        <v>1137</v>
      </c>
      <c r="E366" s="169">
        <v>1981</v>
      </c>
      <c r="F366" s="169">
        <v>998</v>
      </c>
      <c r="G366" s="169">
        <v>983</v>
      </c>
    </row>
    <row r="367" spans="1:7" s="167" customFormat="1" ht="11.4">
      <c r="A367" s="168"/>
      <c r="B367" s="173"/>
      <c r="C367" s="170" t="s">
        <v>683</v>
      </c>
      <c r="D367" s="169">
        <v>593</v>
      </c>
      <c r="E367" s="169">
        <v>1150</v>
      </c>
      <c r="F367" s="169">
        <v>538</v>
      </c>
      <c r="G367" s="169">
        <v>612</v>
      </c>
    </row>
    <row r="368" spans="1:7" s="167" customFormat="1" ht="11.4">
      <c r="A368" s="168"/>
      <c r="B368" s="173"/>
      <c r="C368" s="170" t="s">
        <v>684</v>
      </c>
      <c r="D368" s="169">
        <v>267</v>
      </c>
      <c r="E368" s="169">
        <v>564</v>
      </c>
      <c r="F368" s="169">
        <v>262</v>
      </c>
      <c r="G368" s="169">
        <v>302</v>
      </c>
    </row>
    <row r="369" spans="1:7" s="167" customFormat="1" ht="11.4">
      <c r="A369" s="168"/>
      <c r="B369" s="233" t="s">
        <v>822</v>
      </c>
      <c r="C369" s="234"/>
      <c r="D369" s="169">
        <v>2498</v>
      </c>
      <c r="E369" s="169">
        <v>4958</v>
      </c>
      <c r="F369" s="169">
        <v>2442</v>
      </c>
      <c r="G369" s="169">
        <v>2516</v>
      </c>
    </row>
    <row r="370" spans="1:7" s="167" customFormat="1" ht="11.4">
      <c r="A370" s="168"/>
      <c r="B370" s="173"/>
      <c r="C370" s="171" t="s">
        <v>685</v>
      </c>
      <c r="D370" s="169">
        <v>535</v>
      </c>
      <c r="E370" s="169">
        <v>1011</v>
      </c>
      <c r="F370" s="169">
        <v>502</v>
      </c>
      <c r="G370" s="169">
        <v>509</v>
      </c>
    </row>
    <row r="371" spans="1:7" s="167" customFormat="1" ht="11.4">
      <c r="A371" s="168"/>
      <c r="B371" s="173"/>
      <c r="C371" s="170" t="s">
        <v>686</v>
      </c>
      <c r="D371" s="169">
        <v>492</v>
      </c>
      <c r="E371" s="169">
        <v>1010</v>
      </c>
      <c r="F371" s="169">
        <v>474</v>
      </c>
      <c r="G371" s="169">
        <v>536</v>
      </c>
    </row>
    <row r="372" spans="1:7" s="167" customFormat="1" ht="11.4">
      <c r="A372" s="168"/>
      <c r="B372" s="173"/>
      <c r="C372" s="170" t="s">
        <v>687</v>
      </c>
      <c r="D372" s="169">
        <v>722</v>
      </c>
      <c r="E372" s="169">
        <v>1450</v>
      </c>
      <c r="F372" s="169">
        <v>727</v>
      </c>
      <c r="G372" s="169">
        <v>723</v>
      </c>
    </row>
    <row r="373" spans="1:7" s="167" customFormat="1" ht="11.4">
      <c r="A373" s="168"/>
      <c r="B373" s="173"/>
      <c r="C373" s="170" t="s">
        <v>688</v>
      </c>
      <c r="D373" s="169">
        <v>499</v>
      </c>
      <c r="E373" s="169">
        <v>964</v>
      </c>
      <c r="F373" s="169">
        <v>497</v>
      </c>
      <c r="G373" s="169">
        <v>467</v>
      </c>
    </row>
    <row r="374" spans="1:7" s="167" customFormat="1" ht="11.4">
      <c r="A374" s="168"/>
      <c r="B374" s="173"/>
      <c r="C374" s="170" t="s">
        <v>689</v>
      </c>
      <c r="D374" s="169">
        <v>250</v>
      </c>
      <c r="E374" s="169">
        <v>523</v>
      </c>
      <c r="F374" s="169">
        <v>242</v>
      </c>
      <c r="G374" s="169">
        <v>281</v>
      </c>
    </row>
    <row r="375" spans="1:7" s="167" customFormat="1" ht="11.4">
      <c r="A375" s="168"/>
      <c r="B375" s="233" t="s">
        <v>823</v>
      </c>
      <c r="C375" s="234"/>
      <c r="D375" s="169">
        <v>566</v>
      </c>
      <c r="E375" s="169">
        <v>1400</v>
      </c>
      <c r="F375" s="169">
        <v>684</v>
      </c>
      <c r="G375" s="169">
        <v>716</v>
      </c>
    </row>
    <row r="376" spans="1:7" s="167" customFormat="1" ht="11.4">
      <c r="A376" s="168"/>
      <c r="B376" s="173"/>
      <c r="C376" s="171" t="s">
        <v>690</v>
      </c>
      <c r="D376" s="169">
        <v>281</v>
      </c>
      <c r="E376" s="169">
        <v>697</v>
      </c>
      <c r="F376" s="169">
        <v>337</v>
      </c>
      <c r="G376" s="169">
        <v>360</v>
      </c>
    </row>
    <row r="377" spans="1:7" s="167" customFormat="1" ht="11.4">
      <c r="A377" s="168"/>
      <c r="B377" s="173"/>
      <c r="C377" s="170" t="s">
        <v>691</v>
      </c>
      <c r="D377" s="169">
        <v>197</v>
      </c>
      <c r="E377" s="169">
        <v>476</v>
      </c>
      <c r="F377" s="169">
        <v>231</v>
      </c>
      <c r="G377" s="169">
        <v>245</v>
      </c>
    </row>
    <row r="378" spans="1:7" s="167" customFormat="1" ht="11.4">
      <c r="A378" s="168"/>
      <c r="B378" s="173"/>
      <c r="C378" s="170" t="s">
        <v>692</v>
      </c>
      <c r="D378" s="169">
        <v>88</v>
      </c>
      <c r="E378" s="169">
        <v>227</v>
      </c>
      <c r="F378" s="169">
        <v>116</v>
      </c>
      <c r="G378" s="169">
        <v>111</v>
      </c>
    </row>
    <row r="379" spans="1:7" s="167" customFormat="1" ht="11.4">
      <c r="A379" s="168"/>
      <c r="B379" s="233" t="s">
        <v>824</v>
      </c>
      <c r="C379" s="234"/>
      <c r="D379" s="169">
        <v>801</v>
      </c>
      <c r="E379" s="169">
        <v>1890</v>
      </c>
      <c r="F379" s="169">
        <v>940</v>
      </c>
      <c r="G379" s="169">
        <v>950</v>
      </c>
    </row>
    <row r="380" spans="1:7" s="167" customFormat="1" ht="11.4">
      <c r="A380" s="168"/>
      <c r="B380" s="173"/>
      <c r="C380" s="171" t="s">
        <v>693</v>
      </c>
      <c r="D380" s="169">
        <v>227</v>
      </c>
      <c r="E380" s="169">
        <v>548</v>
      </c>
      <c r="F380" s="169">
        <v>272</v>
      </c>
      <c r="G380" s="169">
        <v>276</v>
      </c>
    </row>
    <row r="381" spans="1:7" s="167" customFormat="1" ht="11.4">
      <c r="A381" s="168"/>
      <c r="B381" s="173"/>
      <c r="C381" s="170" t="s">
        <v>694</v>
      </c>
      <c r="D381" s="169">
        <v>219</v>
      </c>
      <c r="E381" s="169">
        <v>546</v>
      </c>
      <c r="F381" s="169">
        <v>271</v>
      </c>
      <c r="G381" s="174">
        <v>275</v>
      </c>
    </row>
    <row r="382" spans="1:7" s="167" customFormat="1" ht="11.4">
      <c r="A382" s="168"/>
      <c r="B382" s="173"/>
      <c r="C382" s="170" t="s">
        <v>695</v>
      </c>
      <c r="D382" s="169">
        <v>249</v>
      </c>
      <c r="E382" s="169">
        <v>607</v>
      </c>
      <c r="F382" s="169">
        <v>291</v>
      </c>
      <c r="G382" s="169">
        <v>316</v>
      </c>
    </row>
    <row r="383" spans="1:7" s="167" customFormat="1" ht="11.4">
      <c r="A383" s="168"/>
      <c r="B383" s="173"/>
      <c r="C383" s="170" t="s">
        <v>696</v>
      </c>
      <c r="D383" s="169">
        <v>106</v>
      </c>
      <c r="E383" s="169">
        <v>189</v>
      </c>
      <c r="F383" s="169">
        <v>106</v>
      </c>
      <c r="G383" s="169">
        <v>83</v>
      </c>
    </row>
    <row r="384" spans="1:7" s="167" customFormat="1" ht="11.4">
      <c r="A384" s="168"/>
      <c r="B384" s="233" t="s">
        <v>825</v>
      </c>
      <c r="C384" s="234"/>
      <c r="D384" s="169">
        <v>1207</v>
      </c>
      <c r="E384" s="169">
        <v>2506</v>
      </c>
      <c r="F384" s="169">
        <v>1154</v>
      </c>
      <c r="G384" s="169">
        <v>1352</v>
      </c>
    </row>
    <row r="385" spans="1:7" s="167" customFormat="1" ht="11.4">
      <c r="A385" s="168"/>
      <c r="B385" s="173"/>
      <c r="C385" s="171" t="s">
        <v>697</v>
      </c>
      <c r="D385" s="169">
        <v>697</v>
      </c>
      <c r="E385" s="169">
        <v>1480</v>
      </c>
      <c r="F385" s="169">
        <v>657</v>
      </c>
      <c r="G385" s="169">
        <v>823</v>
      </c>
    </row>
    <row r="386" spans="1:7" s="167" customFormat="1" ht="11.4">
      <c r="A386" s="168"/>
      <c r="B386" s="173"/>
      <c r="C386" s="170" t="s">
        <v>698</v>
      </c>
      <c r="D386" s="169">
        <v>510</v>
      </c>
      <c r="E386" s="169">
        <v>1026</v>
      </c>
      <c r="F386" s="169">
        <v>497</v>
      </c>
      <c r="G386" s="169">
        <v>529</v>
      </c>
    </row>
    <row r="387" spans="1:7" s="167" customFormat="1" ht="11.4">
      <c r="A387" s="168"/>
      <c r="B387" s="233" t="s">
        <v>826</v>
      </c>
      <c r="C387" s="234"/>
      <c r="D387" s="169">
        <v>1631</v>
      </c>
      <c r="E387" s="169">
        <v>3364</v>
      </c>
      <c r="F387" s="169">
        <v>1605</v>
      </c>
      <c r="G387" s="169">
        <v>1759</v>
      </c>
    </row>
    <row r="388" spans="1:7" s="167" customFormat="1" ht="11.4">
      <c r="A388" s="168"/>
      <c r="B388" s="173"/>
      <c r="C388" s="171" t="s">
        <v>699</v>
      </c>
      <c r="D388" s="169">
        <v>512</v>
      </c>
      <c r="E388" s="169">
        <v>1119</v>
      </c>
      <c r="F388" s="169">
        <v>504</v>
      </c>
      <c r="G388" s="174">
        <v>615</v>
      </c>
    </row>
    <row r="389" spans="1:7" s="167" customFormat="1" ht="11.4">
      <c r="A389" s="168"/>
      <c r="B389" s="173"/>
      <c r="C389" s="170" t="s">
        <v>700</v>
      </c>
      <c r="D389" s="169">
        <v>476</v>
      </c>
      <c r="E389" s="169">
        <v>1030</v>
      </c>
      <c r="F389" s="169">
        <v>476</v>
      </c>
      <c r="G389" s="169">
        <v>554</v>
      </c>
    </row>
    <row r="390" spans="1:7" s="167" customFormat="1" ht="11.4">
      <c r="A390" s="168"/>
      <c r="B390" s="173"/>
      <c r="C390" s="170" t="s">
        <v>701</v>
      </c>
      <c r="D390" s="169">
        <v>643</v>
      </c>
      <c r="E390" s="169">
        <v>1215</v>
      </c>
      <c r="F390" s="169">
        <v>625</v>
      </c>
      <c r="G390" s="169">
        <v>590</v>
      </c>
    </row>
    <row r="391" spans="1:7" s="167" customFormat="1" ht="11.4">
      <c r="A391" s="168"/>
      <c r="B391" s="233" t="s">
        <v>827</v>
      </c>
      <c r="C391" s="234"/>
      <c r="D391" s="169">
        <v>1413</v>
      </c>
      <c r="E391" s="169">
        <v>3245</v>
      </c>
      <c r="F391" s="169">
        <v>1526</v>
      </c>
      <c r="G391" s="169">
        <v>1719</v>
      </c>
    </row>
    <row r="392" spans="1:7" s="167" customFormat="1" ht="11.4">
      <c r="A392" s="168"/>
      <c r="B392" s="173"/>
      <c r="C392" s="171" t="s">
        <v>702</v>
      </c>
      <c r="D392" s="175">
        <v>176</v>
      </c>
      <c r="E392" s="169">
        <v>272</v>
      </c>
      <c r="F392" s="169">
        <v>113</v>
      </c>
      <c r="G392" s="169">
        <v>159</v>
      </c>
    </row>
    <row r="393" spans="1:7" s="167" customFormat="1" ht="11.4">
      <c r="A393" s="168"/>
      <c r="B393" s="173"/>
      <c r="C393" s="170" t="s">
        <v>703</v>
      </c>
      <c r="D393" s="175">
        <v>745</v>
      </c>
      <c r="E393" s="169">
        <v>1810</v>
      </c>
      <c r="F393" s="169">
        <v>872</v>
      </c>
      <c r="G393" s="169">
        <v>938</v>
      </c>
    </row>
    <row r="394" spans="1:7" s="167" customFormat="1" ht="11.4">
      <c r="A394" s="168"/>
      <c r="B394" s="173"/>
      <c r="C394" s="170" t="s">
        <v>704</v>
      </c>
      <c r="D394" s="169">
        <v>236</v>
      </c>
      <c r="E394" s="169">
        <v>551</v>
      </c>
      <c r="F394" s="169">
        <v>249</v>
      </c>
      <c r="G394" s="169">
        <v>302</v>
      </c>
    </row>
    <row r="395" spans="1:7" s="167" customFormat="1" ht="11.4">
      <c r="A395" s="168"/>
      <c r="B395" s="173"/>
      <c r="C395" s="170" t="s">
        <v>705</v>
      </c>
      <c r="D395" s="169">
        <v>256</v>
      </c>
      <c r="E395" s="169">
        <v>612</v>
      </c>
      <c r="F395" s="169">
        <v>292</v>
      </c>
      <c r="G395" s="169">
        <v>320</v>
      </c>
    </row>
    <row r="396" spans="1:7" s="167" customFormat="1" ht="11.4">
      <c r="A396" s="168"/>
      <c r="B396" s="233" t="s">
        <v>828</v>
      </c>
      <c r="C396" s="234"/>
      <c r="D396" s="169">
        <v>215</v>
      </c>
      <c r="E396" s="169">
        <v>441</v>
      </c>
      <c r="F396" s="169">
        <v>216</v>
      </c>
      <c r="G396" s="169">
        <v>225</v>
      </c>
    </row>
    <row r="397" spans="1:7" s="167" customFormat="1" ht="11.4">
      <c r="A397" s="168"/>
      <c r="B397" s="173"/>
      <c r="C397" s="171" t="s">
        <v>706</v>
      </c>
      <c r="D397" s="169">
        <v>140</v>
      </c>
      <c r="E397" s="169">
        <v>299</v>
      </c>
      <c r="F397" s="169">
        <v>141</v>
      </c>
      <c r="G397" s="169">
        <v>158</v>
      </c>
    </row>
    <row r="398" spans="1:7" s="167" customFormat="1" ht="11.4">
      <c r="A398" s="168"/>
      <c r="B398" s="173"/>
      <c r="C398" s="170" t="s">
        <v>707</v>
      </c>
      <c r="D398" s="169">
        <v>75</v>
      </c>
      <c r="E398" s="169">
        <v>142</v>
      </c>
      <c r="F398" s="169">
        <v>75</v>
      </c>
      <c r="G398" s="169">
        <v>67</v>
      </c>
    </row>
    <row r="399" spans="1:7" s="167" customFormat="1" ht="11.4">
      <c r="A399" s="168"/>
      <c r="B399" s="233" t="s">
        <v>750</v>
      </c>
      <c r="C399" s="234"/>
      <c r="D399" s="169">
        <v>16</v>
      </c>
      <c r="E399" s="169">
        <v>34</v>
      </c>
      <c r="F399" s="169">
        <v>17</v>
      </c>
      <c r="G399" s="169">
        <v>17</v>
      </c>
    </row>
    <row r="400" spans="1:7" s="167" customFormat="1" ht="11.4">
      <c r="A400" s="168"/>
      <c r="B400" s="233" t="s">
        <v>829</v>
      </c>
      <c r="C400" s="234"/>
      <c r="D400" s="169">
        <v>918</v>
      </c>
      <c r="E400" s="169">
        <v>1678</v>
      </c>
      <c r="F400" s="169">
        <v>800</v>
      </c>
      <c r="G400" s="169">
        <v>878</v>
      </c>
    </row>
    <row r="401" spans="1:7" s="167" customFormat="1" ht="11.4">
      <c r="A401" s="168"/>
      <c r="B401" s="173"/>
      <c r="C401" s="171" t="s">
        <v>708</v>
      </c>
      <c r="D401" s="169">
        <v>378</v>
      </c>
      <c r="E401" s="169">
        <v>622</v>
      </c>
      <c r="F401" s="169">
        <v>323</v>
      </c>
      <c r="G401" s="169">
        <v>299</v>
      </c>
    </row>
    <row r="402" spans="1:7" s="167" customFormat="1" ht="11.4">
      <c r="A402" s="168"/>
      <c r="B402" s="173"/>
      <c r="C402" s="170" t="s">
        <v>709</v>
      </c>
      <c r="D402" s="169">
        <v>540</v>
      </c>
      <c r="E402" s="169">
        <v>1056</v>
      </c>
      <c r="F402" s="169">
        <v>477</v>
      </c>
      <c r="G402" s="169">
        <v>579</v>
      </c>
    </row>
    <row r="403" spans="1:7" s="167" customFormat="1" ht="11.4">
      <c r="A403" s="168"/>
      <c r="B403" s="233" t="s">
        <v>830</v>
      </c>
      <c r="C403" s="234"/>
      <c r="D403" s="169">
        <v>831</v>
      </c>
      <c r="E403" s="169">
        <v>1643</v>
      </c>
      <c r="F403" s="169">
        <v>808</v>
      </c>
      <c r="G403" s="169">
        <v>835</v>
      </c>
    </row>
    <row r="404" spans="1:7" s="167" customFormat="1" ht="11.4">
      <c r="A404" s="168"/>
      <c r="B404" s="173"/>
      <c r="C404" s="171" t="s">
        <v>710</v>
      </c>
      <c r="D404" s="169">
        <v>257</v>
      </c>
      <c r="E404" s="169">
        <v>560</v>
      </c>
      <c r="F404" s="169">
        <v>276</v>
      </c>
      <c r="G404" s="169">
        <v>284</v>
      </c>
    </row>
    <row r="405" spans="1:7" s="167" customFormat="1" ht="11.4">
      <c r="A405" s="168"/>
      <c r="B405" s="173"/>
      <c r="C405" s="170" t="s">
        <v>711</v>
      </c>
      <c r="D405" s="169">
        <v>291</v>
      </c>
      <c r="E405" s="169">
        <v>568</v>
      </c>
      <c r="F405" s="169">
        <v>265</v>
      </c>
      <c r="G405" s="169">
        <v>303</v>
      </c>
    </row>
    <row r="406" spans="1:7" s="167" customFormat="1" ht="11.4">
      <c r="A406" s="168"/>
      <c r="B406" s="173"/>
      <c r="C406" s="170" t="s">
        <v>712</v>
      </c>
      <c r="D406" s="169">
        <v>283</v>
      </c>
      <c r="E406" s="169">
        <v>515</v>
      </c>
      <c r="F406" s="169">
        <v>267</v>
      </c>
      <c r="G406" s="169">
        <v>248</v>
      </c>
    </row>
    <row r="407" spans="1:7" s="167" customFormat="1" ht="11.4">
      <c r="A407" s="168"/>
      <c r="B407" s="233" t="s">
        <v>831</v>
      </c>
      <c r="C407" s="234"/>
      <c r="D407" s="169">
        <v>1212</v>
      </c>
      <c r="E407" s="169">
        <v>2582</v>
      </c>
      <c r="F407" s="169">
        <v>1255</v>
      </c>
      <c r="G407" s="169">
        <v>1327</v>
      </c>
    </row>
    <row r="408" spans="1:7" s="167" customFormat="1" ht="11.4">
      <c r="A408" s="168"/>
      <c r="B408" s="173"/>
      <c r="C408" s="171" t="s">
        <v>713</v>
      </c>
      <c r="D408" s="169">
        <v>623</v>
      </c>
      <c r="E408" s="169">
        <v>1335</v>
      </c>
      <c r="F408" s="169">
        <v>643</v>
      </c>
      <c r="G408" s="169">
        <v>692</v>
      </c>
    </row>
    <row r="409" spans="1:7" s="167" customFormat="1" ht="11.4">
      <c r="A409" s="168"/>
      <c r="B409" s="173"/>
      <c r="C409" s="170" t="s">
        <v>714</v>
      </c>
      <c r="D409" s="169">
        <v>414</v>
      </c>
      <c r="E409" s="169">
        <v>841</v>
      </c>
      <c r="F409" s="169">
        <v>422</v>
      </c>
      <c r="G409" s="169">
        <v>419</v>
      </c>
    </row>
    <row r="410" spans="1:7" s="167" customFormat="1" ht="11.4">
      <c r="A410" s="168"/>
      <c r="B410" s="173"/>
      <c r="C410" s="170" t="s">
        <v>715</v>
      </c>
      <c r="D410" s="169">
        <v>175</v>
      </c>
      <c r="E410" s="169">
        <v>406</v>
      </c>
      <c r="F410" s="169">
        <v>190</v>
      </c>
      <c r="G410" s="169">
        <v>216</v>
      </c>
    </row>
    <row r="411" spans="1:7" s="167" customFormat="1" ht="11.4">
      <c r="A411" s="168"/>
      <c r="B411" s="233" t="s">
        <v>832</v>
      </c>
      <c r="C411" s="234"/>
      <c r="D411" s="169">
        <v>743</v>
      </c>
      <c r="E411" s="169">
        <v>1684</v>
      </c>
      <c r="F411" s="169">
        <v>807</v>
      </c>
      <c r="G411" s="169">
        <v>877</v>
      </c>
    </row>
    <row r="412" spans="1:7" s="167" customFormat="1" ht="11.4">
      <c r="A412" s="168"/>
      <c r="B412" s="173"/>
      <c r="C412" s="171" t="s">
        <v>716</v>
      </c>
      <c r="D412" s="169">
        <v>586</v>
      </c>
      <c r="E412" s="169">
        <v>1244</v>
      </c>
      <c r="F412" s="169">
        <v>610</v>
      </c>
      <c r="G412" s="169">
        <v>634</v>
      </c>
    </row>
    <row r="413" spans="1:7" s="167" customFormat="1" ht="11.4">
      <c r="A413" s="168"/>
      <c r="B413" s="173"/>
      <c r="C413" s="170" t="s">
        <v>717</v>
      </c>
      <c r="D413" s="169">
        <v>157</v>
      </c>
      <c r="E413" s="169">
        <v>440</v>
      </c>
      <c r="F413" s="169">
        <v>197</v>
      </c>
      <c r="G413" s="169">
        <v>243</v>
      </c>
    </row>
    <row r="414" spans="1:7" s="167" customFormat="1" ht="11.4">
      <c r="A414" s="168"/>
      <c r="B414" s="173"/>
      <c r="C414" s="170" t="s">
        <v>718</v>
      </c>
      <c r="D414" s="169" t="s">
        <v>8</v>
      </c>
      <c r="E414" s="169" t="s">
        <v>8</v>
      </c>
      <c r="F414" s="169" t="s">
        <v>8</v>
      </c>
      <c r="G414" s="169" t="s">
        <v>8</v>
      </c>
    </row>
    <row r="415" spans="1:7" s="167" customFormat="1" ht="11.4">
      <c r="A415" s="168"/>
      <c r="B415" s="233" t="s">
        <v>833</v>
      </c>
      <c r="C415" s="234"/>
      <c r="D415" s="169">
        <v>3250</v>
      </c>
      <c r="E415" s="169">
        <v>7265</v>
      </c>
      <c r="F415" s="169">
        <v>3201</v>
      </c>
      <c r="G415" s="169">
        <v>4064</v>
      </c>
    </row>
    <row r="416" spans="1:7" s="167" customFormat="1" ht="11.4">
      <c r="A416" s="168"/>
      <c r="B416" s="170"/>
      <c r="C416" s="171" t="s">
        <v>719</v>
      </c>
      <c r="D416" s="169">
        <v>923</v>
      </c>
      <c r="E416" s="169">
        <v>1966</v>
      </c>
      <c r="F416" s="169">
        <v>870</v>
      </c>
      <c r="G416" s="169">
        <v>1096</v>
      </c>
    </row>
    <row r="417" spans="1:7" s="167" customFormat="1" ht="11.4">
      <c r="A417" s="168"/>
      <c r="B417" s="170"/>
      <c r="C417" s="172" t="s">
        <v>720</v>
      </c>
      <c r="D417" s="169">
        <v>1175</v>
      </c>
      <c r="E417" s="169">
        <v>2826</v>
      </c>
      <c r="F417" s="169">
        <v>1254</v>
      </c>
      <c r="G417" s="169">
        <v>1572</v>
      </c>
    </row>
    <row r="418" spans="1:7" s="167" customFormat="1" ht="11.4">
      <c r="A418" s="168"/>
      <c r="B418" s="170"/>
      <c r="C418" s="172" t="s">
        <v>721</v>
      </c>
      <c r="D418" s="169">
        <v>1152</v>
      </c>
      <c r="E418" s="169">
        <v>2473</v>
      </c>
      <c r="F418" s="169">
        <v>1077</v>
      </c>
      <c r="G418" s="169">
        <v>1396</v>
      </c>
    </row>
    <row r="419" spans="1:7" s="167" customFormat="1" ht="11.4">
      <c r="A419" s="168"/>
      <c r="B419" s="233" t="s">
        <v>834</v>
      </c>
      <c r="C419" s="234"/>
      <c r="D419" s="169">
        <v>4337</v>
      </c>
      <c r="E419" s="169">
        <v>9867</v>
      </c>
      <c r="F419" s="169">
        <v>4382</v>
      </c>
      <c r="G419" s="169">
        <v>5485</v>
      </c>
    </row>
    <row r="420" spans="1:7" s="167" customFormat="1" ht="11.4">
      <c r="A420" s="168"/>
      <c r="B420" s="170"/>
      <c r="C420" s="171" t="s">
        <v>722</v>
      </c>
      <c r="D420" s="169">
        <v>803</v>
      </c>
      <c r="E420" s="169">
        <v>2334</v>
      </c>
      <c r="F420" s="169">
        <v>1022</v>
      </c>
      <c r="G420" s="169">
        <v>1312</v>
      </c>
    </row>
    <row r="421" spans="1:7" s="167" customFormat="1" ht="11.4">
      <c r="A421" s="168"/>
      <c r="B421" s="170"/>
      <c r="C421" s="172" t="s">
        <v>723</v>
      </c>
      <c r="D421" s="169">
        <v>2282</v>
      </c>
      <c r="E421" s="169">
        <v>4525</v>
      </c>
      <c r="F421" s="169">
        <v>2033</v>
      </c>
      <c r="G421" s="169">
        <v>2492</v>
      </c>
    </row>
    <row r="422" spans="1:7" s="167" customFormat="1" ht="11.4">
      <c r="A422" s="168"/>
      <c r="B422" s="170"/>
      <c r="C422" s="172" t="s">
        <v>724</v>
      </c>
      <c r="D422" s="169">
        <v>1252</v>
      </c>
      <c r="E422" s="169">
        <v>3008</v>
      </c>
      <c r="F422" s="169">
        <v>1327</v>
      </c>
      <c r="G422" s="169">
        <v>1681</v>
      </c>
    </row>
    <row r="423" spans="1:7" s="167" customFormat="1" ht="11.4">
      <c r="A423" s="168"/>
      <c r="B423" s="233" t="s">
        <v>835</v>
      </c>
      <c r="C423" s="234"/>
      <c r="D423" s="169">
        <v>3343</v>
      </c>
      <c r="E423" s="169">
        <v>8409</v>
      </c>
      <c r="F423" s="169">
        <v>3799</v>
      </c>
      <c r="G423" s="169">
        <v>4610</v>
      </c>
    </row>
    <row r="424" spans="1:7" s="167" customFormat="1" ht="11.4">
      <c r="A424" s="168"/>
      <c r="B424" s="170"/>
      <c r="C424" s="171" t="s">
        <v>725</v>
      </c>
      <c r="D424" s="169">
        <v>766</v>
      </c>
      <c r="E424" s="169">
        <v>1954</v>
      </c>
      <c r="F424" s="169">
        <v>903</v>
      </c>
      <c r="G424" s="169">
        <v>1051</v>
      </c>
    </row>
    <row r="425" spans="1:7" s="167" customFormat="1" ht="11.4">
      <c r="A425" s="168"/>
      <c r="B425" s="170"/>
      <c r="C425" s="172" t="s">
        <v>726</v>
      </c>
      <c r="D425" s="169">
        <v>1807</v>
      </c>
      <c r="E425" s="169">
        <v>4865</v>
      </c>
      <c r="F425" s="169">
        <v>2162</v>
      </c>
      <c r="G425" s="169">
        <v>2703</v>
      </c>
    </row>
    <row r="426" spans="1:7" s="167" customFormat="1" ht="11.4">
      <c r="A426" s="168"/>
      <c r="B426" s="170"/>
      <c r="C426" s="172" t="s">
        <v>727</v>
      </c>
      <c r="D426" s="169">
        <v>770</v>
      </c>
      <c r="E426" s="169">
        <v>1590</v>
      </c>
      <c r="F426" s="169">
        <v>734</v>
      </c>
      <c r="G426" s="169">
        <v>856</v>
      </c>
    </row>
    <row r="427" spans="1:7" s="167" customFormat="1" ht="11.4">
      <c r="A427" s="168"/>
      <c r="B427" s="233" t="s">
        <v>836</v>
      </c>
      <c r="C427" s="234"/>
      <c r="D427" s="169">
        <v>4507</v>
      </c>
      <c r="E427" s="169">
        <v>10638</v>
      </c>
      <c r="F427" s="169">
        <v>4793</v>
      </c>
      <c r="G427" s="169">
        <v>5845</v>
      </c>
    </row>
    <row r="428" spans="1:7" s="167" customFormat="1" ht="11.4">
      <c r="A428" s="168"/>
      <c r="B428" s="170"/>
      <c r="C428" s="171" t="s">
        <v>728</v>
      </c>
      <c r="D428" s="169">
        <v>1024</v>
      </c>
      <c r="E428" s="169">
        <v>2418</v>
      </c>
      <c r="F428" s="169">
        <v>1076</v>
      </c>
      <c r="G428" s="169">
        <v>1342</v>
      </c>
    </row>
    <row r="429" spans="1:7" s="167" customFormat="1" ht="11.4">
      <c r="A429" s="168"/>
      <c r="B429" s="170"/>
      <c r="C429" s="172" t="s">
        <v>729</v>
      </c>
      <c r="D429" s="169">
        <v>1591</v>
      </c>
      <c r="E429" s="169">
        <v>3596</v>
      </c>
      <c r="F429" s="169">
        <v>1644</v>
      </c>
      <c r="G429" s="169">
        <v>1952</v>
      </c>
    </row>
    <row r="430" spans="1:7" s="167" customFormat="1" ht="11.4">
      <c r="A430" s="168"/>
      <c r="B430" s="170"/>
      <c r="C430" s="172" t="s">
        <v>730</v>
      </c>
      <c r="D430" s="169">
        <v>1892</v>
      </c>
      <c r="E430" s="169">
        <v>4624</v>
      </c>
      <c r="F430" s="169">
        <v>2073</v>
      </c>
      <c r="G430" s="169">
        <v>2551</v>
      </c>
    </row>
    <row r="431" spans="1:7" s="167" customFormat="1" ht="11.4">
      <c r="A431" s="168"/>
      <c r="B431" s="233" t="s">
        <v>837</v>
      </c>
      <c r="C431" s="234"/>
      <c r="D431" s="169">
        <v>8541</v>
      </c>
      <c r="E431" s="169">
        <v>20864</v>
      </c>
      <c r="F431" s="169">
        <v>9730</v>
      </c>
      <c r="G431" s="169">
        <v>11134</v>
      </c>
    </row>
    <row r="432" spans="1:7" s="167" customFormat="1" ht="11.4">
      <c r="A432" s="168"/>
      <c r="B432" s="170"/>
      <c r="C432" s="171" t="s">
        <v>731</v>
      </c>
      <c r="D432" s="169">
        <v>2659</v>
      </c>
      <c r="E432" s="169">
        <v>6696</v>
      </c>
      <c r="F432" s="169">
        <v>3132</v>
      </c>
      <c r="G432" s="169">
        <v>3564</v>
      </c>
    </row>
    <row r="433" spans="1:7" s="167" customFormat="1" ht="11.4">
      <c r="A433" s="168"/>
      <c r="B433" s="170"/>
      <c r="C433" s="172" t="s">
        <v>732</v>
      </c>
      <c r="D433" s="169">
        <v>2016</v>
      </c>
      <c r="E433" s="169">
        <v>4931</v>
      </c>
      <c r="F433" s="169">
        <v>2362</v>
      </c>
      <c r="G433" s="169">
        <v>2569</v>
      </c>
    </row>
    <row r="434" spans="1:7" s="167" customFormat="1" ht="11.4">
      <c r="A434" s="168"/>
      <c r="B434" s="170"/>
      <c r="C434" s="172" t="s">
        <v>733</v>
      </c>
      <c r="D434" s="169">
        <v>1056</v>
      </c>
      <c r="E434" s="169">
        <v>2620</v>
      </c>
      <c r="F434" s="169">
        <v>1188</v>
      </c>
      <c r="G434" s="169">
        <v>1432</v>
      </c>
    </row>
    <row r="435" spans="1:7" s="167" customFormat="1" ht="11.4">
      <c r="A435" s="176"/>
      <c r="B435" s="177"/>
      <c r="C435" s="177" t="s">
        <v>734</v>
      </c>
      <c r="D435" s="178">
        <v>2810</v>
      </c>
      <c r="E435" s="178">
        <v>6617</v>
      </c>
      <c r="F435" s="178">
        <v>3048</v>
      </c>
      <c r="G435" s="178">
        <v>3569</v>
      </c>
    </row>
    <row r="436" spans="1:7">
      <c r="G436" s="13" t="s">
        <v>868</v>
      </c>
    </row>
    <row r="437" spans="1:7">
      <c r="A437" s="14" t="s">
        <v>382</v>
      </c>
    </row>
    <row r="438" spans="1:7">
      <c r="A438" s="14" t="s">
        <v>1139</v>
      </c>
    </row>
  </sheetData>
  <customSheetViews>
    <customSheetView guid="{5EBCDA32-B4BD-414C-B320-75D89D5E9F8E}" showPageBreaks="1" printArea="1" view="pageBreakPreview">
      <selection activeCell="AJ25" sqref="AJ25"/>
      <pageMargins left="0" right="0" top="0.59055118110236227" bottom="0.59055118110236227" header="0.51181102362204722" footer="0.51181102362204722"/>
      <printOptions horizontalCentered="1"/>
      <pageSetup paperSize="9" fitToWidth="0" fitToHeight="0" pageOrder="overThenDown" orientation="portrait" r:id="rId1"/>
      <headerFooter alignWithMargins="0"/>
    </customSheetView>
  </customSheetViews>
  <mergeCells count="109">
    <mergeCell ref="B49:C49"/>
    <mergeCell ref="B50:C50"/>
    <mergeCell ref="B51:C51"/>
    <mergeCell ref="B56:C56"/>
    <mergeCell ref="B62:C62"/>
    <mergeCell ref="B415:C415"/>
    <mergeCell ref="D8:D9"/>
    <mergeCell ref="E8:G8"/>
    <mergeCell ref="A8:C9"/>
    <mergeCell ref="A10:C10"/>
    <mergeCell ref="B11:C11"/>
    <mergeCell ref="B12:C12"/>
    <mergeCell ref="B15:C15"/>
    <mergeCell ref="B20:C20"/>
    <mergeCell ref="B24:C24"/>
    <mergeCell ref="B29:C29"/>
    <mergeCell ref="B33:C33"/>
    <mergeCell ref="B37:C37"/>
    <mergeCell ref="B38:C38"/>
    <mergeCell ref="B42:C42"/>
    <mergeCell ref="B95:C95"/>
    <mergeCell ref="B99:C99"/>
    <mergeCell ref="B102:C102"/>
    <mergeCell ref="B106:C106"/>
    <mergeCell ref="B116:C116"/>
    <mergeCell ref="B70:C70"/>
    <mergeCell ref="B76:C76"/>
    <mergeCell ref="B81:C81"/>
    <mergeCell ref="B87:C87"/>
    <mergeCell ref="B91:C91"/>
    <mergeCell ref="B144:C144"/>
    <mergeCell ref="B148:C148"/>
    <mergeCell ref="B149:C149"/>
    <mergeCell ref="B154:C154"/>
    <mergeCell ref="B155:C155"/>
    <mergeCell ref="B120:C120"/>
    <mergeCell ref="B125:C125"/>
    <mergeCell ref="B128:C128"/>
    <mergeCell ref="B135:C135"/>
    <mergeCell ref="B139:C139"/>
    <mergeCell ref="B178:C178"/>
    <mergeCell ref="B182:C182"/>
    <mergeCell ref="B187:C187"/>
    <mergeCell ref="B191:C191"/>
    <mergeCell ref="B195:C195"/>
    <mergeCell ref="B156:C156"/>
    <mergeCell ref="B161:C161"/>
    <mergeCell ref="B167:C167"/>
    <mergeCell ref="B172:C172"/>
    <mergeCell ref="B173:C173"/>
    <mergeCell ref="B212:C212"/>
    <mergeCell ref="B215:C215"/>
    <mergeCell ref="B216:C216"/>
    <mergeCell ref="B220:C220"/>
    <mergeCell ref="B225:C225"/>
    <mergeCell ref="B199:C199"/>
    <mergeCell ref="B200:C200"/>
    <mergeCell ref="B201:C201"/>
    <mergeCell ref="B205:C205"/>
    <mergeCell ref="B209:C209"/>
    <mergeCell ref="B253:C253"/>
    <mergeCell ref="B254:C254"/>
    <mergeCell ref="B255:C255"/>
    <mergeCell ref="B256:C256"/>
    <mergeCell ref="B259:C259"/>
    <mergeCell ref="B232:C232"/>
    <mergeCell ref="B236:C236"/>
    <mergeCell ref="B240:C240"/>
    <mergeCell ref="B245:C245"/>
    <mergeCell ref="B250:C250"/>
    <mergeCell ref="B291:C291"/>
    <mergeCell ref="B294:C294"/>
    <mergeCell ref="B297:C297"/>
    <mergeCell ref="B303:C303"/>
    <mergeCell ref="B309:C309"/>
    <mergeCell ref="B264:C264"/>
    <mergeCell ref="B270:C270"/>
    <mergeCell ref="B275:C275"/>
    <mergeCell ref="B279:C279"/>
    <mergeCell ref="B285:C285"/>
    <mergeCell ref="B327:C327"/>
    <mergeCell ref="B331:C331"/>
    <mergeCell ref="B336:C336"/>
    <mergeCell ref="B343:C343"/>
    <mergeCell ref="B349:C349"/>
    <mergeCell ref="B312:C312"/>
    <mergeCell ref="B315:C315"/>
    <mergeCell ref="B319:C319"/>
    <mergeCell ref="B322:C322"/>
    <mergeCell ref="B326:C326"/>
    <mergeCell ref="B379:C379"/>
    <mergeCell ref="B384:C384"/>
    <mergeCell ref="B387:C387"/>
    <mergeCell ref="B391:C391"/>
    <mergeCell ref="B396:C396"/>
    <mergeCell ref="B350:C350"/>
    <mergeCell ref="B357:C357"/>
    <mergeCell ref="B363:C363"/>
    <mergeCell ref="B369:C369"/>
    <mergeCell ref="B375:C375"/>
    <mergeCell ref="B419:C419"/>
    <mergeCell ref="B423:C423"/>
    <mergeCell ref="B427:C427"/>
    <mergeCell ref="B431:C431"/>
    <mergeCell ref="B399:C399"/>
    <mergeCell ref="B400:C400"/>
    <mergeCell ref="B403:C403"/>
    <mergeCell ref="B407:C407"/>
    <mergeCell ref="B411:C411"/>
  </mergeCells>
  <phoneticPr fontId="2"/>
  <pageMargins left="0.25" right="0.25" top="0.75" bottom="0.75" header="0.3" footer="0.3"/>
  <pageSetup paperSize="9" fitToWidth="0" fitToHeight="0" pageOrder="overThenDown" orientation="portrait" r:id="rId2"/>
  <headerFooter>
    <oddFooter>&amp;L&amp;"HGPｺﾞｼｯｸM,ﾒﾃﾞｨｳﾑ"&amp;A&amp;R&amp;"HGPｺﾞｼｯｸM,ﾒﾃﾞｨｳﾑ"&amp;A</oddFooter>
  </headerFooter>
  <rowBreaks count="6" manualBreakCount="6">
    <brk id="69" max="6" man="1"/>
    <brk id="134" max="6" man="1"/>
    <brk id="198" max="6" man="1"/>
    <brk id="263" max="6" man="1"/>
    <brk id="326" max="6" man="1"/>
    <brk id="39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Normal="100" zoomScaleSheetLayoutView="100" zoomScalePageLayoutView="90" workbookViewId="0">
      <selection sqref="A1:B1"/>
    </sheetView>
  </sheetViews>
  <sheetFormatPr defaultColWidth="1.6640625" defaultRowHeight="12"/>
  <cols>
    <col min="1" max="1" width="3.21875" style="14" customWidth="1"/>
    <col min="2" max="2" width="20.6640625" style="14" customWidth="1"/>
    <col min="3" max="4" width="9.88671875" style="14" customWidth="1"/>
    <col min="5" max="21" width="8.5546875" style="14" customWidth="1"/>
    <col min="22" max="22" width="9.77734375" style="14" bestFit="1" customWidth="1"/>
    <col min="23" max="23" width="9.77734375" style="14" customWidth="1"/>
    <col min="24" max="16384" width="1.6640625" style="14"/>
  </cols>
  <sheetData>
    <row r="1" spans="1:23" s="12" customFormat="1" ht="19.2">
      <c r="A1" s="10" t="str">
        <f ca="1">MID(CELL("FILENAME",A1),FIND("]",CELL("FILENAME",A1))+1,99)&amp;"　"&amp;"小学校区別世帯数・年齢（５歳階級）別人口"</f>
        <v>12　小学校区別世帯数・年齢（５歳階級）別人口</v>
      </c>
      <c r="B1" s="10"/>
      <c r="C1" s="11"/>
      <c r="D1" s="11"/>
      <c r="E1" s="11"/>
      <c r="F1" s="11"/>
      <c r="G1" s="11"/>
      <c r="H1" s="11"/>
      <c r="I1" s="11"/>
      <c r="J1" s="11"/>
      <c r="K1" s="11"/>
      <c r="L1" s="11"/>
      <c r="M1" s="11"/>
      <c r="N1" s="11"/>
      <c r="O1" s="11"/>
      <c r="P1" s="11"/>
      <c r="Q1" s="11"/>
      <c r="R1" s="11"/>
      <c r="S1" s="11"/>
      <c r="T1" s="11"/>
      <c r="U1" s="11"/>
      <c r="V1" s="11"/>
      <c r="W1" s="11"/>
    </row>
    <row r="2" spans="1:23">
      <c r="A2" s="15"/>
      <c r="B2" s="15"/>
    </row>
    <row r="3" spans="1:23" s="197" customFormat="1">
      <c r="A3" s="239" t="s">
        <v>879</v>
      </c>
      <c r="B3" s="239"/>
      <c r="C3" s="239"/>
      <c r="D3" s="239"/>
      <c r="E3" s="239"/>
      <c r="F3" s="239"/>
      <c r="G3" s="239"/>
      <c r="H3" s="239"/>
      <c r="I3" s="239"/>
      <c r="J3" s="239"/>
      <c r="K3" s="239"/>
      <c r="L3" s="239"/>
      <c r="M3" s="239"/>
      <c r="N3" s="239"/>
      <c r="O3" s="239"/>
      <c r="P3" s="239"/>
      <c r="Q3" s="239"/>
      <c r="R3" s="239"/>
      <c r="S3" s="239"/>
      <c r="T3" s="239"/>
      <c r="U3" s="239"/>
      <c r="V3" s="239"/>
      <c r="W3" s="239"/>
    </row>
    <row r="4" spans="1:23">
      <c r="A4" s="15"/>
      <c r="B4" s="15"/>
      <c r="C4" s="15"/>
      <c r="D4" s="15"/>
      <c r="E4" s="15"/>
      <c r="F4" s="15"/>
      <c r="G4" s="15"/>
      <c r="H4" s="15"/>
      <c r="I4" s="15"/>
      <c r="J4" s="15"/>
      <c r="K4" s="15"/>
      <c r="L4" s="15"/>
      <c r="M4" s="15"/>
      <c r="N4" s="15"/>
      <c r="O4" s="15"/>
      <c r="P4" s="15"/>
      <c r="Q4" s="15"/>
      <c r="R4" s="15"/>
      <c r="S4" s="15"/>
      <c r="T4" s="15"/>
      <c r="U4" s="15"/>
      <c r="V4" s="15"/>
      <c r="W4" s="15"/>
    </row>
    <row r="5" spans="1:23" s="197" customFormat="1" ht="1.05" customHeight="1">
      <c r="A5" s="186"/>
      <c r="B5" s="186"/>
      <c r="C5" s="186"/>
      <c r="D5" s="186"/>
      <c r="E5" s="186"/>
      <c r="F5" s="186"/>
      <c r="G5" s="186"/>
      <c r="H5" s="186"/>
      <c r="I5" s="186"/>
      <c r="J5" s="186"/>
      <c r="K5" s="186"/>
      <c r="L5" s="186"/>
      <c r="M5" s="186"/>
      <c r="N5" s="186"/>
      <c r="O5" s="186"/>
      <c r="P5" s="186"/>
      <c r="Q5" s="186"/>
      <c r="R5" s="186"/>
      <c r="S5" s="186"/>
      <c r="T5" s="186"/>
      <c r="U5" s="186"/>
      <c r="V5" s="186"/>
      <c r="W5" s="186"/>
    </row>
    <row r="6" spans="1:23" ht="1.05" customHeight="1"/>
    <row r="7" spans="1:23">
      <c r="W7" s="13" t="s">
        <v>869</v>
      </c>
    </row>
    <row r="8" spans="1:23">
      <c r="A8" s="224" t="s">
        <v>417</v>
      </c>
      <c r="B8" s="225"/>
      <c r="C8" s="240" t="s">
        <v>48</v>
      </c>
      <c r="D8" s="242" t="s">
        <v>898</v>
      </c>
      <c r="E8" s="228" t="s">
        <v>862</v>
      </c>
      <c r="F8" s="229"/>
      <c r="G8" s="229"/>
      <c r="H8" s="229"/>
      <c r="I8" s="229"/>
      <c r="J8" s="229"/>
      <c r="K8" s="229"/>
      <c r="L8" s="229"/>
      <c r="M8" s="229"/>
      <c r="N8" s="229"/>
      <c r="O8" s="229"/>
      <c r="P8" s="229"/>
      <c r="Q8" s="229"/>
      <c r="R8" s="229"/>
      <c r="S8" s="229"/>
      <c r="T8" s="229"/>
      <c r="U8" s="229"/>
      <c r="V8" s="229"/>
      <c r="W8" s="229"/>
    </row>
    <row r="9" spans="1:23">
      <c r="A9" s="226"/>
      <c r="B9" s="227"/>
      <c r="C9" s="241"/>
      <c r="D9" s="241"/>
      <c r="E9" s="159" t="s">
        <v>861</v>
      </c>
      <c r="F9" s="160" t="s">
        <v>919</v>
      </c>
      <c r="G9" s="160" t="s">
        <v>918</v>
      </c>
      <c r="H9" s="160" t="s">
        <v>917</v>
      </c>
      <c r="I9" s="160" t="s">
        <v>916</v>
      </c>
      <c r="J9" s="160" t="s">
        <v>915</v>
      </c>
      <c r="K9" s="160" t="s">
        <v>914</v>
      </c>
      <c r="L9" s="160" t="s">
        <v>913</v>
      </c>
      <c r="M9" s="159" t="s">
        <v>912</v>
      </c>
      <c r="N9" s="160" t="s">
        <v>904</v>
      </c>
      <c r="O9" s="160" t="s">
        <v>911</v>
      </c>
      <c r="P9" s="160" t="s">
        <v>910</v>
      </c>
      <c r="Q9" s="160" t="s">
        <v>909</v>
      </c>
      <c r="R9" s="160" t="s">
        <v>908</v>
      </c>
      <c r="S9" s="160" t="s">
        <v>907</v>
      </c>
      <c r="T9" s="160" t="s">
        <v>906</v>
      </c>
      <c r="U9" s="160" t="s">
        <v>905</v>
      </c>
      <c r="V9" s="160" t="s">
        <v>843</v>
      </c>
      <c r="W9" s="161" t="s">
        <v>47</v>
      </c>
    </row>
    <row r="10" spans="1:23" ht="19.95" customHeight="1">
      <c r="A10" s="231" t="s">
        <v>5</v>
      </c>
      <c r="B10" s="232"/>
      <c r="C10" s="152">
        <v>176967</v>
      </c>
      <c r="D10" s="153">
        <v>401558</v>
      </c>
      <c r="E10" s="153">
        <v>17622</v>
      </c>
      <c r="F10" s="153">
        <v>18841</v>
      </c>
      <c r="G10" s="153">
        <v>18453</v>
      </c>
      <c r="H10" s="153">
        <v>18441</v>
      </c>
      <c r="I10" s="153">
        <v>19734</v>
      </c>
      <c r="J10" s="153">
        <v>18907</v>
      </c>
      <c r="K10" s="153">
        <v>21460</v>
      </c>
      <c r="L10" s="153">
        <v>24751</v>
      </c>
      <c r="M10" s="153">
        <v>28012</v>
      </c>
      <c r="N10" s="153">
        <v>33511</v>
      </c>
      <c r="O10" s="153">
        <v>29858</v>
      </c>
      <c r="P10" s="153">
        <v>25447</v>
      </c>
      <c r="Q10" s="153">
        <v>20676</v>
      </c>
      <c r="R10" s="153">
        <v>21417</v>
      </c>
      <c r="S10" s="153">
        <v>26762</v>
      </c>
      <c r="T10" s="153">
        <v>22340</v>
      </c>
      <c r="U10" s="153">
        <v>17392</v>
      </c>
      <c r="V10" s="153">
        <v>17468</v>
      </c>
      <c r="W10" s="153">
        <v>466</v>
      </c>
    </row>
    <row r="11" spans="1:23" ht="14.4" customHeight="1">
      <c r="A11" s="188"/>
      <c r="B11" s="106" t="s">
        <v>46</v>
      </c>
      <c r="C11" s="154">
        <v>5219</v>
      </c>
      <c r="D11" s="155">
        <v>10597</v>
      </c>
      <c r="E11" s="155">
        <v>370</v>
      </c>
      <c r="F11" s="155">
        <v>337</v>
      </c>
      <c r="G11" s="155">
        <v>370</v>
      </c>
      <c r="H11" s="155">
        <v>393</v>
      </c>
      <c r="I11" s="155">
        <v>581</v>
      </c>
      <c r="J11" s="155">
        <v>606</v>
      </c>
      <c r="K11" s="155">
        <v>644</v>
      </c>
      <c r="L11" s="155">
        <v>568</v>
      </c>
      <c r="M11" s="155">
        <v>664</v>
      </c>
      <c r="N11" s="155">
        <v>915</v>
      </c>
      <c r="O11" s="155">
        <v>801</v>
      </c>
      <c r="P11" s="155">
        <v>727</v>
      </c>
      <c r="Q11" s="155">
        <v>567</v>
      </c>
      <c r="R11" s="155">
        <v>596</v>
      </c>
      <c r="S11" s="155">
        <v>780</v>
      </c>
      <c r="T11" s="155">
        <v>587</v>
      </c>
      <c r="U11" s="155">
        <v>504</v>
      </c>
      <c r="V11" s="155">
        <v>572</v>
      </c>
      <c r="W11" s="155">
        <v>15</v>
      </c>
    </row>
    <row r="12" spans="1:23" ht="14.4" customHeight="1">
      <c r="A12" s="188"/>
      <c r="B12" s="24" t="s">
        <v>45</v>
      </c>
      <c r="C12" s="154">
        <v>4305</v>
      </c>
      <c r="D12" s="155">
        <v>9699</v>
      </c>
      <c r="E12" s="155">
        <v>440</v>
      </c>
      <c r="F12" s="155">
        <v>460</v>
      </c>
      <c r="G12" s="155">
        <v>453</v>
      </c>
      <c r="H12" s="155">
        <v>479</v>
      </c>
      <c r="I12" s="155">
        <v>463</v>
      </c>
      <c r="J12" s="155">
        <v>517</v>
      </c>
      <c r="K12" s="155">
        <v>553</v>
      </c>
      <c r="L12" s="155">
        <v>630</v>
      </c>
      <c r="M12" s="155">
        <v>650</v>
      </c>
      <c r="N12" s="155">
        <v>843</v>
      </c>
      <c r="O12" s="155">
        <v>748</v>
      </c>
      <c r="P12" s="155">
        <v>592</v>
      </c>
      <c r="Q12" s="155">
        <v>502</v>
      </c>
      <c r="R12" s="155">
        <v>508</v>
      </c>
      <c r="S12" s="155">
        <v>639</v>
      </c>
      <c r="T12" s="155">
        <v>499</v>
      </c>
      <c r="U12" s="155">
        <v>337</v>
      </c>
      <c r="V12" s="155">
        <v>363</v>
      </c>
      <c r="W12" s="155">
        <v>23</v>
      </c>
    </row>
    <row r="13" spans="1:23" ht="14.4" customHeight="1">
      <c r="A13" s="188"/>
      <c r="B13" s="24" t="s">
        <v>44</v>
      </c>
      <c r="C13" s="154">
        <v>6273</v>
      </c>
      <c r="D13" s="155">
        <v>13934</v>
      </c>
      <c r="E13" s="155">
        <v>611</v>
      </c>
      <c r="F13" s="155">
        <v>629</v>
      </c>
      <c r="G13" s="155">
        <v>628</v>
      </c>
      <c r="H13" s="155">
        <v>598</v>
      </c>
      <c r="I13" s="155">
        <v>673</v>
      </c>
      <c r="J13" s="155">
        <v>684</v>
      </c>
      <c r="K13" s="155">
        <v>808</v>
      </c>
      <c r="L13" s="155">
        <v>905</v>
      </c>
      <c r="M13" s="155">
        <v>910</v>
      </c>
      <c r="N13" s="155">
        <v>1072</v>
      </c>
      <c r="O13" s="155">
        <v>1095</v>
      </c>
      <c r="P13" s="155">
        <v>944</v>
      </c>
      <c r="Q13" s="155">
        <v>793</v>
      </c>
      <c r="R13" s="155">
        <v>769</v>
      </c>
      <c r="S13" s="155">
        <v>941</v>
      </c>
      <c r="T13" s="155">
        <v>692</v>
      </c>
      <c r="U13" s="155">
        <v>560</v>
      </c>
      <c r="V13" s="155">
        <v>588</v>
      </c>
      <c r="W13" s="155">
        <v>34</v>
      </c>
    </row>
    <row r="14" spans="1:23" ht="14.4" customHeight="1">
      <c r="A14" s="188"/>
      <c r="B14" s="24" t="s">
        <v>352</v>
      </c>
      <c r="C14" s="154">
        <v>5618</v>
      </c>
      <c r="D14" s="155">
        <v>10377</v>
      </c>
      <c r="E14" s="155">
        <v>318</v>
      </c>
      <c r="F14" s="155">
        <v>312</v>
      </c>
      <c r="G14" s="155">
        <v>309</v>
      </c>
      <c r="H14" s="155">
        <v>448</v>
      </c>
      <c r="I14" s="155">
        <v>957</v>
      </c>
      <c r="J14" s="155">
        <v>838</v>
      </c>
      <c r="K14" s="155">
        <v>559</v>
      </c>
      <c r="L14" s="155">
        <v>585</v>
      </c>
      <c r="M14" s="155">
        <v>630</v>
      </c>
      <c r="N14" s="155">
        <v>765</v>
      </c>
      <c r="O14" s="155">
        <v>816</v>
      </c>
      <c r="P14" s="155">
        <v>642</v>
      </c>
      <c r="Q14" s="155">
        <v>515</v>
      </c>
      <c r="R14" s="155">
        <v>548</v>
      </c>
      <c r="S14" s="155">
        <v>760</v>
      </c>
      <c r="T14" s="155">
        <v>597</v>
      </c>
      <c r="U14" s="155">
        <v>414</v>
      </c>
      <c r="V14" s="155">
        <v>336</v>
      </c>
      <c r="W14" s="155">
        <v>28</v>
      </c>
    </row>
    <row r="15" spans="1:23" ht="14.4" customHeight="1">
      <c r="A15" s="188"/>
      <c r="B15" s="24" t="s">
        <v>996</v>
      </c>
      <c r="C15" s="154">
        <v>4854</v>
      </c>
      <c r="D15" s="155">
        <v>10869</v>
      </c>
      <c r="E15" s="155">
        <v>426</v>
      </c>
      <c r="F15" s="155">
        <v>496</v>
      </c>
      <c r="G15" s="155">
        <v>531</v>
      </c>
      <c r="H15" s="155">
        <v>721</v>
      </c>
      <c r="I15" s="155">
        <v>926</v>
      </c>
      <c r="J15" s="155">
        <v>588</v>
      </c>
      <c r="K15" s="155">
        <v>529</v>
      </c>
      <c r="L15" s="155">
        <v>598</v>
      </c>
      <c r="M15" s="155">
        <v>688</v>
      </c>
      <c r="N15" s="155">
        <v>910</v>
      </c>
      <c r="O15" s="155">
        <v>770</v>
      </c>
      <c r="P15" s="155">
        <v>637</v>
      </c>
      <c r="Q15" s="155">
        <v>548</v>
      </c>
      <c r="R15" s="155">
        <v>520</v>
      </c>
      <c r="S15" s="155">
        <v>629</v>
      </c>
      <c r="T15" s="155">
        <v>565</v>
      </c>
      <c r="U15" s="155">
        <v>411</v>
      </c>
      <c r="V15" s="155">
        <v>370</v>
      </c>
      <c r="W15" s="155">
        <v>6</v>
      </c>
    </row>
    <row r="16" spans="1:23" ht="14.4" customHeight="1">
      <c r="A16" s="188"/>
      <c r="B16" s="24" t="s">
        <v>43</v>
      </c>
      <c r="C16" s="154">
        <v>4351</v>
      </c>
      <c r="D16" s="155">
        <v>10856</v>
      </c>
      <c r="E16" s="155">
        <v>493</v>
      </c>
      <c r="F16" s="155">
        <v>594</v>
      </c>
      <c r="G16" s="155">
        <v>568</v>
      </c>
      <c r="H16" s="155">
        <v>571</v>
      </c>
      <c r="I16" s="155">
        <v>549</v>
      </c>
      <c r="J16" s="155">
        <v>434</v>
      </c>
      <c r="K16" s="155">
        <v>574</v>
      </c>
      <c r="L16" s="155">
        <v>677</v>
      </c>
      <c r="M16" s="155">
        <v>786</v>
      </c>
      <c r="N16" s="155">
        <v>866</v>
      </c>
      <c r="O16" s="155">
        <v>863</v>
      </c>
      <c r="P16" s="155">
        <v>721</v>
      </c>
      <c r="Q16" s="155">
        <v>568</v>
      </c>
      <c r="R16" s="155">
        <v>535</v>
      </c>
      <c r="S16" s="155">
        <v>705</v>
      </c>
      <c r="T16" s="155">
        <v>576</v>
      </c>
      <c r="U16" s="155">
        <v>406</v>
      </c>
      <c r="V16" s="155">
        <v>367</v>
      </c>
      <c r="W16" s="155">
        <v>3</v>
      </c>
    </row>
    <row r="17" spans="1:23" ht="14.4" customHeight="1">
      <c r="A17" s="188"/>
      <c r="B17" s="24" t="s">
        <v>42</v>
      </c>
      <c r="C17" s="154">
        <v>5835</v>
      </c>
      <c r="D17" s="155">
        <v>12471</v>
      </c>
      <c r="E17" s="155">
        <v>659</v>
      </c>
      <c r="F17" s="155">
        <v>513</v>
      </c>
      <c r="G17" s="155">
        <v>412</v>
      </c>
      <c r="H17" s="155">
        <v>467</v>
      </c>
      <c r="I17" s="155">
        <v>564</v>
      </c>
      <c r="J17" s="155">
        <v>716</v>
      </c>
      <c r="K17" s="155">
        <v>861</v>
      </c>
      <c r="L17" s="155">
        <v>896</v>
      </c>
      <c r="M17" s="155">
        <v>880</v>
      </c>
      <c r="N17" s="155">
        <v>905</v>
      </c>
      <c r="O17" s="155">
        <v>922</v>
      </c>
      <c r="P17" s="155">
        <v>839</v>
      </c>
      <c r="Q17" s="155">
        <v>711</v>
      </c>
      <c r="R17" s="155">
        <v>716</v>
      </c>
      <c r="S17" s="155">
        <v>818</v>
      </c>
      <c r="T17" s="155">
        <v>618</v>
      </c>
      <c r="U17" s="155">
        <v>452</v>
      </c>
      <c r="V17" s="155">
        <v>512</v>
      </c>
      <c r="W17" s="155">
        <v>10</v>
      </c>
    </row>
    <row r="18" spans="1:23" ht="14.4" customHeight="1">
      <c r="A18" s="188"/>
      <c r="B18" s="24" t="s">
        <v>41</v>
      </c>
      <c r="C18" s="154">
        <v>6720</v>
      </c>
      <c r="D18" s="155">
        <v>12868</v>
      </c>
      <c r="E18" s="155">
        <v>487</v>
      </c>
      <c r="F18" s="155">
        <v>471</v>
      </c>
      <c r="G18" s="155">
        <v>444</v>
      </c>
      <c r="H18" s="155">
        <v>398</v>
      </c>
      <c r="I18" s="155">
        <v>660</v>
      </c>
      <c r="J18" s="155">
        <v>848</v>
      </c>
      <c r="K18" s="155">
        <v>876</v>
      </c>
      <c r="L18" s="155">
        <v>810</v>
      </c>
      <c r="M18" s="155">
        <v>852</v>
      </c>
      <c r="N18" s="155">
        <v>1046</v>
      </c>
      <c r="O18" s="155">
        <v>882</v>
      </c>
      <c r="P18" s="155">
        <v>739</v>
      </c>
      <c r="Q18" s="155">
        <v>591</v>
      </c>
      <c r="R18" s="155">
        <v>741</v>
      </c>
      <c r="S18" s="155">
        <v>994</v>
      </c>
      <c r="T18" s="155">
        <v>807</v>
      </c>
      <c r="U18" s="155">
        <v>661</v>
      </c>
      <c r="V18" s="155">
        <v>534</v>
      </c>
      <c r="W18" s="155">
        <v>27</v>
      </c>
    </row>
    <row r="19" spans="1:23" ht="14.4" customHeight="1">
      <c r="A19" s="188"/>
      <c r="B19" s="24" t="s">
        <v>997</v>
      </c>
      <c r="C19" s="154">
        <v>5357</v>
      </c>
      <c r="D19" s="155">
        <v>11383</v>
      </c>
      <c r="E19" s="155">
        <v>542</v>
      </c>
      <c r="F19" s="155">
        <v>488</v>
      </c>
      <c r="G19" s="155">
        <v>379</v>
      </c>
      <c r="H19" s="155">
        <v>376</v>
      </c>
      <c r="I19" s="155">
        <v>500</v>
      </c>
      <c r="J19" s="155">
        <v>623</v>
      </c>
      <c r="K19" s="155">
        <v>745</v>
      </c>
      <c r="L19" s="155">
        <v>778</v>
      </c>
      <c r="M19" s="155">
        <v>760</v>
      </c>
      <c r="N19" s="155">
        <v>877</v>
      </c>
      <c r="O19" s="155">
        <v>768</v>
      </c>
      <c r="P19" s="155">
        <v>690</v>
      </c>
      <c r="Q19" s="155">
        <v>595</v>
      </c>
      <c r="R19" s="155">
        <v>681</v>
      </c>
      <c r="S19" s="155">
        <v>805</v>
      </c>
      <c r="T19" s="155">
        <v>664</v>
      </c>
      <c r="U19" s="155">
        <v>516</v>
      </c>
      <c r="V19" s="155">
        <v>566</v>
      </c>
      <c r="W19" s="155">
        <v>30</v>
      </c>
    </row>
    <row r="20" spans="1:23" ht="14.4" customHeight="1">
      <c r="A20" s="188"/>
      <c r="B20" s="24" t="s">
        <v>40</v>
      </c>
      <c r="C20" s="154">
        <v>2988</v>
      </c>
      <c r="D20" s="155">
        <v>6658</v>
      </c>
      <c r="E20" s="155">
        <v>272</v>
      </c>
      <c r="F20" s="155">
        <v>237</v>
      </c>
      <c r="G20" s="155">
        <v>265</v>
      </c>
      <c r="H20" s="155">
        <v>271</v>
      </c>
      <c r="I20" s="155">
        <v>356</v>
      </c>
      <c r="J20" s="155">
        <v>459</v>
      </c>
      <c r="K20" s="155">
        <v>439</v>
      </c>
      <c r="L20" s="155">
        <v>398</v>
      </c>
      <c r="M20" s="155">
        <v>411</v>
      </c>
      <c r="N20" s="155">
        <v>569</v>
      </c>
      <c r="O20" s="155">
        <v>510</v>
      </c>
      <c r="P20" s="155">
        <v>433</v>
      </c>
      <c r="Q20" s="155">
        <v>346</v>
      </c>
      <c r="R20" s="155">
        <v>333</v>
      </c>
      <c r="S20" s="155">
        <v>460</v>
      </c>
      <c r="T20" s="155">
        <v>410</v>
      </c>
      <c r="U20" s="155">
        <v>272</v>
      </c>
      <c r="V20" s="155">
        <v>214</v>
      </c>
      <c r="W20" s="155">
        <v>3</v>
      </c>
    </row>
    <row r="21" spans="1:23" ht="14.4" customHeight="1">
      <c r="A21" s="188"/>
      <c r="B21" s="24" t="s">
        <v>39</v>
      </c>
      <c r="C21" s="154">
        <v>2825</v>
      </c>
      <c r="D21" s="155">
        <v>6011</v>
      </c>
      <c r="E21" s="155">
        <v>297</v>
      </c>
      <c r="F21" s="155">
        <v>221</v>
      </c>
      <c r="G21" s="155">
        <v>209</v>
      </c>
      <c r="H21" s="155">
        <v>197</v>
      </c>
      <c r="I21" s="155">
        <v>234</v>
      </c>
      <c r="J21" s="155">
        <v>322</v>
      </c>
      <c r="K21" s="155">
        <v>395</v>
      </c>
      <c r="L21" s="155">
        <v>389</v>
      </c>
      <c r="M21" s="155">
        <v>385</v>
      </c>
      <c r="N21" s="155">
        <v>397</v>
      </c>
      <c r="O21" s="155">
        <v>404</v>
      </c>
      <c r="P21" s="155">
        <v>369</v>
      </c>
      <c r="Q21" s="155">
        <v>342</v>
      </c>
      <c r="R21" s="155">
        <v>335</v>
      </c>
      <c r="S21" s="155">
        <v>478</v>
      </c>
      <c r="T21" s="155">
        <v>397</v>
      </c>
      <c r="U21" s="155">
        <v>355</v>
      </c>
      <c r="V21" s="155">
        <v>275</v>
      </c>
      <c r="W21" s="155">
        <v>10</v>
      </c>
    </row>
    <row r="22" spans="1:23" ht="14.4" customHeight="1">
      <c r="A22" s="188"/>
      <c r="B22" s="24" t="s">
        <v>38</v>
      </c>
      <c r="C22" s="154">
        <v>6079</v>
      </c>
      <c r="D22" s="155">
        <v>15642</v>
      </c>
      <c r="E22" s="155">
        <v>665</v>
      </c>
      <c r="F22" s="155">
        <v>875</v>
      </c>
      <c r="G22" s="155">
        <v>968</v>
      </c>
      <c r="H22" s="155">
        <v>957</v>
      </c>
      <c r="I22" s="155">
        <v>766</v>
      </c>
      <c r="J22" s="155">
        <v>548</v>
      </c>
      <c r="K22" s="155">
        <v>663</v>
      </c>
      <c r="L22" s="155">
        <v>877</v>
      </c>
      <c r="M22" s="155">
        <v>1126</v>
      </c>
      <c r="N22" s="155">
        <v>1337</v>
      </c>
      <c r="O22" s="155">
        <v>1200</v>
      </c>
      <c r="P22" s="155">
        <v>1055</v>
      </c>
      <c r="Q22" s="155">
        <v>900</v>
      </c>
      <c r="R22" s="155">
        <v>855</v>
      </c>
      <c r="S22" s="155">
        <v>982</v>
      </c>
      <c r="T22" s="155">
        <v>745</v>
      </c>
      <c r="U22" s="155">
        <v>551</v>
      </c>
      <c r="V22" s="155">
        <v>565</v>
      </c>
      <c r="W22" s="155">
        <v>7</v>
      </c>
    </row>
    <row r="23" spans="1:23" ht="14.4" customHeight="1">
      <c r="A23" s="188"/>
      <c r="B23" s="24" t="s">
        <v>37</v>
      </c>
      <c r="C23" s="154">
        <v>5315</v>
      </c>
      <c r="D23" s="155">
        <v>12369</v>
      </c>
      <c r="E23" s="155">
        <v>516</v>
      </c>
      <c r="F23" s="155">
        <v>689</v>
      </c>
      <c r="G23" s="155">
        <v>735</v>
      </c>
      <c r="H23" s="155">
        <v>714</v>
      </c>
      <c r="I23" s="155">
        <v>560</v>
      </c>
      <c r="J23" s="155">
        <v>503</v>
      </c>
      <c r="K23" s="155">
        <v>591</v>
      </c>
      <c r="L23" s="155">
        <v>757</v>
      </c>
      <c r="M23" s="155">
        <v>988</v>
      </c>
      <c r="N23" s="155">
        <v>1153</v>
      </c>
      <c r="O23" s="155">
        <v>932</v>
      </c>
      <c r="P23" s="155">
        <v>796</v>
      </c>
      <c r="Q23" s="155">
        <v>629</v>
      </c>
      <c r="R23" s="155">
        <v>595</v>
      </c>
      <c r="S23" s="155">
        <v>737</v>
      </c>
      <c r="T23" s="155">
        <v>598</v>
      </c>
      <c r="U23" s="155">
        <v>427</v>
      </c>
      <c r="V23" s="155">
        <v>444</v>
      </c>
      <c r="W23" s="155">
        <v>5</v>
      </c>
    </row>
    <row r="24" spans="1:23" ht="14.4" customHeight="1">
      <c r="A24" s="188"/>
      <c r="B24" s="24" t="s">
        <v>36</v>
      </c>
      <c r="C24" s="154">
        <v>4675</v>
      </c>
      <c r="D24" s="155">
        <v>11627</v>
      </c>
      <c r="E24" s="155">
        <v>730</v>
      </c>
      <c r="F24" s="155">
        <v>782</v>
      </c>
      <c r="G24" s="155">
        <v>664</v>
      </c>
      <c r="H24" s="155">
        <v>551</v>
      </c>
      <c r="I24" s="155">
        <v>510</v>
      </c>
      <c r="J24" s="155">
        <v>489</v>
      </c>
      <c r="K24" s="155">
        <v>699</v>
      </c>
      <c r="L24" s="155">
        <v>1004</v>
      </c>
      <c r="M24" s="155">
        <v>954</v>
      </c>
      <c r="N24" s="155">
        <v>1083</v>
      </c>
      <c r="O24" s="155">
        <v>861</v>
      </c>
      <c r="P24" s="155">
        <v>709</v>
      </c>
      <c r="Q24" s="155">
        <v>524</v>
      </c>
      <c r="R24" s="155">
        <v>519</v>
      </c>
      <c r="S24" s="155">
        <v>630</v>
      </c>
      <c r="T24" s="155">
        <v>418</v>
      </c>
      <c r="U24" s="155">
        <v>265</v>
      </c>
      <c r="V24" s="155">
        <v>220</v>
      </c>
      <c r="W24" s="155">
        <v>15</v>
      </c>
    </row>
    <row r="25" spans="1:23" ht="14.4" customHeight="1">
      <c r="A25" s="188"/>
      <c r="B25" s="24" t="s">
        <v>35</v>
      </c>
      <c r="C25" s="154">
        <v>3839</v>
      </c>
      <c r="D25" s="155">
        <v>7207</v>
      </c>
      <c r="E25" s="155">
        <v>198</v>
      </c>
      <c r="F25" s="155">
        <v>178</v>
      </c>
      <c r="G25" s="155">
        <v>173</v>
      </c>
      <c r="H25" s="155">
        <v>237</v>
      </c>
      <c r="I25" s="155">
        <v>286</v>
      </c>
      <c r="J25" s="155">
        <v>393</v>
      </c>
      <c r="K25" s="155">
        <v>372</v>
      </c>
      <c r="L25" s="155">
        <v>386</v>
      </c>
      <c r="M25" s="155">
        <v>399</v>
      </c>
      <c r="N25" s="155">
        <v>560</v>
      </c>
      <c r="O25" s="155">
        <v>525</v>
      </c>
      <c r="P25" s="155">
        <v>490</v>
      </c>
      <c r="Q25" s="155">
        <v>452</v>
      </c>
      <c r="R25" s="155">
        <v>530</v>
      </c>
      <c r="S25" s="155">
        <v>617</v>
      </c>
      <c r="T25" s="155">
        <v>574</v>
      </c>
      <c r="U25" s="155">
        <v>406</v>
      </c>
      <c r="V25" s="155">
        <v>418</v>
      </c>
      <c r="W25" s="155">
        <v>13</v>
      </c>
    </row>
    <row r="26" spans="1:23" ht="14.4" customHeight="1">
      <c r="A26" s="188"/>
      <c r="B26" s="24" t="s">
        <v>998</v>
      </c>
      <c r="C26" s="154">
        <v>3199</v>
      </c>
      <c r="D26" s="155">
        <v>6518</v>
      </c>
      <c r="E26" s="155">
        <v>159</v>
      </c>
      <c r="F26" s="155">
        <v>203</v>
      </c>
      <c r="G26" s="155">
        <v>202</v>
      </c>
      <c r="H26" s="155">
        <v>223</v>
      </c>
      <c r="I26" s="155">
        <v>246</v>
      </c>
      <c r="J26" s="155">
        <v>245</v>
      </c>
      <c r="K26" s="155">
        <v>266</v>
      </c>
      <c r="L26" s="155">
        <v>292</v>
      </c>
      <c r="M26" s="155">
        <v>348</v>
      </c>
      <c r="N26" s="155">
        <v>440</v>
      </c>
      <c r="O26" s="155">
        <v>486</v>
      </c>
      <c r="P26" s="155">
        <v>401</v>
      </c>
      <c r="Q26" s="155">
        <v>399</v>
      </c>
      <c r="R26" s="155">
        <v>469</v>
      </c>
      <c r="S26" s="155">
        <v>686</v>
      </c>
      <c r="T26" s="155">
        <v>593</v>
      </c>
      <c r="U26" s="155">
        <v>468</v>
      </c>
      <c r="V26" s="155">
        <v>377</v>
      </c>
      <c r="W26" s="155">
        <v>15</v>
      </c>
    </row>
    <row r="27" spans="1:23" ht="14.4" customHeight="1">
      <c r="A27" s="188"/>
      <c r="B27" s="24" t="s">
        <v>34</v>
      </c>
      <c r="C27" s="154">
        <v>2847</v>
      </c>
      <c r="D27" s="155">
        <v>6324</v>
      </c>
      <c r="E27" s="155">
        <v>200</v>
      </c>
      <c r="F27" s="155">
        <v>204</v>
      </c>
      <c r="G27" s="155">
        <v>190</v>
      </c>
      <c r="H27" s="155">
        <v>230</v>
      </c>
      <c r="I27" s="155">
        <v>295</v>
      </c>
      <c r="J27" s="155">
        <v>352</v>
      </c>
      <c r="K27" s="155">
        <v>343</v>
      </c>
      <c r="L27" s="155">
        <v>299</v>
      </c>
      <c r="M27" s="155">
        <v>316</v>
      </c>
      <c r="N27" s="155">
        <v>476</v>
      </c>
      <c r="O27" s="155">
        <v>469</v>
      </c>
      <c r="P27" s="155">
        <v>398</v>
      </c>
      <c r="Q27" s="155">
        <v>323</v>
      </c>
      <c r="R27" s="155">
        <v>368</v>
      </c>
      <c r="S27" s="155">
        <v>489</v>
      </c>
      <c r="T27" s="155">
        <v>451</v>
      </c>
      <c r="U27" s="155">
        <v>464</v>
      </c>
      <c r="V27" s="155">
        <v>443</v>
      </c>
      <c r="W27" s="155">
        <v>14</v>
      </c>
    </row>
    <row r="28" spans="1:23" ht="14.4" customHeight="1">
      <c r="A28" s="188"/>
      <c r="B28" s="24" t="s">
        <v>33</v>
      </c>
      <c r="C28" s="154">
        <v>4952</v>
      </c>
      <c r="D28" s="155">
        <v>9157</v>
      </c>
      <c r="E28" s="155">
        <v>232</v>
      </c>
      <c r="F28" s="155">
        <v>225</v>
      </c>
      <c r="G28" s="155">
        <v>240</v>
      </c>
      <c r="H28" s="155">
        <v>326</v>
      </c>
      <c r="I28" s="155">
        <v>495</v>
      </c>
      <c r="J28" s="155">
        <v>575</v>
      </c>
      <c r="K28" s="155">
        <v>544</v>
      </c>
      <c r="L28" s="155">
        <v>463</v>
      </c>
      <c r="M28" s="155">
        <v>540</v>
      </c>
      <c r="N28" s="155">
        <v>709</v>
      </c>
      <c r="O28" s="155">
        <v>675</v>
      </c>
      <c r="P28" s="155">
        <v>589</v>
      </c>
      <c r="Q28" s="155">
        <v>488</v>
      </c>
      <c r="R28" s="155">
        <v>568</v>
      </c>
      <c r="S28" s="155">
        <v>719</v>
      </c>
      <c r="T28" s="155">
        <v>664</v>
      </c>
      <c r="U28" s="155">
        <v>555</v>
      </c>
      <c r="V28" s="155">
        <v>532</v>
      </c>
      <c r="W28" s="155">
        <v>18</v>
      </c>
    </row>
    <row r="29" spans="1:23" ht="14.4" customHeight="1">
      <c r="A29" s="188"/>
      <c r="B29" s="24" t="s">
        <v>32</v>
      </c>
      <c r="C29" s="154">
        <v>3045</v>
      </c>
      <c r="D29" s="155">
        <v>6342</v>
      </c>
      <c r="E29" s="155">
        <v>174</v>
      </c>
      <c r="F29" s="155">
        <v>171</v>
      </c>
      <c r="G29" s="155">
        <v>188</v>
      </c>
      <c r="H29" s="155">
        <v>216</v>
      </c>
      <c r="I29" s="155">
        <v>304</v>
      </c>
      <c r="J29" s="155">
        <v>342</v>
      </c>
      <c r="K29" s="155">
        <v>313</v>
      </c>
      <c r="L29" s="155">
        <v>293</v>
      </c>
      <c r="M29" s="155">
        <v>345</v>
      </c>
      <c r="N29" s="155">
        <v>467</v>
      </c>
      <c r="O29" s="155">
        <v>463</v>
      </c>
      <c r="P29" s="155">
        <v>441</v>
      </c>
      <c r="Q29" s="155">
        <v>338</v>
      </c>
      <c r="R29" s="155">
        <v>413</v>
      </c>
      <c r="S29" s="155">
        <v>507</v>
      </c>
      <c r="T29" s="155">
        <v>497</v>
      </c>
      <c r="U29" s="155">
        <v>417</v>
      </c>
      <c r="V29" s="155">
        <v>441</v>
      </c>
      <c r="W29" s="155">
        <v>12</v>
      </c>
    </row>
    <row r="30" spans="1:23" ht="14.4" customHeight="1">
      <c r="A30" s="188"/>
      <c r="B30" s="24" t="s">
        <v>999</v>
      </c>
      <c r="C30" s="154">
        <v>3032</v>
      </c>
      <c r="D30" s="155">
        <v>6393</v>
      </c>
      <c r="E30" s="155">
        <v>218</v>
      </c>
      <c r="F30" s="155">
        <v>210</v>
      </c>
      <c r="G30" s="155">
        <v>238</v>
      </c>
      <c r="H30" s="155">
        <v>270</v>
      </c>
      <c r="I30" s="155">
        <v>341</v>
      </c>
      <c r="J30" s="155">
        <v>348</v>
      </c>
      <c r="K30" s="155">
        <v>372</v>
      </c>
      <c r="L30" s="155">
        <v>352</v>
      </c>
      <c r="M30" s="155">
        <v>389</v>
      </c>
      <c r="N30" s="155">
        <v>517</v>
      </c>
      <c r="O30" s="155">
        <v>520</v>
      </c>
      <c r="P30" s="155">
        <v>474</v>
      </c>
      <c r="Q30" s="155">
        <v>318</v>
      </c>
      <c r="R30" s="155">
        <v>365</v>
      </c>
      <c r="S30" s="155">
        <v>473</v>
      </c>
      <c r="T30" s="155">
        <v>413</v>
      </c>
      <c r="U30" s="155">
        <v>312</v>
      </c>
      <c r="V30" s="155">
        <v>255</v>
      </c>
      <c r="W30" s="155">
        <v>8</v>
      </c>
    </row>
    <row r="31" spans="1:23" ht="14.4" customHeight="1">
      <c r="A31" s="188"/>
      <c r="B31" s="24" t="s">
        <v>31</v>
      </c>
      <c r="C31" s="154">
        <v>3250</v>
      </c>
      <c r="D31" s="155">
        <v>7265</v>
      </c>
      <c r="E31" s="155">
        <v>361</v>
      </c>
      <c r="F31" s="155">
        <v>369</v>
      </c>
      <c r="G31" s="155">
        <v>284</v>
      </c>
      <c r="H31" s="155">
        <v>243</v>
      </c>
      <c r="I31" s="155">
        <v>219</v>
      </c>
      <c r="J31" s="155">
        <v>170</v>
      </c>
      <c r="K31" s="155">
        <v>275</v>
      </c>
      <c r="L31" s="155">
        <v>432</v>
      </c>
      <c r="M31" s="155">
        <v>519</v>
      </c>
      <c r="N31" s="155">
        <v>542</v>
      </c>
      <c r="O31" s="155">
        <v>500</v>
      </c>
      <c r="P31" s="155">
        <v>465</v>
      </c>
      <c r="Q31" s="155">
        <v>406</v>
      </c>
      <c r="R31" s="155">
        <v>361</v>
      </c>
      <c r="S31" s="155">
        <v>518</v>
      </c>
      <c r="T31" s="155">
        <v>519</v>
      </c>
      <c r="U31" s="155">
        <v>580</v>
      </c>
      <c r="V31" s="155">
        <v>500</v>
      </c>
      <c r="W31" s="155">
        <v>2</v>
      </c>
    </row>
    <row r="32" spans="1:23" ht="14.4" customHeight="1">
      <c r="A32" s="188"/>
      <c r="B32" s="24" t="s">
        <v>30</v>
      </c>
      <c r="C32" s="154">
        <v>4337</v>
      </c>
      <c r="D32" s="155">
        <v>9867</v>
      </c>
      <c r="E32" s="155">
        <v>423</v>
      </c>
      <c r="F32" s="155">
        <v>547</v>
      </c>
      <c r="G32" s="155">
        <v>453</v>
      </c>
      <c r="H32" s="155">
        <v>391</v>
      </c>
      <c r="I32" s="155">
        <v>250</v>
      </c>
      <c r="J32" s="155">
        <v>225</v>
      </c>
      <c r="K32" s="155">
        <v>298</v>
      </c>
      <c r="L32" s="155">
        <v>554</v>
      </c>
      <c r="M32" s="155">
        <v>722</v>
      </c>
      <c r="N32" s="155">
        <v>873</v>
      </c>
      <c r="O32" s="155">
        <v>753</v>
      </c>
      <c r="P32" s="155">
        <v>593</v>
      </c>
      <c r="Q32" s="155">
        <v>532</v>
      </c>
      <c r="R32" s="155">
        <v>521</v>
      </c>
      <c r="S32" s="155">
        <v>652</v>
      </c>
      <c r="T32" s="155">
        <v>694</v>
      </c>
      <c r="U32" s="155">
        <v>632</v>
      </c>
      <c r="V32" s="155">
        <v>749</v>
      </c>
      <c r="W32" s="155">
        <v>5</v>
      </c>
    </row>
    <row r="33" spans="1:23" ht="14.4" customHeight="1">
      <c r="A33" s="188"/>
      <c r="B33" s="24" t="s">
        <v>29</v>
      </c>
      <c r="C33" s="154">
        <v>3482</v>
      </c>
      <c r="D33" s="155">
        <v>7785</v>
      </c>
      <c r="E33" s="155">
        <v>306</v>
      </c>
      <c r="F33" s="155">
        <v>386</v>
      </c>
      <c r="G33" s="155">
        <v>385</v>
      </c>
      <c r="H33" s="155">
        <v>310</v>
      </c>
      <c r="I33" s="155">
        <v>343</v>
      </c>
      <c r="J33" s="155">
        <v>263</v>
      </c>
      <c r="K33" s="155">
        <v>305</v>
      </c>
      <c r="L33" s="155">
        <v>474</v>
      </c>
      <c r="M33" s="155">
        <v>585</v>
      </c>
      <c r="N33" s="155">
        <v>664</v>
      </c>
      <c r="O33" s="155">
        <v>608</v>
      </c>
      <c r="P33" s="155">
        <v>461</v>
      </c>
      <c r="Q33" s="155">
        <v>366</v>
      </c>
      <c r="R33" s="155">
        <v>427</v>
      </c>
      <c r="S33" s="155">
        <v>594</v>
      </c>
      <c r="T33" s="155">
        <v>558</v>
      </c>
      <c r="U33" s="155">
        <v>418</v>
      </c>
      <c r="V33" s="155">
        <v>325</v>
      </c>
      <c r="W33" s="155">
        <v>7</v>
      </c>
    </row>
    <row r="34" spans="1:23" ht="14.4" customHeight="1">
      <c r="A34" s="188"/>
      <c r="B34" s="24" t="s">
        <v>1000</v>
      </c>
      <c r="C34" s="154">
        <v>3286</v>
      </c>
      <c r="D34" s="155">
        <v>7627</v>
      </c>
      <c r="E34" s="155">
        <v>286</v>
      </c>
      <c r="F34" s="155">
        <v>326</v>
      </c>
      <c r="G34" s="155">
        <v>324</v>
      </c>
      <c r="H34" s="155">
        <v>354</v>
      </c>
      <c r="I34" s="155">
        <v>388</v>
      </c>
      <c r="J34" s="155">
        <v>407</v>
      </c>
      <c r="K34" s="155">
        <v>407</v>
      </c>
      <c r="L34" s="155">
        <v>449</v>
      </c>
      <c r="M34" s="155">
        <v>485</v>
      </c>
      <c r="N34" s="155">
        <v>631</v>
      </c>
      <c r="O34" s="155">
        <v>534</v>
      </c>
      <c r="P34" s="155">
        <v>468</v>
      </c>
      <c r="Q34" s="155">
        <v>381</v>
      </c>
      <c r="R34" s="155">
        <v>466</v>
      </c>
      <c r="S34" s="155">
        <v>604</v>
      </c>
      <c r="T34" s="155">
        <v>467</v>
      </c>
      <c r="U34" s="155">
        <v>327</v>
      </c>
      <c r="V34" s="155">
        <v>305</v>
      </c>
      <c r="W34" s="155">
        <v>18</v>
      </c>
    </row>
    <row r="35" spans="1:23" ht="14.4" customHeight="1">
      <c r="A35" s="188"/>
      <c r="B35" s="24" t="s">
        <v>28</v>
      </c>
      <c r="C35" s="154">
        <v>3343</v>
      </c>
      <c r="D35" s="155">
        <v>8409</v>
      </c>
      <c r="E35" s="155">
        <v>389</v>
      </c>
      <c r="F35" s="155">
        <v>559</v>
      </c>
      <c r="G35" s="155">
        <v>558</v>
      </c>
      <c r="H35" s="155">
        <v>391</v>
      </c>
      <c r="I35" s="155">
        <v>275</v>
      </c>
      <c r="J35" s="155">
        <v>188</v>
      </c>
      <c r="K35" s="155">
        <v>258</v>
      </c>
      <c r="L35" s="155">
        <v>480</v>
      </c>
      <c r="M35" s="155">
        <v>730</v>
      </c>
      <c r="N35" s="155">
        <v>784</v>
      </c>
      <c r="O35" s="155">
        <v>689</v>
      </c>
      <c r="P35" s="155">
        <v>502</v>
      </c>
      <c r="Q35" s="155">
        <v>385</v>
      </c>
      <c r="R35" s="155">
        <v>347</v>
      </c>
      <c r="S35" s="155">
        <v>468</v>
      </c>
      <c r="T35" s="155">
        <v>437</v>
      </c>
      <c r="U35" s="155">
        <v>439</v>
      </c>
      <c r="V35" s="155">
        <v>517</v>
      </c>
      <c r="W35" s="155">
        <v>13</v>
      </c>
    </row>
    <row r="36" spans="1:23" ht="14.4" customHeight="1">
      <c r="A36" s="188"/>
      <c r="B36" s="24" t="s">
        <v>27</v>
      </c>
      <c r="C36" s="154">
        <v>2844</v>
      </c>
      <c r="D36" s="155">
        <v>7055</v>
      </c>
      <c r="E36" s="155">
        <v>314</v>
      </c>
      <c r="F36" s="155">
        <v>231</v>
      </c>
      <c r="G36" s="155">
        <v>196</v>
      </c>
      <c r="H36" s="155">
        <v>253</v>
      </c>
      <c r="I36" s="155">
        <v>368</v>
      </c>
      <c r="J36" s="155">
        <v>460</v>
      </c>
      <c r="K36" s="155">
        <v>485</v>
      </c>
      <c r="L36" s="155">
        <v>412</v>
      </c>
      <c r="M36" s="155">
        <v>398</v>
      </c>
      <c r="N36" s="155">
        <v>498</v>
      </c>
      <c r="O36" s="155">
        <v>516</v>
      </c>
      <c r="P36" s="155">
        <v>359</v>
      </c>
      <c r="Q36" s="155">
        <v>279</v>
      </c>
      <c r="R36" s="155">
        <v>345</v>
      </c>
      <c r="S36" s="155">
        <v>485</v>
      </c>
      <c r="T36" s="155">
        <v>507</v>
      </c>
      <c r="U36" s="155">
        <v>433</v>
      </c>
      <c r="V36" s="155">
        <v>510</v>
      </c>
      <c r="W36" s="155">
        <v>6</v>
      </c>
    </row>
    <row r="37" spans="1:23" ht="14.4" customHeight="1">
      <c r="A37" s="188"/>
      <c r="B37" s="24" t="s">
        <v>1001</v>
      </c>
      <c r="C37" s="154">
        <v>7035</v>
      </c>
      <c r="D37" s="155">
        <v>15097</v>
      </c>
      <c r="E37" s="155">
        <v>529</v>
      </c>
      <c r="F37" s="155">
        <v>633</v>
      </c>
      <c r="G37" s="155">
        <v>695</v>
      </c>
      <c r="H37" s="155">
        <v>832</v>
      </c>
      <c r="I37" s="155">
        <v>1300</v>
      </c>
      <c r="J37" s="155">
        <v>817</v>
      </c>
      <c r="K37" s="155">
        <v>779</v>
      </c>
      <c r="L37" s="155">
        <v>783</v>
      </c>
      <c r="M37" s="155">
        <v>1043</v>
      </c>
      <c r="N37" s="155">
        <v>1170</v>
      </c>
      <c r="O37" s="155">
        <v>1044</v>
      </c>
      <c r="P37" s="155">
        <v>968</v>
      </c>
      <c r="Q37" s="155">
        <v>858</v>
      </c>
      <c r="R37" s="155">
        <v>751</v>
      </c>
      <c r="S37" s="155">
        <v>960</v>
      </c>
      <c r="T37" s="155">
        <v>762</v>
      </c>
      <c r="U37" s="155">
        <v>564</v>
      </c>
      <c r="V37" s="155">
        <v>586</v>
      </c>
      <c r="W37" s="155">
        <v>23</v>
      </c>
    </row>
    <row r="38" spans="1:23" ht="14.4" customHeight="1">
      <c r="A38" s="188"/>
      <c r="B38" s="24" t="s">
        <v>26</v>
      </c>
      <c r="C38" s="154">
        <v>4507</v>
      </c>
      <c r="D38" s="155">
        <v>10638</v>
      </c>
      <c r="E38" s="155">
        <v>635</v>
      </c>
      <c r="F38" s="155">
        <v>641</v>
      </c>
      <c r="G38" s="155">
        <v>483</v>
      </c>
      <c r="H38" s="155">
        <v>435</v>
      </c>
      <c r="I38" s="155">
        <v>341</v>
      </c>
      <c r="J38" s="155">
        <v>283</v>
      </c>
      <c r="K38" s="155">
        <v>569</v>
      </c>
      <c r="L38" s="155">
        <v>773</v>
      </c>
      <c r="M38" s="155">
        <v>772</v>
      </c>
      <c r="N38" s="155">
        <v>844</v>
      </c>
      <c r="O38" s="155">
        <v>762</v>
      </c>
      <c r="P38" s="155">
        <v>580</v>
      </c>
      <c r="Q38" s="155">
        <v>414</v>
      </c>
      <c r="R38" s="155">
        <v>495</v>
      </c>
      <c r="S38" s="155">
        <v>695</v>
      </c>
      <c r="T38" s="155">
        <v>706</v>
      </c>
      <c r="U38" s="155">
        <v>653</v>
      </c>
      <c r="V38" s="155">
        <v>555</v>
      </c>
      <c r="W38" s="155">
        <v>2</v>
      </c>
    </row>
    <row r="39" spans="1:23" ht="14.4" customHeight="1">
      <c r="A39" s="188"/>
      <c r="B39" s="24" t="s">
        <v>25</v>
      </c>
      <c r="C39" s="154">
        <v>4826</v>
      </c>
      <c r="D39" s="155">
        <v>10601</v>
      </c>
      <c r="E39" s="155">
        <v>454</v>
      </c>
      <c r="F39" s="155">
        <v>385</v>
      </c>
      <c r="G39" s="155">
        <v>456</v>
      </c>
      <c r="H39" s="155">
        <v>483</v>
      </c>
      <c r="I39" s="155">
        <v>536</v>
      </c>
      <c r="J39" s="155">
        <v>551</v>
      </c>
      <c r="K39" s="155">
        <v>610</v>
      </c>
      <c r="L39" s="155">
        <v>618</v>
      </c>
      <c r="M39" s="155">
        <v>667</v>
      </c>
      <c r="N39" s="155">
        <v>887</v>
      </c>
      <c r="O39" s="155">
        <v>863</v>
      </c>
      <c r="P39" s="155">
        <v>738</v>
      </c>
      <c r="Q39" s="155">
        <v>540</v>
      </c>
      <c r="R39" s="155">
        <v>600</v>
      </c>
      <c r="S39" s="155">
        <v>704</v>
      </c>
      <c r="T39" s="155">
        <v>600</v>
      </c>
      <c r="U39" s="155">
        <v>466</v>
      </c>
      <c r="V39" s="155">
        <v>432</v>
      </c>
      <c r="W39" s="155">
        <v>11</v>
      </c>
    </row>
    <row r="40" spans="1:23" ht="14.4" customHeight="1">
      <c r="A40" s="188"/>
      <c r="B40" s="24" t="s">
        <v>24</v>
      </c>
      <c r="C40" s="154">
        <v>3547</v>
      </c>
      <c r="D40" s="155">
        <v>9251</v>
      </c>
      <c r="E40" s="155">
        <v>433</v>
      </c>
      <c r="F40" s="155">
        <v>496</v>
      </c>
      <c r="G40" s="155">
        <v>586</v>
      </c>
      <c r="H40" s="155">
        <v>577</v>
      </c>
      <c r="I40" s="155">
        <v>379</v>
      </c>
      <c r="J40" s="155">
        <v>367</v>
      </c>
      <c r="K40" s="155">
        <v>408</v>
      </c>
      <c r="L40" s="155">
        <v>552</v>
      </c>
      <c r="M40" s="155">
        <v>707</v>
      </c>
      <c r="N40" s="155">
        <v>896</v>
      </c>
      <c r="O40" s="155">
        <v>725</v>
      </c>
      <c r="P40" s="155">
        <v>572</v>
      </c>
      <c r="Q40" s="155">
        <v>456</v>
      </c>
      <c r="R40" s="155">
        <v>464</v>
      </c>
      <c r="S40" s="155">
        <v>562</v>
      </c>
      <c r="T40" s="155">
        <v>398</v>
      </c>
      <c r="U40" s="155">
        <v>280</v>
      </c>
      <c r="V40" s="155">
        <v>386</v>
      </c>
      <c r="W40" s="155">
        <v>7</v>
      </c>
    </row>
    <row r="41" spans="1:23" ht="14.4" customHeight="1">
      <c r="A41" s="188"/>
      <c r="B41" s="24" t="s">
        <v>23</v>
      </c>
      <c r="C41" s="154">
        <v>4281</v>
      </c>
      <c r="D41" s="155">
        <v>11542</v>
      </c>
      <c r="E41" s="155">
        <v>429</v>
      </c>
      <c r="F41" s="155">
        <v>687</v>
      </c>
      <c r="G41" s="155">
        <v>804</v>
      </c>
      <c r="H41" s="155">
        <v>812</v>
      </c>
      <c r="I41" s="155">
        <v>599</v>
      </c>
      <c r="J41" s="155">
        <v>379</v>
      </c>
      <c r="K41" s="155">
        <v>413</v>
      </c>
      <c r="L41" s="155">
        <v>553</v>
      </c>
      <c r="M41" s="155">
        <v>853</v>
      </c>
      <c r="N41" s="155">
        <v>1045</v>
      </c>
      <c r="O41" s="155">
        <v>1015</v>
      </c>
      <c r="P41" s="155">
        <v>865</v>
      </c>
      <c r="Q41" s="155">
        <v>669</v>
      </c>
      <c r="R41" s="155">
        <v>531</v>
      </c>
      <c r="S41" s="155">
        <v>626</v>
      </c>
      <c r="T41" s="155">
        <v>499</v>
      </c>
      <c r="U41" s="155">
        <v>382</v>
      </c>
      <c r="V41" s="155">
        <v>376</v>
      </c>
      <c r="W41" s="155">
        <v>5</v>
      </c>
    </row>
    <row r="42" spans="1:23" ht="14.4" customHeight="1">
      <c r="A42" s="188"/>
      <c r="B42" s="24" t="s">
        <v>22</v>
      </c>
      <c r="C42" s="154">
        <v>4516</v>
      </c>
      <c r="D42" s="155">
        <v>11292</v>
      </c>
      <c r="E42" s="155">
        <v>478</v>
      </c>
      <c r="F42" s="155">
        <v>528</v>
      </c>
      <c r="G42" s="155">
        <v>608</v>
      </c>
      <c r="H42" s="155">
        <v>657</v>
      </c>
      <c r="I42" s="155">
        <v>613</v>
      </c>
      <c r="J42" s="155">
        <v>439</v>
      </c>
      <c r="K42" s="155">
        <v>520</v>
      </c>
      <c r="L42" s="155">
        <v>638</v>
      </c>
      <c r="M42" s="155">
        <v>715</v>
      </c>
      <c r="N42" s="155">
        <v>989</v>
      </c>
      <c r="O42" s="155">
        <v>851</v>
      </c>
      <c r="P42" s="155">
        <v>797</v>
      </c>
      <c r="Q42" s="155">
        <v>620</v>
      </c>
      <c r="R42" s="155">
        <v>653</v>
      </c>
      <c r="S42" s="155">
        <v>726</v>
      </c>
      <c r="T42" s="155">
        <v>596</v>
      </c>
      <c r="U42" s="155">
        <v>435</v>
      </c>
      <c r="V42" s="155">
        <v>422</v>
      </c>
      <c r="W42" s="155">
        <v>7</v>
      </c>
    </row>
    <row r="43" spans="1:23" ht="14.4" customHeight="1">
      <c r="A43" s="188"/>
      <c r="B43" s="24" t="s">
        <v>21</v>
      </c>
      <c r="C43" s="154">
        <v>3497</v>
      </c>
      <c r="D43" s="155">
        <v>8768</v>
      </c>
      <c r="E43" s="155">
        <v>366</v>
      </c>
      <c r="F43" s="155">
        <v>496</v>
      </c>
      <c r="G43" s="155">
        <v>550</v>
      </c>
      <c r="H43" s="155">
        <v>457</v>
      </c>
      <c r="I43" s="155">
        <v>396</v>
      </c>
      <c r="J43" s="155">
        <v>275</v>
      </c>
      <c r="K43" s="155">
        <v>307</v>
      </c>
      <c r="L43" s="155">
        <v>449</v>
      </c>
      <c r="M43" s="155">
        <v>677</v>
      </c>
      <c r="N43" s="155">
        <v>769</v>
      </c>
      <c r="O43" s="155">
        <v>686</v>
      </c>
      <c r="P43" s="155">
        <v>629</v>
      </c>
      <c r="Q43" s="155">
        <v>484</v>
      </c>
      <c r="R43" s="155">
        <v>466</v>
      </c>
      <c r="S43" s="155">
        <v>544</v>
      </c>
      <c r="T43" s="155">
        <v>458</v>
      </c>
      <c r="U43" s="155">
        <v>354</v>
      </c>
      <c r="V43" s="155">
        <v>402</v>
      </c>
      <c r="W43" s="155">
        <v>3</v>
      </c>
    </row>
    <row r="44" spans="1:23" ht="14.4" customHeight="1">
      <c r="A44" s="188"/>
      <c r="B44" s="24" t="s">
        <v>20</v>
      </c>
      <c r="C44" s="154">
        <v>3296</v>
      </c>
      <c r="D44" s="155">
        <v>7503</v>
      </c>
      <c r="E44" s="155">
        <v>372</v>
      </c>
      <c r="F44" s="155">
        <v>254</v>
      </c>
      <c r="G44" s="155">
        <v>270</v>
      </c>
      <c r="H44" s="155">
        <v>344</v>
      </c>
      <c r="I44" s="155">
        <v>431</v>
      </c>
      <c r="J44" s="155">
        <v>469</v>
      </c>
      <c r="K44" s="155">
        <v>485</v>
      </c>
      <c r="L44" s="155">
        <v>471</v>
      </c>
      <c r="M44" s="155">
        <v>477</v>
      </c>
      <c r="N44" s="155">
        <v>637</v>
      </c>
      <c r="O44" s="155">
        <v>482</v>
      </c>
      <c r="P44" s="155">
        <v>439</v>
      </c>
      <c r="Q44" s="155">
        <v>348</v>
      </c>
      <c r="R44" s="155">
        <v>387</v>
      </c>
      <c r="S44" s="155">
        <v>480</v>
      </c>
      <c r="T44" s="155">
        <v>421</v>
      </c>
      <c r="U44" s="155">
        <v>313</v>
      </c>
      <c r="V44" s="155">
        <v>396</v>
      </c>
      <c r="W44" s="155">
        <v>27</v>
      </c>
    </row>
    <row r="45" spans="1:23" ht="14.4" customHeight="1">
      <c r="A45" s="188"/>
      <c r="B45" s="24" t="s">
        <v>19</v>
      </c>
      <c r="C45" s="154">
        <v>3549</v>
      </c>
      <c r="D45" s="155">
        <v>8982</v>
      </c>
      <c r="E45" s="155">
        <v>383</v>
      </c>
      <c r="F45" s="155">
        <v>489</v>
      </c>
      <c r="G45" s="155">
        <v>497</v>
      </c>
      <c r="H45" s="155">
        <v>446</v>
      </c>
      <c r="I45" s="155">
        <v>416</v>
      </c>
      <c r="J45" s="155">
        <v>368</v>
      </c>
      <c r="K45" s="155">
        <v>413</v>
      </c>
      <c r="L45" s="155">
        <v>511</v>
      </c>
      <c r="M45" s="155">
        <v>664</v>
      </c>
      <c r="N45" s="155">
        <v>818</v>
      </c>
      <c r="O45" s="155">
        <v>648</v>
      </c>
      <c r="P45" s="155">
        <v>535</v>
      </c>
      <c r="Q45" s="155">
        <v>434</v>
      </c>
      <c r="R45" s="155">
        <v>429</v>
      </c>
      <c r="S45" s="155">
        <v>637</v>
      </c>
      <c r="T45" s="155">
        <v>496</v>
      </c>
      <c r="U45" s="155">
        <v>376</v>
      </c>
      <c r="V45" s="155">
        <v>419</v>
      </c>
      <c r="W45" s="155">
        <v>3</v>
      </c>
    </row>
    <row r="46" spans="1:23" ht="14.4" customHeight="1">
      <c r="A46" s="188"/>
      <c r="B46" s="24" t="s">
        <v>1002</v>
      </c>
      <c r="C46" s="154">
        <v>4907</v>
      </c>
      <c r="D46" s="155">
        <v>10079</v>
      </c>
      <c r="E46" s="155">
        <v>586</v>
      </c>
      <c r="F46" s="155">
        <v>472</v>
      </c>
      <c r="G46" s="155">
        <v>382</v>
      </c>
      <c r="H46" s="155">
        <v>312</v>
      </c>
      <c r="I46" s="155">
        <v>358</v>
      </c>
      <c r="J46" s="155">
        <v>663</v>
      </c>
      <c r="K46" s="155">
        <v>829</v>
      </c>
      <c r="L46" s="155">
        <v>920</v>
      </c>
      <c r="M46" s="155">
        <v>866</v>
      </c>
      <c r="N46" s="155">
        <v>912</v>
      </c>
      <c r="O46" s="155">
        <v>725</v>
      </c>
      <c r="P46" s="155">
        <v>661</v>
      </c>
      <c r="Q46" s="155">
        <v>440</v>
      </c>
      <c r="R46" s="155">
        <v>495</v>
      </c>
      <c r="S46" s="155">
        <v>491</v>
      </c>
      <c r="T46" s="155">
        <v>403</v>
      </c>
      <c r="U46" s="155">
        <v>261</v>
      </c>
      <c r="V46" s="155">
        <v>298</v>
      </c>
      <c r="W46" s="155">
        <v>5</v>
      </c>
    </row>
    <row r="47" spans="1:23" ht="14.4" customHeight="1">
      <c r="A47" s="188"/>
      <c r="B47" s="24" t="s">
        <v>1003</v>
      </c>
      <c r="C47" s="154">
        <v>4668</v>
      </c>
      <c r="D47" s="155">
        <v>11083</v>
      </c>
      <c r="E47" s="155">
        <v>523</v>
      </c>
      <c r="F47" s="155">
        <v>646</v>
      </c>
      <c r="G47" s="155">
        <v>597</v>
      </c>
      <c r="H47" s="155">
        <v>489</v>
      </c>
      <c r="I47" s="155">
        <v>495</v>
      </c>
      <c r="J47" s="155">
        <v>511</v>
      </c>
      <c r="K47" s="155">
        <v>609</v>
      </c>
      <c r="L47" s="155">
        <v>758</v>
      </c>
      <c r="M47" s="155">
        <v>893</v>
      </c>
      <c r="N47" s="155">
        <v>1004</v>
      </c>
      <c r="O47" s="155">
        <v>800</v>
      </c>
      <c r="P47" s="155">
        <v>667</v>
      </c>
      <c r="Q47" s="155">
        <v>527</v>
      </c>
      <c r="R47" s="155">
        <v>602</v>
      </c>
      <c r="S47" s="155">
        <v>682</v>
      </c>
      <c r="T47" s="155">
        <v>545</v>
      </c>
      <c r="U47" s="155">
        <v>382</v>
      </c>
      <c r="V47" s="155">
        <v>345</v>
      </c>
      <c r="W47" s="155">
        <v>8</v>
      </c>
    </row>
    <row r="48" spans="1:23" ht="14.4" customHeight="1">
      <c r="A48" s="188"/>
      <c r="B48" s="24" t="s">
        <v>18</v>
      </c>
      <c r="C48" s="154">
        <v>5709</v>
      </c>
      <c r="D48" s="155">
        <v>14596</v>
      </c>
      <c r="E48" s="155">
        <v>951</v>
      </c>
      <c r="F48" s="155">
        <v>1053</v>
      </c>
      <c r="G48" s="155">
        <v>868</v>
      </c>
      <c r="H48" s="155">
        <v>752</v>
      </c>
      <c r="I48" s="155">
        <v>608</v>
      </c>
      <c r="J48" s="155">
        <v>612</v>
      </c>
      <c r="K48" s="155">
        <v>906</v>
      </c>
      <c r="L48" s="155">
        <v>1168</v>
      </c>
      <c r="M48" s="155">
        <v>1258</v>
      </c>
      <c r="N48" s="155">
        <v>1382</v>
      </c>
      <c r="O48" s="155">
        <v>1004</v>
      </c>
      <c r="P48" s="155">
        <v>799</v>
      </c>
      <c r="Q48" s="155">
        <v>631</v>
      </c>
      <c r="R48" s="155">
        <v>587</v>
      </c>
      <c r="S48" s="155">
        <v>672</v>
      </c>
      <c r="T48" s="155">
        <v>557</v>
      </c>
      <c r="U48" s="155">
        <v>394</v>
      </c>
      <c r="V48" s="155">
        <v>389</v>
      </c>
      <c r="W48" s="155">
        <v>5</v>
      </c>
    </row>
    <row r="49" spans="1:23" ht="14.4" customHeight="1">
      <c r="A49" s="188"/>
      <c r="B49" s="24" t="s">
        <v>1004</v>
      </c>
      <c r="C49" s="154">
        <v>4064</v>
      </c>
      <c r="D49" s="155">
        <v>10801</v>
      </c>
      <c r="E49" s="155">
        <v>692</v>
      </c>
      <c r="F49" s="155">
        <v>586</v>
      </c>
      <c r="G49" s="155">
        <v>577</v>
      </c>
      <c r="H49" s="155">
        <v>556</v>
      </c>
      <c r="I49" s="155">
        <v>475</v>
      </c>
      <c r="J49" s="155">
        <v>406</v>
      </c>
      <c r="K49" s="155">
        <v>651</v>
      </c>
      <c r="L49" s="155">
        <v>801</v>
      </c>
      <c r="M49" s="155">
        <v>811</v>
      </c>
      <c r="N49" s="155">
        <v>921</v>
      </c>
      <c r="O49" s="155">
        <v>760</v>
      </c>
      <c r="P49" s="155">
        <v>681</v>
      </c>
      <c r="Q49" s="155">
        <v>592</v>
      </c>
      <c r="R49" s="155">
        <v>534</v>
      </c>
      <c r="S49" s="155">
        <v>580</v>
      </c>
      <c r="T49" s="155">
        <v>406</v>
      </c>
      <c r="U49" s="155">
        <v>314</v>
      </c>
      <c r="V49" s="155">
        <v>451</v>
      </c>
      <c r="W49" s="155">
        <v>7</v>
      </c>
    </row>
    <row r="50" spans="1:23" ht="14.4" customHeight="1">
      <c r="A50" s="188"/>
      <c r="B50" s="24" t="s">
        <v>17</v>
      </c>
      <c r="C50" s="154">
        <v>2829</v>
      </c>
      <c r="D50" s="155">
        <v>6778</v>
      </c>
      <c r="E50" s="155">
        <v>245</v>
      </c>
      <c r="F50" s="155">
        <v>279</v>
      </c>
      <c r="G50" s="155">
        <v>260</v>
      </c>
      <c r="H50" s="155">
        <v>290</v>
      </c>
      <c r="I50" s="155">
        <v>279</v>
      </c>
      <c r="J50" s="155">
        <v>231</v>
      </c>
      <c r="K50" s="155">
        <v>268</v>
      </c>
      <c r="L50" s="155">
        <v>334</v>
      </c>
      <c r="M50" s="155">
        <v>448</v>
      </c>
      <c r="N50" s="155">
        <v>521</v>
      </c>
      <c r="O50" s="155">
        <v>463</v>
      </c>
      <c r="P50" s="155">
        <v>408</v>
      </c>
      <c r="Q50" s="155">
        <v>407</v>
      </c>
      <c r="R50" s="155">
        <v>529</v>
      </c>
      <c r="S50" s="155">
        <v>651</v>
      </c>
      <c r="T50" s="155">
        <v>536</v>
      </c>
      <c r="U50" s="155">
        <v>290</v>
      </c>
      <c r="V50" s="155">
        <v>339</v>
      </c>
      <c r="W50" s="155" t="s">
        <v>973</v>
      </c>
    </row>
    <row r="51" spans="1:23" ht="14.4" customHeight="1">
      <c r="A51" s="218"/>
      <c r="B51" s="156" t="s">
        <v>16</v>
      </c>
      <c r="C51" s="157">
        <v>3866</v>
      </c>
      <c r="D51" s="158">
        <v>9237</v>
      </c>
      <c r="E51" s="158">
        <v>460</v>
      </c>
      <c r="F51" s="158">
        <v>483</v>
      </c>
      <c r="G51" s="158">
        <v>454</v>
      </c>
      <c r="H51" s="158">
        <v>414</v>
      </c>
      <c r="I51" s="158">
        <v>399</v>
      </c>
      <c r="J51" s="158">
        <v>393</v>
      </c>
      <c r="K51" s="158">
        <v>519</v>
      </c>
      <c r="L51" s="158">
        <v>664</v>
      </c>
      <c r="M51" s="158">
        <v>701</v>
      </c>
      <c r="N51" s="158">
        <v>817</v>
      </c>
      <c r="O51" s="158">
        <v>720</v>
      </c>
      <c r="P51" s="158">
        <v>574</v>
      </c>
      <c r="Q51" s="158">
        <v>458</v>
      </c>
      <c r="R51" s="158">
        <v>463</v>
      </c>
      <c r="S51" s="158">
        <v>582</v>
      </c>
      <c r="T51" s="158">
        <v>410</v>
      </c>
      <c r="U51" s="158">
        <v>346</v>
      </c>
      <c r="V51" s="158">
        <v>374</v>
      </c>
      <c r="W51" s="158">
        <v>6</v>
      </c>
    </row>
    <row r="52" spans="1:23">
      <c r="W52" s="13" t="s">
        <v>878</v>
      </c>
    </row>
    <row r="53" spans="1:23">
      <c r="A53" s="14" t="s">
        <v>373</v>
      </c>
      <c r="G53" s="69"/>
    </row>
    <row r="54" spans="1:23">
      <c r="A54" s="14" t="s">
        <v>374</v>
      </c>
      <c r="G54" s="69"/>
    </row>
    <row r="55" spans="1:23">
      <c r="A55" s="14" t="s">
        <v>375</v>
      </c>
      <c r="G55" s="69"/>
    </row>
    <row r="56" spans="1:23">
      <c r="A56" s="14" t="s">
        <v>376</v>
      </c>
    </row>
  </sheetData>
  <customSheetViews>
    <customSheetView guid="{5EBCDA32-B4BD-414C-B320-75D89D5E9F8E}" showPageBreaks="1" view="pageBreakPreview">
      <selection activeCell="L18" sqref="L18"/>
      <pageMargins left="0" right="0" top="0.59055118110236227" bottom="0.59055118110236227" header="0.51181102362204722" footer="0.51181102362204722"/>
      <printOptions horizontalCentered="1"/>
      <pageSetup paperSize="8" scale="96" pageOrder="overThenDown" orientation="landscape" r:id="rId1"/>
      <headerFooter alignWithMargins="0"/>
    </customSheetView>
  </customSheetViews>
  <mergeCells count="6">
    <mergeCell ref="A10:B10"/>
    <mergeCell ref="E8:W8"/>
    <mergeCell ref="A3:W3"/>
    <mergeCell ref="C8:C9"/>
    <mergeCell ref="D8:D9"/>
    <mergeCell ref="A8:B9"/>
  </mergeCells>
  <phoneticPr fontId="2"/>
  <pageMargins left="0.25" right="0.25" top="0.75" bottom="0.75" header="0.3" footer="0.3"/>
  <pageSetup paperSize="8" pageOrder="overThenDown" orientation="landscape" r:id="rId2"/>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zoomScaleSheetLayoutView="100" workbookViewId="0">
      <selection sqref="A1:B1"/>
    </sheetView>
  </sheetViews>
  <sheetFormatPr defaultColWidth="1.6640625" defaultRowHeight="12"/>
  <cols>
    <col min="1" max="1" width="5.77734375" style="14" customWidth="1"/>
    <col min="2" max="2" width="5.33203125" style="14" customWidth="1"/>
    <col min="3" max="3" width="15.88671875" style="14" customWidth="1"/>
    <col min="4" max="8" width="14.77734375" style="14" customWidth="1"/>
    <col min="9" max="16384" width="1.6640625" style="14"/>
  </cols>
  <sheetData>
    <row r="1" spans="1:8" s="12" customFormat="1" ht="19.2">
      <c r="A1" s="10" t="str">
        <f ca="1">MID(CELL("FILENAME",A1),FIND("]",CELL("FILENAME",A1))+1,99)&amp;"　"&amp;"年齢（５歳階級）別、配偶関係男女別１５歳以上人口"</f>
        <v>13　年齢（５歳階級）別、配偶関係男女別１５歳以上人口</v>
      </c>
      <c r="B1" s="11"/>
      <c r="C1" s="11"/>
      <c r="D1" s="11"/>
      <c r="E1" s="11"/>
      <c r="F1" s="11"/>
      <c r="G1" s="11"/>
      <c r="H1" s="11"/>
    </row>
    <row r="3" spans="1:8" ht="1.05" customHeight="1"/>
    <row r="4" spans="1:8" ht="1.05" customHeight="1">
      <c r="A4" s="15"/>
      <c r="B4" s="15"/>
      <c r="C4" s="15"/>
      <c r="D4" s="15"/>
      <c r="E4" s="15"/>
      <c r="F4" s="15"/>
      <c r="G4" s="15"/>
      <c r="H4" s="15"/>
    </row>
    <row r="5" spans="1:8" s="197" customFormat="1" ht="1.05" customHeight="1">
      <c r="A5" s="186"/>
      <c r="B5" s="186"/>
      <c r="C5" s="186"/>
      <c r="D5" s="186"/>
      <c r="E5" s="186"/>
      <c r="F5" s="186"/>
      <c r="G5" s="186"/>
      <c r="H5" s="186"/>
    </row>
    <row r="6" spans="1:8" ht="1.05" customHeight="1"/>
    <row r="7" spans="1:8">
      <c r="H7" s="13" t="s">
        <v>869</v>
      </c>
    </row>
    <row r="8" spans="1:8" ht="27.6" customHeight="1">
      <c r="A8" s="249" t="s">
        <v>394</v>
      </c>
      <c r="B8" s="249"/>
      <c r="C8" s="250"/>
      <c r="D8" s="148" t="s">
        <v>6</v>
      </c>
      <c r="E8" s="148" t="s">
        <v>860</v>
      </c>
      <c r="F8" s="148" t="s">
        <v>50</v>
      </c>
      <c r="G8" s="148" t="s">
        <v>297</v>
      </c>
      <c r="H8" s="148" t="s">
        <v>859</v>
      </c>
    </row>
    <row r="9" spans="1:8" ht="24" customHeight="1">
      <c r="A9" s="243" t="s">
        <v>11</v>
      </c>
      <c r="B9" s="251" t="s">
        <v>49</v>
      </c>
      <c r="C9" s="252"/>
      <c r="D9" s="65">
        <v>158472</v>
      </c>
      <c r="E9" s="66">
        <v>44401</v>
      </c>
      <c r="F9" s="66">
        <v>96622</v>
      </c>
      <c r="G9" s="66">
        <v>8724</v>
      </c>
      <c r="H9" s="66">
        <v>8725</v>
      </c>
    </row>
    <row r="10" spans="1:8" ht="19.2" customHeight="1">
      <c r="A10" s="244"/>
      <c r="B10" s="26"/>
      <c r="C10" s="22" t="s">
        <v>920</v>
      </c>
      <c r="D10" s="48">
        <v>9314</v>
      </c>
      <c r="E10" s="40">
        <v>9246</v>
      </c>
      <c r="F10" s="40">
        <v>22</v>
      </c>
      <c r="G10" s="40">
        <v>2</v>
      </c>
      <c r="H10" s="40">
        <v>44</v>
      </c>
    </row>
    <row r="11" spans="1:8" ht="19.2" customHeight="1">
      <c r="A11" s="244"/>
      <c r="B11" s="26"/>
      <c r="C11" s="26" t="s">
        <v>921</v>
      </c>
      <c r="D11" s="48">
        <v>9652</v>
      </c>
      <c r="E11" s="40">
        <v>8698</v>
      </c>
      <c r="F11" s="40">
        <v>364</v>
      </c>
      <c r="G11" s="40">
        <v>6</v>
      </c>
      <c r="H11" s="40">
        <v>584</v>
      </c>
    </row>
    <row r="12" spans="1:8" ht="19.2" customHeight="1">
      <c r="A12" s="244"/>
      <c r="B12" s="26"/>
      <c r="C12" s="26" t="s">
        <v>922</v>
      </c>
      <c r="D12" s="48">
        <v>8990</v>
      </c>
      <c r="E12" s="40">
        <v>5420</v>
      </c>
      <c r="F12" s="40">
        <v>2636</v>
      </c>
      <c r="G12" s="40">
        <v>54</v>
      </c>
      <c r="H12" s="40">
        <v>880</v>
      </c>
    </row>
    <row r="13" spans="1:8" ht="19.2" customHeight="1">
      <c r="A13" s="244"/>
      <c r="B13" s="26"/>
      <c r="C13" s="26" t="s">
        <v>923</v>
      </c>
      <c r="D13" s="48">
        <v>10215</v>
      </c>
      <c r="E13" s="40">
        <v>3521</v>
      </c>
      <c r="F13" s="40">
        <v>5883</v>
      </c>
      <c r="G13" s="40">
        <v>100</v>
      </c>
      <c r="H13" s="40">
        <v>711</v>
      </c>
    </row>
    <row r="14" spans="1:8" ht="19.2" customHeight="1">
      <c r="A14" s="244"/>
      <c r="B14" s="26"/>
      <c r="C14" s="26" t="s">
        <v>924</v>
      </c>
      <c r="D14" s="48">
        <v>12009</v>
      </c>
      <c r="E14" s="40">
        <v>2879</v>
      </c>
      <c r="F14" s="40">
        <v>8237</v>
      </c>
      <c r="G14" s="40">
        <v>223</v>
      </c>
      <c r="H14" s="40">
        <v>670</v>
      </c>
    </row>
    <row r="15" spans="1:8" ht="19.2" customHeight="1">
      <c r="A15" s="244"/>
      <c r="B15" s="26"/>
      <c r="C15" s="26" t="s">
        <v>925</v>
      </c>
      <c r="D15" s="48">
        <v>13289</v>
      </c>
      <c r="E15" s="40">
        <v>2844</v>
      </c>
      <c r="F15" s="40">
        <v>9415</v>
      </c>
      <c r="G15" s="40">
        <v>297</v>
      </c>
      <c r="H15" s="40">
        <v>733</v>
      </c>
    </row>
    <row r="16" spans="1:8" ht="19.2" customHeight="1">
      <c r="A16" s="244"/>
      <c r="B16" s="26"/>
      <c r="C16" s="26" t="s">
        <v>926</v>
      </c>
      <c r="D16" s="48">
        <v>16023</v>
      </c>
      <c r="E16" s="40">
        <v>3471</v>
      </c>
      <c r="F16" s="40">
        <v>11092</v>
      </c>
      <c r="G16" s="40">
        <v>578</v>
      </c>
      <c r="H16" s="40">
        <v>882</v>
      </c>
    </row>
    <row r="17" spans="1:8" ht="19.2" customHeight="1">
      <c r="A17" s="244"/>
      <c r="B17" s="26"/>
      <c r="C17" s="26" t="s">
        <v>927</v>
      </c>
      <c r="D17" s="48">
        <v>14270</v>
      </c>
      <c r="E17" s="40">
        <v>2724</v>
      </c>
      <c r="F17" s="40">
        <v>9959</v>
      </c>
      <c r="G17" s="40">
        <v>717</v>
      </c>
      <c r="H17" s="40">
        <v>870</v>
      </c>
    </row>
    <row r="18" spans="1:8" ht="19.2" customHeight="1">
      <c r="A18" s="244"/>
      <c r="B18" s="26"/>
      <c r="C18" s="26" t="s">
        <v>928</v>
      </c>
      <c r="D18" s="48">
        <v>12042</v>
      </c>
      <c r="E18" s="40">
        <v>1858</v>
      </c>
      <c r="F18" s="40">
        <v>8751</v>
      </c>
      <c r="G18" s="40">
        <v>754</v>
      </c>
      <c r="H18" s="40">
        <v>679</v>
      </c>
    </row>
    <row r="19" spans="1:8" ht="19.2" customHeight="1">
      <c r="A19" s="244"/>
      <c r="B19" s="26"/>
      <c r="C19" s="26" t="s">
        <v>929</v>
      </c>
      <c r="D19" s="48">
        <v>9823</v>
      </c>
      <c r="E19" s="40">
        <v>1195</v>
      </c>
      <c r="F19" s="40">
        <v>7464</v>
      </c>
      <c r="G19" s="40">
        <v>713</v>
      </c>
      <c r="H19" s="40">
        <v>451</v>
      </c>
    </row>
    <row r="20" spans="1:8" ht="19.2" customHeight="1">
      <c r="A20" s="244"/>
      <c r="B20" s="26"/>
      <c r="C20" s="26" t="s">
        <v>930</v>
      </c>
      <c r="D20" s="48">
        <v>9910</v>
      </c>
      <c r="E20" s="40">
        <v>1043</v>
      </c>
      <c r="F20" s="40">
        <v>7406</v>
      </c>
      <c r="G20" s="40">
        <v>937</v>
      </c>
      <c r="H20" s="40">
        <v>524</v>
      </c>
    </row>
    <row r="21" spans="1:8" ht="19.2" customHeight="1">
      <c r="A21" s="244"/>
      <c r="B21" s="26"/>
      <c r="C21" s="26" t="s">
        <v>931</v>
      </c>
      <c r="D21" s="48">
        <v>11952</v>
      </c>
      <c r="E21" s="40">
        <v>919</v>
      </c>
      <c r="F21" s="40">
        <v>9222</v>
      </c>
      <c r="G21" s="40">
        <v>1241</v>
      </c>
      <c r="H21" s="40">
        <v>570</v>
      </c>
    </row>
    <row r="22" spans="1:8" ht="19.2" customHeight="1">
      <c r="A22" s="244"/>
      <c r="B22" s="26"/>
      <c r="C22" s="26" t="s">
        <v>932</v>
      </c>
      <c r="D22" s="48">
        <v>9087</v>
      </c>
      <c r="E22" s="40">
        <v>368</v>
      </c>
      <c r="F22" s="40">
        <v>7295</v>
      </c>
      <c r="G22" s="40">
        <v>1072</v>
      </c>
      <c r="H22" s="40">
        <v>352</v>
      </c>
    </row>
    <row r="23" spans="1:8" ht="19.2" customHeight="1">
      <c r="A23" s="244"/>
      <c r="B23" s="26"/>
      <c r="C23" s="26" t="s">
        <v>933</v>
      </c>
      <c r="D23" s="48">
        <v>6745</v>
      </c>
      <c r="E23" s="40">
        <v>146</v>
      </c>
      <c r="F23" s="40">
        <v>5411</v>
      </c>
      <c r="G23" s="40">
        <v>917</v>
      </c>
      <c r="H23" s="40">
        <v>271</v>
      </c>
    </row>
    <row r="24" spans="1:8" ht="19.2" customHeight="1">
      <c r="A24" s="244"/>
      <c r="B24" s="26"/>
      <c r="C24" s="26" t="s">
        <v>843</v>
      </c>
      <c r="D24" s="48">
        <v>4858</v>
      </c>
      <c r="E24" s="40">
        <v>69</v>
      </c>
      <c r="F24" s="40">
        <v>3465</v>
      </c>
      <c r="G24" s="40">
        <v>1113</v>
      </c>
      <c r="H24" s="40">
        <v>211</v>
      </c>
    </row>
    <row r="25" spans="1:8" ht="19.2" customHeight="1">
      <c r="A25" s="245"/>
      <c r="B25" s="149"/>
      <c r="C25" s="149" t="s">
        <v>864</v>
      </c>
      <c r="D25" s="49">
        <v>293</v>
      </c>
      <c r="E25" s="42" t="s">
        <v>8</v>
      </c>
      <c r="F25" s="42" t="s">
        <v>8</v>
      </c>
      <c r="G25" s="42" t="s">
        <v>8</v>
      </c>
      <c r="H25" s="42">
        <v>293</v>
      </c>
    </row>
    <row r="26" spans="1:8" ht="24" customHeight="1">
      <c r="A26" s="246" t="s">
        <v>10</v>
      </c>
      <c r="B26" s="253" t="s">
        <v>49</v>
      </c>
      <c r="C26" s="252"/>
      <c r="D26" s="48">
        <v>180768</v>
      </c>
      <c r="E26" s="40">
        <v>43318</v>
      </c>
      <c r="F26" s="40">
        <v>99828</v>
      </c>
      <c r="G26" s="40">
        <v>29339</v>
      </c>
      <c r="H26" s="40">
        <v>8283</v>
      </c>
    </row>
    <row r="27" spans="1:8" ht="19.2" customHeight="1">
      <c r="A27" s="247"/>
      <c r="C27" s="22" t="s">
        <v>920</v>
      </c>
      <c r="D27" s="48">
        <v>9042</v>
      </c>
      <c r="E27" s="40">
        <v>8955</v>
      </c>
      <c r="F27" s="40">
        <v>28</v>
      </c>
      <c r="G27" s="40">
        <v>5</v>
      </c>
      <c r="H27" s="40">
        <v>54</v>
      </c>
    </row>
    <row r="28" spans="1:8" ht="19.2" customHeight="1">
      <c r="A28" s="247"/>
      <c r="C28" s="26" t="s">
        <v>921</v>
      </c>
      <c r="D28" s="48">
        <v>10001</v>
      </c>
      <c r="E28" s="40">
        <v>8923</v>
      </c>
      <c r="F28" s="40">
        <v>525</v>
      </c>
      <c r="G28" s="40">
        <v>24</v>
      </c>
      <c r="H28" s="40">
        <v>529</v>
      </c>
    </row>
    <row r="29" spans="1:8" ht="19.2" customHeight="1">
      <c r="A29" s="247"/>
      <c r="C29" s="26" t="s">
        <v>922</v>
      </c>
      <c r="D29" s="48">
        <v>9880</v>
      </c>
      <c r="E29" s="40">
        <v>5549</v>
      </c>
      <c r="F29" s="40">
        <v>3625</v>
      </c>
      <c r="G29" s="40">
        <v>108</v>
      </c>
      <c r="H29" s="40">
        <v>598</v>
      </c>
    </row>
    <row r="30" spans="1:8" ht="19.2" customHeight="1">
      <c r="A30" s="247"/>
      <c r="C30" s="26" t="s">
        <v>923</v>
      </c>
      <c r="D30" s="48">
        <v>11191</v>
      </c>
      <c r="E30" s="40">
        <v>3300</v>
      </c>
      <c r="F30" s="40">
        <v>7181</v>
      </c>
      <c r="G30" s="40">
        <v>282</v>
      </c>
      <c r="H30" s="40">
        <v>428</v>
      </c>
    </row>
    <row r="31" spans="1:8" ht="19.2" customHeight="1">
      <c r="A31" s="247"/>
      <c r="C31" s="26" t="s">
        <v>924</v>
      </c>
      <c r="D31" s="48">
        <v>12690</v>
      </c>
      <c r="E31" s="40">
        <v>2566</v>
      </c>
      <c r="F31" s="40">
        <v>9195</v>
      </c>
      <c r="G31" s="40">
        <v>456</v>
      </c>
      <c r="H31" s="40">
        <v>473</v>
      </c>
    </row>
    <row r="32" spans="1:8" ht="19.2" customHeight="1">
      <c r="A32" s="247"/>
      <c r="C32" s="26" t="s">
        <v>925</v>
      </c>
      <c r="D32" s="48">
        <v>14643</v>
      </c>
      <c r="E32" s="40">
        <v>2666</v>
      </c>
      <c r="F32" s="40">
        <v>10704</v>
      </c>
      <c r="G32" s="40">
        <v>765</v>
      </c>
      <c r="H32" s="40">
        <v>508</v>
      </c>
    </row>
    <row r="33" spans="1:8" ht="19.2" customHeight="1">
      <c r="A33" s="247"/>
      <c r="C33" s="26" t="s">
        <v>926</v>
      </c>
      <c r="D33" s="48">
        <v>17365</v>
      </c>
      <c r="E33" s="40">
        <v>2926</v>
      </c>
      <c r="F33" s="40">
        <v>12347</v>
      </c>
      <c r="G33" s="40">
        <v>1422</v>
      </c>
      <c r="H33" s="40">
        <v>670</v>
      </c>
    </row>
    <row r="34" spans="1:8" ht="19.2" customHeight="1">
      <c r="A34" s="247"/>
      <c r="C34" s="26" t="s">
        <v>927</v>
      </c>
      <c r="D34" s="48">
        <v>15448</v>
      </c>
      <c r="E34" s="40">
        <v>2425</v>
      </c>
      <c r="F34" s="40">
        <v>10721</v>
      </c>
      <c r="G34" s="40">
        <v>1721</v>
      </c>
      <c r="H34" s="40">
        <v>581</v>
      </c>
    </row>
    <row r="35" spans="1:8" ht="19.2" customHeight="1">
      <c r="A35" s="247"/>
      <c r="C35" s="26" t="s">
        <v>928</v>
      </c>
      <c r="D35" s="48">
        <v>13276</v>
      </c>
      <c r="E35" s="40">
        <v>1760</v>
      </c>
      <c r="F35" s="40">
        <v>9176</v>
      </c>
      <c r="G35" s="40">
        <v>1838</v>
      </c>
      <c r="H35" s="40">
        <v>502</v>
      </c>
    </row>
    <row r="36" spans="1:8" ht="19.2" customHeight="1">
      <c r="A36" s="247"/>
      <c r="C36" s="26" t="s">
        <v>929</v>
      </c>
      <c r="D36" s="48">
        <v>10698</v>
      </c>
      <c r="E36" s="40">
        <v>1023</v>
      </c>
      <c r="F36" s="40">
        <v>7480</v>
      </c>
      <c r="G36" s="40">
        <v>1808</v>
      </c>
      <c r="H36" s="40">
        <v>387</v>
      </c>
    </row>
    <row r="37" spans="1:8" ht="19.2" customHeight="1">
      <c r="A37" s="247"/>
      <c r="C37" s="26" t="s">
        <v>930</v>
      </c>
      <c r="D37" s="48">
        <v>11275</v>
      </c>
      <c r="E37" s="40">
        <v>800</v>
      </c>
      <c r="F37" s="40">
        <v>7698</v>
      </c>
      <c r="G37" s="40">
        <v>2378</v>
      </c>
      <c r="H37" s="40">
        <v>399</v>
      </c>
    </row>
    <row r="38" spans="1:8" ht="19.2" customHeight="1">
      <c r="A38" s="247"/>
      <c r="C38" s="26" t="s">
        <v>931</v>
      </c>
      <c r="D38" s="48">
        <v>14373</v>
      </c>
      <c r="E38" s="40">
        <v>926</v>
      </c>
      <c r="F38" s="40">
        <v>9090</v>
      </c>
      <c r="G38" s="40">
        <v>3734</v>
      </c>
      <c r="H38" s="40">
        <v>623</v>
      </c>
    </row>
    <row r="39" spans="1:8" ht="19.2" customHeight="1">
      <c r="A39" s="247"/>
      <c r="C39" s="26" t="s">
        <v>932</v>
      </c>
      <c r="D39" s="48">
        <v>12539</v>
      </c>
      <c r="E39" s="40">
        <v>670</v>
      </c>
      <c r="F39" s="40">
        <v>6694</v>
      </c>
      <c r="G39" s="40">
        <v>4458</v>
      </c>
      <c r="H39" s="40">
        <v>717</v>
      </c>
    </row>
    <row r="40" spans="1:8" ht="19.2" customHeight="1">
      <c r="A40" s="247"/>
      <c r="C40" s="26" t="s">
        <v>933</v>
      </c>
      <c r="D40" s="48">
        <v>9425</v>
      </c>
      <c r="E40" s="40">
        <v>456</v>
      </c>
      <c r="F40" s="40">
        <v>3727</v>
      </c>
      <c r="G40" s="40">
        <v>4524</v>
      </c>
      <c r="H40" s="40">
        <v>718</v>
      </c>
    </row>
    <row r="41" spans="1:8" ht="19.2" customHeight="1">
      <c r="A41" s="247"/>
      <c r="C41" s="26" t="s">
        <v>2</v>
      </c>
      <c r="D41" s="48">
        <v>8751</v>
      </c>
      <c r="E41" s="40">
        <v>373</v>
      </c>
      <c r="F41" s="40">
        <v>1637</v>
      </c>
      <c r="G41" s="40">
        <v>5816</v>
      </c>
      <c r="H41" s="40">
        <v>925</v>
      </c>
    </row>
    <row r="42" spans="1:8" ht="19.2" customHeight="1">
      <c r="A42" s="248"/>
      <c r="B42" s="150"/>
      <c r="C42" s="151" t="s">
        <v>864</v>
      </c>
      <c r="D42" s="62">
        <v>171</v>
      </c>
      <c r="E42" s="63" t="s">
        <v>8</v>
      </c>
      <c r="F42" s="63" t="s">
        <v>8</v>
      </c>
      <c r="G42" s="63" t="s">
        <v>8</v>
      </c>
      <c r="H42" s="63">
        <v>171</v>
      </c>
    </row>
    <row r="43" spans="1:8">
      <c r="H43" s="13" t="s">
        <v>870</v>
      </c>
    </row>
    <row r="48" spans="1:8">
      <c r="E48" s="14" t="s">
        <v>899</v>
      </c>
    </row>
  </sheetData>
  <customSheetViews>
    <customSheetView guid="{5EBCDA32-B4BD-414C-B320-75D89D5E9F8E}" showPageBreaks="1" printArea="1" view="pageBreakPreview">
      <selection activeCell="AA17" sqref="AA17"/>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5">
    <mergeCell ref="A9:A25"/>
    <mergeCell ref="A26:A42"/>
    <mergeCell ref="A8:C8"/>
    <mergeCell ref="B9:C9"/>
    <mergeCell ref="B26:C26"/>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Layout" topLeftCell="A37" zoomScale="90" zoomScaleNormal="100" zoomScaleSheetLayoutView="100" zoomScalePageLayoutView="90" workbookViewId="0">
      <selection sqref="A1:B1"/>
    </sheetView>
  </sheetViews>
  <sheetFormatPr defaultColWidth="1.6640625" defaultRowHeight="12"/>
  <cols>
    <col min="1" max="1" width="3.21875" style="14" customWidth="1"/>
    <col min="2" max="2" width="15.44140625" style="14" customWidth="1"/>
    <col min="3" max="3" width="11.88671875" style="14" customWidth="1"/>
    <col min="4" max="10" width="10" style="14" customWidth="1"/>
    <col min="11" max="16384" width="1.6640625" style="14"/>
  </cols>
  <sheetData>
    <row r="1" spans="1:10" s="12" customFormat="1" ht="40.049999999999997" customHeight="1">
      <c r="A1" s="257" t="str">
        <f ca="1">MID(CELL("FILENAME",A1),FIND("]",CELL("FILENAME",A1))+1,99)&amp;"　"&amp;"在学か否かの別・最終卒業学校の種類、年齢（５歳階級）、男女別１５歳以上人口"</f>
        <v>14　在学か否かの別・最終卒業学校の種類、年齢（５歳階級）、男女別１５歳以上人口</v>
      </c>
      <c r="B1" s="257"/>
      <c r="C1" s="257"/>
      <c r="D1" s="257"/>
      <c r="E1" s="257"/>
      <c r="F1" s="257"/>
      <c r="G1" s="257"/>
      <c r="H1" s="257"/>
      <c r="I1" s="257"/>
      <c r="J1" s="257"/>
    </row>
    <row r="2" spans="1:10">
      <c r="A2" s="5"/>
      <c r="B2" s="5"/>
      <c r="C2" s="5"/>
      <c r="D2" s="5"/>
      <c r="E2" s="5"/>
      <c r="F2" s="5"/>
      <c r="G2" s="5"/>
      <c r="H2" s="5"/>
      <c r="I2" s="5"/>
      <c r="J2" s="5"/>
    </row>
    <row r="3" spans="1:10" ht="1.05" customHeight="1">
      <c r="A3" s="5"/>
      <c r="B3" s="5"/>
      <c r="C3" s="5"/>
      <c r="D3" s="5"/>
      <c r="E3" s="5"/>
      <c r="F3" s="5"/>
      <c r="G3" s="5"/>
      <c r="H3" s="5"/>
      <c r="I3" s="5"/>
      <c r="J3" s="5"/>
    </row>
    <row r="4" spans="1:10" ht="1.05" customHeight="1">
      <c r="A4" s="15"/>
      <c r="B4" s="15"/>
      <c r="C4" s="15"/>
      <c r="D4" s="15"/>
      <c r="E4" s="15"/>
      <c r="F4" s="15"/>
      <c r="G4" s="15"/>
      <c r="H4" s="15"/>
      <c r="I4" s="15"/>
      <c r="J4" s="15"/>
    </row>
    <row r="5" spans="1:10" s="197" customFormat="1" ht="1.05" customHeight="1">
      <c r="A5" s="186"/>
      <c r="B5" s="186"/>
      <c r="C5" s="186"/>
      <c r="D5" s="186"/>
      <c r="E5" s="186"/>
      <c r="F5" s="186"/>
      <c r="G5" s="186"/>
      <c r="H5" s="186"/>
      <c r="I5" s="186"/>
      <c r="J5" s="186"/>
    </row>
    <row r="6" spans="1:10" ht="1.05" customHeight="1"/>
    <row r="7" spans="1:10">
      <c r="J7" s="13" t="s">
        <v>865</v>
      </c>
    </row>
    <row r="8" spans="1:10" s="188" customFormat="1" ht="13.8" customHeight="1">
      <c r="A8" s="255" t="s">
        <v>394</v>
      </c>
      <c r="B8" s="255"/>
      <c r="C8" s="258" t="s">
        <v>977</v>
      </c>
      <c r="D8" s="262" t="s">
        <v>53</v>
      </c>
      <c r="E8" s="264"/>
      <c r="F8" s="264"/>
      <c r="G8" s="264"/>
      <c r="H8" s="264"/>
      <c r="I8" s="260" t="s">
        <v>52</v>
      </c>
      <c r="J8" s="262" t="s">
        <v>51</v>
      </c>
    </row>
    <row r="9" spans="1:10" s="188" customFormat="1" ht="25.05" customHeight="1">
      <c r="A9" s="256"/>
      <c r="B9" s="256"/>
      <c r="C9" s="259"/>
      <c r="D9" s="221" t="s">
        <v>995</v>
      </c>
      <c r="E9" s="143" t="s">
        <v>853</v>
      </c>
      <c r="F9" s="143" t="s">
        <v>356</v>
      </c>
      <c r="G9" s="143" t="s">
        <v>355</v>
      </c>
      <c r="H9" s="143" t="s">
        <v>854</v>
      </c>
      <c r="I9" s="261"/>
      <c r="J9" s="263"/>
    </row>
    <row r="10" spans="1:10" ht="17.399999999999999" customHeight="1">
      <c r="A10" s="254" t="s">
        <v>388</v>
      </c>
      <c r="B10" s="254"/>
      <c r="C10" s="146">
        <v>334814</v>
      </c>
      <c r="D10" s="147">
        <v>308243</v>
      </c>
      <c r="E10" s="147">
        <v>29113</v>
      </c>
      <c r="F10" s="147">
        <v>96684</v>
      </c>
      <c r="G10" s="147">
        <v>45705</v>
      </c>
      <c r="H10" s="147">
        <v>79444</v>
      </c>
      <c r="I10" s="147">
        <v>26084</v>
      </c>
      <c r="J10" s="147">
        <v>461</v>
      </c>
    </row>
    <row r="11" spans="1:10" ht="17.399999999999999" customHeight="1">
      <c r="A11" s="254" t="s">
        <v>296</v>
      </c>
      <c r="B11" s="254"/>
      <c r="C11" s="146">
        <v>346176</v>
      </c>
      <c r="D11" s="147">
        <v>317993</v>
      </c>
      <c r="E11" s="147">
        <v>23667</v>
      </c>
      <c r="F11" s="147">
        <v>88285</v>
      </c>
      <c r="G11" s="147">
        <v>46751</v>
      </c>
      <c r="H11" s="147">
        <v>98492</v>
      </c>
      <c r="I11" s="147">
        <v>27817</v>
      </c>
      <c r="J11" s="147">
        <v>363</v>
      </c>
    </row>
    <row r="12" spans="1:10" ht="12.6" customHeight="1">
      <c r="B12" s="193" t="s">
        <v>396</v>
      </c>
      <c r="C12" s="65">
        <v>18441</v>
      </c>
      <c r="D12" s="66">
        <v>1276</v>
      </c>
      <c r="E12" s="38">
        <v>189</v>
      </c>
      <c r="F12" s="66">
        <v>1087</v>
      </c>
      <c r="G12" s="66" t="s">
        <v>8</v>
      </c>
      <c r="H12" s="66" t="s">
        <v>8</v>
      </c>
      <c r="I12" s="66">
        <v>17154</v>
      </c>
      <c r="J12" s="66">
        <v>8</v>
      </c>
    </row>
    <row r="13" spans="1:10" ht="12.6" customHeight="1">
      <c r="B13" s="206" t="s">
        <v>397</v>
      </c>
      <c r="C13" s="48">
        <v>19734</v>
      </c>
      <c r="D13" s="40">
        <v>10264</v>
      </c>
      <c r="E13" s="33">
        <v>268</v>
      </c>
      <c r="F13" s="40">
        <v>3028</v>
      </c>
      <c r="G13" s="40">
        <v>1538</v>
      </c>
      <c r="H13" s="40">
        <v>3282</v>
      </c>
      <c r="I13" s="40">
        <v>9462</v>
      </c>
      <c r="J13" s="40">
        <v>8</v>
      </c>
    </row>
    <row r="14" spans="1:10" ht="12.6" customHeight="1">
      <c r="B14" s="206" t="s">
        <v>398</v>
      </c>
      <c r="C14" s="48">
        <v>18907</v>
      </c>
      <c r="D14" s="40">
        <v>18319</v>
      </c>
      <c r="E14" s="33">
        <v>394</v>
      </c>
      <c r="F14" s="40">
        <v>2837</v>
      </c>
      <c r="G14" s="40">
        <v>2151</v>
      </c>
      <c r="H14" s="40">
        <v>8622</v>
      </c>
      <c r="I14" s="40">
        <v>586</v>
      </c>
      <c r="J14" s="40">
        <v>2</v>
      </c>
    </row>
    <row r="15" spans="1:10" ht="12.6" customHeight="1">
      <c r="B15" s="206" t="s">
        <v>399</v>
      </c>
      <c r="C15" s="48">
        <v>21460</v>
      </c>
      <c r="D15" s="40">
        <v>21214</v>
      </c>
      <c r="E15" s="33">
        <v>576</v>
      </c>
      <c r="F15" s="40">
        <v>3410</v>
      </c>
      <c r="G15" s="40">
        <v>2802</v>
      </c>
      <c r="H15" s="40">
        <v>9828</v>
      </c>
      <c r="I15" s="40">
        <v>233</v>
      </c>
      <c r="J15" s="40">
        <v>13</v>
      </c>
    </row>
    <row r="16" spans="1:10" ht="12.6" customHeight="1">
      <c r="B16" s="206" t="s">
        <v>400</v>
      </c>
      <c r="C16" s="48">
        <v>24751</v>
      </c>
      <c r="D16" s="40">
        <v>24621</v>
      </c>
      <c r="E16" s="33">
        <v>670</v>
      </c>
      <c r="F16" s="40">
        <v>4366</v>
      </c>
      <c r="G16" s="40">
        <v>3783</v>
      </c>
      <c r="H16" s="40">
        <v>10566</v>
      </c>
      <c r="I16" s="40">
        <v>122</v>
      </c>
      <c r="J16" s="40">
        <v>8</v>
      </c>
    </row>
    <row r="17" spans="1:10" ht="12.6" customHeight="1">
      <c r="B17" s="206" t="s">
        <v>401</v>
      </c>
      <c r="C17" s="48">
        <v>28012</v>
      </c>
      <c r="D17" s="40">
        <v>27941</v>
      </c>
      <c r="E17" s="33">
        <v>741</v>
      </c>
      <c r="F17" s="40">
        <v>5206</v>
      </c>
      <c r="G17" s="40">
        <v>5516</v>
      </c>
      <c r="H17" s="40">
        <v>10774</v>
      </c>
      <c r="I17" s="40">
        <v>61</v>
      </c>
      <c r="J17" s="40">
        <v>10</v>
      </c>
    </row>
    <row r="18" spans="1:10" ht="12.6" customHeight="1">
      <c r="B18" s="206" t="s">
        <v>402</v>
      </c>
      <c r="C18" s="48">
        <v>33511</v>
      </c>
      <c r="D18" s="40">
        <v>33426</v>
      </c>
      <c r="E18" s="33">
        <v>1151</v>
      </c>
      <c r="F18" s="40">
        <v>7934</v>
      </c>
      <c r="G18" s="40">
        <v>7328</v>
      </c>
      <c r="H18" s="40">
        <v>10728</v>
      </c>
      <c r="I18" s="40">
        <v>62</v>
      </c>
      <c r="J18" s="40">
        <v>23</v>
      </c>
    </row>
    <row r="19" spans="1:10" ht="12.6" customHeight="1">
      <c r="B19" s="206" t="s">
        <v>403</v>
      </c>
      <c r="C19" s="48">
        <v>29858</v>
      </c>
      <c r="D19" s="40">
        <v>29793</v>
      </c>
      <c r="E19" s="33">
        <v>1144</v>
      </c>
      <c r="F19" s="40">
        <v>7941</v>
      </c>
      <c r="G19" s="40">
        <v>6385</v>
      </c>
      <c r="H19" s="40">
        <v>9190</v>
      </c>
      <c r="I19" s="40">
        <v>46</v>
      </c>
      <c r="J19" s="40">
        <v>19</v>
      </c>
    </row>
    <row r="20" spans="1:10" ht="12.6" customHeight="1">
      <c r="B20" s="206" t="s">
        <v>404</v>
      </c>
      <c r="C20" s="48">
        <v>25447</v>
      </c>
      <c r="D20" s="40">
        <v>25385</v>
      </c>
      <c r="E20" s="33">
        <v>815</v>
      </c>
      <c r="F20" s="40">
        <v>7394</v>
      </c>
      <c r="G20" s="40">
        <v>5088</v>
      </c>
      <c r="H20" s="40">
        <v>8202</v>
      </c>
      <c r="I20" s="40">
        <v>44</v>
      </c>
      <c r="J20" s="40">
        <v>18</v>
      </c>
    </row>
    <row r="21" spans="1:10" ht="12.6" customHeight="1">
      <c r="B21" s="206" t="s">
        <v>405</v>
      </c>
      <c r="C21" s="48">
        <v>20676</v>
      </c>
      <c r="D21" s="40">
        <v>20641</v>
      </c>
      <c r="E21" s="33">
        <v>797</v>
      </c>
      <c r="F21" s="40">
        <v>5951</v>
      </c>
      <c r="G21" s="40">
        <v>3531</v>
      </c>
      <c r="H21" s="40">
        <v>7544</v>
      </c>
      <c r="I21" s="40">
        <v>22</v>
      </c>
      <c r="J21" s="40">
        <v>13</v>
      </c>
    </row>
    <row r="22" spans="1:10" ht="12.6" customHeight="1">
      <c r="B22" s="206" t="s">
        <v>406</v>
      </c>
      <c r="C22" s="48">
        <v>21417</v>
      </c>
      <c r="D22" s="40">
        <v>21377</v>
      </c>
      <c r="E22" s="33">
        <v>1821</v>
      </c>
      <c r="F22" s="40">
        <v>7438</v>
      </c>
      <c r="G22" s="40">
        <v>2772</v>
      </c>
      <c r="H22" s="40">
        <v>6203</v>
      </c>
      <c r="I22" s="40">
        <v>10</v>
      </c>
      <c r="J22" s="40">
        <v>30</v>
      </c>
    </row>
    <row r="23" spans="1:10" ht="12.6" customHeight="1">
      <c r="B23" s="206" t="s">
        <v>407</v>
      </c>
      <c r="C23" s="48">
        <v>26762</v>
      </c>
      <c r="D23" s="40">
        <v>26710</v>
      </c>
      <c r="E23" s="33">
        <v>3539</v>
      </c>
      <c r="F23" s="40">
        <v>10127</v>
      </c>
      <c r="G23" s="40">
        <v>2605</v>
      </c>
      <c r="H23" s="40">
        <v>5862</v>
      </c>
      <c r="I23" s="40">
        <v>9</v>
      </c>
      <c r="J23" s="40">
        <v>43</v>
      </c>
    </row>
    <row r="24" spans="1:10" ht="12.6" customHeight="1">
      <c r="B24" s="206" t="s">
        <v>408</v>
      </c>
      <c r="C24" s="48">
        <v>22340</v>
      </c>
      <c r="D24" s="40">
        <v>22272</v>
      </c>
      <c r="E24" s="33">
        <v>4341</v>
      </c>
      <c r="F24" s="40">
        <v>8323</v>
      </c>
      <c r="G24" s="40">
        <v>1505</v>
      </c>
      <c r="H24" s="40">
        <v>3510</v>
      </c>
      <c r="I24" s="40">
        <v>5</v>
      </c>
      <c r="J24" s="40">
        <v>63</v>
      </c>
    </row>
    <row r="25" spans="1:10" ht="12.6" customHeight="1">
      <c r="B25" s="206" t="s">
        <v>409</v>
      </c>
      <c r="C25" s="48">
        <v>17392</v>
      </c>
      <c r="D25" s="40">
        <v>17350</v>
      </c>
      <c r="E25" s="33">
        <v>3756</v>
      </c>
      <c r="F25" s="40">
        <v>6622</v>
      </c>
      <c r="G25" s="40">
        <v>866</v>
      </c>
      <c r="H25" s="40">
        <v>2310</v>
      </c>
      <c r="I25" s="40">
        <v>1</v>
      </c>
      <c r="J25" s="40">
        <v>41</v>
      </c>
    </row>
    <row r="26" spans="1:10" ht="12.6" customHeight="1">
      <c r="B26" s="220" t="s">
        <v>2</v>
      </c>
      <c r="C26" s="49">
        <v>17468</v>
      </c>
      <c r="D26" s="42">
        <v>17404</v>
      </c>
      <c r="E26" s="36">
        <v>3465</v>
      </c>
      <c r="F26" s="42">
        <v>6621</v>
      </c>
      <c r="G26" s="42">
        <v>881</v>
      </c>
      <c r="H26" s="42">
        <v>1871</v>
      </c>
      <c r="I26" s="42" t="s">
        <v>8</v>
      </c>
      <c r="J26" s="42">
        <v>64</v>
      </c>
    </row>
    <row r="27" spans="1:10" ht="16.8" customHeight="1">
      <c r="A27" s="243" t="s">
        <v>11</v>
      </c>
      <c r="B27" s="246"/>
      <c r="C27" s="65">
        <v>160409</v>
      </c>
      <c r="D27" s="66">
        <v>145889</v>
      </c>
      <c r="E27" s="66">
        <v>10596</v>
      </c>
      <c r="F27" s="66">
        <v>37327</v>
      </c>
      <c r="G27" s="66">
        <v>9240</v>
      </c>
      <c r="H27" s="66">
        <v>59881</v>
      </c>
      <c r="I27" s="66">
        <v>14369</v>
      </c>
      <c r="J27" s="66">
        <v>149</v>
      </c>
    </row>
    <row r="28" spans="1:10" ht="12.6" customHeight="1">
      <c r="A28" s="33"/>
      <c r="B28" s="193" t="s">
        <v>396</v>
      </c>
      <c r="C28" s="48">
        <v>9332</v>
      </c>
      <c r="D28" s="40">
        <v>766</v>
      </c>
      <c r="E28" s="40">
        <v>118</v>
      </c>
      <c r="F28" s="40">
        <v>648</v>
      </c>
      <c r="G28" s="40" t="s">
        <v>8</v>
      </c>
      <c r="H28" s="40" t="s">
        <v>8</v>
      </c>
      <c r="I28" s="40">
        <v>8558</v>
      </c>
      <c r="J28" s="40">
        <v>6</v>
      </c>
    </row>
    <row r="29" spans="1:10" ht="12.6" customHeight="1">
      <c r="A29" s="33"/>
      <c r="B29" s="206" t="s">
        <v>397</v>
      </c>
      <c r="C29" s="48">
        <v>9690</v>
      </c>
      <c r="D29" s="40">
        <v>4573</v>
      </c>
      <c r="E29" s="40">
        <v>160</v>
      </c>
      <c r="F29" s="40">
        <v>1553</v>
      </c>
      <c r="G29" s="40">
        <v>387</v>
      </c>
      <c r="H29" s="40">
        <v>1370</v>
      </c>
      <c r="I29" s="40">
        <v>5113</v>
      </c>
      <c r="J29" s="40">
        <v>4</v>
      </c>
    </row>
    <row r="30" spans="1:10" ht="12.6" customHeight="1">
      <c r="A30" s="33"/>
      <c r="B30" s="206" t="s">
        <v>398</v>
      </c>
      <c r="C30" s="48">
        <v>9007</v>
      </c>
      <c r="D30" s="40">
        <v>8621</v>
      </c>
      <c r="E30" s="40">
        <v>215</v>
      </c>
      <c r="F30" s="40">
        <v>1503</v>
      </c>
      <c r="G30" s="40">
        <v>610</v>
      </c>
      <c r="H30" s="40">
        <v>4111</v>
      </c>
      <c r="I30" s="40">
        <v>386</v>
      </c>
      <c r="J30" s="40" t="s">
        <v>8</v>
      </c>
    </row>
    <row r="31" spans="1:10" ht="12.6" customHeight="1">
      <c r="A31" s="33"/>
      <c r="B31" s="206" t="s">
        <v>399</v>
      </c>
      <c r="C31" s="48">
        <v>10258</v>
      </c>
      <c r="D31" s="40">
        <v>10121</v>
      </c>
      <c r="E31" s="40">
        <v>293</v>
      </c>
      <c r="F31" s="40">
        <v>1692</v>
      </c>
      <c r="G31" s="40">
        <v>756</v>
      </c>
      <c r="H31" s="40">
        <v>5046</v>
      </c>
      <c r="I31" s="40">
        <v>132</v>
      </c>
      <c r="J31" s="40">
        <v>5</v>
      </c>
    </row>
    <row r="32" spans="1:10" ht="12.6" customHeight="1">
      <c r="A32" s="33"/>
      <c r="B32" s="206" t="s">
        <v>400</v>
      </c>
      <c r="C32" s="48">
        <v>12043</v>
      </c>
      <c r="D32" s="40">
        <v>11968</v>
      </c>
      <c r="E32" s="40">
        <v>396</v>
      </c>
      <c r="F32" s="40">
        <v>2231</v>
      </c>
      <c r="G32" s="40">
        <v>967</v>
      </c>
      <c r="H32" s="40">
        <v>5704</v>
      </c>
      <c r="I32" s="40">
        <v>70</v>
      </c>
      <c r="J32" s="40">
        <v>5</v>
      </c>
    </row>
    <row r="33" spans="1:10" ht="12.6" customHeight="1">
      <c r="A33" s="33"/>
      <c r="B33" s="206" t="s">
        <v>401</v>
      </c>
      <c r="C33" s="48">
        <v>13338</v>
      </c>
      <c r="D33" s="40">
        <v>13301</v>
      </c>
      <c r="E33" s="40">
        <v>450</v>
      </c>
      <c r="F33" s="40">
        <v>2694</v>
      </c>
      <c r="G33" s="40">
        <v>1219</v>
      </c>
      <c r="H33" s="40">
        <v>6028</v>
      </c>
      <c r="I33" s="40">
        <v>30</v>
      </c>
      <c r="J33" s="40">
        <v>7</v>
      </c>
    </row>
    <row r="34" spans="1:10" ht="12.6" customHeight="1">
      <c r="A34" s="33"/>
      <c r="B34" s="206" t="s">
        <v>402</v>
      </c>
      <c r="C34" s="48">
        <v>16093</v>
      </c>
      <c r="D34" s="40">
        <v>16064</v>
      </c>
      <c r="E34" s="40">
        <v>741</v>
      </c>
      <c r="F34" s="40">
        <v>3937</v>
      </c>
      <c r="G34" s="40">
        <v>1537</v>
      </c>
      <c r="H34" s="40">
        <v>6574</v>
      </c>
      <c r="I34" s="40">
        <v>24</v>
      </c>
      <c r="J34" s="40">
        <v>5</v>
      </c>
    </row>
    <row r="35" spans="1:10" ht="12.6" customHeight="1">
      <c r="A35" s="33"/>
      <c r="B35" s="206" t="s">
        <v>403</v>
      </c>
      <c r="C35" s="48">
        <v>14337</v>
      </c>
      <c r="D35" s="40">
        <v>14310</v>
      </c>
      <c r="E35" s="40">
        <v>723</v>
      </c>
      <c r="F35" s="40">
        <v>3680</v>
      </c>
      <c r="G35" s="40">
        <v>1224</v>
      </c>
      <c r="H35" s="40">
        <v>5961</v>
      </c>
      <c r="I35" s="40">
        <v>15</v>
      </c>
      <c r="J35" s="40">
        <v>12</v>
      </c>
    </row>
    <row r="36" spans="1:10" ht="12.6" customHeight="1">
      <c r="A36" s="33"/>
      <c r="B36" s="206" t="s">
        <v>404</v>
      </c>
      <c r="C36" s="48">
        <v>12111</v>
      </c>
      <c r="D36" s="40">
        <v>12089</v>
      </c>
      <c r="E36" s="40">
        <v>459</v>
      </c>
      <c r="F36" s="40">
        <v>3199</v>
      </c>
      <c r="G36" s="40">
        <v>861</v>
      </c>
      <c r="H36" s="40">
        <v>5524</v>
      </c>
      <c r="I36" s="40">
        <v>14</v>
      </c>
      <c r="J36" s="40">
        <v>8</v>
      </c>
    </row>
    <row r="37" spans="1:10" ht="12.6" customHeight="1">
      <c r="A37" s="33"/>
      <c r="B37" s="206" t="s">
        <v>405</v>
      </c>
      <c r="C37" s="48">
        <v>9908</v>
      </c>
      <c r="D37" s="40">
        <v>9890</v>
      </c>
      <c r="E37" s="40">
        <v>417</v>
      </c>
      <c r="F37" s="40">
        <v>2531</v>
      </c>
      <c r="G37" s="40">
        <v>430</v>
      </c>
      <c r="H37" s="40">
        <v>5069</v>
      </c>
      <c r="I37" s="40">
        <v>12</v>
      </c>
      <c r="J37" s="40">
        <v>6</v>
      </c>
    </row>
    <row r="38" spans="1:10" ht="12.6" customHeight="1">
      <c r="A38" s="33"/>
      <c r="B38" s="206" t="s">
        <v>406</v>
      </c>
      <c r="C38" s="48">
        <v>10037</v>
      </c>
      <c r="D38" s="40">
        <v>10012</v>
      </c>
      <c r="E38" s="40">
        <v>878</v>
      </c>
      <c r="F38" s="40">
        <v>2938</v>
      </c>
      <c r="G38" s="40">
        <v>369</v>
      </c>
      <c r="H38" s="40">
        <v>4288</v>
      </c>
      <c r="I38" s="40">
        <v>8</v>
      </c>
      <c r="J38" s="40">
        <v>17</v>
      </c>
    </row>
    <row r="39" spans="1:10" ht="12.6" customHeight="1">
      <c r="A39" s="33"/>
      <c r="B39" s="206" t="s">
        <v>407</v>
      </c>
      <c r="C39" s="48">
        <v>12154</v>
      </c>
      <c r="D39" s="40">
        <v>12136</v>
      </c>
      <c r="E39" s="40">
        <v>1582</v>
      </c>
      <c r="F39" s="40">
        <v>3866</v>
      </c>
      <c r="G39" s="40">
        <v>360</v>
      </c>
      <c r="H39" s="40">
        <v>4283</v>
      </c>
      <c r="I39" s="40">
        <v>4</v>
      </c>
      <c r="J39" s="40">
        <v>14</v>
      </c>
    </row>
    <row r="40" spans="1:10" ht="12.6" customHeight="1">
      <c r="A40" s="33"/>
      <c r="B40" s="206" t="s">
        <v>408</v>
      </c>
      <c r="C40" s="48">
        <v>9346</v>
      </c>
      <c r="D40" s="40">
        <v>9312</v>
      </c>
      <c r="E40" s="40">
        <v>1746</v>
      </c>
      <c r="F40" s="40">
        <v>2919</v>
      </c>
      <c r="G40" s="40">
        <v>218</v>
      </c>
      <c r="H40" s="40">
        <v>2648</v>
      </c>
      <c r="I40" s="40">
        <v>3</v>
      </c>
      <c r="J40" s="40">
        <v>31</v>
      </c>
    </row>
    <row r="41" spans="1:10" ht="12.6" customHeight="1">
      <c r="A41" s="33"/>
      <c r="B41" s="206" t="s">
        <v>409</v>
      </c>
      <c r="C41" s="48">
        <v>7134</v>
      </c>
      <c r="D41" s="40">
        <v>7120</v>
      </c>
      <c r="E41" s="40">
        <v>1370</v>
      </c>
      <c r="F41" s="40">
        <v>2322</v>
      </c>
      <c r="G41" s="40">
        <v>113</v>
      </c>
      <c r="H41" s="40">
        <v>1832</v>
      </c>
      <c r="I41" s="40" t="s">
        <v>8</v>
      </c>
      <c r="J41" s="40">
        <v>14</v>
      </c>
    </row>
    <row r="42" spans="1:10" ht="12.6" customHeight="1">
      <c r="A42" s="36"/>
      <c r="B42" s="220" t="s">
        <v>2</v>
      </c>
      <c r="C42" s="49">
        <v>5621</v>
      </c>
      <c r="D42" s="42">
        <v>5606</v>
      </c>
      <c r="E42" s="42">
        <v>1048</v>
      </c>
      <c r="F42" s="42">
        <v>1614</v>
      </c>
      <c r="G42" s="42">
        <v>189</v>
      </c>
      <c r="H42" s="42">
        <v>1443</v>
      </c>
      <c r="I42" s="42" t="s">
        <v>8</v>
      </c>
      <c r="J42" s="42">
        <v>15</v>
      </c>
    </row>
    <row r="43" spans="1:10" ht="16.8" customHeight="1">
      <c r="A43" s="243" t="s">
        <v>10</v>
      </c>
      <c r="B43" s="246"/>
      <c r="C43" s="48">
        <v>185767</v>
      </c>
      <c r="D43" s="40">
        <v>185767</v>
      </c>
      <c r="E43" s="40">
        <v>13071</v>
      </c>
      <c r="F43" s="40">
        <v>50958</v>
      </c>
      <c r="G43" s="40">
        <v>37511</v>
      </c>
      <c r="H43" s="40">
        <v>38611</v>
      </c>
      <c r="I43" s="40">
        <v>13448</v>
      </c>
      <c r="J43" s="40">
        <v>214</v>
      </c>
    </row>
    <row r="44" spans="1:10" ht="12.6" customHeight="1">
      <c r="A44" s="33"/>
      <c r="B44" s="193" t="s">
        <v>396</v>
      </c>
      <c r="C44" s="48">
        <v>9109</v>
      </c>
      <c r="D44" s="40">
        <v>9109</v>
      </c>
      <c r="E44" s="40">
        <v>71</v>
      </c>
      <c r="F44" s="40">
        <v>439</v>
      </c>
      <c r="G44" s="40" t="s">
        <v>8</v>
      </c>
      <c r="H44" s="40" t="s">
        <v>8</v>
      </c>
      <c r="I44" s="40">
        <v>8596</v>
      </c>
      <c r="J44" s="40">
        <v>2</v>
      </c>
    </row>
    <row r="45" spans="1:10" ht="12.6" customHeight="1">
      <c r="A45" s="33"/>
      <c r="B45" s="206" t="s">
        <v>397</v>
      </c>
      <c r="C45" s="48">
        <v>10044</v>
      </c>
      <c r="D45" s="40">
        <v>10044</v>
      </c>
      <c r="E45" s="40">
        <v>108</v>
      </c>
      <c r="F45" s="40">
        <v>1475</v>
      </c>
      <c r="G45" s="40">
        <v>1151</v>
      </c>
      <c r="H45" s="40">
        <v>1912</v>
      </c>
      <c r="I45" s="40">
        <v>4349</v>
      </c>
      <c r="J45" s="40">
        <v>4</v>
      </c>
    </row>
    <row r="46" spans="1:10" ht="12.6" customHeight="1">
      <c r="A46" s="33"/>
      <c r="B46" s="206" t="s">
        <v>398</v>
      </c>
      <c r="C46" s="48">
        <v>9900</v>
      </c>
      <c r="D46" s="40">
        <v>9900</v>
      </c>
      <c r="E46" s="40">
        <v>179</v>
      </c>
      <c r="F46" s="40">
        <v>1334</v>
      </c>
      <c r="G46" s="40">
        <v>1541</v>
      </c>
      <c r="H46" s="40">
        <v>4511</v>
      </c>
      <c r="I46" s="40">
        <v>200</v>
      </c>
      <c r="J46" s="40">
        <v>2</v>
      </c>
    </row>
    <row r="47" spans="1:10" ht="12.6" customHeight="1">
      <c r="A47" s="33"/>
      <c r="B47" s="206" t="s">
        <v>399</v>
      </c>
      <c r="C47" s="48">
        <v>11202</v>
      </c>
      <c r="D47" s="40">
        <v>11202</v>
      </c>
      <c r="E47" s="40">
        <v>283</v>
      </c>
      <c r="F47" s="40">
        <v>1718</v>
      </c>
      <c r="G47" s="40">
        <v>2046</v>
      </c>
      <c r="H47" s="40">
        <v>4782</v>
      </c>
      <c r="I47" s="40">
        <v>101</v>
      </c>
      <c r="J47" s="40">
        <v>8</v>
      </c>
    </row>
    <row r="48" spans="1:10" ht="12.6" customHeight="1">
      <c r="A48" s="33"/>
      <c r="B48" s="206" t="s">
        <v>400</v>
      </c>
      <c r="C48" s="48">
        <v>12708</v>
      </c>
      <c r="D48" s="40">
        <v>12708</v>
      </c>
      <c r="E48" s="40">
        <v>274</v>
      </c>
      <c r="F48" s="40">
        <v>2135</v>
      </c>
      <c r="G48" s="40">
        <v>2816</v>
      </c>
      <c r="H48" s="40">
        <v>4862</v>
      </c>
      <c r="I48" s="40">
        <v>52</v>
      </c>
      <c r="J48" s="40">
        <v>3</v>
      </c>
    </row>
    <row r="49" spans="1:10" ht="12.6" customHeight="1">
      <c r="A49" s="33"/>
      <c r="B49" s="206" t="s">
        <v>401</v>
      </c>
      <c r="C49" s="48">
        <v>14674</v>
      </c>
      <c r="D49" s="40">
        <v>14674</v>
      </c>
      <c r="E49" s="40">
        <v>291</v>
      </c>
      <c r="F49" s="40">
        <v>2512</v>
      </c>
      <c r="G49" s="40">
        <v>4297</v>
      </c>
      <c r="H49" s="40">
        <v>4746</v>
      </c>
      <c r="I49" s="40">
        <v>31</v>
      </c>
      <c r="J49" s="40">
        <v>3</v>
      </c>
    </row>
    <row r="50" spans="1:10" ht="12.6" customHeight="1">
      <c r="A50" s="33"/>
      <c r="B50" s="206" t="s">
        <v>402</v>
      </c>
      <c r="C50" s="48">
        <v>17418</v>
      </c>
      <c r="D50" s="40">
        <v>17418</v>
      </c>
      <c r="E50" s="40">
        <v>410</v>
      </c>
      <c r="F50" s="40">
        <v>3997</v>
      </c>
      <c r="G50" s="40">
        <v>5791</v>
      </c>
      <c r="H50" s="40">
        <v>4154</v>
      </c>
      <c r="I50" s="40">
        <v>38</v>
      </c>
      <c r="J50" s="40">
        <v>18</v>
      </c>
    </row>
    <row r="51" spans="1:10" ht="12.6" customHeight="1">
      <c r="A51" s="33"/>
      <c r="B51" s="206" t="s">
        <v>403</v>
      </c>
      <c r="C51" s="48">
        <v>15521</v>
      </c>
      <c r="D51" s="40">
        <v>15521</v>
      </c>
      <c r="E51" s="40">
        <v>421</v>
      </c>
      <c r="F51" s="40">
        <v>4261</v>
      </c>
      <c r="G51" s="40">
        <v>5161</v>
      </c>
      <c r="H51" s="40">
        <v>3229</v>
      </c>
      <c r="I51" s="40">
        <v>31</v>
      </c>
      <c r="J51" s="40">
        <v>7</v>
      </c>
    </row>
    <row r="52" spans="1:10" ht="12.6" customHeight="1">
      <c r="A52" s="33"/>
      <c r="B52" s="206" t="s">
        <v>404</v>
      </c>
      <c r="C52" s="48">
        <v>13336</v>
      </c>
      <c r="D52" s="40">
        <v>13336</v>
      </c>
      <c r="E52" s="40">
        <v>1122</v>
      </c>
      <c r="F52" s="40">
        <v>4195</v>
      </c>
      <c r="G52" s="40">
        <v>4227</v>
      </c>
      <c r="H52" s="40">
        <v>2678</v>
      </c>
      <c r="I52" s="40">
        <v>30</v>
      </c>
      <c r="J52" s="40">
        <v>10</v>
      </c>
    </row>
    <row r="53" spans="1:10" ht="12.6" customHeight="1">
      <c r="A53" s="33"/>
      <c r="B53" s="206" t="s">
        <v>405</v>
      </c>
      <c r="C53" s="48">
        <v>10768</v>
      </c>
      <c r="D53" s="40">
        <v>10768</v>
      </c>
      <c r="E53" s="40">
        <v>380</v>
      </c>
      <c r="F53" s="40">
        <v>3420</v>
      </c>
      <c r="G53" s="40">
        <v>3101</v>
      </c>
      <c r="H53" s="40">
        <v>2475</v>
      </c>
      <c r="I53" s="40">
        <v>10</v>
      </c>
      <c r="J53" s="40">
        <v>7</v>
      </c>
    </row>
    <row r="54" spans="1:10" ht="12.6" customHeight="1">
      <c r="A54" s="33"/>
      <c r="B54" s="206" t="s">
        <v>406</v>
      </c>
      <c r="C54" s="48">
        <v>11380</v>
      </c>
      <c r="D54" s="40">
        <v>11380</v>
      </c>
      <c r="E54" s="40">
        <v>943</v>
      </c>
      <c r="F54" s="40">
        <v>4500</v>
      </c>
      <c r="G54" s="40">
        <v>2403</v>
      </c>
      <c r="H54" s="40">
        <v>1915</v>
      </c>
      <c r="I54" s="40">
        <v>2</v>
      </c>
      <c r="J54" s="40">
        <v>13</v>
      </c>
    </row>
    <row r="55" spans="1:10" ht="12.6" customHeight="1">
      <c r="A55" s="33"/>
      <c r="B55" s="206" t="s">
        <v>407</v>
      </c>
      <c r="C55" s="48">
        <v>14608</v>
      </c>
      <c r="D55" s="40">
        <v>14608</v>
      </c>
      <c r="E55" s="40">
        <v>1957</v>
      </c>
      <c r="F55" s="40">
        <v>6261</v>
      </c>
      <c r="G55" s="40">
        <v>2245</v>
      </c>
      <c r="H55" s="40">
        <v>1579</v>
      </c>
      <c r="I55" s="40">
        <v>5</v>
      </c>
      <c r="J55" s="40">
        <v>29</v>
      </c>
    </row>
    <row r="56" spans="1:10" ht="12.6" customHeight="1">
      <c r="A56" s="33"/>
      <c r="B56" s="206" t="s">
        <v>408</v>
      </c>
      <c r="C56" s="48">
        <v>12994</v>
      </c>
      <c r="D56" s="40">
        <v>12994</v>
      </c>
      <c r="E56" s="40">
        <v>2595</v>
      </c>
      <c r="F56" s="40">
        <v>5404</v>
      </c>
      <c r="G56" s="40">
        <v>1287</v>
      </c>
      <c r="H56" s="40">
        <v>862</v>
      </c>
      <c r="I56" s="40">
        <v>2</v>
      </c>
      <c r="J56" s="40">
        <v>32</v>
      </c>
    </row>
    <row r="57" spans="1:10" ht="12.6" customHeight="1">
      <c r="A57" s="33"/>
      <c r="B57" s="206" t="s">
        <v>409</v>
      </c>
      <c r="C57" s="48">
        <v>10258</v>
      </c>
      <c r="D57" s="40">
        <v>10258</v>
      </c>
      <c r="E57" s="40">
        <v>2386</v>
      </c>
      <c r="F57" s="40">
        <v>4300</v>
      </c>
      <c r="G57" s="40">
        <v>753</v>
      </c>
      <c r="H57" s="40">
        <v>478</v>
      </c>
      <c r="I57" s="40">
        <v>1</v>
      </c>
      <c r="J57" s="40">
        <v>27</v>
      </c>
    </row>
    <row r="58" spans="1:10" ht="12.6" customHeight="1">
      <c r="A58" s="45"/>
      <c r="B58" s="217" t="s">
        <v>2</v>
      </c>
      <c r="C58" s="62">
        <v>11847</v>
      </c>
      <c r="D58" s="63">
        <v>11847</v>
      </c>
      <c r="E58" s="63">
        <v>2417</v>
      </c>
      <c r="F58" s="63">
        <v>5007</v>
      </c>
      <c r="G58" s="63">
        <v>692</v>
      </c>
      <c r="H58" s="63">
        <v>428</v>
      </c>
      <c r="I58" s="63" t="s">
        <v>8</v>
      </c>
      <c r="J58" s="63">
        <v>49</v>
      </c>
    </row>
    <row r="59" spans="1:10">
      <c r="J59" s="13" t="s">
        <v>870</v>
      </c>
    </row>
    <row r="60" spans="1:10">
      <c r="A60" s="14" t="s">
        <v>1142</v>
      </c>
      <c r="J60" s="13"/>
    </row>
    <row r="61" spans="1:10">
      <c r="A61" s="14" t="s">
        <v>383</v>
      </c>
      <c r="D61" s="69"/>
    </row>
    <row r="62" spans="1:10">
      <c r="A62" s="14" t="s">
        <v>377</v>
      </c>
    </row>
  </sheetData>
  <customSheetViews>
    <customSheetView guid="{5EBCDA32-B4BD-414C-B320-75D89D5E9F8E}" showPageBreaks="1" printArea="1" view="pageBreakPreview">
      <selection activeCell="W20" sqref="W20"/>
      <pageMargins left="0" right="0" top="0.59055118110236227" bottom="0.59055118110236227" header="0.51181102362204722" footer="0.51181102362204722"/>
      <printOptions horizontalCentered="1"/>
      <pageSetup paperSize="9" scale="96" pageOrder="overThenDown" orientation="portrait" r:id="rId1"/>
      <headerFooter alignWithMargins="0"/>
    </customSheetView>
  </customSheetViews>
  <mergeCells count="10">
    <mergeCell ref="A1:J1"/>
    <mergeCell ref="C8:C9"/>
    <mergeCell ref="I8:I9"/>
    <mergeCell ref="J8:J9"/>
    <mergeCell ref="D8:H8"/>
    <mergeCell ref="A43:B43"/>
    <mergeCell ref="A27:B27"/>
    <mergeCell ref="A10:B10"/>
    <mergeCell ref="A11:B11"/>
    <mergeCell ref="A8:B9"/>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zoomScaleSheetLayoutView="100" workbookViewId="0">
      <selection sqref="A1:B1"/>
    </sheetView>
  </sheetViews>
  <sheetFormatPr defaultColWidth="1.6640625" defaultRowHeight="12"/>
  <cols>
    <col min="1" max="1" width="4.44140625" style="14" customWidth="1"/>
    <col min="2" max="2" width="8" style="14" customWidth="1"/>
    <col min="3" max="11" width="9.77734375" style="14" customWidth="1"/>
    <col min="12" max="16384" width="1.6640625" style="14"/>
  </cols>
  <sheetData>
    <row r="1" spans="1:12" s="12" customFormat="1" ht="19.2">
      <c r="A1" s="120" t="str">
        <f ca="1">MID(CELL("FILENAME",A1),FIND("]",CELL("FILENAME",A1))+1,99)&amp;"　"&amp;"在学学校・未就学の種類、男女別在学者数および未就学者数"</f>
        <v>15　在学学校・未就学の種類、男女別在学者数および未就学者数</v>
      </c>
      <c r="B1" s="120"/>
      <c r="C1" s="121"/>
      <c r="D1" s="121"/>
      <c r="E1" s="121"/>
      <c r="F1" s="121"/>
      <c r="G1" s="121"/>
      <c r="H1" s="121"/>
      <c r="I1" s="121"/>
      <c r="J1" s="121"/>
      <c r="K1" s="121"/>
    </row>
    <row r="2" spans="1:12">
      <c r="A2" s="139"/>
      <c r="B2" s="139"/>
      <c r="C2" s="139"/>
      <c r="D2" s="139"/>
      <c r="E2" s="139"/>
      <c r="F2" s="139"/>
      <c r="G2" s="139"/>
      <c r="H2" s="139"/>
      <c r="I2" s="139"/>
      <c r="J2" s="139"/>
      <c r="K2" s="139"/>
    </row>
    <row r="3" spans="1:12" ht="1.05" customHeight="1">
      <c r="A3" s="139"/>
      <c r="B3" s="139"/>
      <c r="C3" s="139"/>
      <c r="D3" s="139"/>
      <c r="E3" s="139"/>
      <c r="F3" s="139"/>
      <c r="G3" s="139"/>
      <c r="H3" s="139"/>
      <c r="I3" s="139"/>
      <c r="J3" s="139"/>
      <c r="K3" s="139"/>
    </row>
    <row r="4" spans="1:12" ht="1.05" customHeight="1">
      <c r="A4" s="140"/>
      <c r="B4" s="140"/>
      <c r="C4" s="140"/>
      <c r="D4" s="140"/>
      <c r="E4" s="140"/>
      <c r="F4" s="140"/>
      <c r="G4" s="140"/>
      <c r="H4" s="140"/>
      <c r="I4" s="140"/>
      <c r="J4" s="140"/>
      <c r="K4" s="140"/>
    </row>
    <row r="5" spans="1:12" s="197" customFormat="1" ht="1.05" customHeight="1">
      <c r="A5" s="141"/>
      <c r="B5" s="141"/>
      <c r="C5" s="141"/>
      <c r="D5" s="141"/>
      <c r="E5" s="141"/>
      <c r="F5" s="141"/>
      <c r="G5" s="141"/>
      <c r="H5" s="141"/>
      <c r="I5" s="141"/>
      <c r="J5" s="141"/>
      <c r="K5" s="141"/>
    </row>
    <row r="6" spans="1:12" ht="1.05" customHeight="1">
      <c r="A6" s="139"/>
      <c r="B6" s="139"/>
      <c r="C6" s="139"/>
      <c r="D6" s="139"/>
      <c r="E6" s="139"/>
      <c r="F6" s="139"/>
      <c r="G6" s="139"/>
      <c r="H6" s="139"/>
      <c r="I6" s="139"/>
      <c r="J6" s="139"/>
      <c r="K6" s="139"/>
    </row>
    <row r="7" spans="1:12">
      <c r="A7" s="139"/>
      <c r="B7" s="139"/>
      <c r="C7" s="139"/>
      <c r="D7" s="139"/>
      <c r="E7" s="139"/>
      <c r="F7" s="139"/>
      <c r="G7" s="139"/>
      <c r="H7" s="139"/>
      <c r="I7" s="139"/>
      <c r="J7" s="139"/>
      <c r="K7" s="142" t="s">
        <v>871</v>
      </c>
    </row>
    <row r="8" spans="1:12" ht="19.95" customHeight="1">
      <c r="A8" s="255" t="s">
        <v>394</v>
      </c>
      <c r="B8" s="266"/>
      <c r="C8" s="264" t="s">
        <v>52</v>
      </c>
      <c r="D8" s="264"/>
      <c r="E8" s="264"/>
      <c r="F8" s="264"/>
      <c r="G8" s="264"/>
      <c r="H8" s="262" t="s">
        <v>51</v>
      </c>
      <c r="I8" s="264"/>
      <c r="J8" s="264"/>
      <c r="K8" s="264"/>
    </row>
    <row r="9" spans="1:12" ht="25.05" customHeight="1">
      <c r="A9" s="267"/>
      <c r="B9" s="268"/>
      <c r="C9" s="191" t="s">
        <v>6</v>
      </c>
      <c r="D9" s="143" t="s">
        <v>853</v>
      </c>
      <c r="E9" s="190" t="s">
        <v>856</v>
      </c>
      <c r="F9" s="143" t="s">
        <v>355</v>
      </c>
      <c r="G9" s="143" t="s">
        <v>854</v>
      </c>
      <c r="H9" s="191" t="s">
        <v>6</v>
      </c>
      <c r="I9" s="190" t="s">
        <v>858</v>
      </c>
      <c r="J9" s="143" t="s">
        <v>855</v>
      </c>
      <c r="K9" s="191" t="s">
        <v>857</v>
      </c>
      <c r="L9" s="21"/>
    </row>
    <row r="10" spans="1:12" ht="42" customHeight="1">
      <c r="A10" s="253" t="s">
        <v>357</v>
      </c>
      <c r="B10" s="252"/>
      <c r="C10" s="48">
        <v>57577</v>
      </c>
      <c r="D10" s="40">
        <v>33369</v>
      </c>
      <c r="E10" s="40">
        <v>10504</v>
      </c>
      <c r="F10" s="40">
        <v>1923</v>
      </c>
      <c r="G10" s="40">
        <v>11714</v>
      </c>
      <c r="H10" s="40">
        <v>22842</v>
      </c>
      <c r="I10" s="40">
        <v>6280</v>
      </c>
      <c r="J10" s="40">
        <v>4431</v>
      </c>
      <c r="K10" s="40">
        <v>12131</v>
      </c>
      <c r="L10" s="40"/>
    </row>
    <row r="11" spans="1:12" ht="42" customHeight="1">
      <c r="A11" s="188"/>
      <c r="B11" s="22" t="s">
        <v>3</v>
      </c>
      <c r="C11" s="40">
        <v>30180</v>
      </c>
      <c r="D11" s="40">
        <v>17174</v>
      </c>
      <c r="E11" s="40">
        <v>5338</v>
      </c>
      <c r="F11" s="40">
        <v>696</v>
      </c>
      <c r="G11" s="40">
        <v>6942</v>
      </c>
      <c r="H11" s="40">
        <v>11743</v>
      </c>
      <c r="I11" s="40">
        <v>3122</v>
      </c>
      <c r="J11" s="40">
        <v>2361</v>
      </c>
      <c r="K11" s="40">
        <v>6260</v>
      </c>
      <c r="L11" s="40"/>
    </row>
    <row r="12" spans="1:12" ht="42" customHeight="1">
      <c r="A12" s="204"/>
      <c r="B12" s="144" t="s">
        <v>4</v>
      </c>
      <c r="C12" s="42">
        <v>27397</v>
      </c>
      <c r="D12" s="42">
        <v>16195</v>
      </c>
      <c r="E12" s="42">
        <v>5166</v>
      </c>
      <c r="F12" s="42">
        <v>1227</v>
      </c>
      <c r="G12" s="42">
        <v>4772</v>
      </c>
      <c r="H12" s="42">
        <v>11099</v>
      </c>
      <c r="I12" s="42">
        <v>3158</v>
      </c>
      <c r="J12" s="42">
        <v>2070</v>
      </c>
      <c r="K12" s="42">
        <v>5871</v>
      </c>
      <c r="L12" s="40"/>
    </row>
    <row r="13" spans="1:12" ht="42" customHeight="1">
      <c r="A13" s="254" t="s">
        <v>994</v>
      </c>
      <c r="B13" s="265"/>
      <c r="C13" s="40">
        <v>59387</v>
      </c>
      <c r="D13" s="40">
        <v>33367</v>
      </c>
      <c r="E13" s="40">
        <v>10628</v>
      </c>
      <c r="F13" s="40">
        <v>1480</v>
      </c>
      <c r="G13" s="40">
        <v>13909</v>
      </c>
      <c r="H13" s="40">
        <v>23624</v>
      </c>
      <c r="I13" s="40">
        <v>4405</v>
      </c>
      <c r="J13" s="40">
        <v>7910</v>
      </c>
      <c r="K13" s="40">
        <v>11307</v>
      </c>
      <c r="L13" s="40"/>
    </row>
    <row r="14" spans="1:12" ht="42" customHeight="1">
      <c r="A14" s="188"/>
      <c r="B14" s="22" t="s">
        <v>3</v>
      </c>
      <c r="C14" s="40">
        <v>30553</v>
      </c>
      <c r="D14" s="40">
        <v>17115</v>
      </c>
      <c r="E14" s="40">
        <v>5324</v>
      </c>
      <c r="F14" s="40">
        <v>527</v>
      </c>
      <c r="G14" s="40">
        <v>7586</v>
      </c>
      <c r="H14" s="40">
        <v>12151</v>
      </c>
      <c r="I14" s="40">
        <v>2253</v>
      </c>
      <c r="J14" s="40">
        <v>4145</v>
      </c>
      <c r="K14" s="40">
        <v>5751</v>
      </c>
      <c r="L14" s="40"/>
    </row>
    <row r="15" spans="1:12" ht="42" customHeight="1">
      <c r="A15" s="219"/>
      <c r="B15" s="145" t="s">
        <v>4</v>
      </c>
      <c r="C15" s="63">
        <v>28834</v>
      </c>
      <c r="D15" s="63">
        <v>16252</v>
      </c>
      <c r="E15" s="63">
        <v>5304</v>
      </c>
      <c r="F15" s="63">
        <v>953</v>
      </c>
      <c r="G15" s="63">
        <v>6323</v>
      </c>
      <c r="H15" s="63">
        <v>11473</v>
      </c>
      <c r="I15" s="63">
        <v>2152</v>
      </c>
      <c r="J15" s="63">
        <v>3765</v>
      </c>
      <c r="K15" s="63">
        <v>5556</v>
      </c>
      <c r="L15" s="40"/>
    </row>
    <row r="16" spans="1:12">
      <c r="H16" s="40"/>
      <c r="I16" s="40"/>
      <c r="J16" s="40"/>
      <c r="K16" s="13" t="s">
        <v>872</v>
      </c>
      <c r="L16" s="40"/>
    </row>
    <row r="17" spans="1:10">
      <c r="A17" s="14" t="s">
        <v>1142</v>
      </c>
      <c r="J17" s="13"/>
    </row>
    <row r="18" spans="1:10">
      <c r="A18" s="14" t="s">
        <v>384</v>
      </c>
    </row>
  </sheetData>
  <customSheetViews>
    <customSheetView guid="{5EBCDA32-B4BD-414C-B320-75D89D5E9F8E}" showPageBreaks="1" printArea="1" view="pageBreakPreview">
      <selection activeCell="T22" sqref="T22"/>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5">
    <mergeCell ref="A10:B10"/>
    <mergeCell ref="A13:B13"/>
    <mergeCell ref="C8:G8"/>
    <mergeCell ref="H8:K8"/>
    <mergeCell ref="A8:B9"/>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zoomScaleSheetLayoutView="100" workbookViewId="0">
      <selection sqref="A1:B1"/>
    </sheetView>
  </sheetViews>
  <sheetFormatPr defaultColWidth="1.6640625" defaultRowHeight="12"/>
  <cols>
    <col min="1" max="1" width="2.6640625" style="14" customWidth="1"/>
    <col min="2" max="2" width="3" style="69" customWidth="1"/>
    <col min="3" max="3" width="34.5546875" style="14" customWidth="1"/>
    <col min="4" max="6" width="20.21875" style="14" customWidth="1"/>
    <col min="7" max="16384" width="1.6640625" style="14"/>
  </cols>
  <sheetData>
    <row r="1" spans="1:7" s="12" customFormat="1" ht="19.2">
      <c r="A1" s="10" t="str">
        <f ca="1">MID(CELL("FILENAME",A1),FIND("]",CELL("FILENAME",A1))+1,99)&amp;"　"&amp;"職業大分類および男女別１５歳以上就業者数"</f>
        <v>16　職業大分類および男女別１５歳以上就業者数</v>
      </c>
      <c r="B1" s="11"/>
      <c r="C1" s="11"/>
      <c r="D1" s="11"/>
      <c r="E1" s="11"/>
      <c r="F1" s="11"/>
    </row>
    <row r="3" spans="1:7" s="197" customFormat="1" ht="0.6" customHeight="1">
      <c r="A3" s="239"/>
      <c r="B3" s="239"/>
      <c r="C3" s="239"/>
      <c r="D3" s="239"/>
      <c r="E3" s="239"/>
      <c r="F3" s="239"/>
    </row>
    <row r="4" spans="1:7" ht="0.6" customHeight="1">
      <c r="A4" s="186"/>
      <c r="B4" s="70"/>
      <c r="C4" s="186"/>
      <c r="D4" s="186"/>
      <c r="E4" s="186"/>
      <c r="F4" s="186"/>
      <c r="G4" s="197"/>
    </row>
    <row r="5" spans="1:7" s="197" customFormat="1" ht="1.05" customHeight="1">
      <c r="A5" s="186"/>
      <c r="B5" s="70"/>
      <c r="C5" s="186"/>
      <c r="D5" s="186"/>
      <c r="E5" s="186"/>
      <c r="F5" s="186"/>
    </row>
    <row r="6" spans="1:7" ht="1.05" customHeight="1"/>
    <row r="7" spans="1:7">
      <c r="F7" s="13" t="s">
        <v>865</v>
      </c>
    </row>
    <row r="8" spans="1:7" ht="19.95" customHeight="1">
      <c r="A8" s="235" t="s">
        <v>418</v>
      </c>
      <c r="B8" s="230"/>
      <c r="C8" s="228"/>
      <c r="D8" s="182" t="s">
        <v>841</v>
      </c>
      <c r="E8" s="182" t="s">
        <v>395</v>
      </c>
      <c r="F8" s="182" t="s">
        <v>312</v>
      </c>
    </row>
    <row r="9" spans="1:7" ht="19.95" customHeight="1">
      <c r="A9" s="254" t="s">
        <v>6</v>
      </c>
      <c r="B9" s="254"/>
      <c r="C9" s="254"/>
      <c r="D9" s="65">
        <v>172729</v>
      </c>
      <c r="E9" s="66">
        <v>175364</v>
      </c>
      <c r="F9" s="66" t="s">
        <v>314</v>
      </c>
      <c r="G9" s="40"/>
    </row>
    <row r="10" spans="1:7" ht="15" customHeight="1">
      <c r="B10" s="131" t="s">
        <v>54</v>
      </c>
      <c r="C10" s="184" t="s">
        <v>55</v>
      </c>
      <c r="D10" s="40">
        <v>5682</v>
      </c>
      <c r="E10" s="40">
        <v>5497</v>
      </c>
      <c r="F10" s="40" t="s">
        <v>315</v>
      </c>
      <c r="G10" s="40"/>
    </row>
    <row r="11" spans="1:7" ht="15" customHeight="1">
      <c r="B11" s="130" t="s">
        <v>56</v>
      </c>
      <c r="C11" s="192" t="s">
        <v>57</v>
      </c>
      <c r="D11" s="40">
        <v>27765</v>
      </c>
      <c r="E11" s="40">
        <v>32195</v>
      </c>
      <c r="F11" s="83">
        <v>35576</v>
      </c>
      <c r="G11" s="40"/>
    </row>
    <row r="12" spans="1:7" ht="15" customHeight="1">
      <c r="B12" s="130" t="s">
        <v>58</v>
      </c>
      <c r="C12" s="192" t="s">
        <v>59</v>
      </c>
      <c r="D12" s="40">
        <v>36715</v>
      </c>
      <c r="E12" s="40">
        <v>38359</v>
      </c>
      <c r="F12" s="40">
        <v>40466</v>
      </c>
      <c r="G12" s="40"/>
    </row>
    <row r="13" spans="1:7" ht="15" customHeight="1">
      <c r="B13" s="130" t="s">
        <v>60</v>
      </c>
      <c r="C13" s="192" t="s">
        <v>61</v>
      </c>
      <c r="D13" s="40">
        <v>30519</v>
      </c>
      <c r="E13" s="40">
        <v>29948</v>
      </c>
      <c r="F13" s="40" t="s">
        <v>316</v>
      </c>
      <c r="G13" s="40"/>
    </row>
    <row r="14" spans="1:7" ht="15" customHeight="1">
      <c r="B14" s="130" t="s">
        <v>62</v>
      </c>
      <c r="C14" s="192" t="s">
        <v>63</v>
      </c>
      <c r="D14" s="40">
        <v>20593</v>
      </c>
      <c r="E14" s="40">
        <v>20544</v>
      </c>
      <c r="F14" s="40" t="s">
        <v>317</v>
      </c>
      <c r="G14" s="40"/>
    </row>
    <row r="15" spans="1:7" ht="15" customHeight="1">
      <c r="B15" s="130" t="s">
        <v>64</v>
      </c>
      <c r="C15" s="192" t="s">
        <v>65</v>
      </c>
      <c r="D15" s="40">
        <v>2002</v>
      </c>
      <c r="E15" s="40">
        <v>2152</v>
      </c>
      <c r="F15" s="40" t="s">
        <v>318</v>
      </c>
      <c r="G15" s="40"/>
    </row>
    <row r="16" spans="1:7" ht="15" customHeight="1">
      <c r="B16" s="130" t="s">
        <v>66</v>
      </c>
      <c r="C16" s="192" t="s">
        <v>67</v>
      </c>
      <c r="D16" s="40">
        <v>482</v>
      </c>
      <c r="E16" s="40">
        <v>462</v>
      </c>
      <c r="F16" s="40" t="s">
        <v>319</v>
      </c>
      <c r="G16" s="40"/>
    </row>
    <row r="17" spans="1:7" ht="15" customHeight="1">
      <c r="B17" s="130" t="s">
        <v>68</v>
      </c>
      <c r="C17" s="192" t="s">
        <v>69</v>
      </c>
      <c r="D17" s="40">
        <v>15853</v>
      </c>
      <c r="E17" s="40">
        <v>14451</v>
      </c>
      <c r="F17" s="40" t="s">
        <v>320</v>
      </c>
      <c r="G17" s="40"/>
    </row>
    <row r="18" spans="1:7" ht="15" customHeight="1">
      <c r="B18" s="130" t="s">
        <v>70</v>
      </c>
      <c r="C18" s="192" t="s">
        <v>71</v>
      </c>
      <c r="D18" s="40">
        <v>4254</v>
      </c>
      <c r="E18" s="40">
        <v>4187</v>
      </c>
      <c r="F18" s="40" t="s">
        <v>321</v>
      </c>
      <c r="G18" s="40"/>
    </row>
    <row r="19" spans="1:7" ht="15" customHeight="1">
      <c r="B19" s="130" t="s">
        <v>72</v>
      </c>
      <c r="C19" s="192" t="s">
        <v>73</v>
      </c>
      <c r="D19" s="40">
        <v>6129</v>
      </c>
      <c r="E19" s="40">
        <v>5867</v>
      </c>
      <c r="F19" s="40" t="s">
        <v>322</v>
      </c>
      <c r="G19" s="40"/>
    </row>
    <row r="20" spans="1:7" ht="15" customHeight="1">
      <c r="B20" s="130" t="s">
        <v>74</v>
      </c>
      <c r="C20" s="192" t="s">
        <v>75</v>
      </c>
      <c r="D20" s="40">
        <v>9618</v>
      </c>
      <c r="E20" s="40">
        <v>10257</v>
      </c>
      <c r="F20" s="40" t="s">
        <v>323</v>
      </c>
      <c r="G20" s="40"/>
    </row>
    <row r="21" spans="1:7" ht="15" customHeight="1">
      <c r="B21" s="135" t="s">
        <v>76</v>
      </c>
      <c r="C21" s="216" t="s">
        <v>77</v>
      </c>
      <c r="D21" s="40">
        <v>13117</v>
      </c>
      <c r="E21" s="40">
        <v>11445</v>
      </c>
      <c r="F21" s="40" t="s">
        <v>324</v>
      </c>
      <c r="G21" s="40"/>
    </row>
    <row r="22" spans="1:7" ht="19.95" customHeight="1">
      <c r="A22" s="231" t="s">
        <v>78</v>
      </c>
      <c r="B22" s="231"/>
      <c r="C22" s="232"/>
      <c r="D22" s="66">
        <v>99146</v>
      </c>
      <c r="E22" s="66">
        <v>98631</v>
      </c>
      <c r="F22" s="66" t="s">
        <v>325</v>
      </c>
      <c r="G22" s="40"/>
    </row>
    <row r="23" spans="1:7" ht="15" customHeight="1">
      <c r="B23" s="131" t="s">
        <v>54</v>
      </c>
      <c r="C23" s="184" t="s">
        <v>55</v>
      </c>
      <c r="D23" s="40">
        <v>4897</v>
      </c>
      <c r="E23" s="40">
        <v>4488</v>
      </c>
      <c r="F23" s="40" t="s">
        <v>326</v>
      </c>
      <c r="G23" s="40"/>
    </row>
    <row r="24" spans="1:7" ht="15" customHeight="1">
      <c r="B24" s="130" t="s">
        <v>56</v>
      </c>
      <c r="C24" s="192" t="s">
        <v>57</v>
      </c>
      <c r="D24" s="40">
        <v>15578</v>
      </c>
      <c r="E24" s="40">
        <v>17860</v>
      </c>
      <c r="F24" s="40" t="s">
        <v>327</v>
      </c>
      <c r="G24" s="33"/>
    </row>
    <row r="25" spans="1:7" ht="15" customHeight="1">
      <c r="B25" s="130" t="s">
        <v>58</v>
      </c>
      <c r="C25" s="192" t="s">
        <v>59</v>
      </c>
      <c r="D25" s="40">
        <v>14062</v>
      </c>
      <c r="E25" s="40">
        <v>14402</v>
      </c>
      <c r="F25" s="40" t="s">
        <v>328</v>
      </c>
      <c r="G25" s="40"/>
    </row>
    <row r="26" spans="1:7" ht="15" customHeight="1">
      <c r="B26" s="130" t="s">
        <v>60</v>
      </c>
      <c r="C26" s="192" t="s">
        <v>61</v>
      </c>
      <c r="D26" s="40">
        <v>20574</v>
      </c>
      <c r="E26" s="40">
        <v>20056</v>
      </c>
      <c r="F26" s="40" t="s">
        <v>329</v>
      </c>
      <c r="G26" s="40"/>
    </row>
    <row r="27" spans="1:7" ht="15" customHeight="1">
      <c r="B27" s="130" t="s">
        <v>62</v>
      </c>
      <c r="C27" s="192" t="s">
        <v>63</v>
      </c>
      <c r="D27" s="40">
        <v>7394</v>
      </c>
      <c r="E27" s="40">
        <v>7111</v>
      </c>
      <c r="F27" s="40" t="s">
        <v>330</v>
      </c>
      <c r="G27" s="40"/>
    </row>
    <row r="28" spans="1:7" ht="15" customHeight="1">
      <c r="B28" s="130" t="s">
        <v>64</v>
      </c>
      <c r="C28" s="192" t="s">
        <v>65</v>
      </c>
      <c r="D28" s="40">
        <v>1861</v>
      </c>
      <c r="E28" s="40">
        <v>2029</v>
      </c>
      <c r="F28" s="40" t="s">
        <v>331</v>
      </c>
      <c r="G28" s="40"/>
    </row>
    <row r="29" spans="1:7" ht="15" customHeight="1">
      <c r="B29" s="130" t="s">
        <v>66</v>
      </c>
      <c r="C29" s="192" t="s">
        <v>67</v>
      </c>
      <c r="D29" s="40">
        <v>403</v>
      </c>
      <c r="E29" s="40">
        <v>367</v>
      </c>
      <c r="F29" s="40" t="s">
        <v>332</v>
      </c>
      <c r="G29" s="40"/>
    </row>
    <row r="30" spans="1:7" ht="15" customHeight="1">
      <c r="B30" s="130" t="s">
        <v>68</v>
      </c>
      <c r="C30" s="192" t="s">
        <v>69</v>
      </c>
      <c r="D30" s="40">
        <v>11846</v>
      </c>
      <c r="E30" s="40">
        <v>10618</v>
      </c>
      <c r="F30" s="40" t="s">
        <v>333</v>
      </c>
      <c r="G30" s="40"/>
    </row>
    <row r="31" spans="1:7" ht="15" customHeight="1">
      <c r="B31" s="130" t="s">
        <v>70</v>
      </c>
      <c r="C31" s="192" t="s">
        <v>71</v>
      </c>
      <c r="D31" s="40">
        <v>4147</v>
      </c>
      <c r="E31" s="40">
        <v>4054</v>
      </c>
      <c r="F31" s="40" t="s">
        <v>334</v>
      </c>
      <c r="G31" s="40"/>
    </row>
    <row r="32" spans="1:7" ht="15" customHeight="1">
      <c r="B32" s="130" t="s">
        <v>72</v>
      </c>
      <c r="C32" s="192" t="s">
        <v>73</v>
      </c>
      <c r="D32" s="40">
        <v>6050</v>
      </c>
      <c r="E32" s="40">
        <v>5754</v>
      </c>
      <c r="F32" s="40" t="s">
        <v>335</v>
      </c>
      <c r="G32" s="40"/>
    </row>
    <row r="33" spans="1:9" ht="15" customHeight="1">
      <c r="B33" s="130" t="s">
        <v>74</v>
      </c>
      <c r="C33" s="192" t="s">
        <v>75</v>
      </c>
      <c r="D33" s="40">
        <v>5218</v>
      </c>
      <c r="E33" s="40">
        <v>5537</v>
      </c>
      <c r="F33" s="40" t="s">
        <v>336</v>
      </c>
      <c r="G33" s="40"/>
    </row>
    <row r="34" spans="1:9" ht="15" customHeight="1">
      <c r="A34" s="136"/>
      <c r="B34" s="135" t="s">
        <v>76</v>
      </c>
      <c r="C34" s="216" t="s">
        <v>77</v>
      </c>
      <c r="D34" s="42">
        <v>7116</v>
      </c>
      <c r="E34" s="42">
        <v>6355</v>
      </c>
      <c r="F34" s="42" t="s">
        <v>337</v>
      </c>
      <c r="G34" s="40"/>
    </row>
    <row r="35" spans="1:9" ht="19.95" customHeight="1">
      <c r="A35" s="254" t="s">
        <v>79</v>
      </c>
      <c r="B35" s="254"/>
      <c r="C35" s="254"/>
      <c r="D35" s="65">
        <v>73583</v>
      </c>
      <c r="E35" s="40">
        <v>76733</v>
      </c>
      <c r="F35" s="40" t="s">
        <v>338</v>
      </c>
      <c r="G35" s="33"/>
      <c r="H35" s="33"/>
      <c r="I35" s="33"/>
    </row>
    <row r="36" spans="1:9" ht="15" customHeight="1">
      <c r="B36" s="131" t="s">
        <v>54</v>
      </c>
      <c r="C36" s="184" t="s">
        <v>55</v>
      </c>
      <c r="D36" s="40">
        <v>785</v>
      </c>
      <c r="E36" s="40">
        <v>1009</v>
      </c>
      <c r="F36" s="40" t="s">
        <v>339</v>
      </c>
    </row>
    <row r="37" spans="1:9" ht="15" customHeight="1">
      <c r="B37" s="130" t="s">
        <v>56</v>
      </c>
      <c r="C37" s="192" t="s">
        <v>57</v>
      </c>
      <c r="D37" s="40">
        <v>12187</v>
      </c>
      <c r="E37" s="40">
        <v>14335</v>
      </c>
      <c r="F37" s="40" t="s">
        <v>340</v>
      </c>
    </row>
    <row r="38" spans="1:9" ht="15" customHeight="1">
      <c r="B38" s="130" t="s">
        <v>58</v>
      </c>
      <c r="C38" s="192" t="s">
        <v>59</v>
      </c>
      <c r="D38" s="40">
        <v>22653</v>
      </c>
      <c r="E38" s="40">
        <v>23957</v>
      </c>
      <c r="F38" s="40" t="s">
        <v>341</v>
      </c>
    </row>
    <row r="39" spans="1:9" ht="15" customHeight="1">
      <c r="B39" s="130" t="s">
        <v>60</v>
      </c>
      <c r="C39" s="192" t="s">
        <v>61</v>
      </c>
      <c r="D39" s="40">
        <v>9945</v>
      </c>
      <c r="E39" s="40">
        <v>9892</v>
      </c>
      <c r="F39" s="40" t="s">
        <v>342</v>
      </c>
    </row>
    <row r="40" spans="1:9" ht="15" customHeight="1">
      <c r="B40" s="130" t="s">
        <v>62</v>
      </c>
      <c r="C40" s="192" t="s">
        <v>63</v>
      </c>
      <c r="D40" s="40">
        <v>13199</v>
      </c>
      <c r="E40" s="40">
        <v>13433</v>
      </c>
      <c r="F40" s="40" t="s">
        <v>343</v>
      </c>
    </row>
    <row r="41" spans="1:9" ht="15" customHeight="1">
      <c r="B41" s="130" t="s">
        <v>64</v>
      </c>
      <c r="C41" s="192" t="s">
        <v>65</v>
      </c>
      <c r="D41" s="40">
        <v>141</v>
      </c>
      <c r="E41" s="40">
        <v>123</v>
      </c>
      <c r="F41" s="40" t="s">
        <v>344</v>
      </c>
    </row>
    <row r="42" spans="1:9" ht="15" customHeight="1">
      <c r="B42" s="130" t="s">
        <v>66</v>
      </c>
      <c r="C42" s="192" t="s">
        <v>67</v>
      </c>
      <c r="D42" s="40">
        <v>79</v>
      </c>
      <c r="E42" s="40">
        <v>95</v>
      </c>
      <c r="F42" s="40" t="s">
        <v>345</v>
      </c>
    </row>
    <row r="43" spans="1:9" ht="15" customHeight="1">
      <c r="B43" s="130" t="s">
        <v>68</v>
      </c>
      <c r="C43" s="192" t="s">
        <v>69</v>
      </c>
      <c r="D43" s="40">
        <v>4007</v>
      </c>
      <c r="E43" s="40">
        <v>3833</v>
      </c>
      <c r="F43" s="40" t="s">
        <v>346</v>
      </c>
    </row>
    <row r="44" spans="1:9" ht="15" customHeight="1">
      <c r="B44" s="130" t="s">
        <v>70</v>
      </c>
      <c r="C44" s="192" t="s">
        <v>71</v>
      </c>
      <c r="D44" s="40">
        <v>107</v>
      </c>
      <c r="E44" s="40">
        <v>133</v>
      </c>
      <c r="F44" s="40" t="s">
        <v>347</v>
      </c>
    </row>
    <row r="45" spans="1:9" ht="15" customHeight="1">
      <c r="B45" s="130" t="s">
        <v>72</v>
      </c>
      <c r="C45" s="192" t="s">
        <v>73</v>
      </c>
      <c r="D45" s="40">
        <v>79</v>
      </c>
      <c r="E45" s="40">
        <v>113</v>
      </c>
      <c r="F45" s="40" t="s">
        <v>348</v>
      </c>
    </row>
    <row r="46" spans="1:9" ht="15" customHeight="1">
      <c r="B46" s="130" t="s">
        <v>74</v>
      </c>
      <c r="C46" s="192" t="s">
        <v>75</v>
      </c>
      <c r="D46" s="40">
        <v>4400</v>
      </c>
      <c r="E46" s="40">
        <v>4720</v>
      </c>
      <c r="F46" s="40" t="s">
        <v>349</v>
      </c>
    </row>
    <row r="47" spans="1:9" ht="15" customHeight="1">
      <c r="A47" s="137"/>
      <c r="B47" s="138" t="s">
        <v>76</v>
      </c>
      <c r="C47" s="219" t="s">
        <v>77</v>
      </c>
      <c r="D47" s="63">
        <v>6001</v>
      </c>
      <c r="E47" s="63">
        <v>5090</v>
      </c>
      <c r="F47" s="63" t="s">
        <v>350</v>
      </c>
    </row>
    <row r="48" spans="1:9">
      <c r="F48" s="13" t="s">
        <v>872</v>
      </c>
    </row>
    <row r="49" spans="1:1" ht="17.399999999999999" customHeight="1">
      <c r="A49" s="14" t="s">
        <v>959</v>
      </c>
    </row>
  </sheetData>
  <customSheetViews>
    <customSheetView guid="{5EBCDA32-B4BD-414C-B320-75D89D5E9F8E}" showPageBreaks="1" printArea="1" view="pageBreakPreview">
      <selection activeCell="AK12" sqref="AK12"/>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5">
    <mergeCell ref="A9:C9"/>
    <mergeCell ref="A3:F3"/>
    <mergeCell ref="A35:C35"/>
    <mergeCell ref="A22:C22"/>
    <mergeCell ref="A8:C8"/>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ignoredErrors>
    <ignoredError sqref="F34 F47 F35 F36 F9:F10 F21 F24 F22 G22 F23 G23 G24 F13 F14 F15 F16 F17 F18 F19 F20 F25 F26 F27 F28 F29 F30 F31 F32 F33 F37 F38 F39 F40 F41 F42 F43 F44 F45 F4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zoomScaleNormal="100" zoomScaleSheetLayoutView="100" workbookViewId="0">
      <selection sqref="A1:B1"/>
    </sheetView>
  </sheetViews>
  <sheetFormatPr defaultColWidth="1.6640625" defaultRowHeight="12"/>
  <cols>
    <col min="1" max="2" width="5.5546875" style="14" customWidth="1"/>
    <col min="3" max="3" width="2.33203125" style="69" customWidth="1"/>
    <col min="4" max="4" width="32.5546875" style="14" customWidth="1"/>
    <col min="5" max="7" width="18.21875" style="14" customWidth="1"/>
    <col min="8" max="16384" width="1.6640625" style="14"/>
  </cols>
  <sheetData>
    <row r="1" spans="1:7" s="12" customFormat="1" ht="19.2">
      <c r="A1" s="10" t="str">
        <f ca="1">MID(CELL("FILENAME",A1),FIND("]",CELL("FILENAME",A1))+1,99)&amp;"　"&amp;"産業大分類、男女別１５歳以上就業者数"</f>
        <v>17　産業大分類、男女別１５歳以上就業者数</v>
      </c>
      <c r="B1" s="10"/>
      <c r="C1" s="11"/>
      <c r="D1" s="11"/>
      <c r="E1" s="11"/>
      <c r="F1" s="11"/>
      <c r="G1" s="11"/>
    </row>
    <row r="2" spans="1:7">
      <c r="A2" s="69"/>
      <c r="B2" s="69"/>
      <c r="D2" s="69"/>
      <c r="E2" s="69"/>
      <c r="F2" s="69"/>
      <c r="G2" s="69"/>
    </row>
    <row r="3" spans="1:7" s="197" customFormat="1" ht="0.6" customHeight="1">
      <c r="A3" s="239" t="s">
        <v>960</v>
      </c>
      <c r="B3" s="239"/>
      <c r="C3" s="239"/>
      <c r="D3" s="239"/>
      <c r="E3" s="239"/>
      <c r="F3" s="239"/>
      <c r="G3" s="239"/>
    </row>
    <row r="4" spans="1:7" ht="0.6" customHeight="1">
      <c r="A4" s="186"/>
      <c r="B4" s="186"/>
      <c r="C4" s="70"/>
      <c r="D4" s="186"/>
      <c r="E4" s="186"/>
      <c r="F4" s="186"/>
      <c r="G4" s="186"/>
    </row>
    <row r="5" spans="1:7" s="197" customFormat="1" ht="1.05" customHeight="1">
      <c r="A5" s="186"/>
      <c r="B5" s="186"/>
      <c r="C5" s="70"/>
      <c r="D5" s="186"/>
      <c r="E5" s="186"/>
      <c r="F5" s="186"/>
      <c r="G5" s="186"/>
    </row>
    <row r="6" spans="1:7" ht="1.05" customHeight="1">
      <c r="A6" s="69"/>
      <c r="B6" s="69"/>
      <c r="D6" s="69"/>
      <c r="E6" s="197"/>
      <c r="F6" s="197"/>
      <c r="G6" s="197"/>
    </row>
    <row r="7" spans="1:7">
      <c r="A7" s="69"/>
      <c r="B7" s="69"/>
      <c r="D7" s="69"/>
      <c r="E7" s="197"/>
      <c r="F7" s="197"/>
      <c r="G7" s="13" t="s">
        <v>865</v>
      </c>
    </row>
    <row r="8" spans="1:7" ht="19.95" customHeight="1">
      <c r="A8" s="229" t="s">
        <v>418</v>
      </c>
      <c r="B8" s="229"/>
      <c r="C8" s="229"/>
      <c r="D8" s="229"/>
      <c r="E8" s="183" t="s">
        <v>841</v>
      </c>
      <c r="F8" s="183" t="s">
        <v>395</v>
      </c>
      <c r="G8" s="182" t="s">
        <v>312</v>
      </c>
    </row>
    <row r="9" spans="1:7" ht="18.600000000000001" customHeight="1">
      <c r="A9" s="231" t="s">
        <v>9</v>
      </c>
      <c r="B9" s="231"/>
      <c r="C9" s="231"/>
      <c r="D9" s="232"/>
      <c r="E9" s="40">
        <v>172729</v>
      </c>
      <c r="F9" s="40">
        <v>175364</v>
      </c>
      <c r="G9" s="40">
        <v>172614</v>
      </c>
    </row>
    <row r="10" spans="1:7" ht="18.600000000000001" customHeight="1">
      <c r="B10" s="269" t="s">
        <v>838</v>
      </c>
      <c r="C10" s="231"/>
      <c r="D10" s="232"/>
      <c r="E10" s="40">
        <v>404</v>
      </c>
      <c r="F10" s="40">
        <v>426</v>
      </c>
      <c r="G10" s="40">
        <v>466</v>
      </c>
    </row>
    <row r="11" spans="1:7" ht="18" customHeight="1">
      <c r="B11" s="130"/>
      <c r="C11" s="131" t="s">
        <v>80</v>
      </c>
      <c r="D11" s="184" t="s">
        <v>81</v>
      </c>
      <c r="E11" s="40">
        <v>401</v>
      </c>
      <c r="F11" s="40">
        <v>424</v>
      </c>
      <c r="G11" s="40">
        <v>461</v>
      </c>
    </row>
    <row r="12" spans="1:7" ht="18" customHeight="1">
      <c r="B12" s="130"/>
      <c r="C12" s="130"/>
      <c r="D12" s="192" t="s">
        <v>82</v>
      </c>
      <c r="E12" s="40">
        <v>386</v>
      </c>
      <c r="F12" s="40">
        <v>421</v>
      </c>
      <c r="G12" s="40">
        <v>457</v>
      </c>
    </row>
    <row r="13" spans="1:7" ht="18" customHeight="1">
      <c r="B13" s="130"/>
      <c r="C13" s="130" t="s">
        <v>83</v>
      </c>
      <c r="D13" s="192" t="s">
        <v>84</v>
      </c>
      <c r="E13" s="40">
        <v>3</v>
      </c>
      <c r="F13" s="40">
        <v>2</v>
      </c>
      <c r="G13" s="40">
        <v>5</v>
      </c>
    </row>
    <row r="14" spans="1:7" ht="18.600000000000001" customHeight="1">
      <c r="B14" s="269" t="s">
        <v>839</v>
      </c>
      <c r="C14" s="231"/>
      <c r="D14" s="232"/>
      <c r="E14" s="40">
        <v>33040</v>
      </c>
      <c r="F14" s="40">
        <v>34250</v>
      </c>
      <c r="G14" s="40">
        <v>31970</v>
      </c>
    </row>
    <row r="15" spans="1:7" ht="18" customHeight="1">
      <c r="B15" s="130"/>
      <c r="C15" s="131" t="s">
        <v>85</v>
      </c>
      <c r="D15" s="184" t="s">
        <v>86</v>
      </c>
      <c r="E15" s="40" t="s">
        <v>87</v>
      </c>
      <c r="F15" s="40">
        <v>2</v>
      </c>
      <c r="G15" s="40">
        <v>10</v>
      </c>
    </row>
    <row r="16" spans="1:7" ht="18" customHeight="1">
      <c r="B16" s="130"/>
      <c r="C16" s="130" t="s">
        <v>88</v>
      </c>
      <c r="D16" s="192" t="s">
        <v>89</v>
      </c>
      <c r="E16" s="40">
        <v>11086</v>
      </c>
      <c r="F16" s="40">
        <v>10713</v>
      </c>
      <c r="G16" s="40">
        <v>10372</v>
      </c>
    </row>
    <row r="17" spans="2:7" ht="18" customHeight="1">
      <c r="B17" s="130"/>
      <c r="C17" s="130" t="s">
        <v>90</v>
      </c>
      <c r="D17" s="192" t="s">
        <v>91</v>
      </c>
      <c r="E17" s="40">
        <v>21954</v>
      </c>
      <c r="F17" s="40">
        <v>23535</v>
      </c>
      <c r="G17" s="40">
        <v>21588</v>
      </c>
    </row>
    <row r="18" spans="2:7" ht="18.600000000000001" customHeight="1">
      <c r="B18" s="269" t="s">
        <v>840</v>
      </c>
      <c r="C18" s="231"/>
      <c r="D18" s="232"/>
      <c r="E18" s="40">
        <v>125838</v>
      </c>
      <c r="F18" s="40">
        <v>128117</v>
      </c>
      <c r="G18" s="40">
        <v>134056</v>
      </c>
    </row>
    <row r="19" spans="2:7" ht="18" customHeight="1">
      <c r="B19" s="130"/>
      <c r="C19" s="131" t="s">
        <v>92</v>
      </c>
      <c r="D19" s="184" t="s">
        <v>93</v>
      </c>
      <c r="E19" s="40">
        <v>728</v>
      </c>
      <c r="F19" s="40">
        <v>818</v>
      </c>
      <c r="G19" s="40">
        <v>831</v>
      </c>
    </row>
    <row r="20" spans="2:7" ht="18" customHeight="1">
      <c r="B20" s="130"/>
      <c r="C20" s="130" t="s">
        <v>94</v>
      </c>
      <c r="D20" s="192" t="s">
        <v>95</v>
      </c>
      <c r="E20" s="40">
        <v>6024</v>
      </c>
      <c r="F20" s="40">
        <v>6307</v>
      </c>
      <c r="G20" s="40">
        <v>7092</v>
      </c>
    </row>
    <row r="21" spans="2:7" ht="18" customHeight="1">
      <c r="B21" s="53"/>
      <c r="C21" s="53" t="s">
        <v>96</v>
      </c>
      <c r="D21" s="132" t="s">
        <v>97</v>
      </c>
      <c r="E21" s="40">
        <v>8685</v>
      </c>
      <c r="F21" s="40">
        <v>8261</v>
      </c>
      <c r="G21" s="40">
        <v>8566</v>
      </c>
    </row>
    <row r="22" spans="2:7" ht="18" customHeight="1">
      <c r="B22" s="53"/>
      <c r="C22" s="53" t="s">
        <v>98</v>
      </c>
      <c r="D22" s="132" t="s">
        <v>99</v>
      </c>
      <c r="E22" s="40">
        <v>32447</v>
      </c>
      <c r="F22" s="40">
        <v>29530</v>
      </c>
      <c r="G22" s="40">
        <v>29714</v>
      </c>
    </row>
    <row r="23" spans="2:7" ht="18" customHeight="1">
      <c r="B23" s="53"/>
      <c r="C23" s="53" t="s">
        <v>100</v>
      </c>
      <c r="D23" s="132" t="s">
        <v>101</v>
      </c>
      <c r="E23" s="40">
        <v>6564</v>
      </c>
      <c r="F23" s="40">
        <v>6589</v>
      </c>
      <c r="G23" s="40">
        <v>5974</v>
      </c>
    </row>
    <row r="24" spans="2:7" ht="18" customHeight="1">
      <c r="B24" s="53"/>
      <c r="C24" s="53" t="s">
        <v>74</v>
      </c>
      <c r="D24" s="132" t="s">
        <v>102</v>
      </c>
      <c r="E24" s="40">
        <v>6212</v>
      </c>
      <c r="F24" s="40">
        <v>6419</v>
      </c>
      <c r="G24" s="40">
        <v>6725</v>
      </c>
    </row>
    <row r="25" spans="2:7" ht="18" customHeight="1">
      <c r="B25" s="53"/>
      <c r="C25" s="53" t="s">
        <v>76</v>
      </c>
      <c r="D25" s="132" t="s">
        <v>103</v>
      </c>
      <c r="E25" s="40">
        <v>7411</v>
      </c>
      <c r="F25" s="40">
        <v>7482</v>
      </c>
      <c r="G25" s="40">
        <v>8268</v>
      </c>
    </row>
    <row r="26" spans="2:7" ht="18" customHeight="1">
      <c r="B26" s="53"/>
      <c r="C26" s="53" t="s">
        <v>104</v>
      </c>
      <c r="D26" s="132" t="s">
        <v>105</v>
      </c>
      <c r="E26" s="40">
        <v>10545</v>
      </c>
      <c r="F26" s="40">
        <v>10187</v>
      </c>
      <c r="G26" s="40">
        <v>9730</v>
      </c>
    </row>
    <row r="27" spans="2:7" ht="18" customHeight="1">
      <c r="B27" s="53"/>
      <c r="C27" s="53" t="s">
        <v>106</v>
      </c>
      <c r="D27" s="132" t="s">
        <v>107</v>
      </c>
      <c r="E27" s="40">
        <v>6327</v>
      </c>
      <c r="F27" s="40">
        <v>6189</v>
      </c>
      <c r="G27" s="40">
        <v>5698</v>
      </c>
    </row>
    <row r="28" spans="2:7" ht="18" customHeight="1">
      <c r="B28" s="53"/>
      <c r="C28" s="53" t="s">
        <v>108</v>
      </c>
      <c r="D28" s="132" t="s">
        <v>109</v>
      </c>
      <c r="E28" s="40">
        <v>8860</v>
      </c>
      <c r="F28" s="40">
        <v>9847</v>
      </c>
      <c r="G28" s="40">
        <v>10803</v>
      </c>
    </row>
    <row r="29" spans="2:7" ht="18" customHeight="1">
      <c r="B29" s="53"/>
      <c r="C29" s="53" t="s">
        <v>110</v>
      </c>
      <c r="D29" s="132" t="s">
        <v>111</v>
      </c>
      <c r="E29" s="40">
        <v>17898</v>
      </c>
      <c r="F29" s="40">
        <v>21084</v>
      </c>
      <c r="G29" s="40">
        <v>23452</v>
      </c>
    </row>
    <row r="30" spans="2:7" ht="18" customHeight="1">
      <c r="B30" s="53"/>
      <c r="C30" s="53" t="s">
        <v>112</v>
      </c>
      <c r="D30" s="132" t="s">
        <v>113</v>
      </c>
      <c r="E30" s="40">
        <v>363</v>
      </c>
      <c r="F30" s="40">
        <v>549</v>
      </c>
      <c r="G30" s="40">
        <v>532</v>
      </c>
    </row>
    <row r="31" spans="2:7" ht="18" customHeight="1">
      <c r="B31" s="53"/>
      <c r="C31" s="53" t="s">
        <v>114</v>
      </c>
      <c r="D31" s="132" t="s">
        <v>115</v>
      </c>
      <c r="E31" s="40">
        <v>10613</v>
      </c>
      <c r="F31" s="40">
        <v>11284</v>
      </c>
      <c r="G31" s="40">
        <v>12578</v>
      </c>
    </row>
    <row r="32" spans="2:7" ht="18" customHeight="1">
      <c r="B32" s="53"/>
      <c r="C32" s="53" t="s">
        <v>116</v>
      </c>
      <c r="D32" s="132" t="s">
        <v>117</v>
      </c>
      <c r="E32" s="40">
        <v>3161</v>
      </c>
      <c r="F32" s="40">
        <v>3571</v>
      </c>
      <c r="G32" s="40">
        <v>4093</v>
      </c>
    </row>
    <row r="33" spans="1:7" ht="18" customHeight="1">
      <c r="B33" s="53"/>
      <c r="C33" s="53" t="s">
        <v>118</v>
      </c>
      <c r="D33" s="132" t="s">
        <v>976</v>
      </c>
      <c r="E33" s="40">
        <v>13447</v>
      </c>
      <c r="F33" s="40">
        <v>12571</v>
      </c>
      <c r="G33" s="40">
        <v>6122</v>
      </c>
    </row>
    <row r="34" spans="1:7" ht="18.600000000000001" customHeight="1">
      <c r="A34" s="231" t="s">
        <v>78</v>
      </c>
      <c r="B34" s="231"/>
      <c r="C34" s="231"/>
      <c r="D34" s="232"/>
      <c r="E34" s="40">
        <v>99146</v>
      </c>
      <c r="F34" s="40">
        <v>98631</v>
      </c>
      <c r="G34" s="40">
        <v>93069</v>
      </c>
    </row>
    <row r="35" spans="1:7" ht="18.600000000000001" customHeight="1">
      <c r="B35" s="269" t="s">
        <v>838</v>
      </c>
      <c r="C35" s="231"/>
      <c r="D35" s="232"/>
      <c r="E35" s="40">
        <v>316</v>
      </c>
      <c r="F35" s="40">
        <v>329</v>
      </c>
      <c r="G35" s="40">
        <v>326</v>
      </c>
    </row>
    <row r="36" spans="1:7" ht="18" customHeight="1">
      <c r="B36" s="130"/>
      <c r="C36" s="131" t="s">
        <v>80</v>
      </c>
      <c r="D36" s="184" t="s">
        <v>81</v>
      </c>
      <c r="E36" s="40">
        <v>313</v>
      </c>
      <c r="F36" s="40">
        <v>327</v>
      </c>
      <c r="G36" s="40">
        <v>323</v>
      </c>
    </row>
    <row r="37" spans="1:7" ht="18" customHeight="1">
      <c r="B37" s="130"/>
      <c r="C37" s="130"/>
      <c r="D37" s="192" t="s">
        <v>82</v>
      </c>
      <c r="E37" s="40">
        <v>303</v>
      </c>
      <c r="F37" s="40">
        <v>325</v>
      </c>
      <c r="G37" s="40">
        <v>321</v>
      </c>
    </row>
    <row r="38" spans="1:7" ht="18" customHeight="1">
      <c r="B38" s="130"/>
      <c r="C38" s="130" t="s">
        <v>83</v>
      </c>
      <c r="D38" s="192" t="s">
        <v>84</v>
      </c>
      <c r="E38" s="40">
        <v>3</v>
      </c>
      <c r="F38" s="40">
        <v>2</v>
      </c>
      <c r="G38" s="40">
        <v>3</v>
      </c>
    </row>
    <row r="39" spans="1:7" ht="18.600000000000001" customHeight="1">
      <c r="B39" s="269" t="s">
        <v>839</v>
      </c>
      <c r="C39" s="231"/>
      <c r="D39" s="232"/>
      <c r="E39" s="40">
        <v>25819</v>
      </c>
      <c r="F39" s="40">
        <v>26474</v>
      </c>
      <c r="G39" s="40">
        <v>24258</v>
      </c>
    </row>
    <row r="40" spans="1:7" ht="18" customHeight="1">
      <c r="B40" s="130"/>
      <c r="C40" s="131" t="s">
        <v>85</v>
      </c>
      <c r="D40" s="184" t="s">
        <v>86</v>
      </c>
      <c r="E40" s="40" t="s">
        <v>87</v>
      </c>
      <c r="F40" s="40">
        <v>2</v>
      </c>
      <c r="G40" s="40">
        <v>9</v>
      </c>
    </row>
    <row r="41" spans="1:7" ht="18" customHeight="1">
      <c r="B41" s="130"/>
      <c r="C41" s="130" t="s">
        <v>88</v>
      </c>
      <c r="D41" s="192" t="s">
        <v>89</v>
      </c>
      <c r="E41" s="40">
        <v>9442</v>
      </c>
      <c r="F41" s="40">
        <v>9047</v>
      </c>
      <c r="G41" s="40">
        <v>8534</v>
      </c>
    </row>
    <row r="42" spans="1:7" ht="18" customHeight="1">
      <c r="B42" s="130"/>
      <c r="C42" s="130" t="s">
        <v>90</v>
      </c>
      <c r="D42" s="192" t="s">
        <v>91</v>
      </c>
      <c r="E42" s="40">
        <v>16377</v>
      </c>
      <c r="F42" s="40">
        <v>17425</v>
      </c>
      <c r="G42" s="40">
        <v>15715</v>
      </c>
    </row>
    <row r="43" spans="1:7" ht="18.600000000000001" customHeight="1">
      <c r="B43" s="269" t="s">
        <v>840</v>
      </c>
      <c r="C43" s="231"/>
      <c r="D43" s="232"/>
      <c r="E43" s="40">
        <v>65779</v>
      </c>
      <c r="F43" s="40">
        <v>65121</v>
      </c>
      <c r="G43" s="40">
        <v>65560</v>
      </c>
    </row>
    <row r="44" spans="1:7" ht="17.399999999999999" customHeight="1">
      <c r="B44" s="130"/>
      <c r="C44" s="131" t="s">
        <v>92</v>
      </c>
      <c r="D44" s="184" t="s">
        <v>93</v>
      </c>
      <c r="E44" s="40">
        <v>642</v>
      </c>
      <c r="F44" s="40">
        <v>683</v>
      </c>
      <c r="G44" s="40">
        <v>702</v>
      </c>
    </row>
    <row r="45" spans="1:7" ht="17.399999999999999" customHeight="1">
      <c r="B45" s="130"/>
      <c r="C45" s="130" t="s">
        <v>94</v>
      </c>
      <c r="D45" s="192" t="s">
        <v>95</v>
      </c>
      <c r="E45" s="40">
        <v>4425</v>
      </c>
      <c r="F45" s="40">
        <v>4722</v>
      </c>
      <c r="G45" s="40">
        <v>5143</v>
      </c>
    </row>
    <row r="46" spans="1:7" ht="17.399999999999999" customHeight="1">
      <c r="B46" s="53"/>
      <c r="C46" s="53" t="s">
        <v>96</v>
      </c>
      <c r="D46" s="132" t="s">
        <v>97</v>
      </c>
      <c r="E46" s="40">
        <v>6798</v>
      </c>
      <c r="F46" s="40">
        <v>6576</v>
      </c>
      <c r="G46" s="40">
        <v>6402</v>
      </c>
    </row>
    <row r="47" spans="1:7" ht="17.399999999999999" customHeight="1">
      <c r="B47" s="53"/>
      <c r="C47" s="53" t="s">
        <v>98</v>
      </c>
      <c r="D47" s="132" t="s">
        <v>99</v>
      </c>
      <c r="E47" s="40">
        <v>17843</v>
      </c>
      <c r="F47" s="40">
        <v>15586</v>
      </c>
      <c r="G47" s="40">
        <v>15181</v>
      </c>
    </row>
    <row r="48" spans="1:7" ht="17.399999999999999" customHeight="1">
      <c r="B48" s="53"/>
      <c r="C48" s="53" t="s">
        <v>100</v>
      </c>
      <c r="D48" s="132" t="s">
        <v>101</v>
      </c>
      <c r="E48" s="40">
        <v>2944</v>
      </c>
      <c r="F48" s="40">
        <v>3018</v>
      </c>
      <c r="G48" s="40">
        <v>2582</v>
      </c>
    </row>
    <row r="49" spans="1:7" ht="17.399999999999999" customHeight="1">
      <c r="B49" s="53"/>
      <c r="C49" s="53" t="s">
        <v>74</v>
      </c>
      <c r="D49" s="132" t="s">
        <v>102</v>
      </c>
      <c r="E49" s="40">
        <v>3842</v>
      </c>
      <c r="F49" s="40">
        <v>3958</v>
      </c>
      <c r="G49" s="40">
        <v>3944</v>
      </c>
    </row>
    <row r="50" spans="1:7" ht="17.399999999999999" customHeight="1">
      <c r="B50" s="53"/>
      <c r="C50" s="53" t="s">
        <v>76</v>
      </c>
      <c r="D50" s="132" t="s">
        <v>103</v>
      </c>
      <c r="E50" s="40">
        <v>4915</v>
      </c>
      <c r="F50" s="40">
        <v>4823</v>
      </c>
      <c r="G50" s="40">
        <v>5004</v>
      </c>
    </row>
    <row r="51" spans="1:7" ht="17.399999999999999" customHeight="1">
      <c r="B51" s="53"/>
      <c r="C51" s="53" t="s">
        <v>104</v>
      </c>
      <c r="D51" s="132" t="s">
        <v>105</v>
      </c>
      <c r="E51" s="40">
        <v>4406</v>
      </c>
      <c r="F51" s="40">
        <v>4153</v>
      </c>
      <c r="G51" s="40">
        <v>3905</v>
      </c>
    </row>
    <row r="52" spans="1:7" ht="17.399999999999999" customHeight="1">
      <c r="B52" s="53"/>
      <c r="C52" s="53" t="s">
        <v>106</v>
      </c>
      <c r="D52" s="132" t="s">
        <v>107</v>
      </c>
      <c r="E52" s="40">
        <v>2698</v>
      </c>
      <c r="F52" s="40">
        <v>2580</v>
      </c>
      <c r="G52" s="40">
        <v>2423</v>
      </c>
    </row>
    <row r="53" spans="1:7" ht="17.399999999999999" customHeight="1">
      <c r="B53" s="53"/>
      <c r="C53" s="53" t="s">
        <v>108</v>
      </c>
      <c r="D53" s="132" t="s">
        <v>109</v>
      </c>
      <c r="E53" s="40">
        <v>3812</v>
      </c>
      <c r="F53" s="40">
        <v>4177</v>
      </c>
      <c r="G53" s="40">
        <v>4452</v>
      </c>
    </row>
    <row r="54" spans="1:7" ht="17.399999999999999" customHeight="1">
      <c r="B54" s="53"/>
      <c r="C54" s="53" t="s">
        <v>110</v>
      </c>
      <c r="D54" s="132" t="s">
        <v>111</v>
      </c>
      <c r="E54" s="40">
        <v>4895</v>
      </c>
      <c r="F54" s="40">
        <v>5851</v>
      </c>
      <c r="G54" s="40">
        <v>6246</v>
      </c>
    </row>
    <row r="55" spans="1:7" ht="17.399999999999999" customHeight="1">
      <c r="B55" s="53"/>
      <c r="C55" s="53" t="s">
        <v>112</v>
      </c>
      <c r="D55" s="132" t="s">
        <v>113</v>
      </c>
      <c r="E55" s="40">
        <v>181</v>
      </c>
      <c r="F55" s="40">
        <v>328</v>
      </c>
      <c r="G55" s="40">
        <v>307</v>
      </c>
    </row>
    <row r="56" spans="1:7" ht="17.399999999999999" customHeight="1">
      <c r="B56" s="53"/>
      <c r="C56" s="53" t="s">
        <v>114</v>
      </c>
      <c r="D56" s="132" t="s">
        <v>115</v>
      </c>
      <c r="E56" s="40">
        <v>6293</v>
      </c>
      <c r="F56" s="40">
        <v>6477</v>
      </c>
      <c r="G56" s="40">
        <v>6952</v>
      </c>
    </row>
    <row r="57" spans="1:7" ht="17.399999999999999" customHeight="1">
      <c r="B57" s="53"/>
      <c r="C57" s="53" t="s">
        <v>116</v>
      </c>
      <c r="D57" s="132" t="s">
        <v>117</v>
      </c>
      <c r="E57" s="40">
        <v>2085</v>
      </c>
      <c r="F57" s="40">
        <v>2189</v>
      </c>
      <c r="G57" s="40">
        <v>2317</v>
      </c>
    </row>
    <row r="58" spans="1:7" ht="17.399999999999999" customHeight="1">
      <c r="B58" s="53"/>
      <c r="C58" s="53" t="s">
        <v>118</v>
      </c>
      <c r="D58" s="132" t="s">
        <v>976</v>
      </c>
      <c r="E58" s="40">
        <v>7232</v>
      </c>
      <c r="F58" s="40">
        <v>6707</v>
      </c>
      <c r="G58" s="40">
        <v>2925</v>
      </c>
    </row>
    <row r="59" spans="1:7" ht="18.600000000000001" customHeight="1">
      <c r="A59" s="231" t="s">
        <v>358</v>
      </c>
      <c r="B59" s="231"/>
      <c r="C59" s="231"/>
      <c r="D59" s="232"/>
      <c r="E59" s="40">
        <v>73583</v>
      </c>
      <c r="F59" s="40">
        <v>76733</v>
      </c>
      <c r="G59" s="40">
        <v>79545</v>
      </c>
    </row>
    <row r="60" spans="1:7" ht="18.600000000000001" customHeight="1">
      <c r="B60" s="269" t="s">
        <v>838</v>
      </c>
      <c r="C60" s="231"/>
      <c r="D60" s="232"/>
      <c r="E60" s="40">
        <v>88</v>
      </c>
      <c r="F60" s="40">
        <v>97</v>
      </c>
      <c r="G60" s="40">
        <v>140</v>
      </c>
    </row>
    <row r="61" spans="1:7" ht="17.399999999999999" customHeight="1">
      <c r="B61" s="130"/>
      <c r="C61" s="131" t="s">
        <v>80</v>
      </c>
      <c r="D61" s="184" t="s">
        <v>81</v>
      </c>
      <c r="E61" s="40">
        <v>88</v>
      </c>
      <c r="F61" s="40">
        <v>97</v>
      </c>
      <c r="G61" s="40">
        <v>138</v>
      </c>
    </row>
    <row r="62" spans="1:7" ht="17.399999999999999" customHeight="1">
      <c r="B62" s="130"/>
      <c r="C62" s="130"/>
      <c r="D62" s="192" t="s">
        <v>82</v>
      </c>
      <c r="E62" s="40">
        <v>83</v>
      </c>
      <c r="F62" s="40">
        <v>96</v>
      </c>
      <c r="G62" s="40">
        <v>136</v>
      </c>
    </row>
    <row r="63" spans="1:7" ht="17.399999999999999" customHeight="1">
      <c r="B63" s="130"/>
      <c r="C63" s="130" t="s">
        <v>83</v>
      </c>
      <c r="D63" s="192" t="s">
        <v>84</v>
      </c>
      <c r="E63" s="40" t="s">
        <v>87</v>
      </c>
      <c r="F63" s="40" t="s">
        <v>87</v>
      </c>
      <c r="G63" s="40">
        <v>2</v>
      </c>
    </row>
    <row r="64" spans="1:7" ht="18.600000000000001" customHeight="1">
      <c r="B64" s="269" t="s">
        <v>839</v>
      </c>
      <c r="C64" s="231"/>
      <c r="D64" s="232"/>
      <c r="E64" s="40">
        <v>7221</v>
      </c>
      <c r="F64" s="40">
        <v>7776</v>
      </c>
      <c r="G64" s="40">
        <v>7712</v>
      </c>
    </row>
    <row r="65" spans="2:7" ht="17.399999999999999" customHeight="1">
      <c r="B65" s="130"/>
      <c r="C65" s="131" t="s">
        <v>85</v>
      </c>
      <c r="D65" s="184" t="s">
        <v>86</v>
      </c>
      <c r="E65" s="40" t="s">
        <v>87</v>
      </c>
      <c r="F65" s="40" t="s">
        <v>87</v>
      </c>
      <c r="G65" s="40">
        <v>1</v>
      </c>
    </row>
    <row r="66" spans="2:7" ht="17.399999999999999" customHeight="1">
      <c r="B66" s="130"/>
      <c r="C66" s="130" t="s">
        <v>88</v>
      </c>
      <c r="D66" s="192" t="s">
        <v>89</v>
      </c>
      <c r="E66" s="40">
        <v>1644</v>
      </c>
      <c r="F66" s="40">
        <v>1666</v>
      </c>
      <c r="G66" s="40">
        <v>1838</v>
      </c>
    </row>
    <row r="67" spans="2:7" ht="17.399999999999999" customHeight="1">
      <c r="B67" s="130"/>
      <c r="C67" s="130" t="s">
        <v>90</v>
      </c>
      <c r="D67" s="192" t="s">
        <v>91</v>
      </c>
      <c r="E67" s="40">
        <v>5577</v>
      </c>
      <c r="F67" s="40">
        <v>6110</v>
      </c>
      <c r="G67" s="40">
        <v>5873</v>
      </c>
    </row>
    <row r="68" spans="2:7" ht="18.600000000000001" customHeight="1">
      <c r="B68" s="269" t="s">
        <v>840</v>
      </c>
      <c r="C68" s="231"/>
      <c r="D68" s="232"/>
      <c r="E68" s="40">
        <v>60059</v>
      </c>
      <c r="F68" s="40">
        <v>62996</v>
      </c>
      <c r="G68" s="40">
        <v>68496</v>
      </c>
    </row>
    <row r="69" spans="2:7" ht="17.399999999999999" customHeight="1">
      <c r="B69" s="130"/>
      <c r="C69" s="131" t="s">
        <v>92</v>
      </c>
      <c r="D69" s="184" t="s">
        <v>93</v>
      </c>
      <c r="E69" s="40">
        <v>86</v>
      </c>
      <c r="F69" s="40">
        <v>135</v>
      </c>
      <c r="G69" s="40">
        <v>129</v>
      </c>
    </row>
    <row r="70" spans="2:7" ht="17.399999999999999" customHeight="1">
      <c r="B70" s="130"/>
      <c r="C70" s="130" t="s">
        <v>94</v>
      </c>
      <c r="D70" s="192" t="s">
        <v>95</v>
      </c>
      <c r="E70" s="40">
        <v>1599</v>
      </c>
      <c r="F70" s="40">
        <v>1585</v>
      </c>
      <c r="G70" s="40">
        <v>1949</v>
      </c>
    </row>
    <row r="71" spans="2:7" ht="17.399999999999999" customHeight="1">
      <c r="B71" s="53"/>
      <c r="C71" s="53" t="s">
        <v>96</v>
      </c>
      <c r="D71" s="132" t="s">
        <v>97</v>
      </c>
      <c r="E71" s="40">
        <v>1887</v>
      </c>
      <c r="F71" s="40">
        <v>1685</v>
      </c>
      <c r="G71" s="40">
        <v>2164</v>
      </c>
    </row>
    <row r="72" spans="2:7" ht="17.399999999999999" customHeight="1">
      <c r="B72" s="53"/>
      <c r="C72" s="53" t="s">
        <v>98</v>
      </c>
      <c r="D72" s="132" t="s">
        <v>99</v>
      </c>
      <c r="E72" s="40">
        <v>14604</v>
      </c>
      <c r="F72" s="40">
        <v>13944</v>
      </c>
      <c r="G72" s="40">
        <v>14533</v>
      </c>
    </row>
    <row r="73" spans="2:7" ht="17.399999999999999" customHeight="1">
      <c r="B73" s="53"/>
      <c r="C73" s="53" t="s">
        <v>100</v>
      </c>
      <c r="D73" s="132" t="s">
        <v>101</v>
      </c>
      <c r="E73" s="40">
        <v>3620</v>
      </c>
      <c r="F73" s="40">
        <v>3571</v>
      </c>
      <c r="G73" s="40">
        <v>3392</v>
      </c>
    </row>
    <row r="74" spans="2:7" ht="17.399999999999999" customHeight="1">
      <c r="B74" s="53"/>
      <c r="C74" s="53" t="s">
        <v>74</v>
      </c>
      <c r="D74" s="132" t="s">
        <v>102</v>
      </c>
      <c r="E74" s="40">
        <v>2370</v>
      </c>
      <c r="F74" s="40">
        <v>2461</v>
      </c>
      <c r="G74" s="40">
        <v>2781</v>
      </c>
    </row>
    <row r="75" spans="2:7" ht="17.399999999999999" customHeight="1">
      <c r="B75" s="53"/>
      <c r="C75" s="53" t="s">
        <v>76</v>
      </c>
      <c r="D75" s="132" t="s">
        <v>103</v>
      </c>
      <c r="E75" s="40">
        <v>2496</v>
      </c>
      <c r="F75" s="40">
        <v>2659</v>
      </c>
      <c r="G75" s="40">
        <v>3264</v>
      </c>
    </row>
    <row r="76" spans="2:7" ht="17.399999999999999" customHeight="1">
      <c r="B76" s="53"/>
      <c r="C76" s="53" t="s">
        <v>104</v>
      </c>
      <c r="D76" s="132" t="s">
        <v>105</v>
      </c>
      <c r="E76" s="40">
        <v>6139</v>
      </c>
      <c r="F76" s="40">
        <v>6034</v>
      </c>
      <c r="G76" s="40">
        <v>5825</v>
      </c>
    </row>
    <row r="77" spans="2:7" ht="17.399999999999999" customHeight="1">
      <c r="B77" s="53"/>
      <c r="C77" s="53" t="s">
        <v>106</v>
      </c>
      <c r="D77" s="132" t="s">
        <v>107</v>
      </c>
      <c r="E77" s="40">
        <v>3629</v>
      </c>
      <c r="F77" s="40">
        <v>3609</v>
      </c>
      <c r="G77" s="40">
        <v>3275</v>
      </c>
    </row>
    <row r="78" spans="2:7" ht="17.399999999999999" customHeight="1">
      <c r="B78" s="53"/>
      <c r="C78" s="53" t="s">
        <v>108</v>
      </c>
      <c r="D78" s="132" t="s">
        <v>109</v>
      </c>
      <c r="E78" s="40">
        <v>5048</v>
      </c>
      <c r="F78" s="40">
        <v>5670</v>
      </c>
      <c r="G78" s="40">
        <v>6351</v>
      </c>
    </row>
    <row r="79" spans="2:7" ht="17.399999999999999" customHeight="1">
      <c r="B79" s="53"/>
      <c r="C79" s="53" t="s">
        <v>110</v>
      </c>
      <c r="D79" s="132" t="s">
        <v>111</v>
      </c>
      <c r="E79" s="40">
        <v>13003</v>
      </c>
      <c r="F79" s="40">
        <v>15233</v>
      </c>
      <c r="G79" s="40">
        <v>17206</v>
      </c>
    </row>
    <row r="80" spans="2:7" ht="17.399999999999999" customHeight="1">
      <c r="B80" s="53"/>
      <c r="C80" s="53" t="s">
        <v>112</v>
      </c>
      <c r="D80" s="132" t="s">
        <v>113</v>
      </c>
      <c r="E80" s="40">
        <v>182</v>
      </c>
      <c r="F80" s="40">
        <v>221</v>
      </c>
      <c r="G80" s="40">
        <v>225</v>
      </c>
    </row>
    <row r="81" spans="1:7" ht="17.399999999999999" customHeight="1">
      <c r="B81" s="53"/>
      <c r="C81" s="53" t="s">
        <v>114</v>
      </c>
      <c r="D81" s="132" t="s">
        <v>115</v>
      </c>
      <c r="E81" s="40">
        <v>4320</v>
      </c>
      <c r="F81" s="40">
        <v>4807</v>
      </c>
      <c r="G81" s="40">
        <v>5626</v>
      </c>
    </row>
    <row r="82" spans="1:7" ht="17.399999999999999" customHeight="1">
      <c r="B82" s="53"/>
      <c r="C82" s="53" t="s">
        <v>116</v>
      </c>
      <c r="D82" s="132" t="s">
        <v>117</v>
      </c>
      <c r="E82" s="40">
        <v>1076</v>
      </c>
      <c r="F82" s="40">
        <v>1382</v>
      </c>
      <c r="G82" s="40">
        <v>1776</v>
      </c>
    </row>
    <row r="83" spans="1:7" ht="17.399999999999999" customHeight="1">
      <c r="A83" s="108"/>
      <c r="B83" s="60"/>
      <c r="C83" s="60" t="s">
        <v>118</v>
      </c>
      <c r="D83" s="133" t="s">
        <v>976</v>
      </c>
      <c r="E83" s="63">
        <v>6215</v>
      </c>
      <c r="F83" s="63">
        <v>5864</v>
      </c>
      <c r="G83" s="63">
        <v>3197</v>
      </c>
    </row>
    <row r="84" spans="1:7" ht="15" customHeight="1">
      <c r="C84" s="134"/>
      <c r="D84" s="50"/>
      <c r="E84" s="40"/>
      <c r="F84" s="40"/>
      <c r="G84" s="13" t="s">
        <v>872</v>
      </c>
    </row>
    <row r="85" spans="1:7" ht="15" customHeight="1">
      <c r="A85" s="14" t="s">
        <v>959</v>
      </c>
      <c r="C85" s="134"/>
      <c r="D85" s="50"/>
      <c r="E85" s="40"/>
      <c r="F85" s="40"/>
      <c r="G85" s="13"/>
    </row>
    <row r="86" spans="1:7" ht="15" customHeight="1">
      <c r="A86" s="50" t="s">
        <v>385</v>
      </c>
      <c r="B86" s="50"/>
    </row>
  </sheetData>
  <customSheetViews>
    <customSheetView guid="{5EBCDA32-B4BD-414C-B320-75D89D5E9F8E}" showPageBreaks="1" view="pageBreakPreview">
      <selection activeCell="D4" sqref="D4"/>
      <pageMargins left="0" right="0" top="0.59055118110236227" bottom="0.59055118110236227" header="0.51181102362204722" footer="0.51181102362204722"/>
      <printOptions horizontalCentered="1"/>
      <pageSetup paperSize="9" pageOrder="overThenDown" orientation="portrait" r:id="rId1"/>
      <headerFooter alignWithMargins="0"/>
    </customSheetView>
  </customSheetViews>
  <mergeCells count="14">
    <mergeCell ref="B64:D64"/>
    <mergeCell ref="B68:D68"/>
    <mergeCell ref="B18:D18"/>
    <mergeCell ref="B35:D35"/>
    <mergeCell ref="B39:D39"/>
    <mergeCell ref="B43:D43"/>
    <mergeCell ref="B60:D60"/>
    <mergeCell ref="A3:G3"/>
    <mergeCell ref="A34:D34"/>
    <mergeCell ref="A59:D59"/>
    <mergeCell ref="A8:D8"/>
    <mergeCell ref="A9:D9"/>
    <mergeCell ref="B10:D10"/>
    <mergeCell ref="B14:D14"/>
  </mergeCells>
  <phoneticPr fontId="2"/>
  <pageMargins left="0.25" right="0.25" top="0.75" bottom="0.75" header="0.3" footer="0.3"/>
  <pageSetup paperSize="9" pageOrder="overThenDown" orientation="portrait" r:id="rId2"/>
  <headerFooter>
    <oddFooter>&amp;L&amp;"HGPｺﾞｼｯｸM,ﾒﾃﾞｨｳﾑ"&amp;A&amp;R&amp;"HGPｺﾞｼｯｸM,ﾒﾃﾞｨｳﾑ"&amp;A</oddFooter>
  </headerFooter>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目次</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'10'!Print_Area</vt:lpstr>
      <vt:lpstr>'11'!Print_Area</vt:lpstr>
      <vt:lpstr>'13'!Print_Area</vt:lpstr>
      <vt:lpstr>'14'!Print_Area</vt:lpstr>
      <vt:lpstr>'15'!Print_Area</vt:lpstr>
      <vt:lpstr>'16'!Print_Area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'10'!Print_Titles</vt:lpstr>
      <vt:lpstr>'11'!Print_Titles</vt:lpstr>
      <vt:lpstr>'17'!Print_Titles</vt:lpstr>
      <vt:lpstr>'30'!Print_Titles</vt:lpstr>
    </vt:vector>
  </TitlesOfParts>
  <Company>総務部情報公開課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2024-03-26T02:13:53Z</cp:lastPrinted>
  <dcterms:created xsi:type="dcterms:W3CDTF">2006-05-11T04:17:21Z</dcterms:created>
  <dcterms:modified xsi:type="dcterms:W3CDTF">2024-03-26T02:36:13Z</dcterms:modified>
</cp:coreProperties>
</file>