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【内部】05_課共有フォルダ（B1100）\03統計係\40統計書作成事務\11_統計書\06_刊行後訂正\★R1～修正後データ一式(全章分)\第62回豊中市統計書　令和5年版（2023年版）\"/>
    </mc:Choice>
  </mc:AlternateContent>
  <xr:revisionPtr revIDLastSave="0" documentId="13_ncr:1_{C974A121-E888-4DDE-994C-757E71E58AE9}" xr6:coauthVersionLast="47" xr6:coauthVersionMax="47" xr10:uidLastSave="{00000000-0000-0000-0000-000000000000}"/>
  <bookViews>
    <workbookView xWindow="21480" yWindow="-16200" windowWidth="14610" windowHeight="15585" tabRatio="766" activeTab="1" xr2:uid="{00000000-000D-0000-FFFF-FFFF00000000}"/>
  </bookViews>
  <sheets>
    <sheet name="目次" sheetId="15" r:id="rId1"/>
    <sheet name="34" sheetId="17" r:id="rId2"/>
    <sheet name="35(1)" sheetId="4" r:id="rId3"/>
    <sheet name="35(2)" sheetId="5" r:id="rId4"/>
    <sheet name="36(1)" sheetId="6" r:id="rId5"/>
    <sheet name="36(2)" sheetId="7" r:id="rId6"/>
    <sheet name="37(1)" sheetId="8" r:id="rId7"/>
    <sheet name="37(2)" sheetId="9" r:id="rId8"/>
    <sheet name="38" sheetId="10" r:id="rId9"/>
    <sheet name="39" sheetId="16" r:id="rId10"/>
  </sheets>
  <definedNames>
    <definedName name="_xlnm.Print_Area" localSheetId="1">'34'!$A$1:$I$45</definedName>
    <definedName name="_xlnm.Print_Area" localSheetId="2">'35(1)'!$A$1:$E$14</definedName>
    <definedName name="_xlnm.Print_Area" localSheetId="3">'35(2)'!$A$1:$H$33</definedName>
    <definedName name="_xlnm.Print_Area" localSheetId="4">'36(1)'!$A$1:$I$30</definedName>
    <definedName name="_xlnm.Print_Area" localSheetId="5">'36(2)'!$A$1:$I$21</definedName>
    <definedName name="_xlnm.Print_Area" localSheetId="6">'37(1)'!$A$1:$C$13</definedName>
    <definedName name="_xlnm.Print_Area" localSheetId="7">'37(2)'!$A$1:$H$21</definedName>
    <definedName name="_xlnm.Print_Area" localSheetId="8">'38'!$A$1:$L$26</definedName>
    <definedName name="_xlnm.Print_Area" localSheetId="9">'39'!$A$1:$I$21</definedName>
    <definedName name="Z_C30D62EC_16BF_4E90_87F2_0458BFB180D7_.wvu.PrintArea" localSheetId="1" hidden="1">'34'!$A$1:$I$45</definedName>
    <definedName name="Z_C30D62EC_16BF_4E90_87F2_0458BFB180D7_.wvu.PrintArea" localSheetId="2" hidden="1">'35(1)'!$A$1:$E$14</definedName>
    <definedName name="Z_C30D62EC_16BF_4E90_87F2_0458BFB180D7_.wvu.PrintArea" localSheetId="3" hidden="1">'35(2)'!$A$5:$H$32</definedName>
    <definedName name="Z_C30D62EC_16BF_4E90_87F2_0458BFB180D7_.wvu.PrintArea" localSheetId="4" hidden="1">'36(1)'!$A$1:$I$30</definedName>
    <definedName name="Z_C30D62EC_16BF_4E90_87F2_0458BFB180D7_.wvu.PrintArea" localSheetId="5" hidden="1">'36(2)'!$A$5:$I$21</definedName>
    <definedName name="Z_C30D62EC_16BF_4E90_87F2_0458BFB180D7_.wvu.PrintArea" localSheetId="6" hidden="1">'37(1)'!$A$1:$C$13</definedName>
    <definedName name="Z_C30D62EC_16BF_4E90_87F2_0458BFB180D7_.wvu.PrintArea" localSheetId="7" hidden="1">'37(2)'!$A$3:$H$21</definedName>
    <definedName name="Z_C30D62EC_16BF_4E90_87F2_0458BFB180D7_.wvu.PrintArea" localSheetId="8" hidden="1">'38'!$A$1:$L$26</definedName>
    <definedName name="Z_C30D62EC_16BF_4E90_87F2_0458BFB180D7_.wvu.PrintArea" localSheetId="9" hidden="1">'39'!$A$1:$F$5</definedName>
  </definedNames>
  <calcPr calcId="191029"/>
  <customWorkbookViews>
    <customWorkbookView name="豊中市 - 個人用ビュー" guid="{C30D62EC-16BF-4E90-87F2-0458BFB180D7}" mergeInterval="0" personalView="1" maximized="1" xWindow="-9" yWindow="-9" windowWidth="1938" windowHeight="1048" tabRatio="766" activeSheetId="1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7" l="1"/>
  <c r="B4" i="15" s="1"/>
  <c r="G34" i="17" l="1"/>
  <c r="G28" i="17"/>
  <c r="G25" i="17"/>
  <c r="F25" i="17"/>
  <c r="G22" i="17"/>
  <c r="F22" i="17"/>
  <c r="A1" i="16" l="1"/>
  <c r="B12" i="15" s="1"/>
  <c r="F16" i="16"/>
  <c r="F12" i="16"/>
  <c r="F8" i="16"/>
  <c r="A1" i="9" l="1"/>
  <c r="B10" i="15" s="1"/>
  <c r="A1" i="8"/>
  <c r="B9" i="15" s="1"/>
  <c r="A1" i="7"/>
  <c r="B8" i="15" s="1"/>
  <c r="A1" i="6"/>
  <c r="B7" i="15" s="1"/>
  <c r="A1" i="5"/>
  <c r="B6" i="15" s="1"/>
  <c r="A1" i="4"/>
  <c r="B5" i="15" s="1"/>
  <c r="A1" i="10"/>
  <c r="B11" i="15" s="1"/>
</calcChain>
</file>

<file path=xl/sharedStrings.xml><?xml version="1.0" encoding="utf-8"?>
<sst xmlns="http://schemas.openxmlformats.org/spreadsheetml/2006/main" count="265" uniqueCount="179">
  <si>
    <t>総数</t>
  </si>
  <si>
    <t>蛍池</t>
  </si>
  <si>
    <t>乗車人員</t>
  </si>
  <si>
    <t>降車人員</t>
  </si>
  <si>
    <t>その他</t>
  </si>
  <si>
    <t>熊野田小学校前</t>
  </si>
  <si>
    <t>北緑丘団地</t>
  </si>
  <si>
    <t>島熊山</t>
  </si>
  <si>
    <t>東豊中小学校前</t>
  </si>
  <si>
    <t>上津島</t>
  </si>
  <si>
    <t>庄本</t>
  </si>
  <si>
    <t>庄内駅前</t>
  </si>
  <si>
    <t>服部</t>
  </si>
  <si>
    <t>千里中央</t>
  </si>
  <si>
    <t>年間走行粁</t>
  </si>
  <si>
    <t>停留所数</t>
  </si>
  <si>
    <t>路線数</t>
  </si>
  <si>
    <t>少路</t>
  </si>
  <si>
    <t>大阪空港</t>
  </si>
  <si>
    <t>緑地公園</t>
  </si>
  <si>
    <t>服部天神</t>
    <rPh sb="2" eb="4">
      <t>テンジン</t>
    </rPh>
    <phoneticPr fontId="2"/>
  </si>
  <si>
    <t>桜井谷</t>
  </si>
  <si>
    <t>-</t>
    <phoneticPr fontId="2"/>
  </si>
  <si>
    <t>-</t>
  </si>
  <si>
    <t>91～125cc</t>
    <phoneticPr fontId="3"/>
  </si>
  <si>
    <t>51～90cc</t>
    <phoneticPr fontId="3"/>
  </si>
  <si>
    <t>貨物</t>
    <rPh sb="0" eb="2">
      <t>カモツ</t>
    </rPh>
    <phoneticPr fontId="2"/>
  </si>
  <si>
    <t>乗用</t>
    <rPh sb="0" eb="2">
      <t>ジョウヨウ</t>
    </rPh>
    <phoneticPr fontId="2"/>
  </si>
  <si>
    <t>第２種</t>
  </si>
  <si>
    <t>第１種</t>
  </si>
  <si>
    <t>四輪</t>
    <phoneticPr fontId="2"/>
  </si>
  <si>
    <t>三輪</t>
  </si>
  <si>
    <t>二輪</t>
  </si>
  <si>
    <t>総数</t>
    <phoneticPr fontId="2"/>
  </si>
  <si>
    <t>自家用</t>
  </si>
  <si>
    <t>営業用</t>
  </si>
  <si>
    <t>特種</t>
  </si>
  <si>
    <t>小型</t>
  </si>
  <si>
    <t>普通</t>
  </si>
  <si>
    <t>普通車</t>
  </si>
  <si>
    <t>1日平均</t>
  </si>
  <si>
    <t>通行台数</t>
  </si>
  <si>
    <t>豊中南(北行)</t>
  </si>
  <si>
    <t>到着</t>
  </si>
  <si>
    <t>発送</t>
  </si>
  <si>
    <t>降客</t>
  </si>
  <si>
    <t>乗客</t>
  </si>
  <si>
    <t>着陸回数</t>
    <rPh sb="2" eb="3">
      <t>カイ</t>
    </rPh>
    <phoneticPr fontId="2"/>
  </si>
  <si>
    <t>住宅用</t>
  </si>
  <si>
    <t>事務用</t>
  </si>
  <si>
    <t>ＩＮＳネット１５００</t>
    <phoneticPr fontId="3"/>
  </si>
  <si>
    <t>ビル電話</t>
  </si>
  <si>
    <t>永楽荘四丁目</t>
    <rPh sb="0" eb="3">
      <t>エイラクソウ</t>
    </rPh>
    <rPh sb="3" eb="4">
      <t>ヨン</t>
    </rPh>
    <rPh sb="4" eb="6">
      <t>チョウメ</t>
    </rPh>
    <phoneticPr fontId="2"/>
  </si>
  <si>
    <t>注１）    平日１日分を掲げたものである。</t>
    <phoneticPr fontId="2"/>
  </si>
  <si>
    <t>資　料    阪急バス株式会社</t>
    <phoneticPr fontId="2"/>
  </si>
  <si>
    <t>乗車人員</t>
    <phoneticPr fontId="2"/>
  </si>
  <si>
    <t>降車人員</t>
    <phoneticPr fontId="2"/>
  </si>
  <si>
    <t>資　料    大阪府　豊能府税事務所</t>
    <phoneticPr fontId="2"/>
  </si>
  <si>
    <t>乗用車</t>
    <phoneticPr fontId="2"/>
  </si>
  <si>
    <t>トラック</t>
    <phoneticPr fontId="2"/>
  </si>
  <si>
    <t>バス</t>
    <phoneticPr fontId="2"/>
  </si>
  <si>
    <t>資　料    財務部　市民税課</t>
    <phoneticPr fontId="2"/>
  </si>
  <si>
    <t>資　料    西日本高速道路株式会社　関西支社</t>
    <phoneticPr fontId="2"/>
  </si>
  <si>
    <t>資　料    阪神高速道路株式会社</t>
    <phoneticPr fontId="2"/>
  </si>
  <si>
    <t>大阪空港</t>
    <phoneticPr fontId="2"/>
  </si>
  <si>
    <t>豊中北</t>
    <phoneticPr fontId="2"/>
  </si>
  <si>
    <t>豊中南(南行)</t>
    <phoneticPr fontId="2"/>
  </si>
  <si>
    <t>資　料    関西エアポート株式会社　伊丹空港本部</t>
    <phoneticPr fontId="2"/>
  </si>
  <si>
    <t>航空貨物(t)</t>
    <phoneticPr fontId="2"/>
  </si>
  <si>
    <t>航空郵便(kg)</t>
    <phoneticPr fontId="2"/>
  </si>
  <si>
    <t>乗降客数(人)</t>
    <phoneticPr fontId="2"/>
  </si>
  <si>
    <t>資　料    NTTビジネスソリューションズ　大阪ビジネス営業部</t>
    <phoneticPr fontId="2"/>
  </si>
  <si>
    <t>-</t>
    <phoneticPr fontId="2"/>
  </si>
  <si>
    <t>年度</t>
    <phoneticPr fontId="2"/>
  </si>
  <si>
    <t>注１）    「名神大阪・名神空港」とは、名神高速道路から阪神高速道路への流入車両の、流入後の進行方向を示す便宜上の表記であり、数値は、流入車両の総数を表示している。</t>
    <rPh sb="0" eb="1">
      <t>チュウ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</si>
  <si>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</si>
  <si>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</si>
  <si>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</si>
  <si>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</si>
  <si>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</si>
  <si>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区分</t>
    <rPh sb="0" eb="2">
      <t>クブン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</si>
  <si>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</si>
  <si>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</si>
  <si>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</si>
  <si>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</si>
  <si>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</si>
  <si>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令和元年</t>
    <rPh sb="0" eb="2">
      <t>レイワ</t>
    </rPh>
    <rPh sb="2" eb="4">
      <t>ガンネン</t>
    </rPh>
    <phoneticPr fontId="2"/>
  </si>
  <si>
    <t>令和5年</t>
    <rPh sb="0" eb="2">
      <t>レイワ</t>
    </rPh>
    <rPh sb="3" eb="4">
      <t>ネン</t>
    </rPh>
    <phoneticPr fontId="2"/>
  </si>
  <si>
    <t>平成29年度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</si>
  <si>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</si>
  <si>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</si>
  <si>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</si>
  <si>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</si>
  <si>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</si>
  <si>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平成30年</t>
    <rPh sb="0" eb="1">
      <t>ヒラ</t>
    </rPh>
    <rPh sb="1" eb="2">
      <t>シゲル</t>
    </rPh>
    <rPh sb="4" eb="5">
      <t>ネン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</si>
  <si>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</si>
  <si>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</si>
  <si>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</si>
  <si>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</si>
  <si>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</si>
  <si>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</si>
  <si>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</si>
  <si>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</si>
  <si>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</si>
  <si>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</si>
  <si>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</si>
  <si>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</si>
  <si>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令和3年</t>
    <rPh sb="0" eb="2">
      <t>レイワ</t>
    </rPh>
    <phoneticPr fontId="2"/>
  </si>
  <si>
    <t>宮山幼稚園前</t>
    <phoneticPr fontId="2"/>
  </si>
  <si>
    <t>豊中稲荷神社前</t>
    <phoneticPr fontId="2"/>
  </si>
  <si>
    <t>小型特殊自動車</t>
    <rPh sb="0" eb="2">
      <t>コガタ</t>
    </rPh>
    <rPh sb="2" eb="4">
      <t>トクシュ</t>
    </rPh>
    <rPh sb="4" eb="5">
      <t>ジ</t>
    </rPh>
    <rPh sb="5" eb="6">
      <t>ドウ</t>
    </rPh>
    <rPh sb="6" eb="7">
      <t>クルマ</t>
    </rPh>
    <phoneticPr fontId="2"/>
  </si>
  <si>
    <t>庄内</t>
    <phoneticPr fontId="2"/>
  </si>
  <si>
    <t>曽根</t>
    <phoneticPr fontId="2"/>
  </si>
  <si>
    <t>岡町</t>
    <phoneticPr fontId="2"/>
  </si>
  <si>
    <t>豊中</t>
    <phoneticPr fontId="2"/>
  </si>
  <si>
    <t>蛍池</t>
    <phoneticPr fontId="2"/>
  </si>
  <si>
    <t>令和2年</t>
    <phoneticPr fontId="2"/>
  </si>
  <si>
    <t>特種用途車</t>
    <rPh sb="1" eb="2">
      <t>シュ</t>
    </rPh>
    <rPh sb="2" eb="4">
      <t>ヨウト</t>
    </rPh>
    <rPh sb="4" eb="5">
      <t>シャ</t>
    </rPh>
    <phoneticPr fontId="2"/>
  </si>
  <si>
    <t>小型三輪車</t>
    <rPh sb="2" eb="5">
      <t>サンリンシャ</t>
    </rPh>
    <phoneticPr fontId="2"/>
  </si>
  <si>
    <t>貨物兼乗用車</t>
    <phoneticPr fontId="2"/>
  </si>
  <si>
    <t>けん引車</t>
    <phoneticPr fontId="2"/>
  </si>
  <si>
    <t>被けん引車</t>
    <rPh sb="0" eb="1">
      <t>ヒ</t>
    </rPh>
    <phoneticPr fontId="2"/>
  </si>
  <si>
    <t>一般乗合用</t>
    <phoneticPr fontId="2"/>
  </si>
  <si>
    <t>年度</t>
    <rPh sb="0" eb="2">
      <t>ネンド</t>
    </rPh>
    <phoneticPr fontId="2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</si>
  <si>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</si>
  <si>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この表は、課税台帳にもとづいて集計したものである。</t>
    <rPh sb="5" eb="7">
      <t>カゼイ</t>
    </rPh>
    <phoneticPr fontId="2"/>
  </si>
  <si>
    <t>この表は、自動車税市町村別調べによるものである。</t>
    <phoneticPr fontId="3"/>
  </si>
  <si>
    <t>料金所別</t>
    <rPh sb="0" eb="2">
      <t>リョウキン</t>
    </rPh>
    <rPh sb="2" eb="3">
      <t>ジョ</t>
    </rPh>
    <rPh sb="3" eb="4">
      <t>ベツ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</si>
  <si>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</si>
  <si>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</si>
  <si>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この表は、各年中、月中の大阪国際空港の旅客数、航空貨物および航空郵便について輸送状況を掲げたものである。ただし、数値は全て速報値である。</t>
    <rPh sb="2" eb="3">
      <t>ヒョウ</t>
    </rPh>
    <rPh sb="5" eb="8">
      <t>カクネンチュウ</t>
    </rPh>
    <rPh sb="9" eb="11">
      <t>ゲッチュウ</t>
    </rPh>
    <rPh sb="12" eb="14">
      <t>オオサカ</t>
    </rPh>
    <rPh sb="14" eb="16">
      <t>コクサイ</t>
    </rPh>
    <rPh sb="16" eb="18">
      <t>クウコウ</t>
    </rPh>
    <rPh sb="19" eb="22">
      <t>リョカクスウ</t>
    </rPh>
    <rPh sb="23" eb="25">
      <t>コウクウ</t>
    </rPh>
    <rPh sb="25" eb="27">
      <t>カモツ</t>
    </rPh>
    <rPh sb="30" eb="32">
      <t>コウクウ</t>
    </rPh>
    <phoneticPr fontId="3"/>
  </si>
  <si>
    <t>アナログ</t>
    <phoneticPr fontId="2"/>
  </si>
  <si>
    <t>ディジタル</t>
    <phoneticPr fontId="2"/>
  </si>
  <si>
    <t>名神高速道路　豊中インターチェンジ</t>
    <phoneticPr fontId="2"/>
  </si>
  <si>
    <t>中国自動車道
中国豊中・中国池田インターチェンジ</t>
    <phoneticPr fontId="2"/>
  </si>
  <si>
    <t>目次</t>
    <rPh sb="0" eb="2">
      <t>モクジ</t>
    </rPh>
    <phoneticPr fontId="2"/>
  </si>
  <si>
    <t>項目　タイトル</t>
    <rPh sb="0" eb="2">
      <t>コウモク</t>
    </rPh>
    <phoneticPr fontId="2"/>
  </si>
  <si>
    <t>←各タイトルをクリックすると各ページへ</t>
    <rPh sb="1" eb="2">
      <t>カク</t>
    </rPh>
    <rPh sb="14" eb="15">
      <t>カク</t>
    </rPh>
    <phoneticPr fontId="2"/>
  </si>
  <si>
    <t>小型四輪車</t>
    <phoneticPr fontId="2"/>
  </si>
  <si>
    <t>電気自動車</t>
    <phoneticPr fontId="2"/>
  </si>
  <si>
    <t>軽自動車</t>
    <phoneticPr fontId="2"/>
  </si>
  <si>
    <t>原動機付自転車</t>
    <phoneticPr fontId="2"/>
  </si>
  <si>
    <t>小型二輪自動車</t>
    <rPh sb="0" eb="2">
      <t>コガタ</t>
    </rPh>
    <rPh sb="2" eb="4">
      <t>ニリン</t>
    </rPh>
    <rPh sb="4" eb="5">
      <t>ジ</t>
    </rPh>
    <rPh sb="5" eb="6">
      <t>ドウ</t>
    </rPh>
    <rPh sb="6" eb="7">
      <t>クルマ</t>
    </rPh>
    <phoneticPr fontId="2"/>
  </si>
  <si>
    <r>
      <t>豊中南
(名神大阪・名神空港)</t>
    </r>
    <r>
      <rPr>
        <vertAlign val="superscript"/>
        <sz val="10"/>
        <rFont val="HGPｺﾞｼｯｸM"/>
        <family val="3"/>
        <charset val="128"/>
      </rPr>
      <t>1)</t>
    </r>
    <phoneticPr fontId="2"/>
  </si>
  <si>
    <r>
      <t>走行粁</t>
    </r>
    <r>
      <rPr>
        <vertAlign val="superscript"/>
        <sz val="10"/>
        <rFont val="HGPｺﾞｼｯｸM"/>
        <family val="3"/>
        <charset val="128"/>
      </rPr>
      <t>1)</t>
    </r>
    <phoneticPr fontId="2"/>
  </si>
  <si>
    <r>
      <t>柴原阪大前</t>
    </r>
    <r>
      <rPr>
        <vertAlign val="superscript"/>
        <sz val="10"/>
        <rFont val="HGPｺﾞｼｯｸM"/>
        <family val="3"/>
        <charset val="128"/>
      </rPr>
      <t>1)</t>
    </r>
    <rPh sb="0" eb="2">
      <t>シバハラ</t>
    </rPh>
    <rPh sb="2" eb="4">
      <t>ハンダイ</t>
    </rPh>
    <rPh sb="4" eb="5">
      <t>マエ</t>
    </rPh>
    <phoneticPr fontId="2"/>
  </si>
  <si>
    <t>この表は、ＮＴＴ西日本の業務報告から本市に関する分を抽出収録したものである。</t>
    <phoneticPr fontId="2"/>
  </si>
  <si>
    <t>加入電話</t>
    <rPh sb="0" eb="2">
      <t>カニュウ</t>
    </rPh>
    <rPh sb="2" eb="4">
      <t>デンワ</t>
    </rPh>
    <phoneticPr fontId="2"/>
  </si>
  <si>
    <t>公衆電話</t>
    <rPh sb="0" eb="2">
      <t>コウシュウ</t>
    </rPh>
    <rPh sb="2" eb="4">
      <t>デンワ</t>
    </rPh>
    <phoneticPr fontId="2"/>
  </si>
  <si>
    <t>その他</t>
    <rPh sb="2" eb="3">
      <t>タ</t>
    </rPh>
    <phoneticPr fontId="2"/>
  </si>
  <si>
    <t>ＩＮＳネット６４・
ＩＮＳネット６４ライト</t>
    <phoneticPr fontId="2"/>
  </si>
  <si>
    <t>総数(件)</t>
    <rPh sb="3" eb="4">
      <t>ケン</t>
    </rPh>
    <phoneticPr fontId="2"/>
  </si>
  <si>
    <t>総数(回線)</t>
    <phoneticPr fontId="2"/>
  </si>
  <si>
    <t>総数(個)</t>
    <phoneticPr fontId="2"/>
  </si>
  <si>
    <t>プッシュ(回線)</t>
    <phoneticPr fontId="2"/>
  </si>
  <si>
    <t>キャッチホン(回線)</t>
    <phoneticPr fontId="2"/>
  </si>
  <si>
    <t>I S D N</t>
    <phoneticPr fontId="2"/>
  </si>
  <si>
    <t>資　料    阪急電鉄株式会社、北大阪急行電鉄株式会社、大阪モノレール株式会社</t>
    <phoneticPr fontId="2"/>
  </si>
  <si>
    <t>阪急電鉄</t>
    <phoneticPr fontId="2"/>
  </si>
  <si>
    <t>北大阪急行電鉄</t>
    <phoneticPr fontId="2"/>
  </si>
  <si>
    <t>大阪モノレール</t>
    <phoneticPr fontId="2"/>
  </si>
  <si>
    <t>1)</t>
    <phoneticPr fontId="2"/>
  </si>
  <si>
    <t>2)</t>
    <phoneticPr fontId="2"/>
  </si>
  <si>
    <t>3）</t>
    <phoneticPr fontId="2"/>
  </si>
  <si>
    <t>注1）　　阪急電鉄株式会社が実施している｢交通量調査｣の結果を掲げたもので、通年平均人員数である。</t>
    <rPh sb="0" eb="1">
      <t>チュウ</t>
    </rPh>
    <rPh sb="38" eb="40">
      <t>ツウネン</t>
    </rPh>
    <rPh sb="40" eb="42">
      <t>ヘイキン</t>
    </rPh>
    <phoneticPr fontId="3"/>
  </si>
  <si>
    <t>注3）　　大阪モノレール株式会社が実施している｢交通量調査｣の結果を掲げたもので、１日平均人員数である。</t>
    <rPh sb="0" eb="1">
      <t>チュウ</t>
    </rPh>
    <phoneticPr fontId="2"/>
  </si>
  <si>
    <r>
      <t>柴原阪大前</t>
    </r>
    <r>
      <rPr>
        <vertAlign val="superscript"/>
        <sz val="10"/>
        <rFont val="HGPｺﾞｼｯｸM"/>
        <family val="3"/>
        <charset val="128"/>
      </rPr>
      <t>4)</t>
    </r>
    <rPh sb="0" eb="2">
      <t>シバハラ</t>
    </rPh>
    <rPh sb="2" eb="4">
      <t>ハンダイ</t>
    </rPh>
    <rPh sb="4" eb="5">
      <t>マエ</t>
    </rPh>
    <phoneticPr fontId="2"/>
  </si>
  <si>
    <t>注4）　　令和元年10月1日に駅名改称(9月30日までは柴原)。</t>
    <rPh sb="0" eb="1">
      <t>チュウ</t>
    </rPh>
    <phoneticPr fontId="2"/>
  </si>
  <si>
    <t>大阪国際空港</t>
    <rPh sb="0" eb="2">
      <t>オオサカ</t>
    </rPh>
    <phoneticPr fontId="2"/>
  </si>
  <si>
    <t>梅花学園前</t>
    <rPh sb="4" eb="5">
      <t>マエ</t>
    </rPh>
    <phoneticPr fontId="2"/>
  </si>
  <si>
    <t>豊中高校前</t>
    <rPh sb="4" eb="5">
      <t>マエ</t>
    </rPh>
    <phoneticPr fontId="2"/>
  </si>
  <si>
    <t>東豊中団地前</t>
    <rPh sb="5" eb="6">
      <t>マエ</t>
    </rPh>
    <phoneticPr fontId="2"/>
  </si>
  <si>
    <r>
      <t>阪急豊中駅</t>
    </r>
    <r>
      <rPr>
        <vertAlign val="superscript"/>
        <sz val="10"/>
        <rFont val="HGPｺﾞｼｯｸM"/>
        <family val="3"/>
        <charset val="128"/>
      </rPr>
      <t>1)</t>
    </r>
    <rPh sb="0" eb="2">
      <t>ハンキュウ</t>
    </rPh>
    <rPh sb="4" eb="5">
      <t>エキ</t>
    </rPh>
    <phoneticPr fontId="2"/>
  </si>
  <si>
    <r>
      <t>阪急岡町駅</t>
    </r>
    <r>
      <rPr>
        <vertAlign val="superscript"/>
        <sz val="10"/>
        <rFont val="HGPｺﾞｼｯｸM"/>
        <family val="3"/>
        <charset val="128"/>
      </rPr>
      <t>1)</t>
    </r>
    <rPh sb="4" eb="5">
      <t>エキ</t>
    </rPh>
    <phoneticPr fontId="2"/>
  </si>
  <si>
    <r>
      <t>阪急曽根駅</t>
    </r>
    <r>
      <rPr>
        <vertAlign val="superscript"/>
        <sz val="10"/>
        <rFont val="HGPｺﾞｼｯｸM"/>
        <family val="3"/>
        <charset val="128"/>
      </rPr>
      <t>1)</t>
    </r>
    <rPh sb="4" eb="5">
      <t>エキ</t>
    </rPh>
    <phoneticPr fontId="2"/>
  </si>
  <si>
    <t>注１）    令和3年4月12日から名称変更（以前は豊中、阪急岡町、阪急曽根）。</t>
    <rPh sb="7" eb="9">
      <t>レイワ</t>
    </rPh>
    <rPh sb="10" eb="11">
      <t>ネン</t>
    </rPh>
    <rPh sb="12" eb="13">
      <t>ガツ</t>
    </rPh>
    <rPh sb="15" eb="16">
      <t>ニチ</t>
    </rPh>
    <rPh sb="18" eb="20">
      <t>メイショウ</t>
    </rPh>
    <rPh sb="20" eb="22">
      <t>ヘンコウ</t>
    </rPh>
    <rPh sb="23" eb="25">
      <t>イゼン</t>
    </rPh>
    <rPh sb="26" eb="28">
      <t>トヨナカ</t>
    </rPh>
    <rPh sb="29" eb="31">
      <t>ハンキュウ</t>
    </rPh>
    <rPh sb="31" eb="33">
      <t>オカマチ</t>
    </rPh>
    <rPh sb="34" eb="36">
      <t>ハンキュウ</t>
    </rPh>
    <rPh sb="36" eb="38">
      <t>ソネ</t>
    </rPh>
    <phoneticPr fontId="2"/>
  </si>
  <si>
    <t>この表は、阪急バス株式会社が算出した１日分の乗降人員である。</t>
    <rPh sb="14" eb="16">
      <t>サンシュツ</t>
    </rPh>
    <phoneticPr fontId="2"/>
  </si>
  <si>
    <t>第6章　運輸および通信</t>
    <rPh sb="0" eb="1">
      <t>ダイ</t>
    </rPh>
    <rPh sb="2" eb="3">
      <t>ショウ</t>
    </rPh>
    <rPh sb="4" eb="6">
      <t>ウンユ</t>
    </rPh>
    <rPh sb="9" eb="11">
      <t>ツウシン</t>
    </rPh>
    <phoneticPr fontId="2"/>
  </si>
  <si>
    <t>注2）　　北大阪急行電鉄株式会社が実施している｢交通量調査｣の結果を掲げたもので、平成30年11月13日、令和元年11月12日、令和2年11月10日、令和3年11月9日、令和4年11月15日の各調査日１日の乗降人員数である。</t>
    <rPh sb="0" eb="1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</si>
</sst>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rgb="FF3F3F3F"/>
      </top>
      <bottom style="dotted">
        <color rgb="FF3F3F3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2" borderId="28">
      <alignment vertical="center"/>
    </xf>
  </cellStyleXfs>
  <cellXfs count="179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38" fontId="7" fillId="2" borderId="0" xfId="1" applyFont="1" applyFill="1" applyBorder="1" applyAlignment="1">
      <alignment vertical="center"/>
    </xf>
    <xf numFmtId="38" fontId="7" fillId="2" borderId="0" xfId="0" applyNumberFormat="1" applyFont="1" applyFill="1" applyAlignment="1">
      <alignment vertical="center" justifyLastLine="1"/>
    </xf>
    <xf numFmtId="0" fontId="10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38" fontId="7" fillId="2" borderId="0" xfId="1" applyFont="1" applyFill="1" applyBorder="1" applyAlignment="1" applyProtection="1">
      <alignment vertical="center"/>
      <protection locked="0"/>
    </xf>
    <xf numFmtId="38" fontId="7" fillId="2" borderId="2" xfId="1" applyFont="1" applyFill="1" applyBorder="1" applyAlignment="1">
      <alignment vertical="center"/>
    </xf>
    <xf numFmtId="38" fontId="7" fillId="2" borderId="2" xfId="1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distributed" vertical="center" justifyLastLine="1"/>
    </xf>
    <xf numFmtId="38" fontId="7" fillId="2" borderId="23" xfId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distributed" vertical="center" wrapText="1" justifyLastLine="1"/>
    </xf>
    <xf numFmtId="0" fontId="7" fillId="2" borderId="7" xfId="0" applyFont="1" applyFill="1" applyBorder="1" applyAlignment="1">
      <alignment horizontal="distributed" vertical="center" justifyLastLine="1"/>
    </xf>
    <xf numFmtId="3" fontId="7" fillId="2" borderId="0" xfId="0" applyNumberFormat="1" applyFont="1" applyFill="1" applyAlignment="1">
      <alignment vertical="center"/>
    </xf>
    <xf numFmtId="0" fontId="7" fillId="2" borderId="10" xfId="0" applyFont="1" applyFill="1" applyBorder="1" applyAlignment="1">
      <alignment horizontal="distributed" vertical="center" justifyLastLine="1"/>
    </xf>
    <xf numFmtId="0" fontId="7" fillId="2" borderId="11" xfId="0" applyFont="1" applyFill="1" applyBorder="1" applyAlignment="1">
      <alignment horizontal="distributed" vertical="center" justifyLastLine="1"/>
    </xf>
    <xf numFmtId="0" fontId="7" fillId="2" borderId="22" xfId="0" applyFont="1" applyFill="1" applyBorder="1" applyAlignment="1">
      <alignment horizontal="distributed" vertical="center" justifyLastLine="1"/>
    </xf>
    <xf numFmtId="38" fontId="7" fillId="2" borderId="8" xfId="1" applyFont="1" applyFill="1" applyBorder="1" applyAlignment="1">
      <alignment vertical="center"/>
    </xf>
    <xf numFmtId="0" fontId="7" fillId="2" borderId="20" xfId="0" applyFont="1" applyFill="1" applyBorder="1" applyAlignment="1">
      <alignment horizontal="distributed" vertical="center" justifyLastLine="1"/>
    </xf>
    <xf numFmtId="0" fontId="7" fillId="2" borderId="2" xfId="0" applyFont="1" applyFill="1" applyBorder="1" applyAlignment="1">
      <alignment vertical="center"/>
    </xf>
    <xf numFmtId="0" fontId="7" fillId="2" borderId="25" xfId="0" applyFont="1" applyFill="1" applyBorder="1" applyAlignment="1">
      <alignment horizontal="distributed" vertical="center" justifyLastLine="1"/>
    </xf>
    <xf numFmtId="38" fontId="7" fillId="2" borderId="14" xfId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177" fontId="7" fillId="2" borderId="9" xfId="0" applyNumberFormat="1" applyFont="1" applyFill="1" applyBorder="1" applyAlignment="1">
      <alignment vertical="center"/>
    </xf>
    <xf numFmtId="177" fontId="11" fillId="2" borderId="9" xfId="0" applyNumberFormat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177" fontId="7" fillId="2" borderId="14" xfId="0" applyNumberFormat="1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distributed" vertical="center" justifyLastLine="1"/>
      <protection locked="0"/>
    </xf>
    <xf numFmtId="0" fontId="7" fillId="2" borderId="1" xfId="0" applyFont="1" applyFill="1" applyBorder="1" applyAlignment="1">
      <alignment vertical="center"/>
    </xf>
    <xf numFmtId="0" fontId="7" fillId="2" borderId="20" xfId="0" applyFont="1" applyFill="1" applyBorder="1" applyAlignment="1">
      <alignment horizontal="distributed" vertical="center"/>
    </xf>
    <xf numFmtId="38" fontId="7" fillId="2" borderId="0" xfId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38" fontId="7" fillId="2" borderId="0" xfId="1" applyFont="1" applyFill="1" applyBorder="1" applyAlignment="1" applyProtection="1">
      <alignment horizontal="right" vertical="center"/>
      <protection locked="0"/>
    </xf>
    <xf numFmtId="38" fontId="7" fillId="2" borderId="0" xfId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2" xfId="1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Alignment="1">
      <alignment horizontal="left" vertical="center"/>
    </xf>
    <xf numFmtId="38" fontId="7" fillId="2" borderId="23" xfId="0" applyNumberFormat="1" applyFont="1" applyFill="1" applyBorder="1" applyAlignment="1">
      <alignment vertical="center" justifyLastLine="1"/>
    </xf>
    <xf numFmtId="38" fontId="7" fillId="2" borderId="0" xfId="0" applyNumberFormat="1" applyFont="1" applyFill="1" applyAlignment="1" applyProtection="1">
      <alignment vertical="center" justifyLastLine="1"/>
      <protection locked="0"/>
    </xf>
    <xf numFmtId="38" fontId="7" fillId="2" borderId="9" xfId="1" applyFont="1" applyFill="1" applyBorder="1" applyAlignment="1">
      <alignment vertical="center" justifyLastLine="1"/>
    </xf>
    <xf numFmtId="38" fontId="7" fillId="2" borderId="0" xfId="0" applyNumberFormat="1" applyFont="1" applyFill="1" applyAlignment="1">
      <alignment horizontal="right" vertical="center" justifyLastLine="1"/>
    </xf>
    <xf numFmtId="38" fontId="7" fillId="2" borderId="0" xfId="0" applyNumberFormat="1" applyFont="1" applyFill="1" applyAlignment="1" applyProtection="1">
      <alignment horizontal="right" vertical="center" justifyLastLine="1"/>
      <protection locked="0"/>
    </xf>
    <xf numFmtId="38" fontId="7" fillId="2" borderId="0" xfId="1" applyFont="1" applyFill="1" applyBorder="1" applyAlignment="1">
      <alignment vertical="center" justifyLastLine="1"/>
    </xf>
    <xf numFmtId="38" fontId="11" fillId="2" borderId="0" xfId="0" applyNumberFormat="1" applyFont="1" applyFill="1" applyAlignment="1">
      <alignment vertical="center" justifyLastLine="1"/>
    </xf>
    <xf numFmtId="38" fontId="11" fillId="2" borderId="0" xfId="0" applyNumberFormat="1" applyFont="1" applyFill="1" applyAlignment="1" applyProtection="1">
      <alignment vertical="center" justifyLastLine="1"/>
      <protection locked="0"/>
    </xf>
    <xf numFmtId="38" fontId="7" fillId="2" borderId="14" xfId="1" applyFont="1" applyFill="1" applyBorder="1" applyAlignment="1">
      <alignment vertical="center" justifyLastLine="1"/>
    </xf>
    <xf numFmtId="38" fontId="7" fillId="2" borderId="2" xfId="0" applyNumberFormat="1" applyFont="1" applyFill="1" applyBorder="1" applyAlignment="1">
      <alignment vertical="center" justifyLastLine="1"/>
    </xf>
    <xf numFmtId="38" fontId="7" fillId="2" borderId="2" xfId="0" applyNumberFormat="1" applyFont="1" applyFill="1" applyBorder="1" applyAlignment="1" applyProtection="1">
      <alignment vertical="center" justifyLastLine="1"/>
      <protection locked="0"/>
    </xf>
    <xf numFmtId="176" fontId="7" fillId="2" borderId="0" xfId="1" applyNumberFormat="1" applyFont="1" applyFill="1" applyBorder="1" applyAlignment="1">
      <alignment vertical="center"/>
    </xf>
    <xf numFmtId="38" fontId="7" fillId="2" borderId="14" xfId="1" applyFont="1" applyFill="1" applyBorder="1" applyAlignment="1" applyProtection="1">
      <alignment vertical="center"/>
      <protection locked="0"/>
    </xf>
    <xf numFmtId="176" fontId="7" fillId="2" borderId="2" xfId="1" applyNumberFormat="1" applyFont="1" applyFill="1" applyBorder="1" applyAlignment="1" applyProtection="1">
      <alignment vertical="center"/>
      <protection locked="0"/>
    </xf>
    <xf numFmtId="38" fontId="11" fillId="2" borderId="0" xfId="1" applyFont="1" applyFill="1" applyBorder="1" applyAlignment="1" applyProtection="1">
      <alignment vertical="center"/>
      <protection locked="0"/>
    </xf>
    <xf numFmtId="38" fontId="7" fillId="2" borderId="9" xfId="1" applyFont="1" applyFill="1" applyBorder="1" applyAlignment="1">
      <alignment vertical="center" shrinkToFit="1"/>
    </xf>
    <xf numFmtId="38" fontId="7" fillId="2" borderId="0" xfId="1" applyFont="1" applyFill="1" applyBorder="1" applyAlignment="1">
      <alignment vertical="center" shrinkToFit="1"/>
    </xf>
    <xf numFmtId="38" fontId="7" fillId="2" borderId="23" xfId="1" applyFont="1" applyFill="1" applyBorder="1" applyAlignment="1">
      <alignment vertical="center" shrinkToFit="1"/>
    </xf>
    <xf numFmtId="38" fontId="7" fillId="2" borderId="8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38" fontId="7" fillId="2" borderId="2" xfId="1" applyFont="1" applyFill="1" applyBorder="1" applyAlignment="1">
      <alignment vertical="center" shrinkToFit="1"/>
    </xf>
    <xf numFmtId="3" fontId="7" fillId="2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38" fontId="7" fillId="2" borderId="8" xfId="1" applyFont="1" applyFill="1" applyBorder="1" applyAlignment="1" applyProtection="1">
      <alignment vertical="center"/>
      <protection locked="0"/>
    </xf>
    <xf numFmtId="3" fontId="7" fillId="2" borderId="9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distributed" vertical="center"/>
    </xf>
    <xf numFmtId="0" fontId="7" fillId="2" borderId="9" xfId="0" applyFont="1" applyFill="1" applyBorder="1" applyAlignment="1">
      <alignment horizontal="distributed" vertical="center" wrapText="1"/>
    </xf>
    <xf numFmtId="0" fontId="7" fillId="2" borderId="18" xfId="0" applyFont="1" applyFill="1" applyBorder="1" applyAlignment="1">
      <alignment vertical="center"/>
    </xf>
    <xf numFmtId="38" fontId="7" fillId="2" borderId="20" xfId="1" applyFont="1" applyFill="1" applyBorder="1" applyAlignment="1">
      <alignment horizontal="distributed" vertical="center" wrapText="1"/>
    </xf>
    <xf numFmtId="38" fontId="7" fillId="2" borderId="19" xfId="1" applyFont="1" applyFill="1" applyBorder="1" applyAlignment="1">
      <alignment horizontal="distributed" vertical="center" wrapText="1"/>
    </xf>
    <xf numFmtId="0" fontId="11" fillId="2" borderId="0" xfId="0" applyFont="1" applyFill="1" applyAlignment="1">
      <alignment horizontal="distributed" vertical="center" justifyLastLine="1"/>
    </xf>
    <xf numFmtId="38" fontId="7" fillId="2" borderId="16" xfId="1" applyFont="1" applyFill="1" applyBorder="1" applyAlignment="1">
      <alignment vertical="center"/>
    </xf>
    <xf numFmtId="38" fontId="11" fillId="2" borderId="16" xfId="1" applyFont="1" applyFill="1" applyBorder="1" applyAlignment="1">
      <alignment vertical="center"/>
    </xf>
    <xf numFmtId="38" fontId="11" fillId="2" borderId="16" xfId="1" applyFont="1" applyFill="1" applyBorder="1" applyAlignment="1" applyProtection="1">
      <alignment vertical="center"/>
      <protection locked="0"/>
    </xf>
    <xf numFmtId="38" fontId="11" fillId="2" borderId="8" xfId="1" applyFont="1" applyFill="1" applyBorder="1" applyAlignment="1">
      <alignment vertical="center"/>
    </xf>
    <xf numFmtId="38" fontId="11" fillId="2" borderId="8" xfId="1" applyFont="1" applyFill="1" applyBorder="1" applyAlignment="1" applyProtection="1">
      <alignment vertical="center"/>
      <protection locked="0"/>
    </xf>
    <xf numFmtId="38" fontId="7" fillId="2" borderId="18" xfId="1" applyFont="1" applyFill="1" applyBorder="1" applyAlignment="1">
      <alignment vertical="center"/>
    </xf>
    <xf numFmtId="0" fontId="7" fillId="2" borderId="30" xfId="0" applyFont="1" applyFill="1" applyBorder="1" applyAlignment="1">
      <alignment horizontal="distributed" vertical="center"/>
    </xf>
    <xf numFmtId="0" fontId="7" fillId="2" borderId="25" xfId="0" applyFont="1" applyFill="1" applyBorder="1" applyAlignment="1">
      <alignment horizontal="distributed" vertical="center"/>
    </xf>
    <xf numFmtId="0" fontId="7" fillId="2" borderId="0" xfId="0" applyFont="1" applyFill="1" applyAlignment="1">
      <alignment vertical="center" textRotation="255"/>
    </xf>
    <xf numFmtId="0" fontId="12" fillId="2" borderId="0" xfId="0" applyFont="1" applyFill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 textRotation="255"/>
    </xf>
    <xf numFmtId="0" fontId="12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justifyLastLine="1"/>
    </xf>
    <xf numFmtId="0" fontId="7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8" fillId="2" borderId="28" xfId="2">
      <alignment vertical="center"/>
    </xf>
    <xf numFmtId="0" fontId="7" fillId="2" borderId="19" xfId="0" applyFont="1" applyFill="1" applyBorder="1" applyAlignment="1">
      <alignment horizontal="distributed" vertical="center"/>
    </xf>
    <xf numFmtId="0" fontId="7" fillId="2" borderId="7" xfId="0" applyFont="1" applyFill="1" applyBorder="1" applyAlignment="1">
      <alignment horizontal="distributed" vertical="center"/>
    </xf>
    <xf numFmtId="0" fontId="7" fillId="2" borderId="27" xfId="0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distributed" vertical="center" justifyLastLine="1"/>
    </xf>
    <xf numFmtId="0" fontId="7" fillId="2" borderId="0" xfId="0" applyFont="1" applyFill="1" applyAlignment="1">
      <alignment horizontal="distributed" vertical="center"/>
    </xf>
    <xf numFmtId="0" fontId="7" fillId="2" borderId="16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 justifyLastLine="1"/>
    </xf>
    <xf numFmtId="0" fontId="7" fillId="2" borderId="23" xfId="0" applyFont="1" applyFill="1" applyBorder="1" applyAlignment="1">
      <alignment horizontal="distributed" vertical="center"/>
    </xf>
    <xf numFmtId="0" fontId="7" fillId="2" borderId="24" xfId="0" applyFont="1" applyFill="1" applyBorder="1" applyAlignment="1">
      <alignment horizontal="distributed" vertical="center"/>
    </xf>
    <xf numFmtId="0" fontId="7" fillId="2" borderId="13" xfId="0" applyFont="1" applyFill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distributed" vertical="center" shrinkToFit="1"/>
    </xf>
    <xf numFmtId="0" fontId="7" fillId="2" borderId="15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11" xfId="0" applyFont="1" applyFill="1" applyBorder="1" applyAlignment="1">
      <alignment horizontal="distributed" vertical="center"/>
    </xf>
    <xf numFmtId="0" fontId="7" fillId="2" borderId="18" xfId="0" applyFont="1" applyFill="1" applyBorder="1" applyAlignment="1">
      <alignment horizontal="distributed" vertical="center" wrapText="1"/>
    </xf>
    <xf numFmtId="0" fontId="7" fillId="2" borderId="9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24" xfId="0" applyFont="1" applyFill="1" applyBorder="1" applyAlignment="1">
      <alignment horizontal="center" vertical="distributed" textRotation="255" justifyLastLine="1"/>
    </xf>
    <xf numFmtId="0" fontId="7" fillId="2" borderId="1" xfId="0" applyFont="1" applyFill="1" applyBorder="1" applyAlignment="1">
      <alignment horizontal="center" vertical="distributed" textRotation="255" justifyLastLine="1"/>
    </xf>
    <xf numFmtId="0" fontId="11" fillId="2" borderId="0" xfId="0" applyFont="1" applyFill="1" applyAlignment="1">
      <alignment horizontal="left" vertical="center" wrapText="1" justifyLastLine="1"/>
    </xf>
    <xf numFmtId="0" fontId="7" fillId="2" borderId="7" xfId="0" applyFont="1" applyFill="1" applyBorder="1" applyAlignment="1">
      <alignment horizontal="distributed" vertical="center"/>
    </xf>
    <xf numFmtId="0" fontId="11" fillId="2" borderId="7" xfId="0" applyFont="1" applyFill="1" applyBorder="1" applyAlignment="1">
      <alignment horizontal="distributed" vertical="center"/>
    </xf>
    <xf numFmtId="0" fontId="11" fillId="2" borderId="22" xfId="0" applyFont="1" applyFill="1" applyBorder="1" applyAlignment="1">
      <alignment horizontal="distributed" vertical="center"/>
    </xf>
    <xf numFmtId="0" fontId="7" fillId="2" borderId="5" xfId="0" applyFont="1" applyFill="1" applyBorder="1" applyAlignment="1">
      <alignment horizontal="distributed" vertical="center" justifyLastLine="1"/>
    </xf>
    <xf numFmtId="0" fontId="7" fillId="2" borderId="8" xfId="0" applyFont="1" applyFill="1" applyBorder="1" applyAlignment="1">
      <alignment horizontal="distributed" vertical="center"/>
    </xf>
    <xf numFmtId="0" fontId="7" fillId="2" borderId="29" xfId="0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distributed" vertical="center"/>
    </xf>
    <xf numFmtId="0" fontId="7" fillId="2" borderId="16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distributed" vertical="center"/>
    </xf>
    <xf numFmtId="0" fontId="7" fillId="2" borderId="27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 justifyLastLine="1"/>
    </xf>
    <xf numFmtId="0" fontId="7" fillId="2" borderId="6" xfId="0" applyFont="1" applyFill="1" applyBorder="1" applyAlignment="1">
      <alignment horizontal="distributed" vertical="center" justifyLastLine="1"/>
    </xf>
    <xf numFmtId="0" fontId="7" fillId="2" borderId="17" xfId="0" applyFont="1" applyFill="1" applyBorder="1" applyAlignment="1">
      <alignment horizontal="distributed" vertical="center" justifyLastLine="1"/>
    </xf>
    <xf numFmtId="0" fontId="7" fillId="2" borderId="16" xfId="0" applyFont="1" applyFill="1" applyBorder="1" applyAlignment="1">
      <alignment horizontal="distributed" vertical="center" justifyLastLine="1"/>
    </xf>
    <xf numFmtId="0" fontId="7" fillId="2" borderId="15" xfId="0" applyFont="1" applyFill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distributed" vertical="center" wrapText="1"/>
    </xf>
    <xf numFmtId="0" fontId="7" fillId="2" borderId="23" xfId="0" applyFont="1" applyFill="1" applyBorder="1" applyAlignment="1">
      <alignment horizontal="distributed" vertical="center"/>
    </xf>
    <xf numFmtId="0" fontId="7" fillId="2" borderId="24" xfId="0" applyFont="1" applyFill="1" applyBorder="1" applyAlignment="1">
      <alignment horizontal="distributed" vertical="center"/>
    </xf>
    <xf numFmtId="0" fontId="7" fillId="2" borderId="11" xfId="0" applyFont="1" applyFill="1" applyBorder="1" applyAlignment="1">
      <alignment horizontal="distributed" vertical="center" wrapText="1"/>
    </xf>
    <xf numFmtId="0" fontId="7" fillId="2" borderId="29" xfId="0" applyFont="1" applyFill="1" applyBorder="1" applyAlignment="1">
      <alignment horizontal="distributed" vertical="center" wrapText="1"/>
    </xf>
    <xf numFmtId="0" fontId="7" fillId="2" borderId="10" xfId="0" applyFont="1" applyFill="1" applyBorder="1" applyAlignment="1">
      <alignment horizontal="distributed" vertical="center" wrapText="1"/>
    </xf>
    <xf numFmtId="0" fontId="7" fillId="2" borderId="12" xfId="0" applyFont="1" applyFill="1" applyBorder="1" applyAlignment="1">
      <alignment horizontal="distributed" vertical="center" justifyLastLine="1"/>
    </xf>
    <xf numFmtId="0" fontId="7" fillId="2" borderId="13" xfId="0" applyFont="1" applyFill="1" applyBorder="1" applyAlignment="1">
      <alignment horizontal="distributed" vertical="center" justifyLastLine="1"/>
    </xf>
    <xf numFmtId="0" fontId="7" fillId="2" borderId="30" xfId="0" applyFont="1" applyFill="1" applyBorder="1" applyAlignment="1">
      <alignment horizontal="distributed" vertical="center" wrapText="1"/>
    </xf>
    <xf numFmtId="0" fontId="7" fillId="2" borderId="31" xfId="0" applyFont="1" applyFill="1" applyBorder="1" applyAlignment="1">
      <alignment horizontal="distributed" vertical="center" wrapText="1"/>
    </xf>
    <xf numFmtId="0" fontId="7" fillId="2" borderId="26" xfId="0" applyFont="1" applyFill="1" applyBorder="1" applyAlignment="1">
      <alignment horizontal="distributed" vertical="center" wrapText="1"/>
    </xf>
    <xf numFmtId="0" fontId="7" fillId="2" borderId="23" xfId="0" applyFont="1" applyFill="1" applyBorder="1" applyAlignment="1">
      <alignment horizontal="distributed" vertical="center" wrapText="1"/>
    </xf>
    <xf numFmtId="0" fontId="7" fillId="2" borderId="7" xfId="0" applyFont="1" applyFill="1" applyBorder="1" applyAlignment="1">
      <alignment horizontal="distributed" vertical="center" shrinkToFit="1"/>
    </xf>
    <xf numFmtId="0" fontId="7" fillId="2" borderId="0" xfId="0" applyFont="1" applyFill="1" applyAlignment="1">
      <alignment horizontal="left" vertical="center"/>
    </xf>
    <xf numFmtId="0" fontId="7" fillId="2" borderId="26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distributed" vertical="center"/>
    </xf>
    <xf numFmtId="0" fontId="7" fillId="2" borderId="21" xfId="0" applyFont="1" applyFill="1" applyBorder="1" applyAlignment="1">
      <alignment horizontal="distributed" vertical="center" justifyLastLine="1"/>
    </xf>
    <xf numFmtId="0" fontId="7" fillId="2" borderId="19" xfId="0" applyFont="1" applyFill="1" applyBorder="1" applyAlignment="1">
      <alignment horizontal="distributed" vertical="center" justifyLastLine="1"/>
    </xf>
    <xf numFmtId="0" fontId="7" fillId="2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distributed" vertical="center"/>
    </xf>
    <xf numFmtId="0" fontId="7" fillId="2" borderId="18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center" vertical="distributed" textRotation="255" wrapText="1" justifyLastLine="1"/>
    </xf>
    <xf numFmtId="0" fontId="7" fillId="2" borderId="0" xfId="0" applyFont="1" applyFill="1" applyAlignment="1">
      <alignment horizontal="center" vertical="distributed" textRotation="255" wrapText="1" justifyLastLine="1"/>
    </xf>
    <xf numFmtId="0" fontId="7" fillId="2" borderId="16" xfId="0" applyFont="1" applyFill="1" applyBorder="1" applyAlignment="1">
      <alignment horizontal="center" vertical="distributed" textRotation="255" wrapText="1" justifyLastLine="1"/>
    </xf>
    <xf numFmtId="0" fontId="7" fillId="2" borderId="24" xfId="0" applyFont="1" applyFill="1" applyBorder="1" applyAlignment="1">
      <alignment horizontal="center" vertical="distributed" textRotation="255" wrapText="1" justifyLastLine="1"/>
    </xf>
    <xf numFmtId="0" fontId="7" fillId="2" borderId="3" xfId="0" applyFont="1" applyFill="1" applyBorder="1" applyAlignment="1">
      <alignment horizontal="center" vertical="distributed" textRotation="255" wrapText="1" justifyLastLine="1"/>
    </xf>
    <xf numFmtId="0" fontId="7" fillId="2" borderId="14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38" fontId="7" fillId="2" borderId="8" xfId="1" applyFont="1" applyFill="1" applyBorder="1" applyAlignment="1">
      <alignment horizontal="center" vertical="distributed" textRotation="255" wrapText="1" justifyLastLine="1"/>
    </xf>
    <xf numFmtId="38" fontId="7" fillId="2" borderId="0" xfId="1" applyFont="1" applyFill="1" applyBorder="1" applyAlignment="1">
      <alignment horizontal="center" vertical="distributed" textRotation="255" wrapText="1" justifyLastLine="1"/>
    </xf>
    <xf numFmtId="38" fontId="7" fillId="2" borderId="16" xfId="1" applyFont="1" applyFill="1" applyBorder="1" applyAlignment="1">
      <alignment horizontal="center" vertical="distributed" textRotation="255" wrapText="1" justifyLastLine="1"/>
    </xf>
    <xf numFmtId="38" fontId="7" fillId="2" borderId="8" xfId="1" applyFont="1" applyFill="1" applyBorder="1" applyAlignment="1" applyProtection="1">
      <alignment horizontal="center" vertical="distributed" textRotation="255" wrapText="1" justifyLastLine="1"/>
      <protection locked="0"/>
    </xf>
    <xf numFmtId="38" fontId="7" fillId="2" borderId="0" xfId="1" applyFont="1" applyFill="1" applyBorder="1" applyAlignment="1" applyProtection="1">
      <alignment horizontal="center" vertical="distributed" textRotation="255" justifyLastLine="1"/>
      <protection locked="0"/>
    </xf>
    <xf numFmtId="0" fontId="7" fillId="2" borderId="11" xfId="0" applyFont="1" applyFill="1" applyBorder="1" applyAlignment="1">
      <alignment horizontal="distributed" vertical="center"/>
    </xf>
    <xf numFmtId="0" fontId="7" fillId="2" borderId="24" xfId="0" applyFont="1" applyFill="1" applyBorder="1" applyAlignment="1">
      <alignment horizontal="distributed" vertical="center" wrapText="1"/>
    </xf>
    <xf numFmtId="0" fontId="7" fillId="2" borderId="18" xfId="0" applyFont="1" applyFill="1" applyBorder="1" applyAlignment="1">
      <alignment horizontal="distributed" vertical="center" wrapText="1"/>
    </xf>
    <xf numFmtId="0" fontId="7" fillId="2" borderId="15" xfId="0" applyFont="1" applyFill="1" applyBorder="1" applyAlignment="1">
      <alignment horizontal="distributed" vertical="center" wrapText="1"/>
    </xf>
    <xf numFmtId="0" fontId="7" fillId="2" borderId="22" xfId="0" applyFont="1" applyFill="1" applyBorder="1" applyAlignment="1">
      <alignment horizontal="distributed" vertical="center" wrapText="1"/>
    </xf>
    <xf numFmtId="0" fontId="7" fillId="2" borderId="19" xfId="0" applyFont="1" applyFill="1" applyBorder="1" applyAlignment="1">
      <alignment horizontal="distributed" vertical="center" wrapText="1"/>
    </xf>
    <xf numFmtId="0" fontId="7" fillId="2" borderId="9" xfId="0" applyFont="1" applyFill="1" applyBorder="1" applyAlignment="1">
      <alignment horizontal="distributed" vertical="center"/>
    </xf>
  </cellXfs>
  <cellStyles count="3">
    <cellStyle name="スタイル 1" xfId="2" xr:uid="{00000000-0005-0000-0000-000000000000}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workbookViewId="0">
      <pane ySplit="3" topLeftCell="A4" activePane="bottomLeft" state="frozen"/>
      <selection pane="bottomLeft" activeCell="B7" sqref="B7"/>
    </sheetView>
  </sheetViews>
  <sheetFormatPr defaultColWidth="8.86328125" defaultRowHeight="12.75" x14ac:dyDescent="0.25"/>
  <cols>
    <col min="1" max="1" width="4.46484375" style="1" customWidth="1"/>
    <col min="2" max="2" width="86.33203125" style="1" customWidth="1"/>
    <col min="3" max="16384" width="8.86328125" style="1"/>
  </cols>
  <sheetData>
    <row r="1" spans="1:4" ht="22.9" x14ac:dyDescent="0.25">
      <c r="A1" s="116" t="s">
        <v>135</v>
      </c>
      <c r="B1" s="116"/>
    </row>
    <row r="2" spans="1:4" ht="18.75" x14ac:dyDescent="0.25">
      <c r="A2" s="2" t="s">
        <v>177</v>
      </c>
      <c r="B2" s="3"/>
    </row>
    <row r="3" spans="1:4" x14ac:dyDescent="0.25">
      <c r="A3" s="5"/>
      <c r="B3" s="4" t="s">
        <v>136</v>
      </c>
    </row>
    <row r="4" spans="1:4" s="7" customFormat="1" ht="18" customHeight="1" x14ac:dyDescent="0.25">
      <c r="A4" s="6"/>
      <c r="B4" s="96" t="str">
        <f ca="1">'34'!A1</f>
        <v>34　私鉄各駅の乗降人員</v>
      </c>
      <c r="D4" s="7" t="s">
        <v>137</v>
      </c>
    </row>
    <row r="5" spans="1:4" s="7" customFormat="1" ht="18" customHeight="1" x14ac:dyDescent="0.25">
      <c r="A5" s="6"/>
      <c r="B5" s="96" t="str">
        <f ca="1">'35(1)'!A1</f>
        <v>35(1)　阪急バスの乗降人員　－　概況</v>
      </c>
    </row>
    <row r="6" spans="1:4" s="7" customFormat="1" ht="18" customHeight="1" x14ac:dyDescent="0.25">
      <c r="A6" s="6"/>
      <c r="B6" s="96" t="str">
        <f ca="1">'35(2)'!A1</f>
        <v>35(2)　阪急バスの乗降人員　－　主要停留所の乗降人員</v>
      </c>
    </row>
    <row r="7" spans="1:4" s="7" customFormat="1" ht="18" customHeight="1" x14ac:dyDescent="0.25">
      <c r="A7" s="6"/>
      <c r="B7" s="96" t="str">
        <f ca="1">'36(1)'!A1</f>
        <v>36(1)　自動車の在籍数　－　自動車数</v>
      </c>
    </row>
    <row r="8" spans="1:4" s="7" customFormat="1" ht="18" customHeight="1" x14ac:dyDescent="0.25">
      <c r="A8" s="6"/>
      <c r="B8" s="96" t="str">
        <f ca="1">'36(2)'!A1</f>
        <v>36(2)　自動車の在籍数　－　軽自動車数</v>
      </c>
    </row>
    <row r="9" spans="1:4" s="7" customFormat="1" ht="18" customHeight="1" x14ac:dyDescent="0.25">
      <c r="A9" s="6"/>
      <c r="B9" s="96" t="str">
        <f ca="1">'37(1)'!A1</f>
        <v>37(1)　交通量　－　各インターチェンジの利用状況</v>
      </c>
    </row>
    <row r="10" spans="1:4" s="7" customFormat="1" ht="18" customHeight="1" x14ac:dyDescent="0.25">
      <c r="A10" s="6"/>
      <c r="B10" s="96" t="str">
        <f ca="1">'37(2)'!A1</f>
        <v>37(2)　交通量　－　阪神高速道路の利用状況</v>
      </c>
    </row>
    <row r="11" spans="1:4" s="7" customFormat="1" ht="18" customHeight="1" x14ac:dyDescent="0.25">
      <c r="A11" s="6"/>
      <c r="B11" s="96" t="str">
        <f ca="1">'38'!A1</f>
        <v xml:space="preserve">38　大阪国際空港の航空輸送状況    </v>
      </c>
    </row>
    <row r="12" spans="1:4" s="7" customFormat="1" ht="18" customHeight="1" x14ac:dyDescent="0.25">
      <c r="A12" s="6"/>
      <c r="B12" s="96" t="str">
        <f ca="1">'39'!A1</f>
        <v>39　電話</v>
      </c>
    </row>
  </sheetData>
  <mergeCells count="1">
    <mergeCell ref="A1:B1"/>
  </mergeCells>
  <phoneticPr fontId="2"/>
  <hyperlinks>
    <hyperlink ref="B4" location="'34'!A1" display="'34'!A1" xr:uid="{00000000-0004-0000-0000-000000000000}"/>
    <hyperlink ref="B5" location="'35(1)'!A1" display="'35(1)'!A1" xr:uid="{00000000-0004-0000-0000-000001000000}"/>
    <hyperlink ref="B6" location="'35(2)'!A1" display="'35(2)'!A1" xr:uid="{00000000-0004-0000-0000-000002000000}"/>
    <hyperlink ref="B7" location="'36(1)'!A1" display="'36(1)'!A1" xr:uid="{00000000-0004-0000-0000-000003000000}"/>
    <hyperlink ref="B8" location="'36(2)'!A1" display="'36(2)'!A1" xr:uid="{00000000-0004-0000-0000-000004000000}"/>
    <hyperlink ref="B9" location="'37(1)'!A1" display="'37(1)'!A1" xr:uid="{00000000-0004-0000-0000-000005000000}"/>
    <hyperlink ref="B10" location="'37(2)'!A1" display="'37(2)'!A1" xr:uid="{00000000-0004-0000-0000-000006000000}"/>
    <hyperlink ref="B11" location="'38'!A1" display="'38'!A1" xr:uid="{00000000-0004-0000-0000-000007000000}"/>
    <hyperlink ref="B12" location="'39'!A1" display="'39'!A1" xr:uid="{00000000-0004-0000-0000-000008000000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1"/>
  <sheetViews>
    <sheetView zoomScaleNormal="100" zoomScaleSheetLayoutView="100" workbookViewId="0">
      <selection activeCell="F19" sqref="F19"/>
    </sheetView>
  </sheetViews>
  <sheetFormatPr defaultColWidth="9.19921875" defaultRowHeight="12" x14ac:dyDescent="0.25"/>
  <cols>
    <col min="1" max="1" width="5.19921875" style="6" customWidth="1"/>
    <col min="2" max="2" width="3.86328125" style="6" customWidth="1"/>
    <col min="3" max="3" width="16.46484375" style="6" customWidth="1"/>
    <col min="4" max="4" width="10.46484375" style="6" customWidth="1"/>
    <col min="5" max="9" width="13" style="6" customWidth="1"/>
    <col min="10" max="16384" width="9.19921875" style="6"/>
  </cols>
  <sheetData>
    <row r="1" spans="1:9" s="10" customFormat="1" ht="18.75" x14ac:dyDescent="0.25">
      <c r="A1" s="10" t="str">
        <f ca="1">MID(CELL("FILENAME",A1),FIND("]",CELL("FILENAME",A1))+1,99)&amp;"　"&amp;"電話"</f>
        <v>39　電話</v>
      </c>
    </row>
    <row r="2" spans="1:9" x14ac:dyDescent="0.25">
      <c r="A2" s="47"/>
    </row>
    <row r="3" spans="1:9" ht="25.25" customHeight="1" x14ac:dyDescent="0.25">
      <c r="A3" s="6" t="s">
        <v>146</v>
      </c>
    </row>
    <row r="4" spans="1:9" x14ac:dyDescent="0.25">
      <c r="A4" s="47"/>
    </row>
    <row r="5" spans="1:9" ht="1.25" customHeight="1" x14ac:dyDescent="0.25"/>
    <row r="6" spans="1:9" ht="1.25" customHeight="1" x14ac:dyDescent="0.25"/>
    <row r="7" spans="1:9" s="16" customFormat="1" ht="28.25" customHeight="1" x14ac:dyDescent="0.25">
      <c r="A7" s="133" t="s">
        <v>80</v>
      </c>
      <c r="B7" s="133"/>
      <c r="C7" s="133"/>
      <c r="D7" s="133"/>
      <c r="E7" s="107" t="s">
        <v>81</v>
      </c>
      <c r="F7" s="107" t="s">
        <v>82</v>
      </c>
      <c r="G7" s="107" t="s">
        <v>83</v>
      </c>
      <c r="H7" s="107" t="s">
        <v>84</v>
      </c>
      <c r="I7" s="104" t="s">
        <v>85</v>
      </c>
    </row>
    <row r="8" spans="1:9" ht="36" customHeight="1" x14ac:dyDescent="0.25">
      <c r="A8" s="167" t="s">
        <v>147</v>
      </c>
      <c r="B8" s="138" t="s">
        <v>151</v>
      </c>
      <c r="C8" s="125"/>
      <c r="D8" s="139"/>
      <c r="E8" s="17">
        <v>40887</v>
      </c>
      <c r="F8" s="26">
        <f>SUM(F9:F11)</f>
        <v>37925</v>
      </c>
      <c r="G8" s="26">
        <v>35248</v>
      </c>
      <c r="H8" s="26">
        <v>33853</v>
      </c>
      <c r="I8" s="71">
        <v>30900</v>
      </c>
    </row>
    <row r="9" spans="1:9" ht="36" customHeight="1" x14ac:dyDescent="0.25">
      <c r="A9" s="168"/>
      <c r="B9" s="77"/>
      <c r="C9" s="138" t="s">
        <v>49</v>
      </c>
      <c r="D9" s="139"/>
      <c r="E9" s="18">
        <v>9564</v>
      </c>
      <c r="F9" s="8">
        <v>8940</v>
      </c>
      <c r="G9" s="8">
        <v>8397</v>
      </c>
      <c r="H9" s="8">
        <v>8626</v>
      </c>
      <c r="I9" s="12">
        <v>8147</v>
      </c>
    </row>
    <row r="10" spans="1:9" ht="36" customHeight="1" x14ac:dyDescent="0.25">
      <c r="A10" s="168"/>
      <c r="B10" s="77"/>
      <c r="C10" s="178" t="s">
        <v>48</v>
      </c>
      <c r="D10" s="157"/>
      <c r="E10" s="72">
        <v>31075</v>
      </c>
      <c r="F10" s="22">
        <v>28770</v>
      </c>
      <c r="G10" s="22">
        <v>26698</v>
      </c>
      <c r="H10" s="22">
        <v>25075</v>
      </c>
      <c r="I10" s="69">
        <v>22610</v>
      </c>
    </row>
    <row r="11" spans="1:9" ht="36" customHeight="1" x14ac:dyDescent="0.25">
      <c r="A11" s="169"/>
      <c r="B11" s="78"/>
      <c r="C11" s="158" t="s">
        <v>51</v>
      </c>
      <c r="D11" s="152"/>
      <c r="E11" s="18">
        <v>248</v>
      </c>
      <c r="F11" s="8">
        <v>215</v>
      </c>
      <c r="G11" s="8">
        <v>153</v>
      </c>
      <c r="H11" s="8">
        <v>152</v>
      </c>
      <c r="I11" s="12">
        <v>143</v>
      </c>
    </row>
    <row r="12" spans="1:9" ht="36" customHeight="1" x14ac:dyDescent="0.25">
      <c r="A12" s="170" t="s">
        <v>156</v>
      </c>
      <c r="B12" s="138" t="s">
        <v>152</v>
      </c>
      <c r="C12" s="125"/>
      <c r="D12" s="139"/>
      <c r="E12" s="18">
        <v>5552</v>
      </c>
      <c r="F12" s="8">
        <f>SUM(F13:F15)</f>
        <v>4945</v>
      </c>
      <c r="G12" s="8">
        <v>4550</v>
      </c>
      <c r="H12" s="8">
        <v>4549</v>
      </c>
      <c r="I12" s="12">
        <v>4187</v>
      </c>
    </row>
    <row r="13" spans="1:9" ht="36" customHeight="1" x14ac:dyDescent="0.25">
      <c r="A13" s="171"/>
      <c r="B13" s="73"/>
      <c r="C13" s="176" t="s">
        <v>150</v>
      </c>
      <c r="D13" s="74" t="s">
        <v>49</v>
      </c>
      <c r="E13" s="18">
        <v>4875</v>
      </c>
      <c r="F13" s="8">
        <v>4359</v>
      </c>
      <c r="G13" s="8">
        <v>4027</v>
      </c>
      <c r="H13" s="8">
        <v>4041</v>
      </c>
      <c r="I13" s="12">
        <v>3720</v>
      </c>
    </row>
    <row r="14" spans="1:9" ht="36" customHeight="1" x14ac:dyDescent="0.25">
      <c r="A14" s="171"/>
      <c r="B14" s="114"/>
      <c r="C14" s="177"/>
      <c r="D14" s="97" t="s">
        <v>48</v>
      </c>
      <c r="E14" s="73">
        <v>568</v>
      </c>
      <c r="F14" s="6">
        <v>491</v>
      </c>
      <c r="G14" s="6">
        <v>442</v>
      </c>
      <c r="H14" s="6">
        <v>418</v>
      </c>
      <c r="I14" s="70">
        <v>380</v>
      </c>
    </row>
    <row r="15" spans="1:9" ht="36" customHeight="1" x14ac:dyDescent="0.25">
      <c r="A15" s="171"/>
      <c r="B15" s="76"/>
      <c r="C15" s="172" t="s">
        <v>50</v>
      </c>
      <c r="D15" s="131"/>
      <c r="E15" s="18">
        <v>109</v>
      </c>
      <c r="F15" s="8">
        <v>95</v>
      </c>
      <c r="G15" s="8">
        <v>81</v>
      </c>
      <c r="H15" s="8">
        <v>90</v>
      </c>
      <c r="I15" s="12">
        <v>87</v>
      </c>
    </row>
    <row r="16" spans="1:9" ht="36" customHeight="1" x14ac:dyDescent="0.25">
      <c r="A16" s="159" t="s">
        <v>148</v>
      </c>
      <c r="B16" s="138" t="s">
        <v>153</v>
      </c>
      <c r="C16" s="125"/>
      <c r="D16" s="139"/>
      <c r="E16" s="18">
        <v>417</v>
      </c>
      <c r="F16" s="8">
        <f>SUM(F17:F18)</f>
        <v>396</v>
      </c>
      <c r="G16" s="8">
        <v>360</v>
      </c>
      <c r="H16" s="8">
        <v>331</v>
      </c>
      <c r="I16" s="12">
        <v>285</v>
      </c>
    </row>
    <row r="17" spans="1:9" ht="36" customHeight="1" x14ac:dyDescent="0.25">
      <c r="A17" s="160"/>
      <c r="B17" s="75"/>
      <c r="C17" s="148" t="s">
        <v>131</v>
      </c>
      <c r="D17" s="173"/>
      <c r="E17" s="18">
        <v>235</v>
      </c>
      <c r="F17" s="8">
        <v>225</v>
      </c>
      <c r="G17" s="8">
        <v>194</v>
      </c>
      <c r="H17" s="8">
        <v>179</v>
      </c>
      <c r="I17" s="12">
        <v>155</v>
      </c>
    </row>
    <row r="18" spans="1:9" ht="36" customHeight="1" x14ac:dyDescent="0.25">
      <c r="A18" s="161"/>
      <c r="B18" s="113"/>
      <c r="C18" s="174" t="s">
        <v>132</v>
      </c>
      <c r="D18" s="175"/>
      <c r="E18" s="18">
        <v>182</v>
      </c>
      <c r="F18" s="8">
        <v>171</v>
      </c>
      <c r="G18" s="8">
        <v>166</v>
      </c>
      <c r="H18" s="8">
        <v>152</v>
      </c>
      <c r="I18" s="12">
        <v>130</v>
      </c>
    </row>
    <row r="19" spans="1:9" ht="36" customHeight="1" x14ac:dyDescent="0.25">
      <c r="A19" s="162" t="s">
        <v>149</v>
      </c>
      <c r="B19" s="138" t="s">
        <v>154</v>
      </c>
      <c r="C19" s="125"/>
      <c r="D19" s="139"/>
      <c r="E19" s="18">
        <v>25514</v>
      </c>
      <c r="F19" s="8">
        <v>23836</v>
      </c>
      <c r="G19" s="8">
        <v>22305</v>
      </c>
      <c r="H19" s="8">
        <v>9517</v>
      </c>
      <c r="I19" s="42">
        <v>19448</v>
      </c>
    </row>
    <row r="20" spans="1:9" ht="36" customHeight="1" x14ac:dyDescent="0.25">
      <c r="A20" s="163"/>
      <c r="B20" s="164" t="s">
        <v>155</v>
      </c>
      <c r="C20" s="165"/>
      <c r="D20" s="166"/>
      <c r="E20" s="30">
        <v>4132</v>
      </c>
      <c r="F20" s="13">
        <v>3717</v>
      </c>
      <c r="G20" s="13">
        <v>3397</v>
      </c>
      <c r="H20" s="13">
        <v>1357</v>
      </c>
      <c r="I20" s="14">
        <v>2763</v>
      </c>
    </row>
    <row r="21" spans="1:9" x14ac:dyDescent="0.25">
      <c r="I21" s="15" t="s">
        <v>71</v>
      </c>
    </row>
  </sheetData>
  <mergeCells count="17">
    <mergeCell ref="C10:D10"/>
    <mergeCell ref="C11:D11"/>
    <mergeCell ref="A16:A18"/>
    <mergeCell ref="A19:A20"/>
    <mergeCell ref="B20:D20"/>
    <mergeCell ref="A7:D7"/>
    <mergeCell ref="A8:A11"/>
    <mergeCell ref="A12:A15"/>
    <mergeCell ref="C15:D15"/>
    <mergeCell ref="B19:D19"/>
    <mergeCell ref="C17:D17"/>
    <mergeCell ref="C18:D18"/>
    <mergeCell ref="B16:D16"/>
    <mergeCell ref="B12:D12"/>
    <mergeCell ref="C13:C14"/>
    <mergeCell ref="B8:D8"/>
    <mergeCell ref="C9:D9"/>
  </mergeCells>
  <phoneticPr fontId="2"/>
  <pageMargins left="0.25" right="0.25" top="0.75" bottom="0.75" header="0.3" footer="0.3"/>
  <pageSetup paperSize="9" orientation="portrait" r:id="rId1"/>
  <headerFooter>
    <oddFooter>&amp;L&amp;"HGPｺﾞｼｯｸM,ﾒﾃﾞｨｳﾑ"&amp;A&amp;R&amp;"HGPｺﾞｼｯｸM,ﾒﾃﾞｨｳﾑ"&amp;A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tabSelected="1" topLeftCell="A24" zoomScaleNormal="100" zoomScaleSheetLayoutView="100" workbookViewId="0">
      <selection activeCell="A42" sqref="A42:I42"/>
    </sheetView>
  </sheetViews>
  <sheetFormatPr defaultColWidth="1.6640625" defaultRowHeight="12" x14ac:dyDescent="0.25"/>
  <cols>
    <col min="1" max="1" width="4.46484375" style="6" customWidth="1"/>
    <col min="2" max="2" width="8.86328125" style="6" customWidth="1"/>
    <col min="3" max="3" width="2.19921875" style="6" customWidth="1"/>
    <col min="4" max="4" width="14.86328125" style="6" customWidth="1"/>
    <col min="5" max="9" width="14.1328125" style="6" customWidth="1"/>
    <col min="10" max="16384" width="1.6640625" style="6"/>
  </cols>
  <sheetData>
    <row r="1" spans="1:9" s="10" customFormat="1" ht="18.75" x14ac:dyDescent="0.25">
      <c r="A1" s="10" t="str">
        <f ca="1">MID(CELL("FILENAME",A1),FIND("]",CELL("FILENAME",A1))+1,99)&amp;"　"&amp;"私鉄各駅の乗降人員"</f>
        <v>34　私鉄各駅の乗降人員</v>
      </c>
    </row>
    <row r="3" spans="1:9" ht="0.6" customHeight="1" x14ac:dyDescent="0.25">
      <c r="A3" s="117"/>
      <c r="B3" s="117"/>
      <c r="C3" s="117"/>
      <c r="D3" s="117"/>
      <c r="E3" s="117"/>
      <c r="F3" s="117"/>
      <c r="G3" s="117"/>
      <c r="H3" s="117"/>
      <c r="I3" s="117"/>
    </row>
    <row r="4" spans="1:9" s="47" customFormat="1" ht="0.6" customHeight="1" x14ac:dyDescent="0.25">
      <c r="C4" s="11"/>
      <c r="D4" s="11"/>
      <c r="E4" s="11"/>
      <c r="F4" s="11"/>
      <c r="G4" s="11"/>
      <c r="H4" s="11"/>
      <c r="I4" s="11"/>
    </row>
    <row r="5" spans="1:9" ht="0.6" customHeight="1" x14ac:dyDescent="0.25"/>
    <row r="6" spans="1:9" ht="0.6" customHeight="1" x14ac:dyDescent="0.25"/>
    <row r="7" spans="1:9" ht="28.25" customHeight="1" x14ac:dyDescent="0.25">
      <c r="A7" s="124" t="s">
        <v>80</v>
      </c>
      <c r="B7" s="124"/>
      <c r="C7" s="124"/>
      <c r="D7" s="124"/>
      <c r="E7" s="107" t="s">
        <v>75</v>
      </c>
      <c r="F7" s="107" t="s">
        <v>76</v>
      </c>
      <c r="G7" s="107" t="s">
        <v>77</v>
      </c>
      <c r="H7" s="107" t="s">
        <v>78</v>
      </c>
      <c r="I7" s="104" t="s">
        <v>79</v>
      </c>
    </row>
    <row r="8" spans="1:9" ht="18" customHeight="1" x14ac:dyDescent="0.25">
      <c r="A8" s="118" t="s">
        <v>158</v>
      </c>
      <c r="B8" s="121" t="s">
        <v>55</v>
      </c>
      <c r="C8" s="125" t="s">
        <v>33</v>
      </c>
      <c r="D8" s="126"/>
      <c r="E8" s="18">
        <v>90517</v>
      </c>
      <c r="F8" s="8">
        <v>91332</v>
      </c>
      <c r="G8" s="8">
        <v>69488</v>
      </c>
      <c r="H8" s="8">
        <v>69835</v>
      </c>
      <c r="I8" s="12">
        <v>76235</v>
      </c>
    </row>
    <row r="9" spans="1:9" ht="18" customHeight="1" x14ac:dyDescent="0.25">
      <c r="A9" s="119"/>
      <c r="B9" s="121"/>
      <c r="C9" s="38"/>
      <c r="D9" s="112" t="s">
        <v>111</v>
      </c>
      <c r="E9" s="18">
        <v>14088</v>
      </c>
      <c r="F9" s="8">
        <v>14148</v>
      </c>
      <c r="G9" s="8">
        <v>11094</v>
      </c>
      <c r="H9" s="8">
        <v>11049</v>
      </c>
      <c r="I9" s="12">
        <v>11704</v>
      </c>
    </row>
    <row r="10" spans="1:9" ht="18" customHeight="1" x14ac:dyDescent="0.25">
      <c r="A10" s="119"/>
      <c r="B10" s="121"/>
      <c r="C10" s="102"/>
      <c r="D10" s="112" t="s">
        <v>20</v>
      </c>
      <c r="E10" s="18">
        <v>12029</v>
      </c>
      <c r="F10" s="8">
        <v>12129</v>
      </c>
      <c r="G10" s="8">
        <v>9515</v>
      </c>
      <c r="H10" s="8">
        <v>9396</v>
      </c>
      <c r="I10" s="12">
        <v>10119</v>
      </c>
    </row>
    <row r="11" spans="1:9" ht="18" customHeight="1" x14ac:dyDescent="0.25">
      <c r="A11" s="119"/>
      <c r="B11" s="121"/>
      <c r="C11" s="102"/>
      <c r="D11" s="112" t="s">
        <v>112</v>
      </c>
      <c r="E11" s="18">
        <v>12059</v>
      </c>
      <c r="F11" s="8">
        <v>12106</v>
      </c>
      <c r="G11" s="8">
        <v>9107</v>
      </c>
      <c r="H11" s="8">
        <v>9191</v>
      </c>
      <c r="I11" s="12">
        <v>10060</v>
      </c>
    </row>
    <row r="12" spans="1:9" ht="18" customHeight="1" x14ac:dyDescent="0.25">
      <c r="A12" s="119"/>
      <c r="B12" s="121"/>
      <c r="C12" s="102"/>
      <c r="D12" s="112" t="s">
        <v>113</v>
      </c>
      <c r="E12" s="18">
        <v>8427</v>
      </c>
      <c r="F12" s="8">
        <v>8517</v>
      </c>
      <c r="G12" s="8">
        <v>6821</v>
      </c>
      <c r="H12" s="8">
        <v>6891</v>
      </c>
      <c r="I12" s="12">
        <v>7365</v>
      </c>
    </row>
    <row r="13" spans="1:9" ht="18" customHeight="1" x14ac:dyDescent="0.25">
      <c r="A13" s="119"/>
      <c r="B13" s="121"/>
      <c r="C13" s="102"/>
      <c r="D13" s="112" t="s">
        <v>114</v>
      </c>
      <c r="E13" s="18">
        <v>23656</v>
      </c>
      <c r="F13" s="8">
        <v>23606</v>
      </c>
      <c r="G13" s="8">
        <v>17966</v>
      </c>
      <c r="H13" s="8">
        <v>18303</v>
      </c>
      <c r="I13" s="12">
        <v>19784</v>
      </c>
    </row>
    <row r="14" spans="1:9" ht="18" customHeight="1" x14ac:dyDescent="0.25">
      <c r="A14" s="119"/>
      <c r="B14" s="121"/>
      <c r="C14" s="102"/>
      <c r="D14" s="112" t="s">
        <v>115</v>
      </c>
      <c r="E14" s="18">
        <v>20258</v>
      </c>
      <c r="F14" s="8">
        <v>20826</v>
      </c>
      <c r="G14" s="8">
        <v>14985</v>
      </c>
      <c r="H14" s="8">
        <v>15005</v>
      </c>
      <c r="I14" s="12">
        <v>17203</v>
      </c>
    </row>
    <row r="15" spans="1:9" ht="18" customHeight="1" x14ac:dyDescent="0.25">
      <c r="A15" s="119"/>
      <c r="B15" s="122" t="s">
        <v>56</v>
      </c>
      <c r="C15" s="125" t="s">
        <v>33</v>
      </c>
      <c r="D15" s="126"/>
      <c r="E15" s="18">
        <v>90114</v>
      </c>
      <c r="F15" s="8">
        <v>91030</v>
      </c>
      <c r="G15" s="8">
        <v>69178</v>
      </c>
      <c r="H15" s="8">
        <v>69468</v>
      </c>
      <c r="I15" s="12">
        <v>75790</v>
      </c>
    </row>
    <row r="16" spans="1:9" ht="18" customHeight="1" x14ac:dyDescent="0.25">
      <c r="A16" s="119"/>
      <c r="B16" s="122"/>
      <c r="C16" s="38"/>
      <c r="D16" s="112" t="s">
        <v>111</v>
      </c>
      <c r="E16" s="18">
        <v>14031</v>
      </c>
      <c r="F16" s="8">
        <v>14095</v>
      </c>
      <c r="G16" s="8">
        <v>11096</v>
      </c>
      <c r="H16" s="8">
        <v>11046</v>
      </c>
      <c r="I16" s="12">
        <v>11659</v>
      </c>
    </row>
    <row r="17" spans="1:9" ht="18" customHeight="1" x14ac:dyDescent="0.25">
      <c r="A17" s="119"/>
      <c r="B17" s="122"/>
      <c r="C17" s="102"/>
      <c r="D17" s="112" t="s">
        <v>20</v>
      </c>
      <c r="E17" s="18">
        <v>11666</v>
      </c>
      <c r="F17" s="8">
        <v>11791</v>
      </c>
      <c r="G17" s="8">
        <v>9229</v>
      </c>
      <c r="H17" s="8">
        <v>9109</v>
      </c>
      <c r="I17" s="12">
        <v>9816</v>
      </c>
    </row>
    <row r="18" spans="1:9" ht="18" customHeight="1" x14ac:dyDescent="0.25">
      <c r="A18" s="119"/>
      <c r="B18" s="122"/>
      <c r="C18" s="102"/>
      <c r="D18" s="112" t="s">
        <v>112</v>
      </c>
      <c r="E18" s="18">
        <v>12075</v>
      </c>
      <c r="F18" s="8">
        <v>12025</v>
      </c>
      <c r="G18" s="8">
        <v>9054</v>
      </c>
      <c r="H18" s="8">
        <v>9160</v>
      </c>
      <c r="I18" s="12">
        <v>10021</v>
      </c>
    </row>
    <row r="19" spans="1:9" ht="18" customHeight="1" x14ac:dyDescent="0.25">
      <c r="A19" s="119"/>
      <c r="B19" s="122"/>
      <c r="C19" s="102"/>
      <c r="D19" s="112" t="s">
        <v>113</v>
      </c>
      <c r="E19" s="18">
        <v>8289</v>
      </c>
      <c r="F19" s="8">
        <v>8378</v>
      </c>
      <c r="G19" s="8">
        <v>6718</v>
      </c>
      <c r="H19" s="8">
        <v>6806</v>
      </c>
      <c r="I19" s="12">
        <v>7290</v>
      </c>
    </row>
    <row r="20" spans="1:9" ht="18" customHeight="1" x14ac:dyDescent="0.25">
      <c r="A20" s="89" t="s">
        <v>161</v>
      </c>
      <c r="B20" s="122"/>
      <c r="C20" s="102"/>
      <c r="D20" s="112" t="s">
        <v>114</v>
      </c>
      <c r="E20" s="18">
        <v>23844</v>
      </c>
      <c r="F20" s="8">
        <v>23877</v>
      </c>
      <c r="G20" s="8">
        <v>18225</v>
      </c>
      <c r="H20" s="8">
        <v>18540</v>
      </c>
      <c r="I20" s="12">
        <v>19985</v>
      </c>
    </row>
    <row r="21" spans="1:9" ht="18" customHeight="1" x14ac:dyDescent="0.25">
      <c r="A21" s="88"/>
      <c r="B21" s="123"/>
      <c r="C21" s="102"/>
      <c r="D21" s="105" t="s">
        <v>115</v>
      </c>
      <c r="E21" s="18">
        <v>20209</v>
      </c>
      <c r="F21" s="8">
        <v>20864</v>
      </c>
      <c r="G21" s="8">
        <v>14856</v>
      </c>
      <c r="H21" s="8">
        <v>14807</v>
      </c>
      <c r="I21" s="12">
        <v>17019</v>
      </c>
    </row>
    <row r="22" spans="1:9" ht="18" customHeight="1" x14ac:dyDescent="0.25">
      <c r="A22" s="118" t="s">
        <v>159</v>
      </c>
      <c r="B22" s="121" t="s">
        <v>2</v>
      </c>
      <c r="C22" s="125" t="s">
        <v>0</v>
      </c>
      <c r="D22" s="126"/>
      <c r="E22" s="17">
        <v>64196</v>
      </c>
      <c r="F22" s="26">
        <f>F23+F24</f>
        <v>64421</v>
      </c>
      <c r="G22" s="26">
        <f>G23+G24</f>
        <v>53138</v>
      </c>
      <c r="H22" s="83">
        <v>51808</v>
      </c>
      <c r="I22" s="84">
        <v>54307</v>
      </c>
    </row>
    <row r="23" spans="1:9" ht="18" customHeight="1" x14ac:dyDescent="0.25">
      <c r="A23" s="119"/>
      <c r="B23" s="121"/>
      <c r="C23" s="38"/>
      <c r="D23" s="112" t="s">
        <v>19</v>
      </c>
      <c r="E23" s="18">
        <v>17572</v>
      </c>
      <c r="F23" s="8">
        <v>18008</v>
      </c>
      <c r="G23" s="8">
        <v>15101</v>
      </c>
      <c r="H23" s="34">
        <v>14927</v>
      </c>
      <c r="I23" s="62">
        <v>15071</v>
      </c>
    </row>
    <row r="24" spans="1:9" ht="18" customHeight="1" x14ac:dyDescent="0.25">
      <c r="A24" s="119"/>
      <c r="B24" s="121"/>
      <c r="C24" s="102"/>
      <c r="D24" s="112" t="s">
        <v>13</v>
      </c>
      <c r="E24" s="18">
        <v>46624</v>
      </c>
      <c r="F24" s="8">
        <v>46413</v>
      </c>
      <c r="G24" s="8">
        <v>38037</v>
      </c>
      <c r="H24" s="34">
        <v>36881</v>
      </c>
      <c r="I24" s="62">
        <v>39236</v>
      </c>
    </row>
    <row r="25" spans="1:9" ht="18" customHeight="1" x14ac:dyDescent="0.25">
      <c r="A25" s="119"/>
      <c r="B25" s="121" t="s">
        <v>3</v>
      </c>
      <c r="C25" s="125" t="s">
        <v>0</v>
      </c>
      <c r="D25" s="126"/>
      <c r="E25" s="18">
        <v>62079</v>
      </c>
      <c r="F25" s="8">
        <f>F26+F27</f>
        <v>62288</v>
      </c>
      <c r="G25" s="8">
        <f>G26+G27</f>
        <v>51969</v>
      </c>
      <c r="H25" s="34">
        <v>50387</v>
      </c>
      <c r="I25" s="62">
        <v>52795</v>
      </c>
    </row>
    <row r="26" spans="1:9" ht="18" customHeight="1" x14ac:dyDescent="0.25">
      <c r="A26" s="119"/>
      <c r="B26" s="121"/>
      <c r="C26" s="38"/>
      <c r="D26" s="112" t="s">
        <v>19</v>
      </c>
      <c r="E26" s="18">
        <v>17167</v>
      </c>
      <c r="F26" s="8">
        <v>17544</v>
      </c>
      <c r="G26" s="8">
        <v>14788</v>
      </c>
      <c r="H26" s="34">
        <v>14776</v>
      </c>
      <c r="I26" s="62">
        <v>14895</v>
      </c>
    </row>
    <row r="27" spans="1:9" ht="18" customHeight="1" x14ac:dyDescent="0.25">
      <c r="A27" s="90" t="s">
        <v>162</v>
      </c>
      <c r="B27" s="121"/>
      <c r="C27" s="103"/>
      <c r="D27" s="112" t="s">
        <v>13</v>
      </c>
      <c r="E27" s="85">
        <v>44912</v>
      </c>
      <c r="F27" s="80">
        <v>44744</v>
      </c>
      <c r="G27" s="80">
        <v>37181</v>
      </c>
      <c r="H27" s="81">
        <v>35611</v>
      </c>
      <c r="I27" s="82">
        <v>37900</v>
      </c>
    </row>
    <row r="28" spans="1:9" ht="18" customHeight="1" x14ac:dyDescent="0.25">
      <c r="A28" s="118" t="s">
        <v>160</v>
      </c>
      <c r="B28" s="129" t="s">
        <v>55</v>
      </c>
      <c r="C28" s="127" t="s">
        <v>0</v>
      </c>
      <c r="D28" s="128"/>
      <c r="E28" s="18">
        <v>55303</v>
      </c>
      <c r="F28" s="8">
        <v>55521</v>
      </c>
      <c r="G28" s="8">
        <f>SUM(G29:G33)</f>
        <v>38234</v>
      </c>
      <c r="H28" s="8">
        <v>40925</v>
      </c>
      <c r="I28" s="12">
        <v>48803</v>
      </c>
    </row>
    <row r="29" spans="1:9" ht="18" customHeight="1" x14ac:dyDescent="0.25">
      <c r="A29" s="119"/>
      <c r="B29" s="121"/>
      <c r="C29" s="38"/>
      <c r="D29" s="112" t="s">
        <v>18</v>
      </c>
      <c r="E29" s="18">
        <v>8424</v>
      </c>
      <c r="F29" s="8">
        <v>8457</v>
      </c>
      <c r="G29" s="8">
        <v>4015</v>
      </c>
      <c r="H29" s="8">
        <v>4707</v>
      </c>
      <c r="I29" s="12">
        <v>7067</v>
      </c>
    </row>
    <row r="30" spans="1:9" ht="18" customHeight="1" x14ac:dyDescent="0.25">
      <c r="A30" s="119"/>
      <c r="B30" s="121"/>
      <c r="C30" s="102"/>
      <c r="D30" s="112" t="s">
        <v>1</v>
      </c>
      <c r="E30" s="18">
        <v>14580</v>
      </c>
      <c r="F30" s="8">
        <v>14739</v>
      </c>
      <c r="G30" s="8">
        <v>10189</v>
      </c>
      <c r="H30" s="8">
        <v>11003</v>
      </c>
      <c r="I30" s="12">
        <v>13160</v>
      </c>
    </row>
    <row r="31" spans="1:9" ht="18" customHeight="1" x14ac:dyDescent="0.25">
      <c r="A31" s="119"/>
      <c r="B31" s="121"/>
      <c r="C31" s="102"/>
      <c r="D31" s="112" t="s">
        <v>145</v>
      </c>
      <c r="E31" s="18">
        <v>4967</v>
      </c>
      <c r="F31" s="8">
        <v>4972</v>
      </c>
      <c r="G31" s="8">
        <v>3530</v>
      </c>
      <c r="H31" s="8">
        <v>4026</v>
      </c>
      <c r="I31" s="12">
        <v>4477</v>
      </c>
    </row>
    <row r="32" spans="1:9" ht="18" customHeight="1" x14ac:dyDescent="0.25">
      <c r="A32" s="119"/>
      <c r="B32" s="121"/>
      <c r="C32" s="102"/>
      <c r="D32" s="112" t="s">
        <v>17</v>
      </c>
      <c r="E32" s="18">
        <v>6570</v>
      </c>
      <c r="F32" s="8">
        <v>6671</v>
      </c>
      <c r="G32" s="8">
        <v>5224</v>
      </c>
      <c r="H32" s="8">
        <v>5463</v>
      </c>
      <c r="I32" s="12">
        <v>6113</v>
      </c>
    </row>
    <row r="33" spans="1:9" ht="18" customHeight="1" x14ac:dyDescent="0.25">
      <c r="A33" s="119"/>
      <c r="B33" s="121"/>
      <c r="C33" s="102"/>
      <c r="D33" s="112" t="s">
        <v>13</v>
      </c>
      <c r="E33" s="18">
        <v>20762</v>
      </c>
      <c r="F33" s="8">
        <v>20682</v>
      </c>
      <c r="G33" s="8">
        <v>15276</v>
      </c>
      <c r="H33" s="8">
        <v>15726</v>
      </c>
      <c r="I33" s="12">
        <v>17986</v>
      </c>
    </row>
    <row r="34" spans="1:9" ht="18" customHeight="1" x14ac:dyDescent="0.25">
      <c r="A34" s="119"/>
      <c r="B34" s="121" t="s">
        <v>56</v>
      </c>
      <c r="C34" s="125" t="s">
        <v>0</v>
      </c>
      <c r="D34" s="126"/>
      <c r="E34" s="18">
        <v>55333</v>
      </c>
      <c r="F34" s="8">
        <v>55985</v>
      </c>
      <c r="G34" s="8">
        <f>SUM(G35:G39)</f>
        <v>38562</v>
      </c>
      <c r="H34" s="8">
        <v>41564</v>
      </c>
      <c r="I34" s="12">
        <v>49503</v>
      </c>
    </row>
    <row r="35" spans="1:9" ht="18" customHeight="1" x14ac:dyDescent="0.25">
      <c r="A35" s="119"/>
      <c r="B35" s="121"/>
      <c r="C35" s="38"/>
      <c r="D35" s="112" t="s">
        <v>18</v>
      </c>
      <c r="E35" s="18">
        <v>8579</v>
      </c>
      <c r="F35" s="8">
        <v>8676</v>
      </c>
      <c r="G35" s="8">
        <v>4240</v>
      </c>
      <c r="H35" s="8">
        <v>4869</v>
      </c>
      <c r="I35" s="12">
        <v>7100</v>
      </c>
    </row>
    <row r="36" spans="1:9" ht="18" customHeight="1" x14ac:dyDescent="0.25">
      <c r="A36" s="119"/>
      <c r="B36" s="121"/>
      <c r="C36" s="102"/>
      <c r="D36" s="112" t="s">
        <v>1</v>
      </c>
      <c r="E36" s="18">
        <v>14254</v>
      </c>
      <c r="F36" s="8">
        <v>14480</v>
      </c>
      <c r="G36" s="8">
        <v>10091</v>
      </c>
      <c r="H36" s="8">
        <v>10959</v>
      </c>
      <c r="I36" s="12">
        <v>13135</v>
      </c>
    </row>
    <row r="37" spans="1:9" ht="18" customHeight="1" x14ac:dyDescent="0.25">
      <c r="A37" s="119"/>
      <c r="B37" s="121"/>
      <c r="C37" s="102"/>
      <c r="D37" s="112" t="s">
        <v>166</v>
      </c>
      <c r="E37" s="18">
        <v>4964</v>
      </c>
      <c r="F37" s="8">
        <v>5115</v>
      </c>
      <c r="G37" s="8">
        <v>3525</v>
      </c>
      <c r="H37" s="8">
        <v>4017</v>
      </c>
      <c r="I37" s="12">
        <v>4496</v>
      </c>
    </row>
    <row r="38" spans="1:9" ht="18" customHeight="1" x14ac:dyDescent="0.25">
      <c r="A38" s="92" t="s">
        <v>163</v>
      </c>
      <c r="B38" s="121"/>
      <c r="C38" s="102"/>
      <c r="D38" s="112" t="s">
        <v>17</v>
      </c>
      <c r="E38" s="18">
        <v>6250</v>
      </c>
      <c r="F38" s="8">
        <v>6435</v>
      </c>
      <c r="G38" s="8">
        <v>5125</v>
      </c>
      <c r="H38" s="8">
        <v>5375</v>
      </c>
      <c r="I38" s="12">
        <v>5978</v>
      </c>
    </row>
    <row r="39" spans="1:9" ht="18" customHeight="1" x14ac:dyDescent="0.25">
      <c r="A39" s="91"/>
      <c r="B39" s="130"/>
      <c r="C39" s="87"/>
      <c r="D39" s="86" t="s">
        <v>13</v>
      </c>
      <c r="E39" s="30">
        <v>21286</v>
      </c>
      <c r="F39" s="13">
        <v>21279</v>
      </c>
      <c r="G39" s="13">
        <v>15581</v>
      </c>
      <c r="H39" s="13">
        <v>16344</v>
      </c>
      <c r="I39" s="14">
        <v>18794</v>
      </c>
    </row>
    <row r="40" spans="1:9" x14ac:dyDescent="0.25">
      <c r="A40" s="79"/>
      <c r="B40" s="79"/>
      <c r="C40" s="102"/>
      <c r="D40" s="102"/>
      <c r="E40" s="8"/>
      <c r="F40" s="8"/>
      <c r="G40" s="8"/>
      <c r="H40" s="8"/>
      <c r="I40" s="19" t="s">
        <v>157</v>
      </c>
    </row>
    <row r="41" spans="1:9" ht="19.25" customHeight="1" x14ac:dyDescent="0.25">
      <c r="A41" s="94" t="s">
        <v>164</v>
      </c>
      <c r="B41" s="94"/>
      <c r="C41" s="94"/>
      <c r="D41" s="94"/>
      <c r="E41" s="94"/>
      <c r="F41" s="94"/>
      <c r="G41" s="94"/>
      <c r="H41" s="94"/>
      <c r="I41" s="94"/>
    </row>
    <row r="42" spans="1:9" ht="24" customHeight="1" x14ac:dyDescent="0.25">
      <c r="A42" s="120" t="s">
        <v>178</v>
      </c>
      <c r="B42" s="120"/>
      <c r="C42" s="120"/>
      <c r="D42" s="120"/>
      <c r="E42" s="120"/>
      <c r="F42" s="120"/>
      <c r="G42" s="120"/>
      <c r="H42" s="120"/>
      <c r="I42" s="120"/>
    </row>
    <row r="43" spans="1:9" x14ac:dyDescent="0.25">
      <c r="A43" s="95" t="s">
        <v>165</v>
      </c>
      <c r="B43" s="95"/>
      <c r="C43" s="95"/>
      <c r="D43" s="95"/>
      <c r="E43" s="95"/>
      <c r="F43" s="95"/>
      <c r="G43" s="95"/>
      <c r="H43" s="95"/>
      <c r="I43" s="95"/>
    </row>
    <row r="44" spans="1:9" x14ac:dyDescent="0.25">
      <c r="A44" s="93" t="s">
        <v>167</v>
      </c>
      <c r="B44" s="79"/>
      <c r="C44" s="102"/>
      <c r="D44" s="102"/>
      <c r="E44" s="8"/>
      <c r="F44" s="8"/>
      <c r="G44" s="8"/>
      <c r="H44" s="8"/>
      <c r="I44" s="12"/>
    </row>
    <row r="45" spans="1:9" x14ac:dyDescent="0.25">
      <c r="I45" s="15"/>
    </row>
  </sheetData>
  <mergeCells count="18">
    <mergeCell ref="B28:B33"/>
    <mergeCell ref="B34:B39"/>
    <mergeCell ref="A3:I3"/>
    <mergeCell ref="A28:A37"/>
    <mergeCell ref="A42:I42"/>
    <mergeCell ref="B8:B14"/>
    <mergeCell ref="B15:B21"/>
    <mergeCell ref="A7:D7"/>
    <mergeCell ref="C8:D8"/>
    <mergeCell ref="C15:D15"/>
    <mergeCell ref="C22:D22"/>
    <mergeCell ref="C25:D25"/>
    <mergeCell ref="C28:D28"/>
    <mergeCell ref="C34:D34"/>
    <mergeCell ref="A8:A19"/>
    <mergeCell ref="A22:A26"/>
    <mergeCell ref="B22:B24"/>
    <mergeCell ref="B25:B27"/>
  </mergeCells>
  <phoneticPr fontId="2"/>
  <pageMargins left="0.25" right="0.25" top="0.75" bottom="0.75" header="0.3" footer="0.3"/>
  <pageSetup paperSize="9" fitToHeight="0" orientation="portrait" r:id="rId1"/>
  <headerFooter>
    <oddFooter>&amp;L&amp;"HGPｺﾞｼｯｸM,ﾒﾃﾞｨｳﾑ"&amp;A&amp;R&amp;"HGPｺﾞｼｯｸM,ﾒﾃﾞｨｳﾑ"&amp;A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E14"/>
  <sheetViews>
    <sheetView zoomScaleNormal="100" zoomScaleSheetLayoutView="100" workbookViewId="0">
      <selection activeCell="F19" sqref="F19"/>
    </sheetView>
  </sheetViews>
  <sheetFormatPr defaultColWidth="1.6640625" defaultRowHeight="12" x14ac:dyDescent="0.25"/>
  <cols>
    <col min="1" max="1" width="22.796875" style="6" customWidth="1"/>
    <col min="2" max="5" width="19.46484375" style="6" customWidth="1"/>
    <col min="6" max="16384" width="1.6640625" style="6"/>
  </cols>
  <sheetData>
    <row r="1" spans="1:5" s="10" customFormat="1" ht="18.75" x14ac:dyDescent="0.25">
      <c r="A1" s="10" t="str">
        <f ca="1">MID(CELL("FILENAME",A1),FIND("]",CELL("FILENAME",A1))+1,99)&amp;"　"&amp;"阪急バスの乗降人員　－　概況"</f>
        <v>35(1)　阪急バスの乗降人員　－　概況</v>
      </c>
    </row>
    <row r="2" spans="1:5" s="47" customFormat="1" x14ac:dyDescent="0.25"/>
    <row r="3" spans="1:5" s="47" customFormat="1" ht="1.25" customHeight="1" x14ac:dyDescent="0.25"/>
    <row r="4" spans="1:5" s="47" customFormat="1" ht="0.6" customHeight="1" x14ac:dyDescent="0.25"/>
    <row r="5" spans="1:5" s="47" customFormat="1" ht="1.25" customHeight="1" x14ac:dyDescent="0.25"/>
    <row r="6" spans="1:5" ht="1.25" customHeight="1" x14ac:dyDescent="0.25"/>
    <row r="7" spans="1:5" s="16" customFormat="1" ht="28.25" customHeight="1" x14ac:dyDescent="0.25">
      <c r="A7" s="101" t="s">
        <v>123</v>
      </c>
      <c r="B7" s="107" t="s">
        <v>16</v>
      </c>
      <c r="C7" s="107" t="s">
        <v>15</v>
      </c>
      <c r="D7" s="104" t="s">
        <v>144</v>
      </c>
      <c r="E7" s="104" t="s">
        <v>14</v>
      </c>
    </row>
    <row r="8" spans="1:5" ht="42" customHeight="1" x14ac:dyDescent="0.25">
      <c r="A8" s="102" t="s">
        <v>81</v>
      </c>
      <c r="B8" s="18">
        <v>8</v>
      </c>
      <c r="C8" s="8">
        <v>151</v>
      </c>
      <c r="D8" s="59">
        <v>9239.2000000000007</v>
      </c>
      <c r="E8" s="8">
        <v>3353488</v>
      </c>
    </row>
    <row r="9" spans="1:5" ht="42" customHeight="1" x14ac:dyDescent="0.25">
      <c r="A9" s="102" t="s">
        <v>82</v>
      </c>
      <c r="B9" s="18">
        <v>8</v>
      </c>
      <c r="C9" s="8">
        <v>151</v>
      </c>
      <c r="D9" s="59">
        <v>9239.2000000000007</v>
      </c>
      <c r="E9" s="8">
        <v>3452778</v>
      </c>
    </row>
    <row r="10" spans="1:5" ht="42" customHeight="1" x14ac:dyDescent="0.25">
      <c r="A10" s="102" t="s">
        <v>83</v>
      </c>
      <c r="B10" s="18">
        <v>7</v>
      </c>
      <c r="C10" s="8">
        <v>147</v>
      </c>
      <c r="D10" s="59">
        <v>8127.6</v>
      </c>
      <c r="E10" s="8">
        <v>3298852</v>
      </c>
    </row>
    <row r="11" spans="1:5" ht="42" customHeight="1" x14ac:dyDescent="0.25">
      <c r="A11" s="102" t="s">
        <v>84</v>
      </c>
      <c r="B11" s="18">
        <v>6</v>
      </c>
      <c r="C11" s="8">
        <v>136</v>
      </c>
      <c r="D11" s="59">
        <v>8014</v>
      </c>
      <c r="E11" s="8">
        <v>2782153</v>
      </c>
    </row>
    <row r="12" spans="1:5" ht="42" customHeight="1" x14ac:dyDescent="0.25">
      <c r="A12" s="110" t="s">
        <v>85</v>
      </c>
      <c r="B12" s="60">
        <v>6</v>
      </c>
      <c r="C12" s="14">
        <v>136</v>
      </c>
      <c r="D12" s="61">
        <v>8022.3</v>
      </c>
      <c r="E12" s="14">
        <v>2671229</v>
      </c>
    </row>
    <row r="13" spans="1:5" x14ac:dyDescent="0.25">
      <c r="E13" s="15" t="s">
        <v>54</v>
      </c>
    </row>
    <row r="14" spans="1:5" x14ac:dyDescent="0.25">
      <c r="A14" s="6" t="s">
        <v>53</v>
      </c>
    </row>
  </sheetData>
  <customSheetViews>
    <customSheetView guid="{C30D62EC-16BF-4E90-87F2-0458BFB180D7}" showPageBreaks="1" printArea="1" view="pageLayout">
      <selection activeCell="L19" sqref="L19"/>
      <pageMargins left="0.23622047244094491" right="0.23622047244094491" top="0.74803149606299213" bottom="0.74803149606299213" header="0.31496062992125984" footer="0.31496062992125984"/>
      <pageSetup paperSize="9" orientation="portrait" r:id="rId1"/>
      <headerFooter alignWithMargins="0"/>
    </customSheetView>
  </customSheetView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zoomScaleNormal="100" zoomScaleSheetLayoutView="100" workbookViewId="0">
      <selection activeCell="F19" sqref="F19"/>
    </sheetView>
  </sheetViews>
  <sheetFormatPr defaultColWidth="1.6640625" defaultRowHeight="12" x14ac:dyDescent="0.25"/>
  <cols>
    <col min="1" max="1" width="5.46484375" style="6" customWidth="1"/>
    <col min="2" max="2" width="19.46484375" style="6" customWidth="1"/>
    <col min="3" max="8" width="12.6640625" style="6" customWidth="1"/>
    <col min="9" max="16384" width="1.6640625" style="6"/>
  </cols>
  <sheetData>
    <row r="1" spans="1:8" s="10" customFormat="1" ht="18.75" x14ac:dyDescent="0.25">
      <c r="A1" s="10" t="str">
        <f ca="1">MID(CELL("FILENAME",A1),FIND("]",CELL("FILENAME",A1))+1,99)&amp;"　"&amp;"阪急バスの乗降人員　－　主要停留所の乗降人員"</f>
        <v>35(2)　阪急バスの乗降人員　－　主要停留所の乗降人員</v>
      </c>
    </row>
    <row r="2" spans="1:8" s="47" customFormat="1" x14ac:dyDescent="0.25"/>
    <row r="3" spans="1:8" s="47" customFormat="1" ht="1.25" customHeight="1" x14ac:dyDescent="0.25"/>
    <row r="4" spans="1:8" s="47" customFormat="1" ht="1.25" customHeight="1" x14ac:dyDescent="0.25"/>
    <row r="5" spans="1:8" s="47" customFormat="1" ht="24" customHeight="1" x14ac:dyDescent="0.25">
      <c r="A5" s="117" t="s">
        <v>176</v>
      </c>
      <c r="B5" s="117"/>
      <c r="C5" s="117"/>
      <c r="D5" s="117"/>
      <c r="E5" s="117"/>
      <c r="F5" s="117"/>
      <c r="G5" s="117"/>
      <c r="H5" s="117"/>
    </row>
    <row r="6" spans="1:8" s="47" customFormat="1" x14ac:dyDescent="0.25">
      <c r="A6" s="100"/>
      <c r="B6" s="100"/>
      <c r="C6" s="100"/>
      <c r="D6" s="100"/>
      <c r="E6" s="100"/>
      <c r="F6" s="100"/>
      <c r="G6" s="100"/>
      <c r="H6" s="100"/>
    </row>
    <row r="7" spans="1:8" s="16" customFormat="1" ht="28.25" customHeight="1" x14ac:dyDescent="0.25">
      <c r="A7" s="133" t="s">
        <v>80</v>
      </c>
      <c r="B7" s="134"/>
      <c r="C7" s="132" t="s">
        <v>55</v>
      </c>
      <c r="D7" s="124"/>
      <c r="E7" s="124"/>
      <c r="F7" s="132" t="s">
        <v>56</v>
      </c>
      <c r="G7" s="124"/>
      <c r="H7" s="124"/>
    </row>
    <row r="8" spans="1:8" s="16" customFormat="1" ht="28.25" customHeight="1" x14ac:dyDescent="0.25">
      <c r="A8" s="135"/>
      <c r="B8" s="136"/>
      <c r="C8" s="24" t="s">
        <v>116</v>
      </c>
      <c r="D8" s="24" t="s">
        <v>107</v>
      </c>
      <c r="E8" s="24" t="s">
        <v>79</v>
      </c>
      <c r="F8" s="24" t="s">
        <v>116</v>
      </c>
      <c r="G8" s="24" t="s">
        <v>107</v>
      </c>
      <c r="H8" s="24" t="s">
        <v>79</v>
      </c>
    </row>
    <row r="9" spans="1:8" ht="27" customHeight="1" x14ac:dyDescent="0.25">
      <c r="A9" s="125" t="s">
        <v>0</v>
      </c>
      <c r="B9" s="131"/>
      <c r="C9" s="48">
        <v>42957</v>
      </c>
      <c r="D9" s="9">
        <v>44246</v>
      </c>
      <c r="E9" s="49">
        <v>46937</v>
      </c>
      <c r="F9" s="9">
        <v>42154</v>
      </c>
      <c r="G9" s="9">
        <v>43436</v>
      </c>
      <c r="H9" s="49">
        <v>46155</v>
      </c>
    </row>
    <row r="10" spans="1:8" ht="27" customHeight="1" x14ac:dyDescent="0.25">
      <c r="A10" s="37"/>
      <c r="B10" s="102" t="s">
        <v>13</v>
      </c>
      <c r="C10" s="50">
        <v>17154</v>
      </c>
      <c r="D10" s="9">
        <v>17833</v>
      </c>
      <c r="E10" s="49">
        <v>19079</v>
      </c>
      <c r="F10" s="9">
        <v>16069</v>
      </c>
      <c r="G10" s="9">
        <v>16747</v>
      </c>
      <c r="H10" s="49">
        <v>18216</v>
      </c>
    </row>
    <row r="11" spans="1:8" ht="27" customHeight="1" x14ac:dyDescent="0.25">
      <c r="A11" s="37"/>
      <c r="B11" s="102" t="s">
        <v>172</v>
      </c>
      <c r="C11" s="50">
        <v>5828</v>
      </c>
      <c r="D11" s="9">
        <v>6047</v>
      </c>
      <c r="E11" s="49">
        <v>6372</v>
      </c>
      <c r="F11" s="9">
        <v>5324</v>
      </c>
      <c r="G11" s="9">
        <v>5465</v>
      </c>
      <c r="H11" s="49">
        <v>5840</v>
      </c>
    </row>
    <row r="12" spans="1:8" ht="27" customHeight="1" x14ac:dyDescent="0.25">
      <c r="A12" s="37"/>
      <c r="B12" s="102" t="s">
        <v>1</v>
      </c>
      <c r="C12" s="50">
        <v>22</v>
      </c>
      <c r="D12" s="9">
        <v>2</v>
      </c>
      <c r="E12" s="49">
        <v>2</v>
      </c>
      <c r="F12" s="9">
        <v>32</v>
      </c>
      <c r="G12" s="51" t="s">
        <v>72</v>
      </c>
      <c r="H12" s="52" t="s">
        <v>22</v>
      </c>
    </row>
    <row r="13" spans="1:8" ht="27" customHeight="1" x14ac:dyDescent="0.25">
      <c r="A13" s="37"/>
      <c r="B13" s="102" t="s">
        <v>168</v>
      </c>
      <c r="C13" s="50">
        <v>76</v>
      </c>
      <c r="D13" s="9">
        <v>64</v>
      </c>
      <c r="E13" s="49">
        <v>82</v>
      </c>
      <c r="F13" s="9">
        <v>76</v>
      </c>
      <c r="G13" s="9">
        <v>63</v>
      </c>
      <c r="H13" s="49">
        <v>84</v>
      </c>
    </row>
    <row r="14" spans="1:8" ht="27" customHeight="1" x14ac:dyDescent="0.25">
      <c r="A14" s="37"/>
      <c r="B14" s="102" t="s">
        <v>173</v>
      </c>
      <c r="C14" s="50">
        <v>62</v>
      </c>
      <c r="D14" s="9">
        <v>41</v>
      </c>
      <c r="E14" s="49">
        <v>43</v>
      </c>
      <c r="F14" s="9">
        <v>61</v>
      </c>
      <c r="G14" s="9">
        <v>40</v>
      </c>
      <c r="H14" s="49">
        <v>43</v>
      </c>
    </row>
    <row r="15" spans="1:8" ht="27" customHeight="1" x14ac:dyDescent="0.25">
      <c r="A15" s="37"/>
      <c r="B15" s="102" t="s">
        <v>174</v>
      </c>
      <c r="C15" s="50">
        <v>518</v>
      </c>
      <c r="D15" s="9">
        <v>665</v>
      </c>
      <c r="E15" s="49">
        <v>720</v>
      </c>
      <c r="F15" s="9">
        <v>495</v>
      </c>
      <c r="G15" s="9">
        <v>617</v>
      </c>
      <c r="H15" s="49">
        <v>674</v>
      </c>
    </row>
    <row r="16" spans="1:8" ht="27" customHeight="1" x14ac:dyDescent="0.25">
      <c r="A16" s="37"/>
      <c r="B16" s="115" t="s">
        <v>12</v>
      </c>
      <c r="C16" s="53">
        <v>95</v>
      </c>
      <c r="D16" s="9">
        <v>80</v>
      </c>
      <c r="E16" s="49">
        <v>84</v>
      </c>
      <c r="F16" s="9">
        <v>123</v>
      </c>
      <c r="G16" s="9">
        <v>112</v>
      </c>
      <c r="H16" s="49">
        <v>113</v>
      </c>
    </row>
    <row r="17" spans="1:8" ht="27" customHeight="1" x14ac:dyDescent="0.25">
      <c r="A17" s="37"/>
      <c r="B17" s="115" t="s">
        <v>11</v>
      </c>
      <c r="C17" s="53">
        <v>179</v>
      </c>
      <c r="D17" s="9">
        <v>150</v>
      </c>
      <c r="E17" s="49">
        <v>173</v>
      </c>
      <c r="F17" s="9">
        <v>204</v>
      </c>
      <c r="G17" s="9">
        <v>159</v>
      </c>
      <c r="H17" s="49">
        <v>189</v>
      </c>
    </row>
    <row r="18" spans="1:8" ht="27" customHeight="1" x14ac:dyDescent="0.25">
      <c r="A18" s="37"/>
      <c r="B18" s="115" t="s">
        <v>10</v>
      </c>
      <c r="C18" s="50">
        <v>44</v>
      </c>
      <c r="D18" s="9">
        <v>38</v>
      </c>
      <c r="E18" s="49">
        <v>42</v>
      </c>
      <c r="F18" s="9">
        <v>39</v>
      </c>
      <c r="G18" s="9">
        <v>38</v>
      </c>
      <c r="H18" s="49">
        <v>37</v>
      </c>
    </row>
    <row r="19" spans="1:8" ht="27" customHeight="1" x14ac:dyDescent="0.25">
      <c r="A19" s="37"/>
      <c r="B19" s="102" t="s">
        <v>9</v>
      </c>
      <c r="C19" s="50">
        <v>79</v>
      </c>
      <c r="D19" s="9">
        <v>77</v>
      </c>
      <c r="E19" s="49">
        <v>79</v>
      </c>
      <c r="F19" s="9">
        <v>79</v>
      </c>
      <c r="G19" s="9">
        <v>83</v>
      </c>
      <c r="H19" s="49">
        <v>78</v>
      </c>
    </row>
    <row r="20" spans="1:8" ht="27" customHeight="1" x14ac:dyDescent="0.25">
      <c r="A20" s="37"/>
      <c r="B20" s="115" t="s">
        <v>108</v>
      </c>
      <c r="C20" s="53">
        <v>53</v>
      </c>
      <c r="D20" s="54">
        <v>59</v>
      </c>
      <c r="E20" s="55">
        <v>54</v>
      </c>
      <c r="F20" s="54">
        <v>85</v>
      </c>
      <c r="G20" s="54">
        <v>92</v>
      </c>
      <c r="H20" s="55">
        <v>93</v>
      </c>
    </row>
    <row r="21" spans="1:8" ht="27" customHeight="1" x14ac:dyDescent="0.25">
      <c r="A21" s="37"/>
      <c r="B21" s="115" t="s">
        <v>109</v>
      </c>
      <c r="C21" s="53">
        <v>169</v>
      </c>
      <c r="D21" s="54">
        <v>170</v>
      </c>
      <c r="E21" s="55">
        <v>171</v>
      </c>
      <c r="F21" s="54">
        <v>291</v>
      </c>
      <c r="G21" s="54">
        <v>291</v>
      </c>
      <c r="H21" s="55">
        <v>284</v>
      </c>
    </row>
    <row r="22" spans="1:8" ht="27" customHeight="1" x14ac:dyDescent="0.25">
      <c r="A22" s="37"/>
      <c r="B22" s="102" t="s">
        <v>169</v>
      </c>
      <c r="C22" s="50">
        <v>541</v>
      </c>
      <c r="D22" s="9">
        <v>557</v>
      </c>
      <c r="E22" s="49">
        <v>580</v>
      </c>
      <c r="F22" s="9">
        <v>588</v>
      </c>
      <c r="G22" s="9">
        <v>604</v>
      </c>
      <c r="H22" s="49">
        <v>614</v>
      </c>
    </row>
    <row r="23" spans="1:8" ht="27" customHeight="1" x14ac:dyDescent="0.25">
      <c r="A23" s="37"/>
      <c r="B23" s="102" t="s">
        <v>170</v>
      </c>
      <c r="C23" s="50">
        <v>636</v>
      </c>
      <c r="D23" s="9">
        <v>669</v>
      </c>
      <c r="E23" s="49">
        <v>697</v>
      </c>
      <c r="F23" s="9">
        <v>630</v>
      </c>
      <c r="G23" s="9">
        <v>659</v>
      </c>
      <c r="H23" s="49">
        <v>685</v>
      </c>
    </row>
    <row r="24" spans="1:8" ht="27" customHeight="1" x14ac:dyDescent="0.25">
      <c r="A24" s="37"/>
      <c r="B24" s="115" t="s">
        <v>171</v>
      </c>
      <c r="C24" s="53">
        <v>1022</v>
      </c>
      <c r="D24" s="9">
        <v>1043</v>
      </c>
      <c r="E24" s="49">
        <v>1097</v>
      </c>
      <c r="F24" s="9">
        <v>828</v>
      </c>
      <c r="G24" s="9">
        <v>844</v>
      </c>
      <c r="H24" s="49">
        <v>891</v>
      </c>
    </row>
    <row r="25" spans="1:8" ht="27" customHeight="1" x14ac:dyDescent="0.25">
      <c r="A25" s="37"/>
      <c r="B25" s="102" t="s">
        <v>8</v>
      </c>
      <c r="C25" s="50">
        <v>666</v>
      </c>
      <c r="D25" s="9">
        <v>668</v>
      </c>
      <c r="E25" s="49">
        <v>721</v>
      </c>
      <c r="F25" s="9">
        <v>740</v>
      </c>
      <c r="G25" s="9">
        <v>749</v>
      </c>
      <c r="H25" s="49">
        <v>772</v>
      </c>
    </row>
    <row r="26" spans="1:8" ht="27" customHeight="1" x14ac:dyDescent="0.25">
      <c r="A26" s="37"/>
      <c r="B26" s="102" t="s">
        <v>7</v>
      </c>
      <c r="C26" s="50">
        <v>141</v>
      </c>
      <c r="D26" s="9">
        <v>147</v>
      </c>
      <c r="E26" s="49">
        <v>158</v>
      </c>
      <c r="F26" s="9">
        <v>217</v>
      </c>
      <c r="G26" s="9">
        <v>236</v>
      </c>
      <c r="H26" s="49">
        <v>241</v>
      </c>
    </row>
    <row r="27" spans="1:8" ht="27" customHeight="1" x14ac:dyDescent="0.25">
      <c r="A27" s="37"/>
      <c r="B27" s="102" t="s">
        <v>21</v>
      </c>
      <c r="C27" s="50">
        <v>315</v>
      </c>
      <c r="D27" s="9">
        <v>310</v>
      </c>
      <c r="E27" s="49">
        <v>321</v>
      </c>
      <c r="F27" s="9">
        <v>338</v>
      </c>
      <c r="G27" s="9">
        <v>334</v>
      </c>
      <c r="H27" s="49">
        <v>341</v>
      </c>
    </row>
    <row r="28" spans="1:8" ht="27" customHeight="1" x14ac:dyDescent="0.25">
      <c r="A28" s="37"/>
      <c r="B28" s="115" t="s">
        <v>52</v>
      </c>
      <c r="C28" s="53">
        <v>541</v>
      </c>
      <c r="D28" s="9">
        <v>577</v>
      </c>
      <c r="E28" s="49">
        <v>644</v>
      </c>
      <c r="F28" s="9">
        <v>591</v>
      </c>
      <c r="G28" s="9">
        <v>631</v>
      </c>
      <c r="H28" s="49">
        <v>701</v>
      </c>
    </row>
    <row r="29" spans="1:8" ht="27" customHeight="1" x14ac:dyDescent="0.25">
      <c r="A29" s="37"/>
      <c r="B29" s="102" t="s">
        <v>6</v>
      </c>
      <c r="C29" s="50">
        <v>756</v>
      </c>
      <c r="D29" s="9">
        <v>758</v>
      </c>
      <c r="E29" s="49">
        <v>811</v>
      </c>
      <c r="F29" s="9">
        <v>723</v>
      </c>
      <c r="G29" s="9">
        <v>717</v>
      </c>
      <c r="H29" s="49">
        <v>763</v>
      </c>
    </row>
    <row r="30" spans="1:8" ht="27" customHeight="1" x14ac:dyDescent="0.25">
      <c r="A30" s="37"/>
      <c r="B30" s="102" t="s">
        <v>5</v>
      </c>
      <c r="C30" s="50">
        <v>372</v>
      </c>
      <c r="D30" s="9">
        <v>363</v>
      </c>
      <c r="E30" s="49">
        <v>385</v>
      </c>
      <c r="F30" s="9">
        <v>377</v>
      </c>
      <c r="G30" s="9">
        <v>384</v>
      </c>
      <c r="H30" s="49">
        <v>413</v>
      </c>
    </row>
    <row r="31" spans="1:8" ht="27" customHeight="1" x14ac:dyDescent="0.25">
      <c r="A31" s="44"/>
      <c r="B31" s="110" t="s">
        <v>4</v>
      </c>
      <c r="C31" s="56">
        <v>13688</v>
      </c>
      <c r="D31" s="57">
        <v>13928</v>
      </c>
      <c r="E31" s="58">
        <v>14622</v>
      </c>
      <c r="F31" s="57">
        <v>14244</v>
      </c>
      <c r="G31" s="57">
        <v>14571</v>
      </c>
      <c r="H31" s="58">
        <v>15083</v>
      </c>
    </row>
    <row r="32" spans="1:8" x14ac:dyDescent="0.25">
      <c r="H32" s="19" t="s">
        <v>54</v>
      </c>
    </row>
    <row r="33" spans="1:1" x14ac:dyDescent="0.25">
      <c r="A33" s="6" t="s">
        <v>175</v>
      </c>
    </row>
  </sheetData>
  <customSheetViews>
    <customSheetView guid="{C30D62EC-16BF-4E90-87F2-0458BFB180D7}" showPageBreaks="1" printArea="1" view="pageLayout">
      <selection activeCell="L19" sqref="L19"/>
      <pageMargins left="0.23622047244094491" right="0.23622047244094491" top="0.74803149606299213" bottom="0.74803149606299213" header="0.31496062992125984" footer="0.31496062992125984"/>
      <pageSetup paperSize="9" orientation="portrait" r:id="rId1"/>
      <headerFooter alignWithMargins="0"/>
    </customSheetView>
  </customSheetViews>
  <mergeCells count="5">
    <mergeCell ref="A9:B9"/>
    <mergeCell ref="C7:E7"/>
    <mergeCell ref="F7:H7"/>
    <mergeCell ref="A5:H5"/>
    <mergeCell ref="A7:B8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J30"/>
  <sheetViews>
    <sheetView zoomScaleNormal="100" zoomScaleSheetLayoutView="100" workbookViewId="0">
      <selection activeCell="H12" sqref="H12"/>
    </sheetView>
  </sheetViews>
  <sheetFormatPr defaultColWidth="1.6640625" defaultRowHeight="12" x14ac:dyDescent="0.25"/>
  <cols>
    <col min="1" max="2" width="5.19921875" style="6" customWidth="1"/>
    <col min="3" max="3" width="15.46484375" style="6" customWidth="1"/>
    <col min="4" max="4" width="12.33203125" style="6" customWidth="1"/>
    <col min="5" max="9" width="12.46484375" style="6" customWidth="1"/>
    <col min="10" max="16384" width="1.6640625" style="6"/>
  </cols>
  <sheetData>
    <row r="1" spans="1:10" s="10" customFormat="1" ht="18.75" x14ac:dyDescent="0.25">
      <c r="A1" s="10" t="str">
        <f ca="1">MID(CELL("FILENAME",A1),FIND("]",CELL("FILENAME",A1))+1,99)&amp;"　"&amp;"自動車の在籍数　－　自動車数"</f>
        <v>36(1)　自動車の在籍数　－　自動車数</v>
      </c>
    </row>
    <row r="2" spans="1:10" s="47" customFormat="1" x14ac:dyDescent="0.25"/>
    <row r="3" spans="1:10" s="47" customFormat="1" ht="1.25" customHeight="1" x14ac:dyDescent="0.25"/>
    <row r="4" spans="1:10" ht="1.2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0" s="11" customFormat="1" x14ac:dyDescent="0.25">
      <c r="A5" s="117" t="s">
        <v>126</v>
      </c>
      <c r="B5" s="117"/>
      <c r="C5" s="117"/>
      <c r="D5" s="117"/>
      <c r="E5" s="117"/>
      <c r="F5" s="117"/>
      <c r="G5" s="117"/>
      <c r="H5" s="117"/>
      <c r="I5" s="117"/>
      <c r="J5" s="100"/>
    </row>
    <row r="6" spans="1:10" x14ac:dyDescent="0.25">
      <c r="A6" s="47"/>
      <c r="B6" s="47"/>
      <c r="C6" s="47"/>
    </row>
    <row r="7" spans="1:10" x14ac:dyDescent="0.25">
      <c r="A7" s="47"/>
      <c r="B7" s="47"/>
      <c r="C7" s="47"/>
      <c r="I7" s="15" t="s">
        <v>124</v>
      </c>
    </row>
    <row r="8" spans="1:10" ht="28.25" customHeight="1" x14ac:dyDescent="0.25">
      <c r="A8" s="143" t="s">
        <v>80</v>
      </c>
      <c r="B8" s="143"/>
      <c r="C8" s="144"/>
      <c r="D8" s="144"/>
      <c r="E8" s="107" t="s">
        <v>76</v>
      </c>
      <c r="F8" s="107" t="s">
        <v>77</v>
      </c>
      <c r="G8" s="107" t="s">
        <v>78</v>
      </c>
      <c r="H8" s="104" t="s">
        <v>79</v>
      </c>
      <c r="I8" s="104" t="s">
        <v>87</v>
      </c>
    </row>
    <row r="9" spans="1:10" ht="28.25" customHeight="1" x14ac:dyDescent="0.25">
      <c r="A9" s="139" t="s">
        <v>0</v>
      </c>
      <c r="B9" s="131"/>
      <c r="C9" s="121"/>
      <c r="D9" s="121"/>
      <c r="E9" s="39">
        <v>84761</v>
      </c>
      <c r="F9" s="39">
        <v>84658</v>
      </c>
      <c r="G9" s="39">
        <v>85129</v>
      </c>
      <c r="H9" s="39">
        <v>85554</v>
      </c>
      <c r="I9" s="42">
        <v>85266</v>
      </c>
    </row>
    <row r="10" spans="1:10" ht="28.25" customHeight="1" x14ac:dyDescent="0.25">
      <c r="A10" s="37"/>
      <c r="B10" s="138" t="s">
        <v>58</v>
      </c>
      <c r="C10" s="125"/>
      <c r="D10" s="139"/>
      <c r="E10" s="39">
        <v>78107</v>
      </c>
      <c r="F10" s="39">
        <v>77837</v>
      </c>
      <c r="G10" s="39">
        <v>78393</v>
      </c>
      <c r="H10" s="39">
        <v>78538</v>
      </c>
      <c r="I10" s="42">
        <v>78157</v>
      </c>
    </row>
    <row r="11" spans="1:10" ht="28.25" customHeight="1" x14ac:dyDescent="0.25">
      <c r="A11" s="115"/>
      <c r="B11" s="115"/>
      <c r="C11" s="121" t="s">
        <v>39</v>
      </c>
      <c r="D11" s="98" t="s">
        <v>35</v>
      </c>
      <c r="E11" s="39">
        <v>124</v>
      </c>
      <c r="F11" s="39">
        <v>128</v>
      </c>
      <c r="G11" s="39">
        <v>127</v>
      </c>
      <c r="H11" s="39">
        <v>130</v>
      </c>
      <c r="I11" s="42">
        <v>122</v>
      </c>
    </row>
    <row r="12" spans="1:10" ht="28.25" customHeight="1" x14ac:dyDescent="0.25">
      <c r="A12" s="115"/>
      <c r="B12" s="115"/>
      <c r="C12" s="121"/>
      <c r="D12" s="98" t="s">
        <v>34</v>
      </c>
      <c r="E12" s="39">
        <v>44128</v>
      </c>
      <c r="F12" s="39">
        <v>44954</v>
      </c>
      <c r="G12" s="39">
        <v>46137</v>
      </c>
      <c r="H12" s="39">
        <v>47008</v>
      </c>
      <c r="I12" s="42">
        <v>47601</v>
      </c>
    </row>
    <row r="13" spans="1:10" ht="28.25" customHeight="1" x14ac:dyDescent="0.25">
      <c r="A13" s="115"/>
      <c r="B13" s="115"/>
      <c r="C13" s="137" t="s">
        <v>138</v>
      </c>
      <c r="D13" s="98" t="s">
        <v>35</v>
      </c>
      <c r="E13" s="39">
        <v>188</v>
      </c>
      <c r="F13" s="39">
        <v>187</v>
      </c>
      <c r="G13" s="39">
        <v>209</v>
      </c>
      <c r="H13" s="39">
        <v>223</v>
      </c>
      <c r="I13" s="42">
        <v>47</v>
      </c>
    </row>
    <row r="14" spans="1:10" ht="28.25" customHeight="1" x14ac:dyDescent="0.25">
      <c r="A14" s="115"/>
      <c r="B14" s="115"/>
      <c r="C14" s="121"/>
      <c r="D14" s="98" t="s">
        <v>34</v>
      </c>
      <c r="E14" s="39">
        <v>33499</v>
      </c>
      <c r="F14" s="39">
        <v>32365</v>
      </c>
      <c r="G14" s="39">
        <v>31693</v>
      </c>
      <c r="H14" s="39">
        <v>30878</v>
      </c>
      <c r="I14" s="42">
        <v>30007</v>
      </c>
    </row>
    <row r="15" spans="1:10" ht="28.25" customHeight="1" x14ac:dyDescent="0.25">
      <c r="A15" s="115"/>
      <c r="B15" s="115"/>
      <c r="C15" s="137" t="s">
        <v>139</v>
      </c>
      <c r="D15" s="98" t="s">
        <v>35</v>
      </c>
      <c r="E15" s="39" t="s">
        <v>23</v>
      </c>
      <c r="F15" s="39" t="s">
        <v>22</v>
      </c>
      <c r="G15" s="39" t="s">
        <v>22</v>
      </c>
      <c r="H15" s="39" t="s">
        <v>22</v>
      </c>
      <c r="I15" s="42" t="s">
        <v>23</v>
      </c>
    </row>
    <row r="16" spans="1:10" ht="28.25" customHeight="1" x14ac:dyDescent="0.25">
      <c r="A16" s="115"/>
      <c r="B16" s="109"/>
      <c r="C16" s="121"/>
      <c r="D16" s="98" t="s">
        <v>34</v>
      </c>
      <c r="E16" s="39">
        <v>168</v>
      </c>
      <c r="F16" s="39">
        <v>203</v>
      </c>
      <c r="G16" s="39">
        <v>227</v>
      </c>
      <c r="H16" s="39">
        <v>299</v>
      </c>
      <c r="I16" s="42">
        <v>380</v>
      </c>
    </row>
    <row r="17" spans="1:9" ht="28.25" customHeight="1" x14ac:dyDescent="0.25">
      <c r="B17" s="140" t="s">
        <v>117</v>
      </c>
      <c r="C17" s="141"/>
      <c r="D17" s="142"/>
      <c r="E17" s="39">
        <v>451</v>
      </c>
      <c r="F17" s="39">
        <v>491</v>
      </c>
      <c r="G17" s="39">
        <v>426</v>
      </c>
      <c r="H17" s="39">
        <v>487</v>
      </c>
      <c r="I17" s="42">
        <v>490</v>
      </c>
    </row>
    <row r="18" spans="1:9" ht="28.25" customHeight="1" x14ac:dyDescent="0.25">
      <c r="B18" s="140" t="s">
        <v>118</v>
      </c>
      <c r="C18" s="141"/>
      <c r="D18" s="142"/>
      <c r="E18" s="39">
        <v>1</v>
      </c>
      <c r="F18" s="39">
        <v>1</v>
      </c>
      <c r="G18" s="39">
        <v>2</v>
      </c>
      <c r="H18" s="39">
        <v>2</v>
      </c>
      <c r="I18" s="42">
        <v>2</v>
      </c>
    </row>
    <row r="19" spans="1:9" ht="28.25" customHeight="1" x14ac:dyDescent="0.25">
      <c r="B19" s="138" t="s">
        <v>59</v>
      </c>
      <c r="C19" s="125"/>
      <c r="D19" s="139"/>
      <c r="E19" s="39">
        <v>5449</v>
      </c>
      <c r="F19" s="39">
        <v>5586</v>
      </c>
      <c r="G19" s="39">
        <v>5621</v>
      </c>
      <c r="H19" s="39">
        <v>5823</v>
      </c>
      <c r="I19" s="42">
        <v>5874</v>
      </c>
    </row>
    <row r="20" spans="1:9" ht="28.25" customHeight="1" x14ac:dyDescent="0.25">
      <c r="A20" s="102"/>
      <c r="B20" s="38"/>
      <c r="C20" s="121" t="s">
        <v>38</v>
      </c>
      <c r="D20" s="121"/>
      <c r="E20" s="39">
        <v>1154</v>
      </c>
      <c r="F20" s="39">
        <v>1118</v>
      </c>
      <c r="G20" s="39">
        <v>1118</v>
      </c>
      <c r="H20" s="39">
        <v>1152</v>
      </c>
      <c r="I20" s="42">
        <v>1191</v>
      </c>
    </row>
    <row r="21" spans="1:9" ht="28.25" customHeight="1" x14ac:dyDescent="0.25">
      <c r="A21" s="102"/>
      <c r="B21" s="38"/>
      <c r="C21" s="121" t="s">
        <v>37</v>
      </c>
      <c r="D21" s="121"/>
      <c r="E21" s="39">
        <v>1569</v>
      </c>
      <c r="F21" s="39">
        <v>1521</v>
      </c>
      <c r="G21" s="39">
        <v>1491</v>
      </c>
      <c r="H21" s="39">
        <v>1506</v>
      </c>
      <c r="I21" s="42">
        <v>1486</v>
      </c>
    </row>
    <row r="22" spans="1:9" ht="28.25" customHeight="1" x14ac:dyDescent="0.25">
      <c r="A22" s="102"/>
      <c r="B22" s="38"/>
      <c r="C22" s="121" t="s">
        <v>36</v>
      </c>
      <c r="D22" s="121"/>
      <c r="E22" s="39">
        <v>289</v>
      </c>
      <c r="F22" s="39">
        <v>308</v>
      </c>
      <c r="G22" s="39">
        <v>306</v>
      </c>
      <c r="H22" s="39">
        <v>311</v>
      </c>
      <c r="I22" s="42">
        <v>281</v>
      </c>
    </row>
    <row r="23" spans="1:9" ht="28.25" customHeight="1" x14ac:dyDescent="0.25">
      <c r="A23" s="102"/>
      <c r="B23" s="38"/>
      <c r="C23" s="137" t="s">
        <v>119</v>
      </c>
      <c r="D23" s="137"/>
      <c r="E23" s="39">
        <v>2318</v>
      </c>
      <c r="F23" s="39">
        <v>2551</v>
      </c>
      <c r="G23" s="39">
        <v>2621</v>
      </c>
      <c r="H23" s="39">
        <v>2747</v>
      </c>
      <c r="I23" s="42">
        <v>2774</v>
      </c>
    </row>
    <row r="24" spans="1:9" ht="28.25" customHeight="1" x14ac:dyDescent="0.25">
      <c r="A24" s="102"/>
      <c r="B24" s="38"/>
      <c r="C24" s="137" t="s">
        <v>120</v>
      </c>
      <c r="D24" s="121"/>
      <c r="E24" s="39">
        <v>39</v>
      </c>
      <c r="F24" s="39">
        <v>14</v>
      </c>
      <c r="G24" s="39">
        <v>12</v>
      </c>
      <c r="H24" s="39">
        <v>16</v>
      </c>
      <c r="I24" s="42">
        <v>21</v>
      </c>
    </row>
    <row r="25" spans="1:9" ht="28.25" customHeight="1" x14ac:dyDescent="0.25">
      <c r="A25" s="102"/>
      <c r="B25" s="97"/>
      <c r="C25" s="137" t="s">
        <v>121</v>
      </c>
      <c r="D25" s="137"/>
      <c r="E25" s="39">
        <v>80</v>
      </c>
      <c r="F25" s="39">
        <v>74</v>
      </c>
      <c r="G25" s="39">
        <v>73</v>
      </c>
      <c r="H25" s="39">
        <v>91</v>
      </c>
      <c r="I25" s="42">
        <v>121</v>
      </c>
    </row>
    <row r="26" spans="1:9" ht="28.25" customHeight="1" x14ac:dyDescent="0.25">
      <c r="B26" s="138" t="s">
        <v>60</v>
      </c>
      <c r="C26" s="125"/>
      <c r="D26" s="139"/>
      <c r="E26" s="39">
        <v>753</v>
      </c>
      <c r="F26" s="39">
        <v>743</v>
      </c>
      <c r="G26" s="39">
        <v>687</v>
      </c>
      <c r="H26" s="39">
        <v>704</v>
      </c>
      <c r="I26" s="42">
        <v>743</v>
      </c>
    </row>
    <row r="27" spans="1:9" ht="28.25" customHeight="1" x14ac:dyDescent="0.25">
      <c r="A27" s="37"/>
      <c r="B27" s="37"/>
      <c r="C27" s="137" t="s">
        <v>122</v>
      </c>
      <c r="D27" s="137"/>
      <c r="E27" s="39">
        <v>601</v>
      </c>
      <c r="F27" s="39">
        <v>595</v>
      </c>
      <c r="G27" s="39">
        <v>556</v>
      </c>
      <c r="H27" s="39">
        <v>547</v>
      </c>
      <c r="I27" s="42">
        <v>543</v>
      </c>
    </row>
    <row r="28" spans="1:9" ht="28.25" customHeight="1" x14ac:dyDescent="0.25">
      <c r="A28" s="37"/>
      <c r="B28" s="37"/>
      <c r="C28" s="121" t="s">
        <v>35</v>
      </c>
      <c r="D28" s="121"/>
      <c r="E28" s="43">
        <v>75</v>
      </c>
      <c r="F28" s="39">
        <v>72</v>
      </c>
      <c r="G28" s="39">
        <v>64</v>
      </c>
      <c r="H28" s="39">
        <v>71</v>
      </c>
      <c r="I28" s="42">
        <v>110</v>
      </c>
    </row>
    <row r="29" spans="1:9" ht="28.25" customHeight="1" x14ac:dyDescent="0.25">
      <c r="A29" s="44"/>
      <c r="B29" s="44"/>
      <c r="C29" s="130" t="s">
        <v>34</v>
      </c>
      <c r="D29" s="130"/>
      <c r="E29" s="45">
        <v>77</v>
      </c>
      <c r="F29" s="45">
        <v>76</v>
      </c>
      <c r="G29" s="45">
        <v>67</v>
      </c>
      <c r="H29" s="45">
        <v>86</v>
      </c>
      <c r="I29" s="46">
        <v>90</v>
      </c>
    </row>
    <row r="30" spans="1:9" x14ac:dyDescent="0.25">
      <c r="I30" s="19" t="s">
        <v>57</v>
      </c>
    </row>
  </sheetData>
  <customSheetViews>
    <customSheetView guid="{C30D62EC-16BF-4E90-87F2-0458BFB180D7}" showPageBreaks="1" printArea="1" view="pageLayout">
      <selection activeCell="K12" sqref="K12"/>
      <pageMargins left="0.23622047244094491" right="0.23622047244094491" top="0.74803149606299213" bottom="0.74803149606299213" header="0.31496062992125984" footer="0.31496062992125984"/>
      <pageSetup paperSize="9" orientation="portrait" r:id="rId1"/>
      <headerFooter alignWithMargins="0"/>
    </customSheetView>
  </customSheetViews>
  <mergeCells count="20">
    <mergeCell ref="B17:D17"/>
    <mergeCell ref="B18:D18"/>
    <mergeCell ref="B19:D19"/>
    <mergeCell ref="A5:I5"/>
    <mergeCell ref="A8:D8"/>
    <mergeCell ref="A9:D9"/>
    <mergeCell ref="C11:C12"/>
    <mergeCell ref="C13:C14"/>
    <mergeCell ref="C15:C16"/>
    <mergeCell ref="B10:D10"/>
    <mergeCell ref="C27:D27"/>
    <mergeCell ref="C28:D28"/>
    <mergeCell ref="C29:D29"/>
    <mergeCell ref="B26:D26"/>
    <mergeCell ref="C20:D20"/>
    <mergeCell ref="C21:D21"/>
    <mergeCell ref="C22:D22"/>
    <mergeCell ref="C23:D23"/>
    <mergeCell ref="C24:D24"/>
    <mergeCell ref="C25:D25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"/>
  <sheetViews>
    <sheetView topLeftCell="A11" zoomScaleNormal="100" zoomScaleSheetLayoutView="100" workbookViewId="0">
      <selection activeCell="F19" sqref="F19"/>
    </sheetView>
  </sheetViews>
  <sheetFormatPr defaultColWidth="1.6640625" defaultRowHeight="12" x14ac:dyDescent="0.25"/>
  <cols>
    <col min="1" max="1" width="6.19921875" style="6" customWidth="1"/>
    <col min="2" max="2" width="7.33203125" style="6" customWidth="1"/>
    <col min="3" max="3" width="6.86328125" style="6" bestFit="1" customWidth="1"/>
    <col min="4" max="4" width="10.46484375" style="6" bestFit="1" customWidth="1"/>
    <col min="5" max="9" width="14" style="6" customWidth="1"/>
    <col min="10" max="16384" width="1.6640625" style="6"/>
  </cols>
  <sheetData>
    <row r="1" spans="1:9" s="10" customFormat="1" ht="18.75" x14ac:dyDescent="0.25">
      <c r="A1" s="10" t="str">
        <f ca="1">MID(CELL("FILENAME",A1),FIND("]",CELL("FILENAME",A1))+1,99)&amp;"　"&amp;"自動車の在籍数　－　軽自動車数"</f>
        <v>36(2)　自動車の在籍数　－　軽自動車数</v>
      </c>
    </row>
    <row r="2" spans="1:9" s="47" customFormat="1" x14ac:dyDescent="0.25"/>
    <row r="3" spans="1:9" s="47" customFormat="1" ht="1.25" customHeight="1" x14ac:dyDescent="0.25"/>
    <row r="4" spans="1:9" s="47" customFormat="1" ht="1.25" customHeight="1" x14ac:dyDescent="0.25"/>
    <row r="5" spans="1:9" s="47" customFormat="1" x14ac:dyDescent="0.25">
      <c r="A5" s="117" t="s">
        <v>125</v>
      </c>
      <c r="B5" s="117"/>
      <c r="C5" s="117"/>
      <c r="D5" s="117"/>
      <c r="E5" s="117"/>
      <c r="F5" s="117"/>
      <c r="G5" s="117"/>
      <c r="H5" s="117"/>
      <c r="I5" s="117"/>
    </row>
    <row r="6" spans="1:9" s="47" customFormat="1" x14ac:dyDescent="0.25">
      <c r="A6" s="100"/>
      <c r="B6" s="100"/>
      <c r="C6" s="100"/>
      <c r="D6" s="100"/>
      <c r="E6" s="100"/>
      <c r="F6" s="100"/>
      <c r="G6" s="100"/>
      <c r="H6" s="100"/>
      <c r="I6" s="100"/>
    </row>
    <row r="7" spans="1:9" x14ac:dyDescent="0.25">
      <c r="A7" s="31"/>
      <c r="B7" s="31"/>
      <c r="C7" s="31"/>
      <c r="D7" s="31"/>
      <c r="E7" s="31"/>
      <c r="F7" s="31"/>
      <c r="G7" s="31"/>
      <c r="H7" s="31"/>
      <c r="I7" s="15" t="s">
        <v>124</v>
      </c>
    </row>
    <row r="8" spans="1:9" ht="28.25" customHeight="1" x14ac:dyDescent="0.25">
      <c r="A8" s="143" t="s">
        <v>80</v>
      </c>
      <c r="B8" s="143"/>
      <c r="C8" s="144"/>
      <c r="D8" s="144"/>
      <c r="E8" s="107" t="s">
        <v>86</v>
      </c>
      <c r="F8" s="107" t="s">
        <v>77</v>
      </c>
      <c r="G8" s="107" t="s">
        <v>78</v>
      </c>
      <c r="H8" s="107" t="s">
        <v>79</v>
      </c>
      <c r="I8" s="36" t="s">
        <v>87</v>
      </c>
    </row>
    <row r="9" spans="1:9" ht="42" customHeight="1" x14ac:dyDescent="0.25">
      <c r="A9" s="139" t="s">
        <v>33</v>
      </c>
      <c r="B9" s="131"/>
      <c r="C9" s="121"/>
      <c r="D9" s="121"/>
      <c r="E9" s="8">
        <v>68266</v>
      </c>
      <c r="F9" s="8">
        <v>67712</v>
      </c>
      <c r="G9" s="8">
        <v>66945</v>
      </c>
      <c r="H9" s="8">
        <v>66842</v>
      </c>
      <c r="I9" s="12">
        <v>65688</v>
      </c>
    </row>
    <row r="10" spans="1:9" ht="42" customHeight="1" x14ac:dyDescent="0.25">
      <c r="A10" s="37"/>
      <c r="B10" s="138" t="s">
        <v>140</v>
      </c>
      <c r="C10" s="126"/>
      <c r="D10" s="131"/>
      <c r="E10" s="8">
        <v>32673</v>
      </c>
      <c r="F10" s="8">
        <v>32990</v>
      </c>
      <c r="G10" s="8">
        <v>32942</v>
      </c>
      <c r="H10" s="8">
        <v>33221</v>
      </c>
      <c r="I10" s="12">
        <v>33493</v>
      </c>
    </row>
    <row r="11" spans="1:9" ht="42" customHeight="1" x14ac:dyDescent="0.25">
      <c r="A11" s="37"/>
      <c r="B11" s="38"/>
      <c r="C11" s="121" t="s">
        <v>32</v>
      </c>
      <c r="D11" s="121"/>
      <c r="E11" s="8">
        <v>4540</v>
      </c>
      <c r="F11" s="8">
        <v>4457</v>
      </c>
      <c r="G11" s="8">
        <v>4454</v>
      </c>
      <c r="H11" s="8">
        <v>4520</v>
      </c>
      <c r="I11" s="12">
        <v>4462</v>
      </c>
    </row>
    <row r="12" spans="1:9" ht="42" customHeight="1" x14ac:dyDescent="0.25">
      <c r="A12" s="37"/>
      <c r="B12" s="38"/>
      <c r="C12" s="121" t="s">
        <v>31</v>
      </c>
      <c r="D12" s="121"/>
      <c r="E12" s="39" t="s">
        <v>23</v>
      </c>
      <c r="F12" s="39" t="s">
        <v>22</v>
      </c>
      <c r="G12" s="8">
        <v>4</v>
      </c>
      <c r="H12" s="8">
        <v>5</v>
      </c>
      <c r="I12" s="12">
        <v>5</v>
      </c>
    </row>
    <row r="13" spans="1:9" ht="42" customHeight="1" x14ac:dyDescent="0.25">
      <c r="A13" s="37"/>
      <c r="B13" s="38"/>
      <c r="C13" s="149" t="s">
        <v>30</v>
      </c>
      <c r="D13" s="108" t="s">
        <v>27</v>
      </c>
      <c r="E13" s="8">
        <v>20459</v>
      </c>
      <c r="F13" s="8">
        <v>20838</v>
      </c>
      <c r="G13" s="8">
        <v>20866</v>
      </c>
      <c r="H13" s="8">
        <v>20991</v>
      </c>
      <c r="I13" s="12">
        <v>21163</v>
      </c>
    </row>
    <row r="14" spans="1:9" ht="42" customHeight="1" x14ac:dyDescent="0.25">
      <c r="A14" s="37"/>
      <c r="B14" s="97"/>
      <c r="C14" s="149"/>
      <c r="D14" s="108" t="s">
        <v>26</v>
      </c>
      <c r="E14" s="8">
        <v>7674</v>
      </c>
      <c r="F14" s="8">
        <v>7695</v>
      </c>
      <c r="G14" s="8">
        <v>7618</v>
      </c>
      <c r="H14" s="8">
        <v>7705</v>
      </c>
      <c r="I14" s="12">
        <v>7863</v>
      </c>
    </row>
    <row r="15" spans="1:9" ht="42" customHeight="1" x14ac:dyDescent="0.25">
      <c r="A15" s="40"/>
      <c r="B15" s="148" t="s">
        <v>141</v>
      </c>
      <c r="C15" s="141"/>
      <c r="D15" s="142"/>
      <c r="E15" s="8">
        <v>31783</v>
      </c>
      <c r="F15" s="8">
        <v>30848</v>
      </c>
      <c r="G15" s="8">
        <v>30129</v>
      </c>
      <c r="H15" s="8">
        <v>29584</v>
      </c>
      <c r="I15" s="12">
        <v>28083</v>
      </c>
    </row>
    <row r="16" spans="1:9" ht="42" customHeight="1" x14ac:dyDescent="0.25">
      <c r="A16" s="37"/>
      <c r="B16" s="38"/>
      <c r="C16" s="121" t="s">
        <v>29</v>
      </c>
      <c r="D16" s="121"/>
      <c r="E16" s="8">
        <v>22731</v>
      </c>
      <c r="F16" s="8">
        <v>21605</v>
      </c>
      <c r="G16" s="8">
        <v>20693</v>
      </c>
      <c r="H16" s="8">
        <v>19834</v>
      </c>
      <c r="I16" s="12">
        <v>18354</v>
      </c>
    </row>
    <row r="17" spans="1:9" ht="42" customHeight="1" x14ac:dyDescent="0.25">
      <c r="A17" s="37"/>
      <c r="B17" s="38"/>
      <c r="C17" s="121" t="s">
        <v>28</v>
      </c>
      <c r="D17" s="108" t="s">
        <v>25</v>
      </c>
      <c r="E17" s="8">
        <v>788</v>
      </c>
      <c r="F17" s="8">
        <v>770</v>
      </c>
      <c r="G17" s="8">
        <v>768</v>
      </c>
      <c r="H17" s="8">
        <v>728</v>
      </c>
      <c r="I17" s="12">
        <v>682</v>
      </c>
    </row>
    <row r="18" spans="1:9" ht="42" customHeight="1" x14ac:dyDescent="0.25">
      <c r="A18" s="37"/>
      <c r="B18" s="97"/>
      <c r="C18" s="121"/>
      <c r="D18" s="108" t="s">
        <v>24</v>
      </c>
      <c r="E18" s="8">
        <v>8264</v>
      </c>
      <c r="F18" s="8">
        <v>8473</v>
      </c>
      <c r="G18" s="8">
        <v>8668</v>
      </c>
      <c r="H18" s="8">
        <v>9022</v>
      </c>
      <c r="I18" s="12">
        <v>9047</v>
      </c>
    </row>
    <row r="19" spans="1:9" ht="42" customHeight="1" x14ac:dyDescent="0.25">
      <c r="A19" s="40"/>
      <c r="B19" s="140" t="s">
        <v>142</v>
      </c>
      <c r="C19" s="141"/>
      <c r="D19" s="142"/>
      <c r="E19" s="8">
        <v>3629</v>
      </c>
      <c r="F19" s="8">
        <v>3687</v>
      </c>
      <c r="G19" s="8">
        <v>3694</v>
      </c>
      <c r="H19" s="8">
        <v>3849</v>
      </c>
      <c r="I19" s="12">
        <v>3926</v>
      </c>
    </row>
    <row r="20" spans="1:9" ht="42" customHeight="1" x14ac:dyDescent="0.25">
      <c r="A20" s="41"/>
      <c r="B20" s="145" t="s">
        <v>110</v>
      </c>
      <c r="C20" s="146"/>
      <c r="D20" s="147"/>
      <c r="E20" s="13">
        <v>181</v>
      </c>
      <c r="F20" s="13">
        <v>187</v>
      </c>
      <c r="G20" s="13">
        <v>180</v>
      </c>
      <c r="H20" s="13">
        <v>188</v>
      </c>
      <c r="I20" s="14">
        <v>186</v>
      </c>
    </row>
    <row r="21" spans="1:9" x14ac:dyDescent="0.25">
      <c r="I21" s="19" t="s">
        <v>61</v>
      </c>
    </row>
  </sheetData>
  <customSheetViews>
    <customSheetView guid="{C30D62EC-16BF-4E90-87F2-0458BFB180D7}" showPageBreaks="1" printArea="1" view="pageLayout">
      <selection activeCell="I14" sqref="I14:J15"/>
      <pageMargins left="0.23622047244094491" right="0.23622047244094491" top="0.74803149606299213" bottom="0.74803149606299213" header="0.31496062992125984" footer="0.31496062992125984"/>
      <pageSetup paperSize="9" scale="90" orientation="portrait" r:id="rId1"/>
      <headerFooter alignWithMargins="0"/>
    </customSheetView>
  </customSheetViews>
  <mergeCells count="12">
    <mergeCell ref="C13:C14"/>
    <mergeCell ref="B10:D10"/>
    <mergeCell ref="A5:I5"/>
    <mergeCell ref="A8:D8"/>
    <mergeCell ref="A9:D9"/>
    <mergeCell ref="C11:D11"/>
    <mergeCell ref="C12:D12"/>
    <mergeCell ref="C16:D16"/>
    <mergeCell ref="C17:C18"/>
    <mergeCell ref="B19:D19"/>
    <mergeCell ref="B20:D20"/>
    <mergeCell ref="B15:D15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C15"/>
  <sheetViews>
    <sheetView zoomScaleNormal="100" zoomScaleSheetLayoutView="100" workbookViewId="0">
      <selection activeCell="F19" sqref="F19"/>
    </sheetView>
  </sheetViews>
  <sheetFormatPr defaultColWidth="1.6640625" defaultRowHeight="12" x14ac:dyDescent="0.25"/>
  <cols>
    <col min="1" max="1" width="32.33203125" style="6" customWidth="1"/>
    <col min="2" max="3" width="34.19921875" style="6" customWidth="1"/>
    <col min="4" max="24" width="1.6640625" style="6"/>
    <col min="25" max="26" width="1.6640625" style="6" customWidth="1"/>
    <col min="27" max="16384" width="1.6640625" style="6"/>
  </cols>
  <sheetData>
    <row r="1" spans="1:3" s="10" customFormat="1" ht="18.75" x14ac:dyDescent="0.25">
      <c r="A1" s="10" t="str">
        <f ca="1">MID(CELL("FILENAME",A1),FIND("]",CELL("FILENAME",A1))+1,99)&amp;"　"&amp;"交通量　－　各インターチェンジの利用状況"</f>
        <v>37(1)　交通量　－　各インターチェンジの利用状況</v>
      </c>
    </row>
    <row r="2" spans="1:3" s="47" customFormat="1" x14ac:dyDescent="0.25"/>
    <row r="3" spans="1:3" s="47" customFormat="1" ht="1.25" customHeight="1" x14ac:dyDescent="0.25"/>
    <row r="4" spans="1:3" ht="1.25" customHeight="1" x14ac:dyDescent="0.25"/>
    <row r="5" spans="1:3" ht="1.25" customHeight="1" x14ac:dyDescent="0.25">
      <c r="A5" s="100" ph="1"/>
      <c r="B5" s="100"/>
      <c r="C5" s="100"/>
    </row>
    <row r="6" spans="1:3" ht="1.25" customHeight="1" x14ac:dyDescent="0.25"/>
    <row r="7" spans="1:3" s="16" customFormat="1" ht="56.75" customHeight="1" x14ac:dyDescent="0.25">
      <c r="A7" s="101" t="s">
        <v>73</v>
      </c>
      <c r="B7" s="20" t="s">
        <v>133</v>
      </c>
      <c r="C7" s="20" t="s">
        <v>134</v>
      </c>
    </row>
    <row r="8" spans="1:3" ht="42" customHeight="1" x14ac:dyDescent="0.25">
      <c r="A8" s="106" t="s">
        <v>88</v>
      </c>
      <c r="B8" s="32">
        <v>14988666</v>
      </c>
      <c r="C8" s="8">
        <v>16250227</v>
      </c>
    </row>
    <row r="9" spans="1:3" ht="42" customHeight="1" x14ac:dyDescent="0.25">
      <c r="A9" s="115" t="s">
        <v>81</v>
      </c>
      <c r="B9" s="33">
        <v>15301988</v>
      </c>
      <c r="C9" s="34">
        <v>16081088</v>
      </c>
    </row>
    <row r="10" spans="1:3" ht="42" customHeight="1" x14ac:dyDescent="0.25">
      <c r="A10" s="115" t="s">
        <v>82</v>
      </c>
      <c r="B10" s="33">
        <v>14968967</v>
      </c>
      <c r="C10" s="34">
        <v>16136243</v>
      </c>
    </row>
    <row r="11" spans="1:3" ht="42" customHeight="1" x14ac:dyDescent="0.25">
      <c r="A11" s="115" t="s">
        <v>128</v>
      </c>
      <c r="B11" s="32">
        <v>13577274</v>
      </c>
      <c r="C11" s="8">
        <v>13565702</v>
      </c>
    </row>
    <row r="12" spans="1:3" ht="42" customHeight="1" x14ac:dyDescent="0.25">
      <c r="A12" s="111" t="s">
        <v>129</v>
      </c>
      <c r="B12" s="35">
        <v>14556577</v>
      </c>
      <c r="C12" s="13">
        <v>14571313</v>
      </c>
    </row>
    <row r="13" spans="1:3" x14ac:dyDescent="0.25">
      <c r="C13" s="15" t="s">
        <v>62</v>
      </c>
    </row>
    <row r="14" spans="1:3" ht="18.399999999999999" x14ac:dyDescent="0.25">
      <c r="A14" s="6" ph="1"/>
    </row>
    <row r="15" spans="1:3" ht="18.399999999999999" x14ac:dyDescent="0.25">
      <c r="A15" s="6" ph="1"/>
    </row>
  </sheetData>
  <customSheetViews>
    <customSheetView guid="{C30D62EC-16BF-4E90-87F2-0458BFB180D7}" showPageBreaks="1" printArea="1" view="pageLayout">
      <selection activeCell="L19" sqref="L19"/>
      <pageMargins left="0.23622047244094491" right="0.23622047244094491" top="0.74803149606299213" bottom="0.74803149606299213" header="0.31496062992125984" footer="0.31496062992125984"/>
      <pageSetup paperSize="9" scale="96" orientation="portrait" r:id="rId1"/>
      <headerFooter alignWithMargins="0"/>
    </customSheetView>
  </customSheetView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1"/>
  <sheetViews>
    <sheetView zoomScaleNormal="100" zoomScaleSheetLayoutView="100" workbookViewId="0">
      <selection activeCell="F19" sqref="F19"/>
    </sheetView>
  </sheetViews>
  <sheetFormatPr defaultColWidth="1.6640625" defaultRowHeight="12" x14ac:dyDescent="0.25"/>
  <cols>
    <col min="1" max="1" width="2.796875" style="6" customWidth="1"/>
    <col min="2" max="2" width="21.86328125" style="6" customWidth="1"/>
    <col min="3" max="3" width="10.6640625" style="6" customWidth="1"/>
    <col min="4" max="8" width="13.1328125" style="6" customWidth="1"/>
    <col min="9" max="16384" width="1.6640625" style="6"/>
  </cols>
  <sheetData>
    <row r="1" spans="1:8" s="10" customFormat="1" ht="18.75" x14ac:dyDescent="0.25">
      <c r="A1" s="10" t="str">
        <f ca="1">MID(CELL("FILENAME",A1),FIND("]",CELL("FILENAME",A1))+1,99)&amp;"　"&amp;"交通量　－　阪神高速道路の利用状況"</f>
        <v>37(2)　交通量　－　阪神高速道路の利用状況</v>
      </c>
    </row>
    <row r="2" spans="1:8" s="47" customFormat="1" x14ac:dyDescent="0.25"/>
    <row r="3" spans="1:8" s="47" customFormat="1" ht="1.25" customHeight="1" x14ac:dyDescent="0.25"/>
    <row r="4" spans="1:8" ht="1.25" customHeight="1" x14ac:dyDescent="0.25">
      <c r="A4" s="31"/>
      <c r="B4" s="31"/>
      <c r="C4" s="31"/>
      <c r="D4" s="31"/>
      <c r="E4" s="31"/>
      <c r="F4" s="31"/>
      <c r="G4" s="31"/>
      <c r="H4" s="31"/>
    </row>
    <row r="5" spans="1:8" ht="0.6" customHeight="1" x14ac:dyDescent="0.25">
      <c r="A5" s="150"/>
      <c r="B5" s="150"/>
      <c r="C5" s="150"/>
      <c r="D5" s="150"/>
      <c r="E5" s="150"/>
      <c r="F5" s="150"/>
      <c r="G5" s="150"/>
      <c r="H5" s="150"/>
    </row>
    <row r="6" spans="1:8" ht="0.6" customHeight="1" x14ac:dyDescent="0.25">
      <c r="A6" s="31"/>
      <c r="B6" s="31"/>
      <c r="C6" s="31"/>
      <c r="D6" s="31"/>
      <c r="E6" s="31"/>
      <c r="F6" s="31"/>
      <c r="G6" s="31"/>
      <c r="H6" s="31"/>
    </row>
    <row r="7" spans="1:8" ht="28.25" customHeight="1" x14ac:dyDescent="0.25">
      <c r="A7" s="143" t="s">
        <v>127</v>
      </c>
      <c r="B7" s="143"/>
      <c r="C7" s="144"/>
      <c r="D7" s="107" t="s">
        <v>88</v>
      </c>
      <c r="E7" s="107" t="s">
        <v>81</v>
      </c>
      <c r="F7" s="107" t="s">
        <v>89</v>
      </c>
      <c r="G7" s="107" t="s">
        <v>83</v>
      </c>
      <c r="H7" s="104" t="s">
        <v>84</v>
      </c>
    </row>
    <row r="8" spans="1:8" ht="42" customHeight="1" x14ac:dyDescent="0.25">
      <c r="A8" s="125" t="s">
        <v>33</v>
      </c>
      <c r="B8" s="139"/>
      <c r="C8" s="98" t="s">
        <v>41</v>
      </c>
      <c r="D8" s="8">
        <v>15887301</v>
      </c>
      <c r="E8" s="8">
        <v>15805344</v>
      </c>
      <c r="F8" s="8">
        <v>15580662</v>
      </c>
      <c r="G8" s="8">
        <v>13963306</v>
      </c>
      <c r="H8" s="8">
        <v>15812543</v>
      </c>
    </row>
    <row r="9" spans="1:8" ht="42" customHeight="1" x14ac:dyDescent="0.25">
      <c r="A9" s="127"/>
      <c r="B9" s="152"/>
      <c r="C9" s="98" t="s">
        <v>40</v>
      </c>
      <c r="D9" s="8">
        <v>43527</v>
      </c>
      <c r="E9" s="8">
        <v>43302</v>
      </c>
      <c r="F9" s="8">
        <v>42570</v>
      </c>
      <c r="G9" s="8">
        <v>38255.632876712327</v>
      </c>
      <c r="H9" s="8">
        <v>43322</v>
      </c>
    </row>
    <row r="10" spans="1:8" ht="42" customHeight="1" x14ac:dyDescent="0.25">
      <c r="A10" s="37"/>
      <c r="B10" s="131" t="s">
        <v>64</v>
      </c>
      <c r="C10" s="98" t="s">
        <v>41</v>
      </c>
      <c r="D10" s="8">
        <v>9110705</v>
      </c>
      <c r="E10" s="8">
        <v>8982514</v>
      </c>
      <c r="F10" s="8">
        <v>8838019</v>
      </c>
      <c r="G10" s="8">
        <v>7714144</v>
      </c>
      <c r="H10" s="8">
        <v>8797315</v>
      </c>
    </row>
    <row r="11" spans="1:8" ht="42" customHeight="1" x14ac:dyDescent="0.25">
      <c r="A11" s="37"/>
      <c r="B11" s="131"/>
      <c r="C11" s="98" t="s">
        <v>40</v>
      </c>
      <c r="D11" s="8">
        <v>24961</v>
      </c>
      <c r="E11" s="8">
        <v>24610</v>
      </c>
      <c r="F11" s="8">
        <v>24148</v>
      </c>
      <c r="G11" s="8">
        <v>21135</v>
      </c>
      <c r="H11" s="8">
        <v>24102</v>
      </c>
    </row>
    <row r="12" spans="1:8" ht="42" customHeight="1" x14ac:dyDescent="0.25">
      <c r="A12" s="37"/>
      <c r="B12" s="131" t="s">
        <v>65</v>
      </c>
      <c r="C12" s="98" t="s">
        <v>41</v>
      </c>
      <c r="D12" s="8">
        <v>1244350</v>
      </c>
      <c r="E12" s="8">
        <v>1251517</v>
      </c>
      <c r="F12" s="8">
        <v>1240925</v>
      </c>
      <c r="G12" s="8">
        <v>1173734</v>
      </c>
      <c r="H12" s="8">
        <v>1276453</v>
      </c>
    </row>
    <row r="13" spans="1:8" ht="42" customHeight="1" x14ac:dyDescent="0.25">
      <c r="A13" s="37"/>
      <c r="B13" s="131"/>
      <c r="C13" s="98" t="s">
        <v>40</v>
      </c>
      <c r="D13" s="8">
        <v>3409</v>
      </c>
      <c r="E13" s="8">
        <v>3429</v>
      </c>
      <c r="F13" s="8">
        <v>3391</v>
      </c>
      <c r="G13" s="8">
        <v>3216</v>
      </c>
      <c r="H13" s="8">
        <v>3497</v>
      </c>
    </row>
    <row r="14" spans="1:8" ht="42" customHeight="1" x14ac:dyDescent="0.25">
      <c r="A14" s="37"/>
      <c r="B14" s="131" t="s">
        <v>66</v>
      </c>
      <c r="C14" s="98" t="s">
        <v>41</v>
      </c>
      <c r="D14" s="8">
        <v>1247871</v>
      </c>
      <c r="E14" s="8">
        <v>1226776</v>
      </c>
      <c r="F14" s="8">
        <v>1183213</v>
      </c>
      <c r="G14" s="8">
        <v>1140421</v>
      </c>
      <c r="H14" s="8">
        <v>1176796</v>
      </c>
    </row>
    <row r="15" spans="1:8" ht="42" customHeight="1" x14ac:dyDescent="0.25">
      <c r="A15" s="37"/>
      <c r="B15" s="131"/>
      <c r="C15" s="98" t="s">
        <v>40</v>
      </c>
      <c r="D15" s="8">
        <v>3419</v>
      </c>
      <c r="E15" s="8">
        <v>3361</v>
      </c>
      <c r="F15" s="8">
        <v>3233</v>
      </c>
      <c r="G15" s="8">
        <v>3124</v>
      </c>
      <c r="H15" s="8">
        <v>3224</v>
      </c>
    </row>
    <row r="16" spans="1:8" ht="42" customHeight="1" x14ac:dyDescent="0.25">
      <c r="A16" s="37"/>
      <c r="B16" s="131" t="s">
        <v>143</v>
      </c>
      <c r="C16" s="98" t="s">
        <v>41</v>
      </c>
      <c r="D16" s="8">
        <v>3297637</v>
      </c>
      <c r="E16" s="8">
        <v>3294051</v>
      </c>
      <c r="F16" s="8">
        <v>3236285</v>
      </c>
      <c r="G16" s="8">
        <v>2967277</v>
      </c>
      <c r="H16" s="8">
        <v>3504244</v>
      </c>
    </row>
    <row r="17" spans="1:8" ht="42" customHeight="1" x14ac:dyDescent="0.25">
      <c r="A17" s="37"/>
      <c r="B17" s="131"/>
      <c r="C17" s="98" t="s">
        <v>40</v>
      </c>
      <c r="D17" s="8">
        <v>9035</v>
      </c>
      <c r="E17" s="8">
        <v>9025</v>
      </c>
      <c r="F17" s="8">
        <v>8842</v>
      </c>
      <c r="G17" s="8">
        <v>8130</v>
      </c>
      <c r="H17" s="8">
        <v>9601</v>
      </c>
    </row>
    <row r="18" spans="1:8" ht="42" customHeight="1" x14ac:dyDescent="0.25">
      <c r="A18" s="37"/>
      <c r="B18" s="131" t="s">
        <v>42</v>
      </c>
      <c r="C18" s="98" t="s">
        <v>41</v>
      </c>
      <c r="D18" s="8">
        <v>986738</v>
      </c>
      <c r="E18" s="8">
        <v>1050486</v>
      </c>
      <c r="F18" s="8">
        <v>1082220</v>
      </c>
      <c r="G18" s="8">
        <v>967730</v>
      </c>
      <c r="H18" s="8">
        <v>1057735</v>
      </c>
    </row>
    <row r="19" spans="1:8" ht="42" customHeight="1" x14ac:dyDescent="0.25">
      <c r="A19" s="44"/>
      <c r="B19" s="151"/>
      <c r="C19" s="99" t="s">
        <v>40</v>
      </c>
      <c r="D19" s="13">
        <v>2703</v>
      </c>
      <c r="E19" s="13">
        <v>2878</v>
      </c>
      <c r="F19" s="13">
        <v>2957</v>
      </c>
      <c r="G19" s="13">
        <v>2651</v>
      </c>
      <c r="H19" s="13">
        <v>2898</v>
      </c>
    </row>
    <row r="20" spans="1:8" x14ac:dyDescent="0.25">
      <c r="H20" s="15" t="s">
        <v>63</v>
      </c>
    </row>
    <row r="21" spans="1:8" ht="27" customHeight="1" x14ac:dyDescent="0.25">
      <c r="A21" s="117" t="s">
        <v>74</v>
      </c>
      <c r="B21" s="117"/>
      <c r="C21" s="117"/>
      <c r="D21" s="117"/>
      <c r="E21" s="117"/>
      <c r="F21" s="117"/>
      <c r="G21" s="117"/>
      <c r="H21" s="117"/>
    </row>
  </sheetData>
  <customSheetViews>
    <customSheetView guid="{C30D62EC-16BF-4E90-87F2-0458BFB180D7}" showPageBreaks="1" printArea="1" view="pageLayout">
      <selection activeCell="L19" sqref="L19"/>
      <pageMargins left="0.23622047244094491" right="0.23622047244094491" top="0.74803149606299213" bottom="0.74803149606299213" header="0.31496062992125984" footer="0.31496062992125984"/>
      <pageSetup paperSize="9" scale="99" orientation="portrait" r:id="rId1"/>
      <headerFooter alignWithMargins="0"/>
    </customSheetView>
  </customSheetViews>
  <mergeCells count="9">
    <mergeCell ref="A5:H5"/>
    <mergeCell ref="B16:B17"/>
    <mergeCell ref="B18:B19"/>
    <mergeCell ref="A21:H21"/>
    <mergeCell ref="A7:C7"/>
    <mergeCell ref="B10:B11"/>
    <mergeCell ref="B12:B13"/>
    <mergeCell ref="B14:B15"/>
    <mergeCell ref="A8:B9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L26"/>
  <sheetViews>
    <sheetView zoomScaleNormal="100" zoomScaleSheetLayoutView="80" workbookViewId="0">
      <selection activeCell="F19" sqref="F19"/>
    </sheetView>
  </sheetViews>
  <sheetFormatPr defaultColWidth="1.6640625" defaultRowHeight="12" x14ac:dyDescent="0.25"/>
  <cols>
    <col min="1" max="1" width="2.19921875" style="6" customWidth="1"/>
    <col min="2" max="2" width="6.19921875" style="6" customWidth="1"/>
    <col min="3" max="3" width="8" style="6" customWidth="1"/>
    <col min="4" max="6" width="10.19921875" style="6" customWidth="1"/>
    <col min="7" max="9" width="8" style="6" customWidth="1"/>
    <col min="10" max="12" width="10" style="6" customWidth="1"/>
    <col min="13" max="16384" width="1.6640625" style="6"/>
  </cols>
  <sheetData>
    <row r="1" spans="1:12" s="10" customFormat="1" ht="18.75" x14ac:dyDescent="0.25">
      <c r="A1" s="10" t="str">
        <f ca="1">MID(CELL("FILENAME",A1),FIND("]",CELL("FILENAME",A1))+1,99)&amp;"　"&amp;"大阪国際空港の航空輸送状況    "</f>
        <v xml:space="preserve">38　大阪国際空港の航空輸送状況    </v>
      </c>
    </row>
    <row r="2" spans="1:12" s="47" customFormat="1" x14ac:dyDescent="0.25"/>
    <row r="3" spans="1:12" s="47" customFormat="1" ht="28.25" customHeight="1" x14ac:dyDescent="0.25">
      <c r="A3" s="117" t="s">
        <v>130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2" s="47" customFormat="1" x14ac:dyDescent="0.25"/>
    <row r="5" spans="1:12" ht="1.25" customHeight="1" x14ac:dyDescent="0.25"/>
    <row r="6" spans="1:12" ht="1.25" customHeight="1" x14ac:dyDescent="0.25"/>
    <row r="7" spans="1:12" s="16" customFormat="1" ht="28.25" customHeight="1" x14ac:dyDescent="0.25">
      <c r="A7" s="133" t="s">
        <v>80</v>
      </c>
      <c r="B7" s="133"/>
      <c r="C7" s="153" t="s">
        <v>47</v>
      </c>
      <c r="D7" s="132" t="s">
        <v>70</v>
      </c>
      <c r="E7" s="124"/>
      <c r="F7" s="143"/>
      <c r="G7" s="124" t="s">
        <v>68</v>
      </c>
      <c r="H7" s="124"/>
      <c r="I7" s="143"/>
      <c r="J7" s="132" t="s">
        <v>69</v>
      </c>
      <c r="K7" s="124"/>
      <c r="L7" s="124"/>
    </row>
    <row r="8" spans="1:12" s="16" customFormat="1" ht="28.25" customHeight="1" x14ac:dyDescent="0.25">
      <c r="A8" s="135"/>
      <c r="B8" s="135"/>
      <c r="C8" s="154"/>
      <c r="D8" s="21" t="s">
        <v>0</v>
      </c>
      <c r="E8" s="21" t="s">
        <v>46</v>
      </c>
      <c r="F8" s="21" t="s">
        <v>45</v>
      </c>
      <c r="G8" s="23" t="s">
        <v>0</v>
      </c>
      <c r="H8" s="21" t="s">
        <v>44</v>
      </c>
      <c r="I8" s="21" t="s">
        <v>43</v>
      </c>
      <c r="J8" s="21" t="s">
        <v>0</v>
      </c>
      <c r="K8" s="21" t="s">
        <v>44</v>
      </c>
      <c r="L8" s="24" t="s">
        <v>43</v>
      </c>
    </row>
    <row r="9" spans="1:12" ht="33" customHeight="1" x14ac:dyDescent="0.25">
      <c r="A9" s="155" t="s">
        <v>94</v>
      </c>
      <c r="B9" s="156"/>
      <c r="C9" s="63">
        <v>69132</v>
      </c>
      <c r="D9" s="64">
        <v>16184901</v>
      </c>
      <c r="E9" s="64">
        <v>8117476</v>
      </c>
      <c r="F9" s="64">
        <v>8067425</v>
      </c>
      <c r="G9" s="64">
        <v>127958</v>
      </c>
      <c r="H9" s="64">
        <v>60220</v>
      </c>
      <c r="I9" s="64">
        <v>67738</v>
      </c>
      <c r="J9" s="64">
        <v>8786972</v>
      </c>
      <c r="K9" s="64">
        <v>4665664</v>
      </c>
      <c r="L9" s="64">
        <v>4121308</v>
      </c>
    </row>
    <row r="10" spans="1:12" ht="33" customHeight="1" x14ac:dyDescent="0.25">
      <c r="A10" s="127" t="s">
        <v>90</v>
      </c>
      <c r="B10" s="157"/>
      <c r="C10" s="63">
        <v>69222</v>
      </c>
      <c r="D10" s="64">
        <v>16504209</v>
      </c>
      <c r="E10" s="64">
        <v>8303935</v>
      </c>
      <c r="F10" s="64">
        <v>8200274</v>
      </c>
      <c r="G10" s="64">
        <v>119651</v>
      </c>
      <c r="H10" s="64">
        <v>56747</v>
      </c>
      <c r="I10" s="64">
        <v>62904</v>
      </c>
      <c r="J10" s="64">
        <v>9473587</v>
      </c>
      <c r="K10" s="64">
        <v>5061412</v>
      </c>
      <c r="L10" s="64">
        <v>4412175</v>
      </c>
    </row>
    <row r="11" spans="1:12" ht="33" customHeight="1" x14ac:dyDescent="0.25">
      <c r="A11" s="127" t="s">
        <v>92</v>
      </c>
      <c r="B11" s="157"/>
      <c r="C11" s="63">
        <v>48113</v>
      </c>
      <c r="D11" s="64">
        <v>7672386</v>
      </c>
      <c r="E11" s="64">
        <v>3855128</v>
      </c>
      <c r="F11" s="64">
        <v>3817258</v>
      </c>
      <c r="G11" s="64">
        <v>83485</v>
      </c>
      <c r="H11" s="64">
        <v>42779</v>
      </c>
      <c r="I11" s="64">
        <v>40706</v>
      </c>
      <c r="J11" s="64">
        <v>8473053</v>
      </c>
      <c r="K11" s="64">
        <v>4386407</v>
      </c>
      <c r="L11" s="64">
        <v>4086646</v>
      </c>
    </row>
    <row r="12" spans="1:12" ht="33" customHeight="1" x14ac:dyDescent="0.25">
      <c r="A12" s="127" t="s">
        <v>91</v>
      </c>
      <c r="B12" s="157"/>
      <c r="C12" s="63">
        <v>46740</v>
      </c>
      <c r="D12" s="64">
        <v>6770089</v>
      </c>
      <c r="E12" s="64">
        <v>3411472</v>
      </c>
      <c r="F12" s="64">
        <v>3358617</v>
      </c>
      <c r="G12" s="64">
        <v>79150</v>
      </c>
      <c r="H12" s="64">
        <v>40177</v>
      </c>
      <c r="I12" s="64">
        <v>38973</v>
      </c>
      <c r="J12" s="64">
        <v>9186755</v>
      </c>
      <c r="K12" s="64">
        <v>4861966</v>
      </c>
      <c r="L12" s="64">
        <v>4324789</v>
      </c>
    </row>
    <row r="13" spans="1:12" ht="33" customHeight="1" x14ac:dyDescent="0.25">
      <c r="A13" s="127" t="s">
        <v>93</v>
      </c>
      <c r="B13" s="157"/>
      <c r="C13" s="63">
        <v>66833</v>
      </c>
      <c r="D13" s="64">
        <v>11528144</v>
      </c>
      <c r="E13" s="64">
        <v>5781773</v>
      </c>
      <c r="F13" s="64">
        <v>5746371</v>
      </c>
      <c r="G13" s="64">
        <v>87507</v>
      </c>
      <c r="H13" s="64">
        <v>45043</v>
      </c>
      <c r="I13" s="64">
        <v>42464</v>
      </c>
      <c r="J13" s="64">
        <v>8715969</v>
      </c>
      <c r="K13" s="64">
        <v>4455719</v>
      </c>
      <c r="L13" s="64">
        <v>4260250</v>
      </c>
    </row>
    <row r="14" spans="1:12" ht="33" customHeight="1" x14ac:dyDescent="0.25">
      <c r="B14" s="25" t="s">
        <v>95</v>
      </c>
      <c r="C14" s="65">
        <v>5638</v>
      </c>
      <c r="D14" s="66">
        <v>716862</v>
      </c>
      <c r="E14" s="66">
        <v>357890</v>
      </c>
      <c r="F14" s="66">
        <v>358972</v>
      </c>
      <c r="G14" s="66">
        <v>6757</v>
      </c>
      <c r="H14" s="66">
        <v>3504</v>
      </c>
      <c r="I14" s="66">
        <v>3253</v>
      </c>
      <c r="J14" s="66">
        <v>743490</v>
      </c>
      <c r="K14" s="66">
        <v>393308</v>
      </c>
      <c r="L14" s="66">
        <v>350182</v>
      </c>
    </row>
    <row r="15" spans="1:12" ht="33" customHeight="1" x14ac:dyDescent="0.25">
      <c r="B15" s="27" t="s">
        <v>96</v>
      </c>
      <c r="C15" s="63">
        <v>4194</v>
      </c>
      <c r="D15" s="64">
        <v>466225</v>
      </c>
      <c r="E15" s="64">
        <v>236901</v>
      </c>
      <c r="F15" s="64">
        <v>229324</v>
      </c>
      <c r="G15" s="64">
        <v>6285</v>
      </c>
      <c r="H15" s="64">
        <v>3365</v>
      </c>
      <c r="I15" s="64">
        <v>2920</v>
      </c>
      <c r="J15" s="64">
        <v>683241</v>
      </c>
      <c r="K15" s="64">
        <v>357585</v>
      </c>
      <c r="L15" s="64">
        <v>325656</v>
      </c>
    </row>
    <row r="16" spans="1:12" ht="33" customHeight="1" x14ac:dyDescent="0.25">
      <c r="B16" s="27" t="s">
        <v>97</v>
      </c>
      <c r="C16" s="63">
        <v>5137</v>
      </c>
      <c r="D16" s="64">
        <v>829764</v>
      </c>
      <c r="E16" s="64">
        <v>412930</v>
      </c>
      <c r="F16" s="64">
        <v>416834</v>
      </c>
      <c r="G16" s="64">
        <v>7771</v>
      </c>
      <c r="H16" s="64">
        <v>4123</v>
      </c>
      <c r="I16" s="64">
        <v>3648</v>
      </c>
      <c r="J16" s="64">
        <v>806827</v>
      </c>
      <c r="K16" s="64">
        <v>396381</v>
      </c>
      <c r="L16" s="64">
        <v>410446</v>
      </c>
    </row>
    <row r="17" spans="1:12" ht="33" customHeight="1" x14ac:dyDescent="0.25">
      <c r="B17" s="27" t="s">
        <v>98</v>
      </c>
      <c r="C17" s="63">
        <v>5293</v>
      </c>
      <c r="D17" s="64">
        <v>816802</v>
      </c>
      <c r="E17" s="64">
        <v>413500</v>
      </c>
      <c r="F17" s="64">
        <v>403302</v>
      </c>
      <c r="G17" s="64">
        <v>7323</v>
      </c>
      <c r="H17" s="64">
        <v>3629</v>
      </c>
      <c r="I17" s="64">
        <v>3694</v>
      </c>
      <c r="J17" s="64">
        <v>721101</v>
      </c>
      <c r="K17" s="64">
        <v>357253</v>
      </c>
      <c r="L17" s="64">
        <v>363848</v>
      </c>
    </row>
    <row r="18" spans="1:12" ht="33" customHeight="1" x14ac:dyDescent="0.25">
      <c r="B18" s="27" t="s">
        <v>99</v>
      </c>
      <c r="C18" s="63">
        <v>5833</v>
      </c>
      <c r="D18" s="64">
        <v>918266</v>
      </c>
      <c r="E18" s="64">
        <v>459192</v>
      </c>
      <c r="F18" s="64">
        <v>459074</v>
      </c>
      <c r="G18" s="64">
        <v>6753</v>
      </c>
      <c r="H18" s="64">
        <v>3139</v>
      </c>
      <c r="I18" s="64">
        <v>3614</v>
      </c>
      <c r="J18" s="64">
        <v>669607</v>
      </c>
      <c r="K18" s="64">
        <v>332329</v>
      </c>
      <c r="L18" s="64">
        <v>337278</v>
      </c>
    </row>
    <row r="19" spans="1:12" ht="33" customHeight="1" x14ac:dyDescent="0.25">
      <c r="B19" s="27" t="s">
        <v>100</v>
      </c>
      <c r="C19" s="63">
        <v>5630</v>
      </c>
      <c r="D19" s="64">
        <v>911018</v>
      </c>
      <c r="E19" s="64">
        <v>456445</v>
      </c>
      <c r="F19" s="64">
        <v>454573</v>
      </c>
      <c r="G19" s="64">
        <v>6964</v>
      </c>
      <c r="H19" s="64">
        <v>3496</v>
      </c>
      <c r="I19" s="64">
        <v>3468</v>
      </c>
      <c r="J19" s="64">
        <v>742728</v>
      </c>
      <c r="K19" s="64">
        <v>361068</v>
      </c>
      <c r="L19" s="64">
        <v>381660</v>
      </c>
    </row>
    <row r="20" spans="1:12" ht="33" customHeight="1" x14ac:dyDescent="0.25">
      <c r="B20" s="27" t="s">
        <v>101</v>
      </c>
      <c r="C20" s="63">
        <v>5959</v>
      </c>
      <c r="D20" s="64">
        <v>1017196</v>
      </c>
      <c r="E20" s="64">
        <v>511255</v>
      </c>
      <c r="F20" s="64">
        <v>505941</v>
      </c>
      <c r="G20" s="64">
        <v>7767</v>
      </c>
      <c r="H20" s="64">
        <v>3859</v>
      </c>
      <c r="I20" s="64">
        <v>3908</v>
      </c>
      <c r="J20" s="64">
        <v>694147</v>
      </c>
      <c r="K20" s="64">
        <v>352362</v>
      </c>
      <c r="L20" s="64">
        <v>341785</v>
      </c>
    </row>
    <row r="21" spans="1:12" ht="33" customHeight="1" x14ac:dyDescent="0.25">
      <c r="B21" s="27" t="s">
        <v>102</v>
      </c>
      <c r="C21" s="63">
        <v>6262</v>
      </c>
      <c r="D21" s="64">
        <v>1161845</v>
      </c>
      <c r="E21" s="64">
        <v>582340</v>
      </c>
      <c r="F21" s="64">
        <v>579505</v>
      </c>
      <c r="G21" s="64">
        <v>7150</v>
      </c>
      <c r="H21" s="64">
        <v>3545</v>
      </c>
      <c r="I21" s="64">
        <v>3605</v>
      </c>
      <c r="J21" s="64">
        <v>649877</v>
      </c>
      <c r="K21" s="64">
        <v>340215</v>
      </c>
      <c r="L21" s="64">
        <v>309662</v>
      </c>
    </row>
    <row r="22" spans="1:12" ht="33" customHeight="1" x14ac:dyDescent="0.25">
      <c r="B22" s="27" t="s">
        <v>103</v>
      </c>
      <c r="C22" s="63">
        <v>5469</v>
      </c>
      <c r="D22" s="64">
        <v>984500</v>
      </c>
      <c r="E22" s="64">
        <v>492794</v>
      </c>
      <c r="F22" s="64">
        <v>491706</v>
      </c>
      <c r="G22" s="64">
        <v>7151</v>
      </c>
      <c r="H22" s="64">
        <v>3813</v>
      </c>
      <c r="I22" s="64">
        <v>3338</v>
      </c>
      <c r="J22" s="64">
        <v>682497</v>
      </c>
      <c r="K22" s="64">
        <v>351685</v>
      </c>
      <c r="L22" s="64">
        <v>330812</v>
      </c>
    </row>
    <row r="23" spans="1:12" ht="33" customHeight="1" x14ac:dyDescent="0.25">
      <c r="B23" s="27" t="s">
        <v>104</v>
      </c>
      <c r="C23" s="63">
        <v>5823</v>
      </c>
      <c r="D23" s="64">
        <v>1222864</v>
      </c>
      <c r="E23" s="64">
        <v>609097</v>
      </c>
      <c r="F23" s="64">
        <v>613767</v>
      </c>
      <c r="G23" s="64">
        <v>7322</v>
      </c>
      <c r="H23" s="64">
        <v>3800</v>
      </c>
      <c r="I23" s="64">
        <v>3522</v>
      </c>
      <c r="J23" s="64">
        <v>717815</v>
      </c>
      <c r="K23" s="64">
        <v>378981</v>
      </c>
      <c r="L23" s="64">
        <v>338834</v>
      </c>
    </row>
    <row r="24" spans="1:12" ht="33" customHeight="1" x14ac:dyDescent="0.25">
      <c r="B24" s="27" t="s">
        <v>105</v>
      </c>
      <c r="C24" s="63">
        <v>5657</v>
      </c>
      <c r="D24" s="64">
        <v>1281454</v>
      </c>
      <c r="E24" s="64">
        <v>642895</v>
      </c>
      <c r="F24" s="64">
        <v>638559</v>
      </c>
      <c r="G24" s="64">
        <v>7441</v>
      </c>
      <c r="H24" s="64">
        <v>3975</v>
      </c>
      <c r="I24" s="64">
        <v>3466</v>
      </c>
      <c r="J24" s="64">
        <v>751671</v>
      </c>
      <c r="K24" s="64">
        <v>390759</v>
      </c>
      <c r="L24" s="64">
        <v>360912</v>
      </c>
    </row>
    <row r="25" spans="1:12" ht="33" customHeight="1" x14ac:dyDescent="0.25">
      <c r="A25" s="28"/>
      <c r="B25" s="29" t="s">
        <v>106</v>
      </c>
      <c r="C25" s="67">
        <v>5938</v>
      </c>
      <c r="D25" s="68">
        <v>1201348</v>
      </c>
      <c r="E25" s="68">
        <v>606534</v>
      </c>
      <c r="F25" s="68">
        <v>594814</v>
      </c>
      <c r="G25" s="68">
        <v>8823</v>
      </c>
      <c r="H25" s="68">
        <v>4795</v>
      </c>
      <c r="I25" s="68">
        <v>4028</v>
      </c>
      <c r="J25" s="68">
        <v>852968</v>
      </c>
      <c r="K25" s="68">
        <v>443793</v>
      </c>
      <c r="L25" s="68">
        <v>409175</v>
      </c>
    </row>
    <row r="26" spans="1:12" x14ac:dyDescent="0.25">
      <c r="L26" s="19" t="s">
        <v>67</v>
      </c>
    </row>
  </sheetData>
  <customSheetViews>
    <customSheetView guid="{C30D62EC-16BF-4E90-87F2-0458BFB180D7}" showPageBreaks="1" printArea="1" view="pageLayout">
      <selection activeCell="L19" sqref="L19"/>
      <pageMargins left="0.23622047244094491" right="0.23622047244094491" top="0.74803149606299213" bottom="0.74803149606299213" header="0.31496062992125984" footer="0.31496062992125984"/>
      <pageSetup paperSize="9" scale="76" orientation="portrait" r:id="rId1"/>
      <headerFooter alignWithMargins="0"/>
    </customSheetView>
  </customSheetViews>
  <mergeCells count="11">
    <mergeCell ref="A9:B9"/>
    <mergeCell ref="A10:B10"/>
    <mergeCell ref="A11:B11"/>
    <mergeCell ref="A12:B12"/>
    <mergeCell ref="A13:B13"/>
    <mergeCell ref="C7:C8"/>
    <mergeCell ref="D7:F7"/>
    <mergeCell ref="G7:I7"/>
    <mergeCell ref="J7:L7"/>
    <mergeCell ref="A3:L3"/>
    <mergeCell ref="A7:B8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34</vt:lpstr>
      <vt:lpstr>35(1)</vt:lpstr>
      <vt:lpstr>35(2)</vt:lpstr>
      <vt:lpstr>36(1)</vt:lpstr>
      <vt:lpstr>36(2)</vt:lpstr>
      <vt:lpstr>37(1)</vt:lpstr>
      <vt:lpstr>37(2)</vt:lpstr>
      <vt:lpstr>38</vt:lpstr>
      <vt:lpstr>39</vt:lpstr>
      <vt:lpstr>'34'!Print_Area</vt:lpstr>
      <vt:lpstr>'35(1)'!Print_Area</vt:lpstr>
      <vt:lpstr>'35(2)'!Print_Area</vt:lpstr>
      <vt:lpstr>'36(1)'!Print_Area</vt:lpstr>
      <vt:lpstr>'36(2)'!Print_Area</vt:lpstr>
      <vt:lpstr>'37(1)'!Print_Area</vt:lpstr>
      <vt:lpstr>'37(2)'!Print_Area</vt:lpstr>
      <vt:lpstr>'38'!Print_Area</vt:lpstr>
      <vt:lpstr>'39'!Print_Area</vt:lpstr>
    </vt:vector>
  </TitlesOfParts>
  <Company>豊中市役所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toyozaimu</dc:creator>
  <cp:lastModifiedBy>清水 真理子</cp:lastModifiedBy>
  <cp:lastPrinted>2024-03-26T05:24:45Z</cp:lastPrinted>
  <dcterms:created xsi:type="dcterms:W3CDTF">2006-05-19T06:15:13Z</dcterms:created>
  <dcterms:modified xsi:type="dcterms:W3CDTF">2025-04-02T05:15:55Z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2025-04-02T05:15:55Z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b2780992-d269-476d-aabc-6006d8220b75</vt:lpwstr>
  </property>
  <property fmtid="{D5CDD505-2E9C-101B-9397-08002B2CF9AE}" pid="7" name="MSIP_Label_defa4170-0d19-0005-0004-bc88714345d2_ActionId">
    <vt:lpwstr>cd17f6c5-7cb7-4d38-8412-6aeb20c4c6aa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