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4_入力用原稿他（第52回～）\第62回豊中市統計書　令和5年版\04_発行\01_最終データ\"/>
    </mc:Choice>
  </mc:AlternateContent>
  <bookViews>
    <workbookView xWindow="0" yWindow="0" windowWidth="23040" windowHeight="8676" tabRatio="931"/>
  </bookViews>
  <sheets>
    <sheet name="目次" sheetId="21" r:id="rId1"/>
    <sheet name="47(1)" sheetId="24" r:id="rId2"/>
    <sheet name="47(2)" sheetId="4" r:id="rId3"/>
    <sheet name="47(3)" sheetId="5" r:id="rId4"/>
    <sheet name="47(4)" sheetId="23" r:id="rId5"/>
    <sheet name="47(5)" sheetId="7" r:id="rId6"/>
    <sheet name="47(6)" sheetId="8" r:id="rId7"/>
    <sheet name="47(7)" sheetId="9" r:id="rId8"/>
    <sheet name="47(8)" sheetId="10" r:id="rId9"/>
    <sheet name="47(9)" sheetId="11" r:id="rId10"/>
    <sheet name="47(10)" sheetId="12" r:id="rId11"/>
    <sheet name="47(11)" sheetId="13" r:id="rId12"/>
    <sheet name="47(12)" sheetId="14" r:id="rId13"/>
    <sheet name="47(13)" sheetId="15" r:id="rId14"/>
    <sheet name="48" sheetId="22" r:id="rId15"/>
    <sheet name="49(1)" sheetId="17" r:id="rId16"/>
    <sheet name="49(2)" sheetId="18" r:id="rId17"/>
    <sheet name="50" sheetId="19" r:id="rId18"/>
    <sheet name="51" sheetId="20" r:id="rId19"/>
  </sheets>
  <definedNames>
    <definedName name="_xlnm._FilterDatabase" localSheetId="2" hidden="1">'47(2)'!#REF!</definedName>
    <definedName name="_xlnm._FilterDatabase" localSheetId="4" hidden="1">'47(4)'!$A$10:$R$10</definedName>
    <definedName name="_xlnm.Print_Area" localSheetId="1">'47(1)'!$A$1:$K$36</definedName>
    <definedName name="_xlnm.Print_Area" localSheetId="10">'47(10)'!$A$1:$K$23</definedName>
    <definedName name="_xlnm.Print_Area" localSheetId="11">'47(11)'!$A$1:$I$19</definedName>
    <definedName name="_xlnm.Print_Area" localSheetId="12">'47(12)'!$A$1:$N$18</definedName>
    <definedName name="_xlnm.Print_Area" localSheetId="13">'47(13)'!$A$1:$K$16</definedName>
    <definedName name="_xlnm.Print_Area" localSheetId="2">'47(2)'!$A$1:$L$23</definedName>
    <definedName name="_xlnm.Print_Area" localSheetId="3">'47(3)'!$A$1:$J$25</definedName>
    <definedName name="_xlnm.Print_Area" localSheetId="4">'47(4)'!$A$1:$M$56</definedName>
    <definedName name="_xlnm.Print_Area" localSheetId="5">'47(5)'!$A$1:$R$23</definedName>
    <definedName name="_xlnm.Print_Area" localSheetId="6">'47(6)'!$A$1:$L$21</definedName>
    <definedName name="_xlnm.Print_Area" localSheetId="7">'47(7)'!$A$1:$N$18</definedName>
    <definedName name="_xlnm.Print_Area" localSheetId="8">'47(8)'!$A$1:$L$31</definedName>
    <definedName name="_xlnm.Print_Area" localSheetId="9">'47(9)'!$A$1:$F$26</definedName>
    <definedName name="_xlnm.Print_Area" localSheetId="14">'48'!$A$1:$H$26</definedName>
    <definedName name="_xlnm.Print_Area" localSheetId="15">'49(1)'!$A$1:$F$15</definedName>
    <definedName name="_xlnm.Print_Area" localSheetId="16">'49(2)'!$A$1:$E$92</definedName>
    <definedName name="_xlnm.Print_Area" localSheetId="17">'50'!$A$1:$M$25</definedName>
    <definedName name="_xlnm.Print_Area" localSheetId="18">'51'!$A$1:$I$27</definedName>
    <definedName name="_xlnm.Print_Area" localSheetId="0">目次!$A$1:$B$22</definedName>
    <definedName name="_xlnm.Print_Titles" localSheetId="4">'47(4)'!$8:$10</definedName>
    <definedName name="_xlnm.Print_Titles" localSheetId="16">'49(2)'!$8:$8</definedName>
    <definedName name="Z_17370A40_2FA7_444A_8CA8_37511EDBD2CB_.wvu.FilterData" localSheetId="4" hidden="1">'47(4)'!$A$10:$R$10</definedName>
    <definedName name="Z_17370A40_2FA7_444A_8CA8_37511EDBD2CB_.wvu.PrintArea" localSheetId="1" hidden="1">'47(1)'!$A$1:$H$7</definedName>
    <definedName name="Z_17370A40_2FA7_444A_8CA8_37511EDBD2CB_.wvu.PrintArea" localSheetId="10" hidden="1">'47(10)'!$A$1:$K$23</definedName>
    <definedName name="Z_17370A40_2FA7_444A_8CA8_37511EDBD2CB_.wvu.PrintArea" localSheetId="11" hidden="1">'47(11)'!$A$1:$I$19</definedName>
    <definedName name="Z_17370A40_2FA7_444A_8CA8_37511EDBD2CB_.wvu.PrintArea" localSheetId="12" hidden="1">'47(12)'!$A$1:$N$18</definedName>
    <definedName name="Z_17370A40_2FA7_444A_8CA8_37511EDBD2CB_.wvu.PrintArea" localSheetId="13" hidden="1">'47(13)'!$A$1:$K$16</definedName>
    <definedName name="Z_17370A40_2FA7_444A_8CA8_37511EDBD2CB_.wvu.PrintArea" localSheetId="2" hidden="1">'47(2)'!$A$1:$L$23</definedName>
    <definedName name="Z_17370A40_2FA7_444A_8CA8_37511EDBD2CB_.wvu.PrintArea" localSheetId="3" hidden="1">'47(3)'!$A$1:$J$25</definedName>
    <definedName name="Z_17370A40_2FA7_444A_8CA8_37511EDBD2CB_.wvu.PrintArea" localSheetId="4" hidden="1">'47(4)'!$A$1:$M$56</definedName>
    <definedName name="Z_17370A40_2FA7_444A_8CA8_37511EDBD2CB_.wvu.PrintArea" localSheetId="5" hidden="1">'47(5)'!$A$1:$R$23</definedName>
    <definedName name="Z_17370A40_2FA7_444A_8CA8_37511EDBD2CB_.wvu.PrintArea" localSheetId="6" hidden="1">'47(6)'!$A$1:$L$21</definedName>
    <definedName name="Z_17370A40_2FA7_444A_8CA8_37511EDBD2CB_.wvu.PrintArea" localSheetId="7" hidden="1">'47(7)'!$A$1:$N$18</definedName>
    <definedName name="Z_17370A40_2FA7_444A_8CA8_37511EDBD2CB_.wvu.PrintArea" localSheetId="8" hidden="1">'47(8)'!$A$1:$T$6</definedName>
    <definedName name="Z_17370A40_2FA7_444A_8CA8_37511EDBD2CB_.wvu.PrintArea" localSheetId="9" hidden="1">'47(9)'!$A$1:$F$26</definedName>
    <definedName name="Z_17370A40_2FA7_444A_8CA8_37511EDBD2CB_.wvu.PrintArea" localSheetId="14" hidden="1">'48'!$A$1:$L$6</definedName>
    <definedName name="Z_17370A40_2FA7_444A_8CA8_37511EDBD2CB_.wvu.PrintArea" localSheetId="15" hidden="1">'49(1)'!$A$1:$F$15</definedName>
    <definedName name="Z_17370A40_2FA7_444A_8CA8_37511EDBD2CB_.wvu.PrintArea" localSheetId="16" hidden="1">'49(2)'!$A$1:$E$92</definedName>
    <definedName name="Z_17370A40_2FA7_444A_8CA8_37511EDBD2CB_.wvu.PrintArea" localSheetId="17" hidden="1">'50'!$A$1:$M$25</definedName>
    <definedName name="Z_17370A40_2FA7_444A_8CA8_37511EDBD2CB_.wvu.PrintArea" localSheetId="18" hidden="1">'51'!$A$1:$I$27</definedName>
  </definedNames>
  <calcPr calcId="162913"/>
  <customWorkbookViews>
    <customWorkbookView name="豊中市 - 個人用ビュー" guid="{17370A40-2FA7-444A-8CA8-37511EDBD2CB}" mergeInterval="0" personalView="1" maximized="1" xWindow="-9" yWindow="-9" windowWidth="1938" windowHeight="1048" tabRatio="931" activeSheetId="2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5" l="1"/>
  <c r="A3" i="14"/>
  <c r="A3" i="13"/>
  <c r="A3" i="12"/>
  <c r="A3" i="11"/>
  <c r="A3" i="10"/>
  <c r="A3" i="9"/>
  <c r="A3" i="8"/>
  <c r="A3" i="7"/>
  <c r="A3" i="23"/>
  <c r="A3" i="5"/>
  <c r="A3" i="4"/>
  <c r="A1" i="24" l="1"/>
  <c r="B4" i="21" l="1"/>
  <c r="A1" i="23" l="1"/>
  <c r="B7" i="21" s="1"/>
  <c r="E15" i="19"/>
  <c r="D15" i="19"/>
  <c r="C15" i="19"/>
  <c r="F15" i="19" l="1"/>
  <c r="G15" i="19"/>
  <c r="H15" i="19"/>
  <c r="I15" i="19"/>
  <c r="J15" i="19"/>
  <c r="K15" i="19"/>
  <c r="A1" i="22" l="1"/>
  <c r="B17" i="21" s="1"/>
  <c r="A1" i="18" l="1"/>
  <c r="B19" i="21" s="1"/>
  <c r="A1" i="17"/>
  <c r="B18" i="21" s="1"/>
  <c r="A1" i="15"/>
  <c r="B16" i="21" s="1"/>
  <c r="A1" i="14"/>
  <c r="B15" i="21" s="1"/>
  <c r="A1" i="13"/>
  <c r="B14" i="21" s="1"/>
  <c r="A1" i="12"/>
  <c r="B13" i="21" s="1"/>
  <c r="A1" i="11"/>
  <c r="B12" i="21" s="1"/>
  <c r="A1" i="10"/>
  <c r="B11" i="21" s="1"/>
  <c r="A1" i="9"/>
  <c r="B10" i="21" s="1"/>
  <c r="A1" i="8"/>
  <c r="B9" i="21" s="1"/>
  <c r="A1" i="7"/>
  <c r="B8" i="21" s="1"/>
  <c r="A1" i="5"/>
  <c r="B6" i="21" s="1"/>
  <c r="A1" i="4"/>
  <c r="B5" i="21" s="1"/>
  <c r="A1" i="20"/>
  <c r="B21" i="21" s="1"/>
  <c r="A1" i="19"/>
  <c r="B20" i="21" s="1"/>
  <c r="M15" i="19"/>
  <c r="L15" i="19"/>
</calcChain>
</file>

<file path=xl/sharedStrings.xml><?xml version="1.0" encoding="utf-8"?>
<sst xmlns="http://schemas.openxmlformats.org/spreadsheetml/2006/main" count="929" uniqueCount="569">
  <si>
    <t>世帯人員</t>
  </si>
  <si>
    <t>世帯数</t>
  </si>
  <si>
    <t>給与住宅</t>
  </si>
  <si>
    <t>民営借家</t>
  </si>
  <si>
    <t>公営の借家</t>
  </si>
  <si>
    <t>総数</t>
  </si>
  <si>
    <t>借家</t>
  </si>
  <si>
    <t>持ち家</t>
  </si>
  <si>
    <t>総数</t>
    <phoneticPr fontId="2"/>
  </si>
  <si>
    <t>建設中</t>
  </si>
  <si>
    <t>空家</t>
  </si>
  <si>
    <t>その他の住宅</t>
    <rPh sb="2" eb="3">
      <t>タ</t>
    </rPh>
    <rPh sb="4" eb="6">
      <t>ジュウタク</t>
    </rPh>
    <phoneticPr fontId="2"/>
  </si>
  <si>
    <t>売却用の住宅</t>
    <rPh sb="0" eb="3">
      <t>バイキャクヨウ</t>
    </rPh>
    <rPh sb="4" eb="6">
      <t>ジュウタク</t>
    </rPh>
    <phoneticPr fontId="2"/>
  </si>
  <si>
    <t>賃貸用の住宅</t>
    <rPh sb="0" eb="3">
      <t>チンタイヨウ</t>
    </rPh>
    <rPh sb="4" eb="6">
      <t>ジュウタク</t>
    </rPh>
    <phoneticPr fontId="2"/>
  </si>
  <si>
    <t>二次的住宅</t>
    <rPh sb="0" eb="3">
      <t>ニジテキ</t>
    </rPh>
    <rPh sb="3" eb="5">
      <t>ジュウタク</t>
    </rPh>
    <phoneticPr fontId="2"/>
  </si>
  <si>
    <t>-</t>
    <phoneticPr fontId="2"/>
  </si>
  <si>
    <t>空き家総数</t>
    <rPh sb="0" eb="1">
      <t>ア</t>
    </rPh>
    <rPh sb="2" eb="3">
      <t>ヤ</t>
    </rPh>
    <rPh sb="3" eb="5">
      <t>ソウスウ</t>
    </rPh>
    <phoneticPr fontId="2"/>
  </si>
  <si>
    <t>非木造</t>
    <rPh sb="0" eb="1">
      <t>ヒ</t>
    </rPh>
    <rPh sb="1" eb="3">
      <t>モクゾウ</t>
    </rPh>
    <phoneticPr fontId="2"/>
  </si>
  <si>
    <t>木造</t>
    <rPh sb="0" eb="2">
      <t>モクゾウ</t>
    </rPh>
    <phoneticPr fontId="2"/>
  </si>
  <si>
    <t>総数</t>
    <rPh sb="0" eb="2">
      <t>ソウスウ</t>
    </rPh>
    <phoneticPr fontId="2"/>
  </si>
  <si>
    <t>長屋建・共同住宅・その他</t>
    <rPh sb="0" eb="2">
      <t>ナガヤ</t>
    </rPh>
    <rPh sb="2" eb="3">
      <t>ダテ</t>
    </rPh>
    <rPh sb="4" eb="6">
      <t>キョウドウ</t>
    </rPh>
    <rPh sb="6" eb="8">
      <t>ジュウタク</t>
    </rPh>
    <rPh sb="11" eb="12">
      <t>タ</t>
    </rPh>
    <phoneticPr fontId="2"/>
  </si>
  <si>
    <t>一戸建</t>
    <rPh sb="0" eb="2">
      <t>イッコ</t>
    </rPh>
    <rPh sb="2" eb="3">
      <t>ダテ</t>
    </rPh>
    <phoneticPr fontId="2"/>
  </si>
  <si>
    <t>その他</t>
    <phoneticPr fontId="2"/>
  </si>
  <si>
    <t>夫婦のみ</t>
  </si>
  <si>
    <t>65歳以上の単身</t>
  </si>
  <si>
    <t>65歳未満の単身</t>
  </si>
  <si>
    <t>-</t>
  </si>
  <si>
    <t>無職</t>
  </si>
  <si>
    <t xml:space="preserve"> </t>
  </si>
  <si>
    <t>雇用者</t>
  </si>
  <si>
    <t>自営業主</t>
  </si>
  <si>
    <t>女</t>
    <rPh sb="0" eb="1">
      <t>オンナ</t>
    </rPh>
    <phoneticPr fontId="2"/>
  </si>
  <si>
    <t>不詳</t>
  </si>
  <si>
    <t>65歳以上</t>
    <phoneticPr fontId="3"/>
  </si>
  <si>
    <t>25歳未満</t>
  </si>
  <si>
    <t>６人以上</t>
    <phoneticPr fontId="2"/>
  </si>
  <si>
    <t>５人</t>
    <phoneticPr fontId="2"/>
  </si>
  <si>
    <t>４人</t>
    <phoneticPr fontId="2"/>
  </si>
  <si>
    <t>３人</t>
    <phoneticPr fontId="2"/>
  </si>
  <si>
    <t>２人</t>
    <phoneticPr fontId="2"/>
  </si>
  <si>
    <t>１人</t>
    <phoneticPr fontId="2"/>
  </si>
  <si>
    <t>その他</t>
  </si>
  <si>
    <t>共同住宅</t>
  </si>
  <si>
    <t>長屋建</t>
  </si>
  <si>
    <t>一戸建</t>
  </si>
  <si>
    <t>誘導居住面積水準</t>
    <rPh sb="0" eb="2">
      <t>ユウドウ</t>
    </rPh>
    <rPh sb="2" eb="4">
      <t>キョジュウ</t>
    </rPh>
    <rPh sb="4" eb="6">
      <t>メンセキ</t>
    </rPh>
    <rPh sb="6" eb="8">
      <t>スイジュン</t>
    </rPh>
    <phoneticPr fontId="2"/>
  </si>
  <si>
    <t>最低居住面積水準</t>
    <rPh sb="4" eb="6">
      <t>メンセキ</t>
    </rPh>
    <phoneticPr fontId="2"/>
  </si>
  <si>
    <t>持ち家以外</t>
  </si>
  <si>
    <t>家計を主に支える者が
雇用者である普通世帯総数</t>
    <rPh sb="17" eb="19">
      <t>フツウ</t>
    </rPh>
    <rPh sb="19" eb="21">
      <t>セタイ</t>
    </rPh>
    <rPh sb="21" eb="23">
      <t>ソウスウ</t>
    </rPh>
    <phoneticPr fontId="2"/>
  </si>
  <si>
    <t>不詳</t>
    <rPh sb="0" eb="2">
      <t>フショウ</t>
    </rPh>
    <phoneticPr fontId="2"/>
  </si>
  <si>
    <t>家計を主に支える者の通勤時間</t>
    <rPh sb="0" eb="2">
      <t>カケイ</t>
    </rPh>
    <phoneticPr fontId="2"/>
  </si>
  <si>
    <t>単独世帯</t>
    <rPh sb="0" eb="2">
      <t>タンドク</t>
    </rPh>
    <rPh sb="2" eb="4">
      <t>セタイ</t>
    </rPh>
    <phoneticPr fontId="2"/>
  </si>
  <si>
    <t>非親族世帯</t>
    <rPh sb="0" eb="1">
      <t>ヒ</t>
    </rPh>
    <rPh sb="1" eb="3">
      <t>シンゾク</t>
    </rPh>
    <rPh sb="3" eb="5">
      <t>セタイ</t>
    </rPh>
    <phoneticPr fontId="2"/>
  </si>
  <si>
    <t>その他の親族世帯</t>
    <rPh sb="2" eb="3">
      <t>タ</t>
    </rPh>
    <rPh sb="4" eb="6">
      <t>シンゾク</t>
    </rPh>
    <rPh sb="6" eb="8">
      <t>セタイ</t>
    </rPh>
    <phoneticPr fontId="2"/>
  </si>
  <si>
    <t>核家族世帯</t>
    <rPh sb="0" eb="3">
      <t>カクカゾク</t>
    </rPh>
    <rPh sb="3" eb="5">
      <t>セタイ</t>
    </rPh>
    <phoneticPr fontId="2"/>
  </si>
  <si>
    <t>親族世帯</t>
    <rPh sb="0" eb="2">
      <t>シンゾク</t>
    </rPh>
    <rPh sb="2" eb="4">
      <t>セタイ</t>
    </rPh>
    <phoneticPr fontId="2"/>
  </si>
  <si>
    <t>子がいる</t>
    <rPh sb="0" eb="1">
      <t>コ</t>
    </rPh>
    <phoneticPr fontId="2"/>
  </si>
  <si>
    <t>最寄りの中学校までの距離</t>
    <rPh sb="0" eb="2">
      <t>モヨ</t>
    </rPh>
    <rPh sb="4" eb="7">
      <t>チュウガッコウ</t>
    </rPh>
    <rPh sb="10" eb="12">
      <t>キョリ</t>
    </rPh>
    <phoneticPr fontId="2"/>
  </si>
  <si>
    <t>最寄りの小学校までの距離</t>
    <rPh sb="0" eb="2">
      <t>モヨ</t>
    </rPh>
    <rPh sb="4" eb="7">
      <t>ショウガッコウ</t>
    </rPh>
    <rPh sb="10" eb="12">
      <t>キョリ</t>
    </rPh>
    <phoneticPr fontId="2"/>
  </si>
  <si>
    <t>100m未満</t>
    <rPh sb="4" eb="6">
      <t>ミマン</t>
    </rPh>
    <phoneticPr fontId="2"/>
  </si>
  <si>
    <t>最寄りの保育所までの距離</t>
    <rPh sb="0" eb="2">
      <t>モヨ</t>
    </rPh>
    <rPh sb="4" eb="6">
      <t>ホイク</t>
    </rPh>
    <rPh sb="6" eb="7">
      <t>ショ</t>
    </rPh>
    <rPh sb="10" eb="12">
      <t>キョリ</t>
    </rPh>
    <phoneticPr fontId="2"/>
  </si>
  <si>
    <t>平成28年～30年9月</t>
    <phoneticPr fontId="2"/>
  </si>
  <si>
    <t>平成23年～27年</t>
    <phoneticPr fontId="2"/>
  </si>
  <si>
    <t>平成18年～22年</t>
    <phoneticPr fontId="2"/>
  </si>
  <si>
    <t>平成 13年～17年</t>
    <phoneticPr fontId="2"/>
  </si>
  <si>
    <t>平成 3年～ 12年</t>
    <phoneticPr fontId="2"/>
  </si>
  <si>
    <t>昭和56年～平成2年</t>
    <rPh sb="0" eb="2">
      <t>ショウワ</t>
    </rPh>
    <rPh sb="4" eb="5">
      <t>ネン</t>
    </rPh>
    <rPh sb="6" eb="8">
      <t>ヘイセイ</t>
    </rPh>
    <rPh sb="9" eb="10">
      <t>ネン</t>
    </rPh>
    <phoneticPr fontId="2"/>
  </si>
  <si>
    <t>昭和55年以前</t>
    <rPh sb="0" eb="2">
      <t>ショウワ</t>
    </rPh>
    <rPh sb="4" eb="5">
      <t>ネン</t>
    </rPh>
    <rPh sb="5" eb="7">
      <t>イゼン</t>
    </rPh>
    <phoneticPr fontId="2"/>
  </si>
  <si>
    <t>耐震診断をしていない</t>
    <rPh sb="0" eb="2">
      <t>タイシン</t>
    </rPh>
    <rPh sb="2" eb="4">
      <t>シンダン</t>
    </rPh>
    <phoneticPr fontId="2"/>
  </si>
  <si>
    <t>耐震性が確保
されていなかった</t>
    <rPh sb="0" eb="3">
      <t>タイシンセイ</t>
    </rPh>
    <rPh sb="4" eb="6">
      <t>カクホ</t>
    </rPh>
    <phoneticPr fontId="2"/>
  </si>
  <si>
    <t>不詳</t>
    <phoneticPr fontId="5"/>
  </si>
  <si>
    <t>0円</t>
    <rPh sb="1" eb="2">
      <t>エン</t>
    </rPh>
    <phoneticPr fontId="2"/>
  </si>
  <si>
    <t>耐震性が確保
されていた</t>
    <rPh sb="0" eb="3">
      <t>タイシンセイ</t>
    </rPh>
    <rPh sb="4" eb="6">
      <t>カクホ</t>
    </rPh>
    <phoneticPr fontId="2"/>
  </si>
  <si>
    <t>１か月当たり家賃</t>
    <phoneticPr fontId="5"/>
  </si>
  <si>
    <t>総数</t>
    <phoneticPr fontId="5"/>
  </si>
  <si>
    <t>耐震診断をした</t>
    <rPh sb="0" eb="2">
      <t>タイシン</t>
    </rPh>
    <rPh sb="2" eb="4">
      <t>シンダン</t>
    </rPh>
    <phoneticPr fontId="2"/>
  </si>
  <si>
    <t>持ち家総数</t>
    <rPh sb="0" eb="1">
      <t>モ</t>
    </rPh>
    <rPh sb="2" eb="3">
      <t>イエ</t>
    </rPh>
    <rPh sb="3" eb="5">
      <t>ソウスウ</t>
    </rPh>
    <phoneticPr fontId="2"/>
  </si>
  <si>
    <t>その他</t>
    <rPh sb="2" eb="3">
      <t>タ</t>
    </rPh>
    <phoneticPr fontId="2"/>
  </si>
  <si>
    <t>耐震改修工事をした</t>
    <rPh sb="0" eb="2">
      <t>タイシン</t>
    </rPh>
    <rPh sb="2" eb="4">
      <t>カイシュウ</t>
    </rPh>
    <rPh sb="4" eb="6">
      <t>コウジ</t>
    </rPh>
    <phoneticPr fontId="2"/>
  </si>
  <si>
    <t>1,500万円以上</t>
    <rPh sb="5" eb="7">
      <t>マンエン</t>
    </rPh>
    <rPh sb="7" eb="9">
      <t>イジョウ</t>
    </rPh>
    <phoneticPr fontId="2"/>
  </si>
  <si>
    <t>給与住宅</t>
    <rPh sb="0" eb="1">
      <t>キュウ</t>
    </rPh>
    <rPh sb="1" eb="2">
      <t>アタエ</t>
    </rPh>
    <rPh sb="2" eb="3">
      <t>ジュウ</t>
    </rPh>
    <rPh sb="3" eb="4">
      <t>タク</t>
    </rPh>
    <phoneticPr fontId="2"/>
  </si>
  <si>
    <t>民営借家</t>
    <rPh sb="0" eb="1">
      <t>ミン</t>
    </rPh>
    <rPh sb="1" eb="2">
      <t>エイ</t>
    </rPh>
    <rPh sb="2" eb="3">
      <t>シャク</t>
    </rPh>
    <rPh sb="3" eb="4">
      <t>イエ</t>
    </rPh>
    <phoneticPr fontId="2"/>
  </si>
  <si>
    <t>公営の借家</t>
    <rPh sb="0" eb="1">
      <t>コウ</t>
    </rPh>
    <rPh sb="1" eb="2">
      <t>エイ</t>
    </rPh>
    <rPh sb="3" eb="4">
      <t>シャク</t>
    </rPh>
    <rPh sb="4" eb="5">
      <t>イエ</t>
    </rPh>
    <phoneticPr fontId="2"/>
  </si>
  <si>
    <t>100万円未満</t>
    <rPh sb="3" eb="5">
      <t>マンエン</t>
    </rPh>
    <rPh sb="5" eb="7">
      <t>ミマン</t>
    </rPh>
    <phoneticPr fontId="2"/>
  </si>
  <si>
    <t>借家</t>
    <phoneticPr fontId="2"/>
  </si>
  <si>
    <t>総数</t>
    <rPh sb="0" eb="1">
      <t>フサ</t>
    </rPh>
    <rPh sb="1" eb="2">
      <t>カズ</t>
    </rPh>
    <phoneticPr fontId="2"/>
  </si>
  <si>
    <t>共同住宅</t>
    <rPh sb="0" eb="2">
      <t>キョウドウ</t>
    </rPh>
    <rPh sb="2" eb="4">
      <t>ジュウタク</t>
    </rPh>
    <phoneticPr fontId="2"/>
  </si>
  <si>
    <t>長屋建</t>
    <rPh sb="0" eb="2">
      <t>ナガヤ</t>
    </rPh>
    <rPh sb="2" eb="3">
      <t>タ</t>
    </rPh>
    <phoneticPr fontId="2"/>
  </si>
  <si>
    <t>一戸建</t>
    <rPh sb="0" eb="2">
      <t>イッコ</t>
    </rPh>
    <rPh sb="2" eb="3">
      <t>ダ</t>
    </rPh>
    <phoneticPr fontId="2"/>
  </si>
  <si>
    <t>主世帯</t>
    <phoneticPr fontId="2"/>
  </si>
  <si>
    <t>専用住宅</t>
  </si>
  <si>
    <t>借家総数</t>
  </si>
  <si>
    <t>平成13年～22年</t>
    <phoneticPr fontId="2"/>
  </si>
  <si>
    <t>平成 3年～12年</t>
    <phoneticPr fontId="2"/>
  </si>
  <si>
    <t>昭和46年～55年</t>
    <phoneticPr fontId="2"/>
  </si>
  <si>
    <t>昭和45年以前</t>
  </si>
  <si>
    <t>居住室</t>
    <rPh sb="0" eb="2">
      <t>キョジュウ</t>
    </rPh>
    <rPh sb="2" eb="3">
      <t>シツ</t>
    </rPh>
    <phoneticPr fontId="2"/>
  </si>
  <si>
    <t>階段</t>
    <rPh sb="0" eb="2">
      <t>カイダン</t>
    </rPh>
    <phoneticPr fontId="2"/>
  </si>
  <si>
    <t>廊下</t>
    <rPh sb="0" eb="2">
      <t>ロウカ</t>
    </rPh>
    <phoneticPr fontId="2"/>
  </si>
  <si>
    <t>脱衣所</t>
    <rPh sb="0" eb="2">
      <t>ダツイ</t>
    </rPh>
    <rPh sb="2" eb="3">
      <t>ジョ</t>
    </rPh>
    <phoneticPr fontId="2"/>
  </si>
  <si>
    <t>浴室</t>
    <rPh sb="0" eb="2">
      <t>ヨクシツ</t>
    </rPh>
    <phoneticPr fontId="2"/>
  </si>
  <si>
    <t>トイレ</t>
    <phoneticPr fontId="2"/>
  </si>
  <si>
    <t>玄関</t>
    <rPh sb="0" eb="2">
      <t>ゲンカン</t>
    </rPh>
    <phoneticPr fontId="2"/>
  </si>
  <si>
    <t>またぎやすい
高さの浴槽</t>
    <rPh sb="7" eb="8">
      <t>タカ</t>
    </rPh>
    <rPh sb="10" eb="12">
      <t>ヨクソウ</t>
    </rPh>
    <phoneticPr fontId="2"/>
  </si>
  <si>
    <t>UR都市機構</t>
    <rPh sb="2" eb="4">
      <t>トシ</t>
    </rPh>
    <rPh sb="4" eb="6">
      <t>キコウ</t>
    </rPh>
    <phoneticPr fontId="3"/>
  </si>
  <si>
    <t>府営</t>
    <phoneticPr fontId="2"/>
  </si>
  <si>
    <t>市営</t>
    <rPh sb="0" eb="2">
      <t>シエイ</t>
    </rPh>
    <phoneticPr fontId="2"/>
  </si>
  <si>
    <t>年度</t>
    <phoneticPr fontId="2"/>
  </si>
  <si>
    <t>戸数</t>
  </si>
  <si>
    <t>鉄骨造</t>
  </si>
  <si>
    <t>木造</t>
  </si>
  <si>
    <t xml:space="preserve"> 刀根山4丁目</t>
    <phoneticPr fontId="2"/>
  </si>
  <si>
    <t>シティコート千里園</t>
    <rPh sb="6" eb="8">
      <t>センリ</t>
    </rPh>
    <rPh sb="8" eb="9">
      <t>エン</t>
    </rPh>
    <phoneticPr fontId="2"/>
  </si>
  <si>
    <t xml:space="preserve"> 東豊中町6丁目</t>
    <phoneticPr fontId="3"/>
  </si>
  <si>
    <t>シャレール東豊中</t>
    <rPh sb="5" eb="6">
      <t>ヒガシ</t>
    </rPh>
    <rPh sb="6" eb="8">
      <t>トヨナカ</t>
    </rPh>
    <phoneticPr fontId="3"/>
  </si>
  <si>
    <t xml:space="preserve"> 服部寿町1丁目</t>
    <rPh sb="1" eb="3">
      <t>ハットリ</t>
    </rPh>
    <rPh sb="3" eb="5">
      <t>コトブキチョウ</t>
    </rPh>
    <rPh sb="6" eb="8">
      <t>チョウメ</t>
    </rPh>
    <phoneticPr fontId="3"/>
  </si>
  <si>
    <t xml:space="preserve">シティコート服部       </t>
    <rPh sb="6" eb="8">
      <t>ハットリ</t>
    </rPh>
    <phoneticPr fontId="3"/>
  </si>
  <si>
    <t xml:space="preserve"> 曽根東町6丁目</t>
    <phoneticPr fontId="2"/>
  </si>
  <si>
    <t xml:space="preserve"> 旭丘</t>
    <phoneticPr fontId="2"/>
  </si>
  <si>
    <t>アルビス旭ケ丘</t>
  </si>
  <si>
    <t xml:space="preserve"> 北緑丘1、2丁目</t>
    <phoneticPr fontId="2"/>
  </si>
  <si>
    <t>北緑丘</t>
  </si>
  <si>
    <t>借上第17住宅</t>
  </si>
  <si>
    <t xml:space="preserve"> 新千里東町2丁目</t>
    <phoneticPr fontId="2"/>
  </si>
  <si>
    <t>新千里東町</t>
  </si>
  <si>
    <t xml:space="preserve"> 二葉町1丁目</t>
  </si>
  <si>
    <t>二葉第３</t>
    <phoneticPr fontId="2"/>
  </si>
  <si>
    <t xml:space="preserve"> 新千里北町1丁目</t>
    <phoneticPr fontId="2"/>
  </si>
  <si>
    <t>新千里北町</t>
  </si>
  <si>
    <t>野田第２</t>
    <rPh sb="0" eb="2">
      <t>ノダ</t>
    </rPh>
    <rPh sb="2" eb="3">
      <t>ダイ</t>
    </rPh>
    <phoneticPr fontId="3"/>
  </si>
  <si>
    <t xml:space="preserve"> 新千里西町3丁目</t>
    <phoneticPr fontId="2"/>
  </si>
  <si>
    <t>新千里西町</t>
  </si>
  <si>
    <t xml:space="preserve"> 野田町</t>
    <rPh sb="1" eb="4">
      <t>ノ</t>
    </rPh>
    <phoneticPr fontId="3"/>
  </si>
  <si>
    <t>野田</t>
    <rPh sb="0" eb="2">
      <t>ノダ</t>
    </rPh>
    <phoneticPr fontId="3"/>
  </si>
  <si>
    <t xml:space="preserve"> 大黒町2丁目</t>
  </si>
  <si>
    <t>大黒</t>
  </si>
  <si>
    <t xml:space="preserve"> 東豊中町5丁目</t>
    <phoneticPr fontId="2"/>
  </si>
  <si>
    <t>東豊中第２</t>
    <phoneticPr fontId="2"/>
  </si>
  <si>
    <t xml:space="preserve"> 向丘3丁目</t>
  </si>
  <si>
    <t>向丘</t>
  </si>
  <si>
    <t>二葉第２</t>
    <phoneticPr fontId="2"/>
  </si>
  <si>
    <t xml:space="preserve"> 原田元町2丁目</t>
  </si>
  <si>
    <t>原田</t>
  </si>
  <si>
    <t xml:space="preserve"> 島江町1丁目</t>
  </si>
  <si>
    <t>島江西</t>
  </si>
  <si>
    <t xml:space="preserve"> 三国2丁目</t>
  </si>
  <si>
    <t>三国</t>
  </si>
  <si>
    <t>二葉</t>
  </si>
  <si>
    <t xml:space="preserve"> 新千里南町1丁目</t>
  </si>
  <si>
    <t>OPH新千里南町(2棟)</t>
  </si>
  <si>
    <t xml:space="preserve"> 服部寿町3丁目</t>
  </si>
  <si>
    <t>服部寿</t>
  </si>
  <si>
    <t xml:space="preserve"> 新千里西町2丁目</t>
  </si>
  <si>
    <t>OPH千里西町緑地</t>
  </si>
  <si>
    <t xml:space="preserve"> 服部西町4丁目</t>
  </si>
  <si>
    <t>服部西</t>
  </si>
  <si>
    <t>OPH新千里南町(1棟)</t>
  </si>
  <si>
    <t xml:space="preserve"> 上津島１丁目</t>
  </si>
  <si>
    <t>上津島</t>
  </si>
  <si>
    <t>OPH服部緑地</t>
  </si>
  <si>
    <t xml:space="preserve"> 新千里東町2丁目</t>
  </si>
  <si>
    <t>OPH新千里東町</t>
  </si>
  <si>
    <t>OPH新千里西町</t>
  </si>
  <si>
    <t xml:space="preserve"> 熊野町3丁目</t>
  </si>
  <si>
    <t>豊中B</t>
  </si>
  <si>
    <t xml:space="preserve"> 東豊中町5丁目</t>
  </si>
  <si>
    <t>熊野</t>
  </si>
  <si>
    <t xml:space="preserve"> 服部本町5丁目</t>
  </si>
  <si>
    <t>豊中</t>
  </si>
  <si>
    <t xml:space="preserve"> 小曽根2丁目</t>
  </si>
  <si>
    <t>小曽根</t>
  </si>
  <si>
    <t xml:space="preserve"> 宮山町4丁目</t>
  </si>
  <si>
    <t>宮山</t>
  </si>
  <si>
    <t xml:space="preserve"> 北条町1丁目</t>
  </si>
  <si>
    <t>北条西</t>
  </si>
  <si>
    <t xml:space="preserve"> 北条町2丁目</t>
  </si>
  <si>
    <t>北条</t>
  </si>
  <si>
    <t xml:space="preserve"> 螢池北町3丁目</t>
    <rPh sb="1" eb="2">
      <t>ホタル</t>
    </rPh>
    <phoneticPr fontId="2"/>
  </si>
  <si>
    <t>螢池北</t>
    <rPh sb="0" eb="1">
      <t>ホタル</t>
    </rPh>
    <phoneticPr fontId="2"/>
  </si>
  <si>
    <t xml:space="preserve"> 新千里南町1、2丁目</t>
    <phoneticPr fontId="2"/>
  </si>
  <si>
    <t>豊中新千里南</t>
    <rPh sb="0" eb="2">
      <t>トヨナカ</t>
    </rPh>
    <rPh sb="2" eb="6">
      <t>シンセンリミナミ</t>
    </rPh>
    <phoneticPr fontId="2"/>
  </si>
  <si>
    <t xml:space="preserve"> 新千里東町3丁目</t>
    <phoneticPr fontId="2"/>
  </si>
  <si>
    <t>豊中新千里東</t>
    <rPh sb="0" eb="2">
      <t>トヨナカ</t>
    </rPh>
    <rPh sb="2" eb="3">
      <t>シン</t>
    </rPh>
    <rPh sb="3" eb="5">
      <t>センリ</t>
    </rPh>
    <rPh sb="5" eb="6">
      <t>ヒガシ</t>
    </rPh>
    <phoneticPr fontId="2"/>
  </si>
  <si>
    <t xml:space="preserve"> 大黒町3丁目</t>
  </si>
  <si>
    <t>島江</t>
  </si>
  <si>
    <t xml:space="preserve"> 上新田4丁目</t>
    <phoneticPr fontId="2"/>
  </si>
  <si>
    <t>豊中上新田</t>
  </si>
  <si>
    <t xml:space="preserve"> 東泉丘2丁目</t>
  </si>
  <si>
    <t>熊野南</t>
  </si>
  <si>
    <t xml:space="preserve"> 服部本町5丁目</t>
    <phoneticPr fontId="2"/>
  </si>
  <si>
    <t>豊中服部本町</t>
  </si>
  <si>
    <t xml:space="preserve"> 新千里南町2丁目</t>
  </si>
  <si>
    <t>新千里南第２</t>
    <phoneticPr fontId="2"/>
  </si>
  <si>
    <t xml:space="preserve"> 上津島1丁目</t>
    <phoneticPr fontId="2"/>
  </si>
  <si>
    <t>豊中上津島</t>
  </si>
  <si>
    <t xml:space="preserve"> 庄内幸町1丁目</t>
    <phoneticPr fontId="2"/>
  </si>
  <si>
    <t>庄内北</t>
  </si>
  <si>
    <t xml:space="preserve"> 新千里南町3丁目</t>
  </si>
  <si>
    <t>新千里南</t>
  </si>
  <si>
    <t xml:space="preserve"> 庄内栄町5丁目</t>
    <phoneticPr fontId="2"/>
  </si>
  <si>
    <t>庄内西</t>
  </si>
  <si>
    <t xml:space="preserve"> 西緑丘1丁目</t>
    <phoneticPr fontId="2"/>
  </si>
  <si>
    <t>西緑丘</t>
  </si>
  <si>
    <t xml:space="preserve"> 三和町1、3丁目</t>
    <phoneticPr fontId="2"/>
  </si>
  <si>
    <t>庄内</t>
  </si>
  <si>
    <t xml:space="preserve"> 刀根山5丁目</t>
  </si>
  <si>
    <t>刀根山</t>
  </si>
  <si>
    <t xml:space="preserve"> 中桜塚5丁目</t>
    <phoneticPr fontId="2"/>
  </si>
  <si>
    <t>桜塚</t>
  </si>
  <si>
    <t xml:space="preserve"> 立花町2丁目</t>
    <phoneticPr fontId="2"/>
  </si>
  <si>
    <t>岡町北</t>
  </si>
  <si>
    <t>新千里東</t>
  </si>
  <si>
    <t xml:space="preserve"> 新千里北町2、3丁目</t>
    <phoneticPr fontId="2"/>
  </si>
  <si>
    <t>新千里北</t>
  </si>
  <si>
    <t xml:space="preserve"> 豊南町南1丁目</t>
    <phoneticPr fontId="2"/>
  </si>
  <si>
    <t>豊中豊南</t>
  </si>
  <si>
    <t xml:space="preserve"> 春日町4丁目</t>
    <phoneticPr fontId="2"/>
  </si>
  <si>
    <t>豊中春日</t>
  </si>
  <si>
    <t xml:space="preserve"> 島江町1丁目</t>
    <phoneticPr fontId="2"/>
  </si>
  <si>
    <t>豊中島江</t>
  </si>
  <si>
    <t>西谷</t>
  </si>
  <si>
    <t>団地所在地</t>
  </si>
  <si>
    <t>団地別</t>
  </si>
  <si>
    <t>一般府道</t>
  </si>
  <si>
    <t>面積</t>
  </si>
  <si>
    <t>延長</t>
  </si>
  <si>
    <t>路線</t>
  </si>
  <si>
    <t>簡易舗装</t>
  </si>
  <si>
    <t>砂利道</t>
  </si>
  <si>
    <t>総      数</t>
    <phoneticPr fontId="2"/>
  </si>
  <si>
    <t>（単位　m、㎡）</t>
  </si>
  <si>
    <t>園数</t>
  </si>
  <si>
    <t>都市緑地</t>
  </si>
  <si>
    <t>運動公園</t>
  </si>
  <si>
    <t>総合公園</t>
  </si>
  <si>
    <t>地区公園</t>
    <phoneticPr fontId="2"/>
  </si>
  <si>
    <t>近隣公園</t>
  </si>
  <si>
    <t>街区公園</t>
  </si>
  <si>
    <t>計</t>
  </si>
  <si>
    <t>千里グリーンヒルズ東町</t>
    <rPh sb="0" eb="2">
      <t>センリ</t>
    </rPh>
    <rPh sb="9" eb="10">
      <t>ヒガシ</t>
    </rPh>
    <rPh sb="10" eb="11">
      <t>マチ</t>
    </rPh>
    <phoneticPr fontId="2"/>
  </si>
  <si>
    <t xml:space="preserve"> 新千里東町2丁目</t>
    <rPh sb="1" eb="6">
      <t>シンセンリヒガシマチ</t>
    </rPh>
    <rPh sb="7" eb="9">
      <t>チョウメ</t>
    </rPh>
    <phoneticPr fontId="2"/>
  </si>
  <si>
    <t>豊中新千里北</t>
    <rPh sb="0" eb="2">
      <t>トヨナカ</t>
    </rPh>
    <rPh sb="2" eb="5">
      <t>シンセンリ</t>
    </rPh>
    <rPh sb="5" eb="6">
      <t>キタ</t>
    </rPh>
    <phoneticPr fontId="2"/>
  </si>
  <si>
    <t xml:space="preserve"> 新千里北町3丁目</t>
    <rPh sb="1" eb="6">
      <t>シンセンリキタマチ</t>
    </rPh>
    <rPh sb="7" eb="9">
      <t>チョウメ</t>
    </rPh>
    <phoneticPr fontId="2"/>
  </si>
  <si>
    <t xml:space="preserve"> 城山町3丁目</t>
    <phoneticPr fontId="2"/>
  </si>
  <si>
    <t>宝山</t>
    <rPh sb="0" eb="2">
      <t>ホウザン</t>
    </rPh>
    <phoneticPr fontId="2"/>
  </si>
  <si>
    <t xml:space="preserve"> 宝山町</t>
    <rPh sb="1" eb="4">
      <t>ホウザンチョウ</t>
    </rPh>
    <phoneticPr fontId="2"/>
  </si>
  <si>
    <t>-</t>
    <phoneticPr fontId="2"/>
  </si>
  <si>
    <t>注１）    住宅の所有の関係｢不詳｣を含む。</t>
    <phoneticPr fontId="2"/>
  </si>
  <si>
    <t>総数</t>
    <phoneticPr fontId="2"/>
  </si>
  <si>
    <t>夫婦のみ</t>
    <phoneticPr fontId="2"/>
  </si>
  <si>
    <t>その他</t>
    <phoneticPr fontId="2"/>
  </si>
  <si>
    <t>注１）    世帯の型「不詳」を含む。</t>
    <rPh sb="0" eb="1">
      <t>チュウ</t>
    </rPh>
    <phoneticPr fontId="2"/>
  </si>
  <si>
    <t>100m未満</t>
    <phoneticPr fontId="2"/>
  </si>
  <si>
    <t>高齢者等のための設備状況</t>
    <rPh sb="0" eb="3">
      <t>コウレイシャ</t>
    </rPh>
    <rPh sb="3" eb="4">
      <t>ナド</t>
    </rPh>
    <phoneticPr fontId="2"/>
  </si>
  <si>
    <t>注１）    家計を主に支える者の入居時期｢不詳｣を含む。</t>
    <phoneticPr fontId="2"/>
  </si>
  <si>
    <t>注１）    複数回答であるため、内訳の合計とは必ずしも一致しない。</t>
    <rPh sb="0" eb="1">
      <t>チュウ</t>
    </rPh>
    <phoneticPr fontId="2"/>
  </si>
  <si>
    <t>着工新設住宅</t>
    <phoneticPr fontId="2"/>
  </si>
  <si>
    <t>注１）    市道の延長、面積については、令和元年度より道路台帳の「道路増減調書」により算定する。</t>
    <phoneticPr fontId="2"/>
  </si>
  <si>
    <t>舗装道</t>
    <phoneticPr fontId="2"/>
  </si>
  <si>
    <t>市営</t>
    <phoneticPr fontId="2"/>
  </si>
  <si>
    <t>府営</t>
    <phoneticPr fontId="2"/>
  </si>
  <si>
    <t>大阪府住宅供給公社</t>
    <phoneticPr fontId="2"/>
  </si>
  <si>
    <t>UR都市機構</t>
    <phoneticPr fontId="2"/>
  </si>
  <si>
    <t>建設年度</t>
    <phoneticPr fontId="2"/>
  </si>
  <si>
    <t>シティコート曽根東町第１</t>
    <phoneticPr fontId="3"/>
  </si>
  <si>
    <t>シティコート曽根東町第2</t>
    <phoneticPr fontId="2"/>
  </si>
  <si>
    <t>25～34歳</t>
    <phoneticPr fontId="3"/>
  </si>
  <si>
    <t>不詳</t>
    <phoneticPr fontId="2"/>
  </si>
  <si>
    <t>都市計画公園</t>
    <phoneticPr fontId="2"/>
  </si>
  <si>
    <t>注1）    住宅の所有の関係「不詳」を含む。</t>
    <phoneticPr fontId="2"/>
  </si>
  <si>
    <t>注1）    世帯の型｢不詳｣を含む。</t>
    <phoneticPr fontId="2"/>
  </si>
  <si>
    <t xml:space="preserve">注1）    最低居住面積水準及び誘導居住面積水準状況「不詳」を含む。   </t>
    <phoneticPr fontId="2"/>
  </si>
  <si>
    <t>注2）    住宅の建て方「共同住宅」について区分。</t>
    <phoneticPr fontId="2"/>
  </si>
  <si>
    <t xml:space="preserve">注3）    住宅の建て方「共同住宅」以外について区分。    </t>
    <rPh sb="0" eb="1">
      <t>チュウ</t>
    </rPh>
    <phoneticPr fontId="2"/>
  </si>
  <si>
    <t xml:space="preserve">注１）    子の居住地「不詳」を含む。    </t>
    <rPh sb="0" eb="1">
      <t>チュウ</t>
    </rPh>
    <phoneticPr fontId="2"/>
  </si>
  <si>
    <t>注2）    家族類型「不詳」を含む。</t>
    <rPh sb="0" eb="1">
      <t>チュウ</t>
    </rPh>
    <phoneticPr fontId="2"/>
  </si>
  <si>
    <t>道路から玄関まで
車いすで通行可能</t>
    <rPh sb="0" eb="2">
      <t>ドウロ</t>
    </rPh>
    <rPh sb="4" eb="6">
      <t>ゲンカン</t>
    </rPh>
    <rPh sb="9" eb="10">
      <t>クルマ</t>
    </rPh>
    <rPh sb="13" eb="15">
      <t>ツウコウ</t>
    </rPh>
    <rPh sb="15" eb="17">
      <t>カノウ</t>
    </rPh>
    <phoneticPr fontId="2"/>
  </si>
  <si>
    <t>高齢者等のための
設備はない</t>
    <rPh sb="0" eb="4">
      <t>コウレイシャナド</t>
    </rPh>
    <rPh sb="9" eb="11">
      <t>セツビ</t>
    </rPh>
    <phoneticPr fontId="2"/>
  </si>
  <si>
    <t>うち高度の
バリアフリー化</t>
    <rPh sb="2" eb="4">
      <t>コウド</t>
    </rPh>
    <rPh sb="12" eb="13">
      <t>カ</t>
    </rPh>
    <phoneticPr fontId="2"/>
  </si>
  <si>
    <t xml:space="preserve">注１）    高齢者等のための設備状況「不詳」を含む。   </t>
    <phoneticPr fontId="2"/>
  </si>
  <si>
    <t>注3）    建築の時期「不詳」を含む。</t>
    <rPh sb="0" eb="1">
      <t>チュウ</t>
    </rPh>
    <phoneticPr fontId="2"/>
  </si>
  <si>
    <t>注2）    複数回答であるため、内訳の合計とは必ずしも一致しない。</t>
    <rPh sb="0" eb="1">
      <t>チュウ</t>
    </rPh>
    <phoneticPr fontId="2"/>
  </si>
  <si>
    <t>１か月当たり
共益費・管理費（円）</t>
    <phoneticPr fontId="2"/>
  </si>
  <si>
    <t xml:space="preserve">注１）    住宅の所有の関係｢不詳｣を含む。    </t>
    <phoneticPr fontId="2"/>
  </si>
  <si>
    <t>注2）    世帯の年間収入階級｢不詳｣を含む。</t>
    <rPh sb="0" eb="1">
      <t>チュウ</t>
    </rPh>
    <phoneticPr fontId="2"/>
  </si>
  <si>
    <t>耐震改修工事
をしていない</t>
    <rPh sb="0" eb="2">
      <t>タイシン</t>
    </rPh>
    <rPh sb="2" eb="4">
      <t>カイシュウ</t>
    </rPh>
    <rPh sb="4" eb="6">
      <t>コウジ</t>
    </rPh>
    <phoneticPr fontId="2"/>
  </si>
  <si>
    <t>鉄骨鉄筋
コンクリート造</t>
    <phoneticPr fontId="2"/>
  </si>
  <si>
    <t>鉄筋
コンクリート造</t>
    <phoneticPr fontId="2"/>
  </si>
  <si>
    <t>コンクリート
ブロック造</t>
    <phoneticPr fontId="2"/>
  </si>
  <si>
    <t>この表は、各年度末の累計数である。なお、国道、府道、地方道、有料道路は市内を貫通する分のみを掲げたものである。また、道路面積には、中央分離帯その他を含めており、便宜上、舗装は車道部に合わせたものである。</t>
    <phoneticPr fontId="2"/>
  </si>
  <si>
    <t>資　料　　環境部　公園みどり推進課</t>
    <phoneticPr fontId="2"/>
  </si>
  <si>
    <t>注）　　市営住宅における建設年度：竣工年度となる。</t>
    <rPh sb="0" eb="1">
      <t>チュウ</t>
    </rPh>
    <rPh sb="4" eb="8">
      <t>シエイジュウタク</t>
    </rPh>
    <rPh sb="12" eb="14">
      <t>ケンセツ</t>
    </rPh>
    <rPh sb="14" eb="16">
      <t>ネンド</t>
    </rPh>
    <rPh sb="17" eb="19">
      <t>シュンコウ</t>
    </rPh>
    <rPh sb="19" eb="21">
      <t>ネンド</t>
    </rPh>
    <phoneticPr fontId="2"/>
  </si>
  <si>
    <t>昭和39</t>
    <phoneticPr fontId="2"/>
  </si>
  <si>
    <t>昭和40</t>
    <phoneticPr fontId="2"/>
  </si>
  <si>
    <t>昭和41</t>
    <phoneticPr fontId="2"/>
  </si>
  <si>
    <t>昭和45</t>
    <phoneticPr fontId="2"/>
  </si>
  <si>
    <t>昭和46</t>
    <phoneticPr fontId="2"/>
  </si>
  <si>
    <t>昭和51</t>
    <phoneticPr fontId="2"/>
  </si>
  <si>
    <t>昭和60</t>
    <phoneticPr fontId="2"/>
  </si>
  <si>
    <t>昭和43</t>
    <phoneticPr fontId="2"/>
  </si>
  <si>
    <t>昭和44</t>
    <phoneticPr fontId="2"/>
  </si>
  <si>
    <t>昭和48</t>
    <phoneticPr fontId="2"/>
  </si>
  <si>
    <t>昭和49</t>
    <phoneticPr fontId="2"/>
  </si>
  <si>
    <t>昭和47</t>
    <phoneticPr fontId="2"/>
  </si>
  <si>
    <t>昭和54</t>
    <phoneticPr fontId="2"/>
  </si>
  <si>
    <t>昭和55</t>
    <phoneticPr fontId="2"/>
  </si>
  <si>
    <t>昭和56</t>
    <phoneticPr fontId="2"/>
  </si>
  <si>
    <t>昭和58</t>
    <phoneticPr fontId="2"/>
  </si>
  <si>
    <t>昭和61</t>
    <phoneticPr fontId="2"/>
  </si>
  <si>
    <t>昭和62</t>
    <phoneticPr fontId="2"/>
  </si>
  <si>
    <t>平成2</t>
    <phoneticPr fontId="2"/>
  </si>
  <si>
    <t>平成4</t>
    <phoneticPr fontId="2"/>
  </si>
  <si>
    <t>平成5</t>
    <phoneticPr fontId="2"/>
  </si>
  <si>
    <t>平成元</t>
    <phoneticPr fontId="2"/>
  </si>
  <si>
    <t>平成7</t>
    <phoneticPr fontId="2"/>
  </si>
  <si>
    <t>平成8</t>
    <phoneticPr fontId="2"/>
  </si>
  <si>
    <t>平成9</t>
    <phoneticPr fontId="2"/>
  </si>
  <si>
    <t>平成10</t>
    <phoneticPr fontId="2"/>
  </si>
  <si>
    <t>平成13</t>
    <phoneticPr fontId="2"/>
  </si>
  <si>
    <t>平成16</t>
    <phoneticPr fontId="2"/>
  </si>
  <si>
    <t>平成27</t>
    <phoneticPr fontId="2"/>
  </si>
  <si>
    <t>平成11</t>
    <phoneticPr fontId="2"/>
  </si>
  <si>
    <t>令和3</t>
    <rPh sb="0" eb="2">
      <t>レイワ</t>
    </rPh>
    <phoneticPr fontId="2"/>
  </si>
  <si>
    <t>昭和56・58・60</t>
    <rPh sb="0" eb="2">
      <t>ショウワ</t>
    </rPh>
    <phoneticPr fontId="2"/>
  </si>
  <si>
    <t>昭和56・59・60・62</t>
    <rPh sb="0" eb="2">
      <t>ショウワ</t>
    </rPh>
    <phoneticPr fontId="2"/>
  </si>
  <si>
    <t>昭和55・57</t>
    <rPh sb="0" eb="2">
      <t>ショウワ</t>
    </rPh>
    <phoneticPr fontId="2"/>
  </si>
  <si>
    <t>昭和40・41</t>
    <rPh sb="0" eb="2">
      <t>ショウワ</t>
    </rPh>
    <phoneticPr fontId="2"/>
  </si>
  <si>
    <t>昭和40</t>
    <rPh sb="0" eb="2">
      <t>ショウワ</t>
    </rPh>
    <phoneticPr fontId="2"/>
  </si>
  <si>
    <t>昭和42・43</t>
    <rPh sb="0" eb="2">
      <t>ショウワ</t>
    </rPh>
    <phoneticPr fontId="2"/>
  </si>
  <si>
    <t>昭和44・46・47</t>
    <rPh sb="0" eb="2">
      <t>ショウワ</t>
    </rPh>
    <phoneticPr fontId="2"/>
  </si>
  <si>
    <t>昭和46・47</t>
    <rPh sb="0" eb="2">
      <t>ショウワ</t>
    </rPh>
    <phoneticPr fontId="2"/>
  </si>
  <si>
    <t>昭和48</t>
    <rPh sb="0" eb="2">
      <t>ショウワ</t>
    </rPh>
    <phoneticPr fontId="2"/>
  </si>
  <si>
    <t>昭和50・55</t>
    <rPh sb="0" eb="2">
      <t>ショウワ</t>
    </rPh>
    <phoneticPr fontId="2"/>
  </si>
  <si>
    <t>昭和51</t>
    <rPh sb="0" eb="2">
      <t>ショウワ</t>
    </rPh>
    <phoneticPr fontId="2"/>
  </si>
  <si>
    <t>昭和57・60</t>
    <rPh sb="0" eb="2">
      <t>ショウワ</t>
    </rPh>
    <phoneticPr fontId="2"/>
  </si>
  <si>
    <t>平成6</t>
    <rPh sb="0" eb="2">
      <t>ヘイセイ</t>
    </rPh>
    <phoneticPr fontId="2"/>
  </si>
  <si>
    <t>平成7</t>
    <rPh sb="0" eb="2">
      <t>ヘイセイ</t>
    </rPh>
    <phoneticPr fontId="2"/>
  </si>
  <si>
    <t>平成29</t>
    <rPh sb="0" eb="2">
      <t>ヘイセイ</t>
    </rPh>
    <phoneticPr fontId="2"/>
  </si>
  <si>
    <t>平成31</t>
    <rPh sb="0" eb="2">
      <t>ヘイセイ</t>
    </rPh>
    <phoneticPr fontId="2"/>
  </si>
  <si>
    <t>平成8</t>
    <rPh sb="0" eb="2">
      <t>ヘイセイ</t>
    </rPh>
    <phoneticPr fontId="2"/>
  </si>
  <si>
    <t>平成10</t>
    <rPh sb="0" eb="2">
      <t>ヘイセイ</t>
    </rPh>
    <phoneticPr fontId="2"/>
  </si>
  <si>
    <t>平成19</t>
    <rPh sb="0" eb="2">
      <t>ヘイセイ</t>
    </rPh>
    <phoneticPr fontId="2"/>
  </si>
  <si>
    <t>平成20</t>
    <rPh sb="0" eb="2">
      <t>ヘイセイ</t>
    </rPh>
    <phoneticPr fontId="2"/>
  </si>
  <si>
    <t>平成22</t>
    <rPh sb="0" eb="2">
      <t>ヘイセイ</t>
    </rPh>
    <phoneticPr fontId="2"/>
  </si>
  <si>
    <t>平成23</t>
    <rPh sb="0" eb="2">
      <t>ヘイセイ</t>
    </rPh>
    <phoneticPr fontId="2"/>
  </si>
  <si>
    <t>平成24</t>
    <rPh sb="0" eb="2">
      <t>ヘイセイ</t>
    </rPh>
    <phoneticPr fontId="2"/>
  </si>
  <si>
    <t>昭和41・平成2</t>
    <rPh sb="0" eb="2">
      <t>ショウワ</t>
    </rPh>
    <rPh sb="5" eb="7">
      <t>ヘイセイ</t>
    </rPh>
    <phoneticPr fontId="2"/>
  </si>
  <si>
    <t>昭和41</t>
    <rPh sb="0" eb="2">
      <t>ショウワ</t>
    </rPh>
    <phoneticPr fontId="2"/>
  </si>
  <si>
    <t>昭和41・42</t>
    <rPh sb="0" eb="2">
      <t>ショウワ</t>
    </rPh>
    <phoneticPr fontId="2"/>
  </si>
  <si>
    <t>昭和45</t>
    <rPh sb="0" eb="2">
      <t>ショウワ</t>
    </rPh>
    <phoneticPr fontId="2"/>
  </si>
  <si>
    <t>昭和53・56・57</t>
    <rPh sb="0" eb="2">
      <t>ショウワ</t>
    </rPh>
    <phoneticPr fontId="2"/>
  </si>
  <si>
    <t xml:space="preserve">平成7・9・10・12～15 </t>
    <rPh sb="0" eb="2">
      <t>ヘイセイ</t>
    </rPh>
    <phoneticPr fontId="3"/>
  </si>
  <si>
    <t>平成11</t>
    <rPh sb="0" eb="2">
      <t>ヘイセイ</t>
    </rPh>
    <phoneticPr fontId="2"/>
  </si>
  <si>
    <t>平成12</t>
    <rPh sb="0" eb="2">
      <t>ヘイセイ</t>
    </rPh>
    <phoneticPr fontId="2"/>
  </si>
  <si>
    <t>平成14～16</t>
    <rPh sb="0" eb="2">
      <t>ヘイセイ</t>
    </rPh>
    <phoneticPr fontId="2"/>
  </si>
  <si>
    <t>平成16～20</t>
    <rPh sb="0" eb="2">
      <t>ヘイセイ</t>
    </rPh>
    <phoneticPr fontId="2"/>
  </si>
  <si>
    <t>令和2</t>
    <rPh sb="0" eb="2">
      <t>レイワ</t>
    </rPh>
    <phoneticPr fontId="2"/>
  </si>
  <si>
    <t>住宅の建て方</t>
    <phoneticPr fontId="2"/>
  </si>
  <si>
    <t>世帯の型</t>
    <phoneticPr fontId="2"/>
  </si>
  <si>
    <t>注4）　　住宅の所有の関係、世帯の型、家計を主に支える者の従業上の地位は「不詳」を含む。</t>
    <phoneticPr fontId="2"/>
  </si>
  <si>
    <t>平成10年</t>
    <rPh sb="0" eb="2">
      <t>ｈｓ</t>
    </rPh>
    <rPh sb="4" eb="5">
      <t>ネン</t>
    </rPh>
    <phoneticPr fontId="3"/>
  </si>
  <si>
    <t>平成15年</t>
    <rPh sb="0" eb="2">
      <t>ｈｓ</t>
    </rPh>
    <rPh sb="4" eb="5">
      <t>ネン</t>
    </rPh>
    <phoneticPr fontId="3"/>
  </si>
  <si>
    <t>平成20年</t>
    <rPh sb="0" eb="2">
      <t>ｈｓ</t>
    </rPh>
    <rPh sb="4" eb="5">
      <t>ネン</t>
    </rPh>
    <phoneticPr fontId="3"/>
  </si>
  <si>
    <t>平成25年</t>
    <rPh sb="0" eb="2">
      <t>ｈｓ</t>
    </rPh>
    <rPh sb="4" eb="5">
      <t>ネン</t>
    </rPh>
    <phoneticPr fontId="3"/>
  </si>
  <si>
    <t>平成30年</t>
    <rPh sb="0" eb="2">
      <t>ｈｓ</t>
    </rPh>
    <rPh sb="4" eb="5">
      <t>ネン</t>
    </rPh>
    <phoneticPr fontId="3"/>
  </si>
  <si>
    <t>令和元年</t>
    <rPh sb="0" eb="2">
      <t>レイワ</t>
    </rPh>
    <rPh sb="2" eb="4">
      <t>ガンネン</t>
    </rPh>
    <phoneticPr fontId="2"/>
  </si>
  <si>
    <t>令和2年</t>
    <rPh sb="0" eb="2">
      <t>レイワ</t>
    </rPh>
    <rPh sb="3" eb="4">
      <t>ネン</t>
    </rPh>
    <phoneticPr fontId="2"/>
  </si>
  <si>
    <t>令和3年</t>
    <rPh sb="0" eb="2">
      <t>レイワ</t>
    </rPh>
    <rPh sb="3" eb="4">
      <t>ネン</t>
    </rPh>
    <phoneticPr fontId="2"/>
  </si>
  <si>
    <t>令和4年</t>
    <rPh sb="0" eb="2">
      <t>レイワ</t>
    </rPh>
    <rPh sb="3" eb="4">
      <t>ネン</t>
    </rPh>
    <phoneticPr fontId="2"/>
  </si>
  <si>
    <t>令和5年</t>
    <rPh sb="0" eb="2">
      <t>レイワ</t>
    </rPh>
    <rPh sb="3" eb="4">
      <t>ネン</t>
    </rPh>
    <phoneticPr fontId="2"/>
  </si>
  <si>
    <t>平成30年度</t>
    <rPh sb="0" eb="2">
      <t>ヘイセイ</t>
    </rPh>
    <rPh sb="4" eb="6">
      <t>ネンド</t>
    </rPh>
    <phoneticPr fontId="2"/>
  </si>
  <si>
    <t>令和元年度</t>
    <rPh sb="0" eb="2">
      <t>レイワ</t>
    </rPh>
    <rPh sb="2" eb="4">
      <t>ガンネン</t>
    </rPh>
    <rPh sb="4" eb="5">
      <t>ド</t>
    </rPh>
    <phoneticPr fontId="2"/>
  </si>
  <si>
    <t>令和2年度</t>
    <rPh sb="0" eb="2">
      <t>レイワ</t>
    </rPh>
    <rPh sb="3" eb="5">
      <t>ネンド</t>
    </rPh>
    <rPh sb="4" eb="5">
      <t>ド</t>
    </rPh>
    <phoneticPr fontId="2"/>
  </si>
  <si>
    <t>令和3年度</t>
    <rPh sb="0" eb="2">
      <t>レイワ</t>
    </rPh>
    <rPh sb="3" eb="5">
      <t>ネンド</t>
    </rPh>
    <rPh sb="4" eb="5">
      <t>ド</t>
    </rPh>
    <phoneticPr fontId="2"/>
  </si>
  <si>
    <t>令和4年度</t>
    <rPh sb="0" eb="2">
      <t>レイワ</t>
    </rPh>
    <rPh sb="3" eb="5">
      <t>ネンド</t>
    </rPh>
    <rPh sb="4" eb="5">
      <t>ド</t>
    </rPh>
    <phoneticPr fontId="2"/>
  </si>
  <si>
    <t>平成29年度</t>
    <rPh sb="4" eb="6">
      <t>ネンド</t>
    </rPh>
    <phoneticPr fontId="2"/>
  </si>
  <si>
    <t>平成30年度</t>
    <phoneticPr fontId="2"/>
  </si>
  <si>
    <t>令和2年度</t>
    <rPh sb="0" eb="2">
      <t>レイワ</t>
    </rPh>
    <rPh sb="3" eb="4">
      <t>ネン</t>
    </rPh>
    <rPh sb="4" eb="5">
      <t>ド</t>
    </rPh>
    <phoneticPr fontId="2"/>
  </si>
  <si>
    <t>令和3年度</t>
    <rPh sb="0" eb="2">
      <t>レイワ</t>
    </rPh>
    <rPh sb="3" eb="4">
      <t>ネン</t>
    </rPh>
    <rPh sb="4" eb="5">
      <t>ド</t>
    </rPh>
    <phoneticPr fontId="2"/>
  </si>
  <si>
    <t>平成30年度</t>
    <rPh sb="0" eb="1">
      <t>ヒラ</t>
    </rPh>
    <rPh sb="1" eb="2">
      <t>シゲル</t>
    </rPh>
    <rPh sb="4" eb="6">
      <t>ネンド</t>
    </rPh>
    <phoneticPr fontId="2"/>
  </si>
  <si>
    <t>令和元年度</t>
    <rPh sb="0" eb="1">
      <t>レイ</t>
    </rPh>
    <rPh sb="1" eb="2">
      <t>ワ</t>
    </rPh>
    <rPh sb="2" eb="3">
      <t>モト</t>
    </rPh>
    <rPh sb="3" eb="5">
      <t>ネンド</t>
    </rPh>
    <phoneticPr fontId="2"/>
  </si>
  <si>
    <t>令和2年度</t>
    <rPh sb="0" eb="1">
      <t>レイ</t>
    </rPh>
    <rPh sb="1" eb="2">
      <t>ワ</t>
    </rPh>
    <rPh sb="3" eb="5">
      <t>ネンド</t>
    </rPh>
    <phoneticPr fontId="2"/>
  </si>
  <si>
    <t>令和3年度</t>
    <rPh sb="0" eb="1">
      <t>レイ</t>
    </rPh>
    <rPh sb="1" eb="2">
      <t>ワ</t>
    </rPh>
    <rPh sb="3" eb="5">
      <t>ネンド</t>
    </rPh>
    <phoneticPr fontId="2"/>
  </si>
  <si>
    <t>令和4年度</t>
    <rPh sb="0" eb="1">
      <t>レイ</t>
    </rPh>
    <rPh sb="1" eb="2">
      <t>ワ</t>
    </rPh>
    <rPh sb="3" eb="5">
      <t>ネンド</t>
    </rPh>
    <phoneticPr fontId="2"/>
  </si>
  <si>
    <t>区分</t>
    <rPh sb="0" eb="2">
      <t>クブン</t>
    </rPh>
    <phoneticPr fontId="2"/>
  </si>
  <si>
    <t>区分</t>
    <rPh sb="0" eb="2">
      <t>クブン</t>
    </rPh>
    <phoneticPr fontId="3"/>
  </si>
  <si>
    <t>腐朽・破損なし</t>
    <phoneticPr fontId="2"/>
  </si>
  <si>
    <t>腐朽・破損あり</t>
    <phoneticPr fontId="2"/>
  </si>
  <si>
    <t>持ち家</t>
    <phoneticPr fontId="2"/>
  </si>
  <si>
    <t>借家</t>
    <phoneticPr fontId="2"/>
  </si>
  <si>
    <t>壁の新設・
補強</t>
    <rPh sb="0" eb="1">
      <t>カベ</t>
    </rPh>
    <rPh sb="2" eb="4">
      <t>シンセツ</t>
    </rPh>
    <rPh sb="6" eb="8">
      <t>ホキョウ</t>
    </rPh>
    <phoneticPr fontId="2"/>
  </si>
  <si>
    <t>筋かいの
設置</t>
    <rPh sb="0" eb="1">
      <t>スジ</t>
    </rPh>
    <rPh sb="5" eb="7">
      <t>セッチ</t>
    </rPh>
    <phoneticPr fontId="2"/>
  </si>
  <si>
    <t>基礎の
補強</t>
    <rPh sb="0" eb="2">
      <t>キソ</t>
    </rPh>
    <rPh sb="4" eb="6">
      <t>ホキョウ</t>
    </rPh>
    <phoneticPr fontId="2"/>
  </si>
  <si>
    <t>金具による
補強</t>
    <rPh sb="0" eb="2">
      <t>カナグ</t>
    </rPh>
    <rPh sb="6" eb="8">
      <t>ホキョウ</t>
    </rPh>
    <phoneticPr fontId="2"/>
  </si>
  <si>
    <t>都市再生機構（UR）・
公社の借家</t>
    <rPh sb="0" eb="2">
      <t>トシ</t>
    </rPh>
    <rPh sb="2" eb="4">
      <t>サイセイ</t>
    </rPh>
    <rPh sb="4" eb="6">
      <t>キコウ</t>
    </rPh>
    <rPh sb="12" eb="14">
      <t>コウシャ</t>
    </rPh>
    <rPh sb="15" eb="17">
      <t>シャクヤ</t>
    </rPh>
    <phoneticPr fontId="2"/>
  </si>
  <si>
    <t>1階建</t>
    <rPh sb="1" eb="2">
      <t>カイ</t>
    </rPh>
    <rPh sb="2" eb="3">
      <t>ダテ</t>
    </rPh>
    <phoneticPr fontId="2"/>
  </si>
  <si>
    <t>2階建</t>
    <rPh sb="1" eb="2">
      <t>カイ</t>
    </rPh>
    <rPh sb="2" eb="3">
      <t>ダテ</t>
    </rPh>
    <phoneticPr fontId="2"/>
  </si>
  <si>
    <t>2階建
以上</t>
    <rPh sb="1" eb="3">
      <t>カイダテ</t>
    </rPh>
    <rPh sb="2" eb="3">
      <t>ダテ</t>
    </rPh>
    <rPh sb="4" eb="6">
      <t>イジョウ</t>
    </rPh>
    <phoneticPr fontId="2"/>
  </si>
  <si>
    <t>6階建
以上</t>
    <rPh sb="1" eb="3">
      <t>カイダテ</t>
    </rPh>
    <rPh sb="4" eb="6">
      <t>イジョウ</t>
    </rPh>
    <phoneticPr fontId="2"/>
  </si>
  <si>
    <t>150,000円
以上</t>
    <phoneticPr fontId="5"/>
  </si>
  <si>
    <t>１か月当たり
家賃・間代</t>
    <phoneticPr fontId="2"/>
  </si>
  <si>
    <t>都市再生機構（UR）・
公社の借家</t>
    <phoneticPr fontId="2"/>
  </si>
  <si>
    <t>同居・住宅以外の
建物に居住</t>
    <phoneticPr fontId="2"/>
  </si>
  <si>
    <t>自宅・
住み込み</t>
    <rPh sb="0" eb="2">
      <t>ジタク</t>
    </rPh>
    <rPh sb="4" eb="5">
      <t>ス</t>
    </rPh>
    <rPh sb="6" eb="7">
      <t>コ</t>
    </rPh>
    <phoneticPr fontId="2"/>
  </si>
  <si>
    <t>男親又は女親と
子供から成る世帯</t>
    <rPh sb="0" eb="1">
      <t>オトコ</t>
    </rPh>
    <rPh sb="1" eb="2">
      <t>オヤ</t>
    </rPh>
    <rPh sb="2" eb="3">
      <t>マタ</t>
    </rPh>
    <rPh sb="4" eb="5">
      <t>オンナ</t>
    </rPh>
    <rPh sb="5" eb="6">
      <t>オヤ</t>
    </rPh>
    <rPh sb="8" eb="10">
      <t>コドモ</t>
    </rPh>
    <rPh sb="12" eb="13">
      <t>ナ</t>
    </rPh>
    <rPh sb="14" eb="16">
      <t>セタイ</t>
    </rPh>
    <phoneticPr fontId="2"/>
  </si>
  <si>
    <t>一緒に
住んでいる</t>
    <rPh sb="0" eb="2">
      <t>イッショ</t>
    </rPh>
    <rPh sb="4" eb="5">
      <t>ス</t>
    </rPh>
    <phoneticPr fontId="2"/>
  </si>
  <si>
    <t>500～
1,000m</t>
    <phoneticPr fontId="2"/>
  </si>
  <si>
    <t>1,000m
以上</t>
    <rPh sb="7" eb="9">
      <t>イジョウ</t>
    </rPh>
    <phoneticPr fontId="2"/>
  </si>
  <si>
    <t>500m
未満</t>
    <phoneticPr fontId="2"/>
  </si>
  <si>
    <t>最寄りの
緊急避難場所までの距離</t>
    <phoneticPr fontId="2"/>
  </si>
  <si>
    <t>最寄りの
郵便局・銀行までの距離</t>
    <phoneticPr fontId="5"/>
  </si>
  <si>
    <t>最寄りの
老人デイサービスセンター
までの距離</t>
    <phoneticPr fontId="5"/>
  </si>
  <si>
    <t>徒歩5分
程度の
場所に
住んでいる</t>
    <rPh sb="0" eb="2">
      <t>トホ</t>
    </rPh>
    <rPh sb="3" eb="4">
      <t>フン</t>
    </rPh>
    <rPh sb="5" eb="7">
      <t>テイド</t>
    </rPh>
    <rPh sb="9" eb="11">
      <t>バショ</t>
    </rPh>
    <rPh sb="13" eb="14">
      <t>ス</t>
    </rPh>
    <phoneticPr fontId="2"/>
  </si>
  <si>
    <t>片道15分
未満の
場所に
住んでいる</t>
    <rPh sb="0" eb="2">
      <t>カタミチ</t>
    </rPh>
    <rPh sb="4" eb="5">
      <t>フン</t>
    </rPh>
    <rPh sb="6" eb="8">
      <t>ミマン</t>
    </rPh>
    <rPh sb="10" eb="12">
      <t>バショ</t>
    </rPh>
    <rPh sb="14" eb="15">
      <t>ス</t>
    </rPh>
    <phoneticPr fontId="2"/>
  </si>
  <si>
    <t>片道1時間
未満の
場所に
住んでいる</t>
    <rPh sb="0" eb="2">
      <t>カタミチ</t>
    </rPh>
    <rPh sb="3" eb="5">
      <t>ジカン</t>
    </rPh>
    <rPh sb="6" eb="8">
      <t>ミマン</t>
    </rPh>
    <rPh sb="10" eb="12">
      <t>バショ</t>
    </rPh>
    <rPh sb="14" eb="15">
      <t>ス</t>
    </rPh>
    <phoneticPr fontId="2"/>
  </si>
  <si>
    <t>片道1時間
以上の
場所に
住んでいる</t>
    <rPh sb="0" eb="2">
      <t>カタミチ</t>
    </rPh>
    <rPh sb="3" eb="5">
      <t>ジカン</t>
    </rPh>
    <rPh sb="6" eb="8">
      <t>イジョウ</t>
    </rPh>
    <rPh sb="10" eb="12">
      <t>バショ</t>
    </rPh>
    <rPh sb="14" eb="15">
      <t>ス</t>
    </rPh>
    <phoneticPr fontId="2"/>
  </si>
  <si>
    <t>90分～
120分</t>
    <rPh sb="2" eb="3">
      <t>フン</t>
    </rPh>
    <phoneticPr fontId="2"/>
  </si>
  <si>
    <t>15分
未満</t>
    <rPh sb="2" eb="3">
      <t>フン</t>
    </rPh>
    <rPh sb="4" eb="6">
      <t>ミマン</t>
    </rPh>
    <phoneticPr fontId="2"/>
  </si>
  <si>
    <t>15分～
30分</t>
    <rPh sb="2" eb="3">
      <t>フン</t>
    </rPh>
    <phoneticPr fontId="2"/>
  </si>
  <si>
    <t>30分～
45分</t>
    <rPh sb="2" eb="3">
      <t>フン</t>
    </rPh>
    <phoneticPr fontId="2"/>
  </si>
  <si>
    <t>45分～
60分</t>
    <rPh sb="2" eb="3">
      <t>フン</t>
    </rPh>
    <phoneticPr fontId="2"/>
  </si>
  <si>
    <t>60分～
90分</t>
    <rPh sb="2" eb="3">
      <t>フン</t>
    </rPh>
    <phoneticPr fontId="2"/>
  </si>
  <si>
    <t>120分
以上</t>
    <rPh sb="3" eb="4">
      <t>フン</t>
    </rPh>
    <rPh sb="5" eb="7">
      <t>イジョウ</t>
    </rPh>
    <phoneticPr fontId="2"/>
  </si>
  <si>
    <t>平均
通勤
時間（分）</t>
    <rPh sb="0" eb="2">
      <t>ヘイキン</t>
    </rPh>
    <rPh sb="3" eb="5">
      <t>ツウキン</t>
    </rPh>
    <rPh sb="6" eb="8">
      <t>ジカン</t>
    </rPh>
    <rPh sb="9" eb="10">
      <t>フン</t>
    </rPh>
    <phoneticPr fontId="2"/>
  </si>
  <si>
    <t>同居世帯・
住宅以外の
建物に居住
する世帯</t>
    <phoneticPr fontId="2"/>
  </si>
  <si>
    <t>名神高速道路</t>
    <phoneticPr fontId="2"/>
  </si>
  <si>
    <t>中国自動車道</t>
    <phoneticPr fontId="2"/>
  </si>
  <si>
    <t>阪神高速道路</t>
    <phoneticPr fontId="2"/>
  </si>
  <si>
    <t>主要地方道</t>
    <phoneticPr fontId="2"/>
  </si>
  <si>
    <t>200,000円以上</t>
    <phoneticPr fontId="3"/>
  </si>
  <si>
    <t>１か月当たり
家賃・間代(円)</t>
    <phoneticPr fontId="2"/>
  </si>
  <si>
    <t>100万円以上～
200万円未満</t>
    <rPh sb="3" eb="7">
      <t>マンエンイジョウ</t>
    </rPh>
    <rPh sb="12" eb="14">
      <t>マンエン</t>
    </rPh>
    <rPh sb="14" eb="16">
      <t>ミマン</t>
    </rPh>
    <phoneticPr fontId="2"/>
  </si>
  <si>
    <t>平成30年10月1日現在</t>
    <rPh sb="0" eb="2">
      <t>ヘイセイ</t>
    </rPh>
    <rPh sb="4" eb="5">
      <t>ネン</t>
    </rPh>
    <rPh sb="7" eb="8">
      <t>ガツ</t>
    </rPh>
    <rPh sb="9" eb="10">
      <t>ニチ</t>
    </rPh>
    <rPh sb="10" eb="12">
      <t>ゲンザイ</t>
    </rPh>
    <phoneticPr fontId="2"/>
  </si>
  <si>
    <t>居住面積水準は、国民の住生活の安定の確保及び向上の促進が図られるよう、住生活基本計画（全国計画）（平成28年3月閣議決定）に定められた住宅の面積に関する水準で、以下のように設定されている。
　1.最低居住水準…世帯人員に応じて、健康で文化的な住生活を営む基礎として必要不可欠な住宅の面積に関する水準。
　2.誘導居住水準…世帯人員に応じて、豊かな住生活の実現の前提として多様なライフスタイルに対応するために必要と考えられる住宅の面積に　関する水準で次の2区分からなる。
　　2-1.都市居住型…都市の中心及びその周辺における共同住宅居住を想定したもの。
　　2-2.一般型…都市の郊外及び都市部以外の一般地域における戸建住宅居住を想定したもの。
この居住面積水準では、住宅性能水準（住生活基本計画別紙1）の基本的機能を満たすことを前提として、多様な世帯構成を反映した世帯の規模（人員）に応じた住宅の規模（面積）についての基準が示されている。また、単身者の比較的短期間の居住や適切な規模の共用の台所や浴室などを有する共同の居住については、基準面積によらないことができるとされている。
この調査では、住生活基本計画で示された基準を基本として、上記の居住面積水準を確保しているかどうかを判定した。</t>
    <phoneticPr fontId="2"/>
  </si>
  <si>
    <t>（単位　面積　ha）</t>
    <rPh sb="4" eb="6">
      <t>メンセキ</t>
    </rPh>
    <phoneticPr fontId="2"/>
  </si>
  <si>
    <t>公共賃貸住宅　管理物件</t>
    <rPh sb="0" eb="2">
      <t>コウキョウ</t>
    </rPh>
    <rPh sb="2" eb="4">
      <t>チンタイ</t>
    </rPh>
    <rPh sb="4" eb="6">
      <t>ジュウタク</t>
    </rPh>
    <rPh sb="7" eb="9">
      <t>カンリ</t>
    </rPh>
    <rPh sb="9" eb="11">
      <t>ブッケン</t>
    </rPh>
    <phoneticPr fontId="2"/>
  </si>
  <si>
    <t>その他の公園
（児童遊園含む）</t>
    <rPh sb="8" eb="10">
      <t>ジドウ</t>
    </rPh>
    <rPh sb="10" eb="12">
      <t>ユウエン</t>
    </rPh>
    <rPh sb="12" eb="13">
      <t>フク</t>
    </rPh>
    <phoneticPr fontId="2"/>
  </si>
  <si>
    <t>各年度3月31日現在</t>
    <rPh sb="0" eb="2">
      <t>カクネン</t>
    </rPh>
    <rPh sb="4" eb="5">
      <t>ガツ</t>
    </rPh>
    <rPh sb="7" eb="8">
      <t>ニチ</t>
    </rPh>
    <rPh sb="8" eb="10">
      <t>ゲンザイ</t>
    </rPh>
    <phoneticPr fontId="2"/>
  </si>
  <si>
    <t>各年度3月31日現在</t>
    <rPh sb="0" eb="1">
      <t>カク</t>
    </rPh>
    <rPh sb="1" eb="2">
      <t>ネン</t>
    </rPh>
    <rPh sb="4" eb="5">
      <t>ガツ</t>
    </rPh>
    <rPh sb="7" eb="8">
      <t>ニチ</t>
    </rPh>
    <rPh sb="8" eb="10">
      <t>ゲンザイ</t>
    </rPh>
    <phoneticPr fontId="2"/>
  </si>
  <si>
    <t>令和5年3月31日現在</t>
    <rPh sb="0" eb="2">
      <t>レイワ</t>
    </rPh>
    <rPh sb="3" eb="4">
      <t>ネン</t>
    </rPh>
    <rPh sb="5" eb="6">
      <t>ガツ</t>
    </rPh>
    <rPh sb="8" eb="9">
      <t>ニチ</t>
    </rPh>
    <rPh sb="9" eb="11">
      <t>ゲンザイ</t>
    </rPh>
    <phoneticPr fontId="2"/>
  </si>
  <si>
    <t>平成20・24・27・28・令和2</t>
  </si>
  <si>
    <t>1室当たり人員</t>
    <rPh sb="5" eb="7">
      <t>ジンイン</t>
    </rPh>
    <phoneticPr fontId="2"/>
  </si>
  <si>
    <t>1人当たり居住室の畳数</t>
    <phoneticPr fontId="2"/>
  </si>
  <si>
    <t>1住宅当たり延べ面積（㎡）</t>
    <phoneticPr fontId="2"/>
  </si>
  <si>
    <t>1住宅当たり居住室の畳数</t>
    <phoneticPr fontId="2"/>
  </si>
  <si>
    <t>1住宅当たり居住室数</t>
    <phoneticPr fontId="2"/>
  </si>
  <si>
    <t>　</t>
    <phoneticPr fontId="2"/>
  </si>
  <si>
    <t>65歳未満の単身</t>
    <phoneticPr fontId="2"/>
  </si>
  <si>
    <t>65歳以上の単身</t>
    <phoneticPr fontId="2"/>
  </si>
  <si>
    <t>夫婦と3歳未満の者</t>
    <phoneticPr fontId="2"/>
  </si>
  <si>
    <t>夫婦と3～5歳の者</t>
    <phoneticPr fontId="2"/>
  </si>
  <si>
    <t>夫婦と6～9歳の者</t>
    <phoneticPr fontId="2"/>
  </si>
  <si>
    <t>夫婦と10～17歳の者</t>
    <phoneticPr fontId="2"/>
  </si>
  <si>
    <t>夫婦と18～24歳の者</t>
    <phoneticPr fontId="2"/>
  </si>
  <si>
    <t>夫婦と25歳以上の者</t>
    <phoneticPr fontId="2"/>
  </si>
  <si>
    <t>夫婦と18歳未満
及び65歳以上の者</t>
    <phoneticPr fontId="2"/>
  </si>
  <si>
    <t>都市再生機構
（UR）･公社の借家</t>
    <phoneticPr fontId="2"/>
  </si>
  <si>
    <t>民営借家（木造）</t>
    <rPh sb="5" eb="7">
      <t>モクゾウ</t>
    </rPh>
    <phoneticPr fontId="2"/>
  </si>
  <si>
    <t>民営借家（非木造）</t>
    <rPh sb="5" eb="6">
      <t>ヒ</t>
    </rPh>
    <rPh sb="6" eb="8">
      <t>モクゾウ</t>
    </rPh>
    <phoneticPr fontId="2"/>
  </si>
  <si>
    <t>夫婦と3歳未満の者</t>
    <rPh sb="0" eb="2">
      <t>フウフ</t>
    </rPh>
    <rPh sb="4" eb="5">
      <t>サイ</t>
    </rPh>
    <rPh sb="5" eb="7">
      <t>ミマン</t>
    </rPh>
    <rPh sb="8" eb="9">
      <t>モノ</t>
    </rPh>
    <phoneticPr fontId="2"/>
  </si>
  <si>
    <t>夫婦と3～5歳の者</t>
    <rPh sb="0" eb="2">
      <t>フウフ</t>
    </rPh>
    <rPh sb="6" eb="7">
      <t>サイ</t>
    </rPh>
    <rPh sb="8" eb="9">
      <t>モノ</t>
    </rPh>
    <phoneticPr fontId="2"/>
  </si>
  <si>
    <t>夫婦と6～9歳の者</t>
    <rPh sb="0" eb="2">
      <t>フウフ</t>
    </rPh>
    <rPh sb="6" eb="7">
      <t>サイ</t>
    </rPh>
    <rPh sb="8" eb="9">
      <t>モノ</t>
    </rPh>
    <phoneticPr fontId="2"/>
  </si>
  <si>
    <t>夫婦と10～17歳の者</t>
    <rPh sb="0" eb="2">
      <t>フウフ</t>
    </rPh>
    <rPh sb="8" eb="9">
      <t>サイ</t>
    </rPh>
    <rPh sb="10" eb="11">
      <t>モノ</t>
    </rPh>
    <phoneticPr fontId="2"/>
  </si>
  <si>
    <t>夫婦と18～24歳の者</t>
    <rPh sb="0" eb="2">
      <t>フウフ</t>
    </rPh>
    <rPh sb="8" eb="9">
      <t>サイ</t>
    </rPh>
    <rPh sb="10" eb="11">
      <t>モノ</t>
    </rPh>
    <phoneticPr fontId="2"/>
  </si>
  <si>
    <t>夫婦と25歳以上の者</t>
    <rPh sb="0" eb="2">
      <t>フウフ</t>
    </rPh>
    <rPh sb="5" eb="8">
      <t>サイイジョウ</t>
    </rPh>
    <rPh sb="9" eb="10">
      <t>モノ</t>
    </rPh>
    <phoneticPr fontId="2"/>
  </si>
  <si>
    <t>夫婦と18歳未満及び
65歳以上の者</t>
    <rPh sb="0" eb="2">
      <t>フウフ</t>
    </rPh>
    <rPh sb="5" eb="8">
      <t>サイミマン</t>
    </rPh>
    <rPh sb="8" eb="9">
      <t>オヨ</t>
    </rPh>
    <rPh sb="13" eb="14">
      <t>サイ</t>
    </rPh>
    <rPh sb="14" eb="16">
      <t>イジョウ</t>
    </rPh>
    <rPh sb="17" eb="18">
      <t>モノ</t>
    </rPh>
    <phoneticPr fontId="2"/>
  </si>
  <si>
    <t>店舗その他の
併用住宅</t>
    <phoneticPr fontId="2"/>
  </si>
  <si>
    <t>家賃0円を含む</t>
    <rPh sb="0" eb="2">
      <t>ヤチン</t>
    </rPh>
    <rPh sb="3" eb="4">
      <t>エン</t>
    </rPh>
    <phoneticPr fontId="2"/>
  </si>
  <si>
    <t>国道（国管理）</t>
    <rPh sb="3" eb="4">
      <t>クニ</t>
    </rPh>
    <rPh sb="4" eb="6">
      <t>カンリ</t>
    </rPh>
    <phoneticPr fontId="2"/>
  </si>
  <si>
    <t>国道（府管理）</t>
    <rPh sb="3" eb="4">
      <t>フ</t>
    </rPh>
    <rPh sb="4" eb="6">
      <t>カンリ</t>
    </rPh>
    <phoneticPr fontId="2"/>
  </si>
  <si>
    <t>目次</t>
    <rPh sb="0" eb="2">
      <t>モクジ</t>
    </rPh>
    <phoneticPr fontId="2"/>
  </si>
  <si>
    <t>←各タイトルをクリックすると各ページへ</t>
    <rPh sb="1" eb="2">
      <t>カク</t>
    </rPh>
    <rPh sb="14" eb="15">
      <t>カク</t>
    </rPh>
    <phoneticPr fontId="2"/>
  </si>
  <si>
    <t>項目　　タイトル</t>
    <rPh sb="0" eb="2">
      <t>コウモク</t>
    </rPh>
    <phoneticPr fontId="2"/>
  </si>
  <si>
    <t>100m以上～200m未満</t>
    <rPh sb="4" eb="6">
      <t>イジョウ</t>
    </rPh>
    <rPh sb="11" eb="13">
      <t>ミマン</t>
    </rPh>
    <phoneticPr fontId="2"/>
  </si>
  <si>
    <t>1円以上～10,000円未満</t>
    <rPh sb="1" eb="2">
      <t>エン</t>
    </rPh>
    <rPh sb="2" eb="4">
      <t>イジョウ</t>
    </rPh>
    <phoneticPr fontId="2"/>
  </si>
  <si>
    <t>150,000円以上～200,000円未満</t>
    <rPh sb="19" eb="21">
      <t>ミマン</t>
    </rPh>
    <phoneticPr fontId="3"/>
  </si>
  <si>
    <t>10,000円以上～20,000円未満</t>
    <rPh sb="6" eb="7">
      <t>エン</t>
    </rPh>
    <rPh sb="7" eb="9">
      <t>イジョウ</t>
    </rPh>
    <rPh sb="16" eb="17">
      <t>エン</t>
    </rPh>
    <rPh sb="17" eb="19">
      <t>ミマン</t>
    </rPh>
    <phoneticPr fontId="2"/>
  </si>
  <si>
    <t>20,000円以上～40,000円未満</t>
    <rPh sb="17" eb="19">
      <t>ミマン</t>
    </rPh>
    <phoneticPr fontId="2"/>
  </si>
  <si>
    <t>40,000円以上～60,000円未満</t>
    <rPh sb="17" eb="19">
      <t>ミマン</t>
    </rPh>
    <phoneticPr fontId="2"/>
  </si>
  <si>
    <t>60,000円以上～80,000円未満</t>
    <rPh sb="17" eb="19">
      <t>ミマン</t>
    </rPh>
    <phoneticPr fontId="2"/>
  </si>
  <si>
    <t>80,000円以上～100,000円未満</t>
    <rPh sb="18" eb="20">
      <t>ミマン</t>
    </rPh>
    <phoneticPr fontId="2"/>
  </si>
  <si>
    <t>100,000円以上～150,000円未満</t>
    <rPh sb="19" eb="21">
      <t>ミマン</t>
    </rPh>
    <phoneticPr fontId="2"/>
  </si>
  <si>
    <t>家賃0円を含まない</t>
    <rPh sb="0" eb="2">
      <t>ヤチン</t>
    </rPh>
    <rPh sb="3" eb="4">
      <t>エン</t>
    </rPh>
    <phoneticPr fontId="2"/>
  </si>
  <si>
    <t>都市再生機構（UR）・公社の借家</t>
    <phoneticPr fontId="2"/>
  </si>
  <si>
    <t>200万円以上～
300万円未満</t>
    <rPh sb="3" eb="7">
      <t>マンエンイジョウ</t>
    </rPh>
    <rPh sb="12" eb="14">
      <t>マンエン</t>
    </rPh>
    <rPh sb="14" eb="16">
      <t>ミマン</t>
    </rPh>
    <phoneticPr fontId="2"/>
  </si>
  <si>
    <t>300万円以上～
400万円未満</t>
    <rPh sb="3" eb="5">
      <t>マンエン</t>
    </rPh>
    <rPh sb="5" eb="7">
      <t>イジョウ</t>
    </rPh>
    <rPh sb="12" eb="14">
      <t>マンエン</t>
    </rPh>
    <rPh sb="14" eb="16">
      <t>ミマン</t>
    </rPh>
    <phoneticPr fontId="2"/>
  </si>
  <si>
    <t>400万円以上～
500万円未満</t>
    <rPh sb="3" eb="5">
      <t>マンエン</t>
    </rPh>
    <rPh sb="5" eb="7">
      <t>イジョウ</t>
    </rPh>
    <rPh sb="12" eb="14">
      <t>マンエン</t>
    </rPh>
    <rPh sb="14" eb="16">
      <t>ミマン</t>
    </rPh>
    <phoneticPr fontId="2"/>
  </si>
  <si>
    <t>500万円以上～
700万円未満</t>
    <rPh sb="3" eb="7">
      <t>マンエンイジョウ</t>
    </rPh>
    <rPh sb="12" eb="14">
      <t>マンエン</t>
    </rPh>
    <rPh sb="14" eb="16">
      <t>ミマン</t>
    </rPh>
    <phoneticPr fontId="2"/>
  </si>
  <si>
    <t>700万円以上～
1,000万円未満</t>
    <rPh sb="3" eb="7">
      <t>マンエンイジョウ</t>
    </rPh>
    <rPh sb="14" eb="16">
      <t>マンエン</t>
    </rPh>
    <rPh sb="16" eb="18">
      <t>ミマン</t>
    </rPh>
    <phoneticPr fontId="2"/>
  </si>
  <si>
    <t>1,000万円以上～
1,500万円未満</t>
    <rPh sb="5" eb="9">
      <t>マンエンイジョウ</t>
    </rPh>
    <rPh sb="16" eb="18">
      <t>マンエン</t>
    </rPh>
    <rPh sb="18" eb="20">
      <t>ミマン</t>
    </rPh>
    <phoneticPr fontId="2"/>
  </si>
  <si>
    <t>給与住宅</t>
    <phoneticPr fontId="2"/>
  </si>
  <si>
    <t>民営借家</t>
    <phoneticPr fontId="2"/>
  </si>
  <si>
    <t>3～5
階建</t>
    <rPh sb="4" eb="5">
      <t>カイ</t>
    </rPh>
    <rPh sb="5" eb="6">
      <t>ダテ</t>
    </rPh>
    <phoneticPr fontId="2"/>
  </si>
  <si>
    <t>資　料    都市計画推進部 住宅課、大阪府 都市整備部　住宅建築局
大阪府 住宅供給公社、UR都市機構 西日本支社</t>
    <phoneticPr fontId="2"/>
  </si>
  <si>
    <t>資　料    総務省　統計局　（建築着工統計調査）</t>
    <phoneticPr fontId="2"/>
  </si>
  <si>
    <t>着工建築物（床面積の合計）（㎡）</t>
    <phoneticPr fontId="2"/>
  </si>
  <si>
    <t>建築物の数（棟）</t>
    <phoneticPr fontId="2"/>
  </si>
  <si>
    <t>床面積の合計（㎡）</t>
    <phoneticPr fontId="2"/>
  </si>
  <si>
    <t>床面積の合計（㎡）</t>
    <phoneticPr fontId="2"/>
  </si>
  <si>
    <t>都市再生
機構(UR)・
公社の借家</t>
    <rPh sb="0" eb="2">
      <t>トシ</t>
    </rPh>
    <rPh sb="2" eb="4">
      <t>サイセイ</t>
    </rPh>
    <rPh sb="5" eb="7">
      <t>キコウ</t>
    </rPh>
    <phoneticPr fontId="2"/>
  </si>
  <si>
    <t>公営の
借家</t>
    <phoneticPr fontId="2"/>
  </si>
  <si>
    <t>大阪府
住宅供給公社</t>
    <phoneticPr fontId="2"/>
  </si>
  <si>
    <t>夫婦のみの世帯</t>
    <rPh sb="0" eb="2">
      <t>フウフ</t>
    </rPh>
    <rPh sb="5" eb="7">
      <t>セタイ</t>
    </rPh>
    <phoneticPr fontId="2"/>
  </si>
  <si>
    <t>夫婦と
子供から成る世帯</t>
    <rPh sb="0" eb="2">
      <t>フウフ</t>
    </rPh>
    <rPh sb="4" eb="6">
      <t>コドモ</t>
    </rPh>
    <rPh sb="8" eb="9">
      <t>ナ</t>
    </rPh>
    <rPh sb="10" eb="12">
      <t>セタイ</t>
    </rPh>
    <phoneticPr fontId="2"/>
  </si>
  <si>
    <t>子はいない</t>
    <rPh sb="0" eb="1">
      <t>コ</t>
    </rPh>
    <phoneticPr fontId="2"/>
  </si>
  <si>
    <t>35～44歳</t>
    <rPh sb="5" eb="6">
      <t>サイ</t>
    </rPh>
    <phoneticPr fontId="3"/>
  </si>
  <si>
    <t>45～54歳</t>
    <rPh sb="5" eb="6">
      <t>サイ</t>
    </rPh>
    <phoneticPr fontId="3"/>
  </si>
  <si>
    <t>55～64歳</t>
    <rPh sb="5" eb="6">
      <t>サイ</t>
    </rPh>
    <phoneticPr fontId="3"/>
  </si>
  <si>
    <t>水準以上の世帯</t>
    <rPh sb="0" eb="2">
      <t>スイジュン</t>
    </rPh>
    <rPh sb="2" eb="4">
      <t>イジョウ</t>
    </rPh>
    <phoneticPr fontId="2"/>
  </si>
  <si>
    <t>水準未満の世帯</t>
    <rPh sb="0" eb="2">
      <t>スイジュン</t>
    </rPh>
    <rPh sb="2" eb="4">
      <t>ミマン</t>
    </rPh>
    <phoneticPr fontId="2"/>
  </si>
  <si>
    <t>資　料    総務省　統計局　（住宅・土地統計調査）</t>
    <phoneticPr fontId="2"/>
  </si>
  <si>
    <t>各年10月1日現在</t>
    <rPh sb="0" eb="1">
      <t>カク</t>
    </rPh>
    <phoneticPr fontId="3"/>
  </si>
  <si>
    <t>各年度3月31日現在</t>
    <rPh sb="0" eb="3">
      <t>カクネンド</t>
    </rPh>
    <rPh sb="4" eb="5">
      <t>ガツ</t>
    </rPh>
    <rPh sb="7" eb="8">
      <t>ニチ</t>
    </rPh>
    <rPh sb="8" eb="10">
      <t>ゲンザイ</t>
    </rPh>
    <phoneticPr fontId="2"/>
  </si>
  <si>
    <r>
      <t>総数</t>
    </r>
    <r>
      <rPr>
        <vertAlign val="superscript"/>
        <sz val="10"/>
        <rFont val="HGPｺﾞｼｯｸM"/>
        <family val="3"/>
        <charset val="128"/>
      </rPr>
      <t>1)</t>
    </r>
    <phoneticPr fontId="2"/>
  </si>
  <si>
    <r>
      <t>専用住宅総数</t>
    </r>
    <r>
      <rPr>
        <vertAlign val="superscript"/>
        <sz val="10"/>
        <rFont val="HGPｺﾞｼｯｸM"/>
        <family val="3"/>
        <charset val="128"/>
      </rPr>
      <t>1)</t>
    </r>
    <rPh sb="0" eb="2">
      <t>センヨウ</t>
    </rPh>
    <rPh sb="2" eb="4">
      <t>ジュウタク</t>
    </rPh>
    <rPh sb="4" eb="5">
      <t>フサ</t>
    </rPh>
    <rPh sb="5" eb="6">
      <t>スウ</t>
    </rPh>
    <phoneticPr fontId="2"/>
  </si>
  <si>
    <r>
      <t>オートロック式の
共同住宅の借家総数</t>
    </r>
    <r>
      <rPr>
        <vertAlign val="superscript"/>
        <sz val="10"/>
        <rFont val="HGPｺﾞｼｯｸM"/>
        <family val="3"/>
        <charset val="128"/>
      </rPr>
      <t>1)</t>
    </r>
    <phoneticPr fontId="2"/>
  </si>
  <si>
    <r>
      <t>普通世帯総数</t>
    </r>
    <r>
      <rPr>
        <vertAlign val="superscript"/>
        <sz val="10"/>
        <rFont val="HGPｺﾞｼｯｸM"/>
        <family val="3"/>
        <charset val="128"/>
      </rPr>
      <t>2)</t>
    </r>
    <phoneticPr fontId="2"/>
  </si>
  <si>
    <r>
      <t>高齢者対応型共同住宅に
居住する主世帯総数</t>
    </r>
    <r>
      <rPr>
        <vertAlign val="superscript"/>
        <sz val="10"/>
        <rFont val="HGPｺﾞｼｯｸM"/>
        <family val="3"/>
        <charset val="128"/>
      </rPr>
      <t>2)</t>
    </r>
    <rPh sb="0" eb="3">
      <t>コウレイシャ</t>
    </rPh>
    <rPh sb="3" eb="6">
      <t>タイオウガタ</t>
    </rPh>
    <rPh sb="6" eb="8">
      <t>キョウドウ</t>
    </rPh>
    <rPh sb="8" eb="10">
      <t>ジュウタク</t>
    </rPh>
    <rPh sb="12" eb="14">
      <t>キョジュウ</t>
    </rPh>
    <rPh sb="16" eb="17">
      <t>シュ</t>
    </rPh>
    <rPh sb="17" eb="19">
      <t>セタイ</t>
    </rPh>
    <rPh sb="19" eb="21">
      <t>ソウスウ</t>
    </rPh>
    <phoneticPr fontId="2"/>
  </si>
  <si>
    <r>
      <t>主世帯総数</t>
    </r>
    <r>
      <rPr>
        <vertAlign val="superscript"/>
        <sz val="10"/>
        <rFont val="HGPｺﾞｼｯｸM"/>
        <family val="3"/>
        <charset val="128"/>
      </rPr>
      <t>4)</t>
    </r>
    <phoneticPr fontId="2"/>
  </si>
  <si>
    <r>
      <t>普通世帯総数</t>
    </r>
    <r>
      <rPr>
        <vertAlign val="superscript"/>
        <sz val="10"/>
        <rFont val="HGPｺﾞｼｯｸM"/>
        <family val="3"/>
        <charset val="128"/>
      </rPr>
      <t>1)</t>
    </r>
    <rPh sb="0" eb="2">
      <t>フツウ</t>
    </rPh>
    <rPh sb="2" eb="4">
      <t>セタイ</t>
    </rPh>
    <phoneticPr fontId="2"/>
  </si>
  <si>
    <t>1円以上
～
60,000円未満</t>
    <rPh sb="1" eb="2">
      <t>エン</t>
    </rPh>
    <rPh sb="2" eb="4">
      <t>イジョウ</t>
    </rPh>
    <phoneticPr fontId="5"/>
  </si>
  <si>
    <t>60,000円以上
～
100,000円未満</t>
    <rPh sb="6" eb="7">
      <t>エン</t>
    </rPh>
    <rPh sb="7" eb="9">
      <t>イジョウ</t>
    </rPh>
    <rPh sb="19" eb="20">
      <t>エン</t>
    </rPh>
    <rPh sb="20" eb="22">
      <t>ミマン</t>
    </rPh>
    <phoneticPr fontId="5"/>
  </si>
  <si>
    <t>100,000円以上
～
150,000円未満</t>
    <rPh sb="7" eb="8">
      <t>エン</t>
    </rPh>
    <rPh sb="8" eb="10">
      <t>イジョウ</t>
    </rPh>
    <rPh sb="20" eb="21">
      <t>エン</t>
    </rPh>
    <rPh sb="21" eb="23">
      <t>ミマン</t>
    </rPh>
    <phoneticPr fontId="2"/>
  </si>
  <si>
    <t>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t>
    <rPh sb="4" eb="5">
      <t>カカ</t>
    </rPh>
    <rPh sb="7" eb="9">
      <t>スウチ</t>
    </rPh>
    <phoneticPr fontId="2"/>
  </si>
  <si>
    <t>コンクリート・
アスファルト</t>
    <phoneticPr fontId="2"/>
  </si>
  <si>
    <r>
      <t>市道</t>
    </r>
    <r>
      <rPr>
        <vertAlign val="superscript"/>
        <sz val="9"/>
        <rFont val="HGPｺﾞｼｯｸM"/>
        <family val="3"/>
        <charset val="128"/>
      </rPr>
      <t>1)</t>
    </r>
    <phoneticPr fontId="2"/>
  </si>
  <si>
    <t>住宅の所有の関係</t>
    <phoneticPr fontId="2"/>
  </si>
  <si>
    <t>年齢</t>
    <rPh sb="0" eb="2">
      <t>ネンレイ</t>
    </rPh>
    <phoneticPr fontId="2"/>
  </si>
  <si>
    <t>従業上の地位</t>
    <rPh sb="0" eb="2">
      <t>ジュウギョウ</t>
    </rPh>
    <rPh sb="2" eb="3">
      <t>ジョウ</t>
    </rPh>
    <rPh sb="4" eb="6">
      <t>チイ</t>
    </rPh>
    <phoneticPr fontId="2"/>
  </si>
  <si>
    <t>家計を主に支える者</t>
    <phoneticPr fontId="2"/>
  </si>
  <si>
    <t>男</t>
    <rPh sb="0" eb="1">
      <t>オトコ</t>
    </rPh>
    <phoneticPr fontId="2"/>
  </si>
  <si>
    <t>夫婦と
3～5歳の者</t>
    <phoneticPr fontId="2"/>
  </si>
  <si>
    <t>夫婦と
10～17歳
の者</t>
    <phoneticPr fontId="2"/>
  </si>
  <si>
    <t>夫婦と
18～24歳
の者</t>
    <phoneticPr fontId="2"/>
  </si>
  <si>
    <t>夫婦と
25歳以上
の者</t>
    <phoneticPr fontId="2"/>
  </si>
  <si>
    <t>夫婦と
18歳未満及び65歳以上の者</t>
    <phoneticPr fontId="2"/>
  </si>
  <si>
    <t>夫婦と
3歳未満の者</t>
    <phoneticPr fontId="2"/>
  </si>
  <si>
    <r>
      <t>普通世帯総数</t>
    </r>
    <r>
      <rPr>
        <vertAlign val="superscript"/>
        <sz val="9"/>
        <rFont val="HGPｺﾞｼｯｸM"/>
        <family val="3"/>
        <charset val="128"/>
      </rPr>
      <t>1)</t>
    </r>
    <rPh sb="0" eb="2">
      <t>フツウ</t>
    </rPh>
    <rPh sb="2" eb="4">
      <t>セタイ</t>
    </rPh>
    <rPh sb="4" eb="6">
      <t>ソウスウ</t>
    </rPh>
    <phoneticPr fontId="2"/>
  </si>
  <si>
    <t>500m以上
～1,000m未満</t>
    <rPh sb="4" eb="6">
      <t>イジョウ</t>
    </rPh>
    <rPh sb="14" eb="16">
      <t>ミマン</t>
    </rPh>
    <phoneticPr fontId="2"/>
  </si>
  <si>
    <t>100m以上
～200m未満</t>
    <rPh sb="4" eb="6">
      <t>イジョウ</t>
    </rPh>
    <rPh sb="12" eb="14">
      <t>ミマン</t>
    </rPh>
    <phoneticPr fontId="2"/>
  </si>
  <si>
    <t>200m以上
～500m未満</t>
    <rPh sb="4" eb="6">
      <t>イジョウ</t>
    </rPh>
    <rPh sb="12" eb="14">
      <t>ミマン</t>
    </rPh>
    <phoneticPr fontId="2"/>
  </si>
  <si>
    <t>-</t>
    <phoneticPr fontId="2"/>
  </si>
  <si>
    <t>65歳未満
の単身</t>
    <phoneticPr fontId="2"/>
  </si>
  <si>
    <t>65歳以上
の単身</t>
    <phoneticPr fontId="2"/>
  </si>
  <si>
    <t>夫婦と
6～9歳の者</t>
    <phoneticPr fontId="2"/>
  </si>
  <si>
    <t>住宅以外で人が居住する建物数</t>
    <phoneticPr fontId="2"/>
  </si>
  <si>
    <t>住宅数総数</t>
    <rPh sb="0" eb="3">
      <t>ジュウタクスウ</t>
    </rPh>
    <phoneticPr fontId="2"/>
  </si>
  <si>
    <t>同居世帯なし</t>
    <phoneticPr fontId="2"/>
  </si>
  <si>
    <t>同居世帯あり</t>
    <phoneticPr fontId="2"/>
  </si>
  <si>
    <t>一時現在者のみ</t>
    <rPh sb="4" eb="5">
      <t>モノ</t>
    </rPh>
    <phoneticPr fontId="2"/>
  </si>
  <si>
    <t>居住世帯なし　総数</t>
    <rPh sb="7" eb="9">
      <t>ソウスウ</t>
    </rPh>
    <phoneticPr fontId="2"/>
  </si>
  <si>
    <t>住宅の種類</t>
    <rPh sb="0" eb="2">
      <t>ジュウタク</t>
    </rPh>
    <rPh sb="3" eb="5">
      <t>シュルイ</t>
    </rPh>
    <phoneticPr fontId="2"/>
  </si>
  <si>
    <r>
      <t>専用住宅</t>
    </r>
    <r>
      <rPr>
        <vertAlign val="superscript"/>
        <sz val="10"/>
        <rFont val="HGPｺﾞｼｯｸM"/>
        <family val="3"/>
        <charset val="128"/>
      </rPr>
      <t>1)</t>
    </r>
    <rPh sb="0" eb="2">
      <t>センヨウ</t>
    </rPh>
    <rPh sb="2" eb="4">
      <t>ジュウタク</t>
    </rPh>
    <phoneticPr fontId="2"/>
  </si>
  <si>
    <r>
      <t>併用住宅</t>
    </r>
    <r>
      <rPr>
        <vertAlign val="superscript"/>
        <sz val="10"/>
        <rFont val="HGPｺﾞｼｯｸM"/>
        <family val="3"/>
        <charset val="128"/>
      </rPr>
      <t>1)</t>
    </r>
    <phoneticPr fontId="2"/>
  </si>
  <si>
    <t>【A】の内訳</t>
    <rPh sb="4" eb="6">
      <t>ウチワケ</t>
    </rPh>
    <phoneticPr fontId="2"/>
  </si>
  <si>
    <t>居住世帯あり　総数：【A】</t>
    <rPh sb="7" eb="9">
      <t>ソウスウ</t>
    </rPh>
    <phoneticPr fontId="2"/>
  </si>
  <si>
    <r>
      <t>65歳以上の
世帯員のいる
主世帯総数</t>
    </r>
    <r>
      <rPr>
        <vertAlign val="superscript"/>
        <sz val="10"/>
        <color indexed="8"/>
        <rFont val="HGPｺﾞｼｯｸM"/>
        <family val="3"/>
        <charset val="128"/>
      </rPr>
      <t>3)</t>
    </r>
    <rPh sb="2" eb="3">
      <t>サイ</t>
    </rPh>
    <rPh sb="3" eb="4">
      <t>イ</t>
    </rPh>
    <rPh sb="4" eb="5">
      <t>ウエ</t>
    </rPh>
    <rPh sb="7" eb="10">
      <t>セタイイン</t>
    </rPh>
    <phoneticPr fontId="2"/>
  </si>
  <si>
    <t>一定のバリアフリー化</t>
    <rPh sb="0" eb="2">
      <t>イッテイ</t>
    </rPh>
    <rPh sb="9" eb="10">
      <t>カ</t>
    </rPh>
    <phoneticPr fontId="2"/>
  </si>
  <si>
    <t>(再掲)</t>
    <rPh sb="1" eb="3">
      <t>サイケイ</t>
    </rPh>
    <phoneticPr fontId="2"/>
  </si>
  <si>
    <t>昭和56年～平成2年</t>
    <phoneticPr fontId="2"/>
  </si>
  <si>
    <t>廊下などが車いすで
通行可能な幅</t>
    <rPh sb="0" eb="2">
      <t>ロウカ</t>
    </rPh>
    <rPh sb="5" eb="6">
      <t>クルマ</t>
    </rPh>
    <rPh sb="10" eb="12">
      <t>ツウコウ</t>
    </rPh>
    <rPh sb="12" eb="14">
      <t>カノウ</t>
    </rPh>
    <rPh sb="15" eb="16">
      <t>ハバ</t>
    </rPh>
    <phoneticPr fontId="2"/>
  </si>
  <si>
    <t>段差のない屋内</t>
    <rPh sb="0" eb="2">
      <t>ダンサ</t>
    </rPh>
    <rPh sb="5" eb="7">
      <t>オクナイ</t>
    </rPh>
    <phoneticPr fontId="2"/>
  </si>
  <si>
    <r>
      <t>高齢者等のための
設備がある</t>
    </r>
    <r>
      <rPr>
        <vertAlign val="superscript"/>
        <sz val="10"/>
        <color indexed="8"/>
        <rFont val="HGPｺﾞｼｯｸM"/>
        <family val="3"/>
        <charset val="128"/>
      </rPr>
      <t>2)</t>
    </r>
    <rPh sb="0" eb="3">
      <t>コウレイシャ</t>
    </rPh>
    <rPh sb="3" eb="4">
      <t>ナド</t>
    </rPh>
    <phoneticPr fontId="2"/>
  </si>
  <si>
    <r>
      <t>手すりがある</t>
    </r>
    <r>
      <rPr>
        <vertAlign val="superscript"/>
        <sz val="10"/>
        <rFont val="HGPｺﾞｼｯｸM"/>
        <family val="3"/>
        <charset val="128"/>
      </rPr>
      <t>2)</t>
    </r>
    <rPh sb="0" eb="1">
      <t>テ</t>
    </rPh>
    <phoneticPr fontId="2"/>
  </si>
  <si>
    <t>建築の時期</t>
    <rPh sb="0" eb="2">
      <t>ケンチク</t>
    </rPh>
    <rPh sb="3" eb="5">
      <t>ジキ</t>
    </rPh>
    <phoneticPr fontId="2"/>
  </si>
  <si>
    <t>資　料    国土交通省　近畿地方整備局　大阪国道事務所、大阪府　池田土木事務所
西日本高速道路株式会社　関西支社、阪神高速道路株式会社、都市基盤部　基盤管理課</t>
    <rPh sb="69" eb="71">
      <t>トシ</t>
    </rPh>
    <rPh sb="71" eb="73">
      <t>キバン</t>
    </rPh>
    <rPh sb="73" eb="74">
      <t>ブ</t>
    </rPh>
    <rPh sb="75" eb="77">
      <t>キバン</t>
    </rPh>
    <rPh sb="77" eb="80">
      <t>カンリカ</t>
    </rPh>
    <phoneticPr fontId="2"/>
  </si>
  <si>
    <r>
      <t>都市居住型誘導
居住面積水準</t>
    </r>
    <r>
      <rPr>
        <vertAlign val="superscript"/>
        <sz val="10"/>
        <rFont val="HGPｺﾞｼｯｸM"/>
        <family val="3"/>
        <charset val="128"/>
      </rPr>
      <t>2)</t>
    </r>
    <rPh sb="0" eb="2">
      <t>トシ</t>
    </rPh>
    <rPh sb="2" eb="5">
      <t>キョジュウガタ</t>
    </rPh>
    <rPh sb="5" eb="7">
      <t>ユウドウ</t>
    </rPh>
    <rPh sb="8" eb="9">
      <t>キョ</t>
    </rPh>
    <rPh sb="9" eb="10">
      <t>ジュウ</t>
    </rPh>
    <rPh sb="10" eb="12">
      <t>メンセキ</t>
    </rPh>
    <rPh sb="12" eb="14">
      <t>スイジュン</t>
    </rPh>
    <phoneticPr fontId="2"/>
  </si>
  <si>
    <r>
      <t>一般型誘導
居住面積水準</t>
    </r>
    <r>
      <rPr>
        <vertAlign val="superscript"/>
        <sz val="10"/>
        <rFont val="HGPｺﾞｼｯｸM"/>
        <family val="3"/>
        <charset val="128"/>
      </rPr>
      <t>3)</t>
    </r>
    <rPh sb="0" eb="3">
      <t>イッパンガタ</t>
    </rPh>
    <rPh sb="3" eb="5">
      <t>ユウドウ</t>
    </rPh>
    <rPh sb="6" eb="7">
      <t>キョ</t>
    </rPh>
    <rPh sb="7" eb="8">
      <t>ジュウ</t>
    </rPh>
    <rPh sb="8" eb="10">
      <t>メンセキ</t>
    </rPh>
    <rPh sb="10" eb="12">
      <t>スイジュン</t>
    </rPh>
    <phoneticPr fontId="2"/>
  </si>
  <si>
    <t>第9章　建設および住宅</t>
    <rPh sb="0" eb="1">
      <t>ダイ</t>
    </rPh>
    <rPh sb="2" eb="3">
      <t>ショウ</t>
    </rPh>
    <rPh sb="4" eb="6">
      <t>ケンセツ</t>
    </rPh>
    <rPh sb="9" eb="11">
      <t>ジュウタク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</si>
</sst>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Red]#,##0"/>
    <numFmt numFmtId="177" formatCode="#,##0.0;[Red]\-#,##0.0"/>
    <numFmt numFmtId="178" formatCode="##,###,##0;&quot;-&quot;#,###,##0"/>
    <numFmt numFmtId="179" formatCode="###,###,##0;\-##,###,##0"/>
    <numFmt numFmtId="180" formatCode="0.00;&quot;△ &quot;0.00"/>
    <numFmt numFmtId="181" formatCode="0.00_ "/>
  </numFmts>
  <fonts count="45">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0"/>
      <name val="ＭＳ 明朝"/>
      <family val="1"/>
      <charset val="128"/>
    </font>
    <font>
      <sz val="6"/>
      <name val="ＭＳ 明朝"/>
      <family val="1"/>
      <charset val="128"/>
    </font>
    <font>
      <sz val="11"/>
      <color theme="1"/>
      <name val="游ゴシック"/>
      <family val="2"/>
      <charset val="128"/>
      <scheme val="minor"/>
    </font>
    <font>
      <b/>
      <sz val="18"/>
      <color theme="3"/>
      <name val="游ゴシック Light"/>
      <family val="3"/>
      <charset val="128"/>
      <scheme val="major"/>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0"/>
      <color indexed="8"/>
      <name val="ＭＳ 明朝"/>
      <family val="1"/>
      <charset val="128"/>
    </font>
    <font>
      <b/>
      <sz val="18"/>
      <color theme="3"/>
      <name val="游ゴシック Light"/>
      <family val="3"/>
      <charset val="128"/>
    </font>
    <font>
      <sz val="11"/>
      <color indexed="8"/>
      <name val="ＭＳ Ｐゴシック"/>
      <family val="3"/>
      <charset val="128"/>
    </font>
    <font>
      <sz val="20"/>
      <name val="ＭＳ Ｐゴシック"/>
      <family val="3"/>
      <charset val="128"/>
    </font>
    <font>
      <sz val="16"/>
      <name val="ＭＳ Ｐゴシック"/>
      <family val="3"/>
      <charset val="128"/>
    </font>
    <font>
      <sz val="9"/>
      <name val="ＭＳ Ｐゴシック"/>
      <family val="3"/>
      <charset val="128"/>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0"/>
      <color theme="1"/>
      <name val="HGPｺﾞｼｯｸM"/>
      <family val="3"/>
      <charset val="128"/>
    </font>
    <font>
      <vertAlign val="superscript"/>
      <sz val="10"/>
      <name val="HGPｺﾞｼｯｸM"/>
      <family val="3"/>
      <charset val="128"/>
    </font>
    <font>
      <sz val="10"/>
      <color indexed="8"/>
      <name val="HGPｺﾞｼｯｸM"/>
      <family val="3"/>
      <charset val="128"/>
    </font>
    <font>
      <sz val="8.5"/>
      <name val="HGPｺﾞｼｯｸM"/>
      <family val="3"/>
      <charset val="128"/>
    </font>
    <font>
      <sz val="8"/>
      <name val="HGPｺﾞｼｯｸM"/>
      <family val="3"/>
      <charset val="128"/>
    </font>
    <font>
      <sz val="9"/>
      <name val="HGPｺﾞｼｯｸM"/>
      <family val="3"/>
      <charset val="128"/>
    </font>
    <font>
      <vertAlign val="superscript"/>
      <sz val="10"/>
      <color indexed="8"/>
      <name val="HGPｺﾞｼｯｸM"/>
      <family val="3"/>
      <charset val="128"/>
    </font>
    <font>
      <vertAlign val="superscript"/>
      <sz val="9"/>
      <name val="HGPｺﾞｼｯｸM"/>
      <family val="3"/>
      <charset val="128"/>
    </font>
    <font>
      <sz val="9.5"/>
      <name val="HGPｺﾞｼｯｸM"/>
      <family val="3"/>
      <charset val="128"/>
    </font>
    <font>
      <sz val="9"/>
      <color indexed="8"/>
      <name val="HGPｺﾞｼｯｸM"/>
      <family val="3"/>
      <charset val="128"/>
    </font>
  </fonts>
  <fills count="47">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0" tint="-0.14999847407452621"/>
        <bgColor indexed="64"/>
      </patternFill>
    </fill>
  </fills>
  <borders count="43">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0162968840602"/>
      </bottom>
      <diagonal/>
    </border>
    <border>
      <left/>
      <right/>
      <top/>
      <bottom style="thick">
        <color theme="4" tint="0.4999237037263100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dotted">
        <color rgb="FF3F3F3F"/>
      </top>
      <bottom style="dotted">
        <color rgb="FF3F3F3F"/>
      </bottom>
      <diagonal/>
    </border>
    <border>
      <left/>
      <right/>
      <top style="dotted">
        <color rgb="FF3F3F3F"/>
      </top>
      <bottom style="dotted">
        <color indexed="64"/>
      </bottom>
      <diagonal/>
    </border>
    <border>
      <left style="hair">
        <color indexed="64"/>
      </left>
      <right/>
      <top style="hair">
        <color indexed="64"/>
      </top>
      <bottom style="thin">
        <color indexed="64"/>
      </bottom>
      <diagonal/>
    </border>
  </borders>
  <cellStyleXfs count="72">
    <xf numFmtId="0" fontId="0" fillId="0" borderId="0"/>
    <xf numFmtId="38" fontId="1" fillId="0" borderId="0" applyFont="0" applyFill="0" applyBorder="0" applyAlignment="0" applyProtection="0"/>
    <xf numFmtId="0" fontId="4" fillId="0" borderId="0">
      <alignment vertical="center"/>
    </xf>
    <xf numFmtId="0" fontId="4" fillId="0" borderId="0">
      <alignment vertical="center"/>
    </xf>
    <xf numFmtId="0" fontId="4" fillId="0" borderId="0"/>
    <xf numFmtId="38" fontId="4" fillId="0" borderId="0" applyFont="0" applyFill="0" applyBorder="0" applyAlignment="0" applyProtection="0">
      <alignment vertical="center"/>
    </xf>
    <xf numFmtId="0" fontId="1" fillId="0" borderId="0"/>
    <xf numFmtId="6" fontId="1" fillId="0" borderId="0" applyFont="0" applyFill="0" applyBorder="0" applyAlignment="0" applyProtection="0"/>
    <xf numFmtId="6" fontId="1" fillId="0" borderId="0" applyFont="0" applyFill="0" applyBorder="0" applyAlignment="0" applyProtection="0"/>
    <xf numFmtId="0" fontId="6" fillId="0" borderId="0">
      <alignment vertical="center"/>
    </xf>
    <xf numFmtId="0" fontId="7" fillId="0" borderId="0" applyNumberFormat="0" applyFill="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1" applyNumberFormat="0" applyAlignment="0" applyProtection="0">
      <alignment vertical="center"/>
    </xf>
    <xf numFmtId="0" fontId="12" fillId="30" borderId="0" applyNumberFormat="0" applyBorder="0" applyAlignment="0" applyProtection="0">
      <alignment vertical="center"/>
    </xf>
    <xf numFmtId="0" fontId="8" fillId="3" borderId="32" applyNumberFormat="0" applyAlignment="0" applyProtection="0">
      <alignment vertical="center"/>
    </xf>
    <xf numFmtId="0" fontId="13" fillId="0" borderId="30" applyNumberFormat="0" applyFill="0" applyAlignment="0" applyProtection="0">
      <alignment vertical="center"/>
    </xf>
    <xf numFmtId="0" fontId="14" fillId="31" borderId="0" applyNumberFormat="0" applyBorder="0" applyAlignment="0" applyProtection="0">
      <alignment vertical="center"/>
    </xf>
    <xf numFmtId="0" fontId="15" fillId="32" borderId="28" applyNumberFormat="0" applyAlignment="0" applyProtection="0">
      <alignment vertical="center"/>
    </xf>
    <xf numFmtId="0" fontId="16" fillId="0" borderId="0" applyNumberFormat="0" applyFill="0" applyBorder="0" applyAlignment="0" applyProtection="0">
      <alignment vertical="center"/>
    </xf>
    <xf numFmtId="0" fontId="17" fillId="0" borderId="26" applyNumberFormat="0" applyFill="0" applyAlignment="0" applyProtection="0">
      <alignment vertical="center"/>
    </xf>
    <xf numFmtId="0" fontId="18" fillId="0" borderId="34" applyNumberFormat="0" applyFill="0" applyAlignment="0" applyProtection="0">
      <alignment vertical="center"/>
    </xf>
    <xf numFmtId="0" fontId="19" fillId="0" borderId="27" applyNumberFormat="0" applyFill="0" applyAlignment="0" applyProtection="0">
      <alignment vertical="center"/>
    </xf>
    <xf numFmtId="0" fontId="19" fillId="0" borderId="0" applyNumberFormat="0" applyFill="0" applyBorder="0" applyAlignment="0" applyProtection="0">
      <alignment vertical="center"/>
    </xf>
    <xf numFmtId="0" fontId="20" fillId="0" borderId="33" applyNumberFormat="0" applyFill="0" applyAlignment="0" applyProtection="0">
      <alignment vertical="center"/>
    </xf>
    <xf numFmtId="0" fontId="21" fillId="32" borderId="29" applyNumberFormat="0" applyAlignment="0" applyProtection="0">
      <alignment vertical="center"/>
    </xf>
    <xf numFmtId="0" fontId="22" fillId="0" borderId="0" applyNumberFormat="0" applyFill="0" applyBorder="0" applyAlignment="0" applyProtection="0">
      <alignment vertical="center"/>
    </xf>
    <xf numFmtId="0" fontId="23" fillId="4" borderId="28" applyNumberFormat="0" applyAlignment="0" applyProtection="0">
      <alignment vertical="center"/>
    </xf>
    <xf numFmtId="0" fontId="24" fillId="33"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3" borderId="0" applyNumberFormat="0" applyBorder="0" applyAlignment="0" applyProtection="0">
      <alignment vertical="center"/>
    </xf>
    <xf numFmtId="0" fontId="8" fillId="44" borderId="0" applyNumberFormat="0" applyBorder="0" applyAlignment="0" applyProtection="0">
      <alignment vertical="center"/>
    </xf>
    <xf numFmtId="0" fontId="8" fillId="45" borderId="0" applyNumberFormat="0" applyBorder="0" applyAlignment="0" applyProtection="0">
      <alignment vertical="center"/>
    </xf>
    <xf numFmtId="0" fontId="27" fillId="3" borderId="32" applyNumberFormat="0" applyFont="0" applyAlignment="0" applyProtection="0">
      <alignment vertical="center"/>
    </xf>
    <xf numFmtId="0" fontId="26" fillId="0" borderId="0" applyNumberFormat="0" applyFill="0" applyBorder="0" applyAlignment="0" applyProtection="0">
      <alignment vertical="center"/>
    </xf>
    <xf numFmtId="0" fontId="25" fillId="3" borderId="32" applyNumberFormat="0" applyFont="0" applyAlignment="0" applyProtection="0">
      <alignment vertical="center"/>
    </xf>
    <xf numFmtId="0" fontId="18" fillId="0" borderId="35" applyNumberFormat="0" applyFill="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0" fontId="32" fillId="2" borderId="40">
      <alignment vertical="center" wrapText="1"/>
    </xf>
    <xf numFmtId="0" fontId="32" fillId="2" borderId="41">
      <alignment vertical="center"/>
    </xf>
  </cellStyleXfs>
  <cellXfs count="497">
    <xf numFmtId="0" fontId="0" fillId="0" borderId="0" xfId="0"/>
    <xf numFmtId="0" fontId="0" fillId="2" borderId="0" xfId="0" applyFill="1"/>
    <xf numFmtId="0" fontId="29" fillId="2" borderId="0" xfId="0" applyFont="1" applyFill="1" applyAlignment="1">
      <alignment vertical="center"/>
    </xf>
    <xf numFmtId="0" fontId="0" fillId="2" borderId="0" xfId="0" applyFill="1" applyAlignment="1">
      <alignment vertical="center"/>
    </xf>
    <xf numFmtId="0" fontId="30" fillId="46" borderId="2" xfId="0" applyFont="1" applyFill="1" applyBorder="1" applyAlignment="1">
      <alignment vertical="center"/>
    </xf>
    <xf numFmtId="0" fontId="30" fillId="2" borderId="0" xfId="0" applyFont="1" applyFill="1" applyAlignment="1">
      <alignment vertical="center"/>
    </xf>
    <xf numFmtId="0" fontId="31" fillId="2" borderId="0" xfId="0" applyFont="1" applyFill="1" applyAlignment="1">
      <alignment vertical="center"/>
    </xf>
    <xf numFmtId="0" fontId="33" fillId="2" borderId="0" xfId="0" applyFont="1" applyFill="1" applyAlignment="1">
      <alignment vertical="center"/>
    </xf>
    <xf numFmtId="0" fontId="34" fillId="2" borderId="0" xfId="0" applyFont="1" applyFill="1" applyBorder="1" applyAlignment="1">
      <alignment horizontal="left" vertical="center"/>
    </xf>
    <xf numFmtId="0" fontId="31" fillId="2" borderId="0" xfId="0" applyFont="1" applyFill="1" applyAlignment="1">
      <alignment horizontal="left" vertical="center"/>
    </xf>
    <xf numFmtId="0" fontId="31" fillId="2" borderId="0" xfId="0" applyFont="1" applyFill="1" applyBorder="1" applyAlignment="1">
      <alignment horizontal="left" vertical="center"/>
    </xf>
    <xf numFmtId="0" fontId="31" fillId="2" borderId="0" xfId="0" applyFont="1" applyFill="1" applyBorder="1" applyAlignment="1">
      <alignment vertical="center"/>
    </xf>
    <xf numFmtId="0" fontId="31" fillId="2" borderId="0" xfId="0" applyFont="1" applyFill="1" applyBorder="1" applyAlignment="1">
      <alignment horizontal="right" vertical="center"/>
    </xf>
    <xf numFmtId="38" fontId="31" fillId="2" borderId="23" xfId="1" applyFont="1" applyFill="1" applyBorder="1" applyAlignment="1">
      <alignment horizontal="distributed" vertical="center" wrapText="1" justifyLastLine="1"/>
    </xf>
    <xf numFmtId="38" fontId="31" fillId="2" borderId="5" xfId="1" applyFont="1" applyFill="1" applyBorder="1" applyAlignment="1">
      <alignment vertical="center"/>
    </xf>
    <xf numFmtId="38" fontId="31" fillId="2" borderId="0" xfId="1" applyFont="1" applyFill="1" applyBorder="1" applyAlignment="1">
      <alignment vertical="center"/>
    </xf>
    <xf numFmtId="38" fontId="31" fillId="2" borderId="2" xfId="1" applyFont="1" applyFill="1" applyBorder="1" applyAlignment="1">
      <alignment horizontal="distributed" vertical="center"/>
    </xf>
    <xf numFmtId="38" fontId="31" fillId="2" borderId="3" xfId="1" applyFont="1" applyFill="1" applyBorder="1" applyAlignment="1">
      <alignment vertical="center"/>
    </xf>
    <xf numFmtId="38" fontId="31" fillId="2" borderId="2" xfId="1" applyFont="1" applyFill="1" applyBorder="1" applyAlignment="1">
      <alignment vertical="center"/>
    </xf>
    <xf numFmtId="0" fontId="31" fillId="2" borderId="0" xfId="0" applyFont="1" applyFill="1" applyBorder="1" applyAlignment="1">
      <alignment horizontal="center" vertical="center"/>
    </xf>
    <xf numFmtId="38" fontId="31" fillId="2" borderId="17" xfId="1" applyFont="1" applyFill="1" applyBorder="1" applyAlignment="1">
      <alignment horizontal="distributed" vertical="center"/>
    </xf>
    <xf numFmtId="38" fontId="31" fillId="2" borderId="0" xfId="1" applyFont="1" applyFill="1" applyBorder="1" applyAlignment="1" applyProtection="1">
      <alignment vertical="center"/>
      <protection locked="0"/>
    </xf>
    <xf numFmtId="180" fontId="31" fillId="2" borderId="5" xfId="1" applyNumberFormat="1" applyFont="1" applyFill="1" applyBorder="1" applyAlignment="1">
      <alignment vertical="center"/>
    </xf>
    <xf numFmtId="180" fontId="31" fillId="2" borderId="0" xfId="1" applyNumberFormat="1" applyFont="1" applyFill="1" applyBorder="1" applyAlignment="1">
      <alignment vertical="center"/>
    </xf>
    <xf numFmtId="180" fontId="31" fillId="2" borderId="0" xfId="1" applyNumberFormat="1" applyFont="1" applyFill="1" applyBorder="1" applyAlignment="1" applyProtection="1">
      <alignment vertical="center"/>
      <protection locked="0"/>
    </xf>
    <xf numFmtId="38" fontId="31" fillId="2" borderId="5" xfId="1" applyFont="1" applyFill="1" applyBorder="1" applyAlignment="1">
      <alignment horizontal="right" vertical="center"/>
    </xf>
    <xf numFmtId="38" fontId="31" fillId="2" borderId="0" xfId="1" applyFont="1" applyFill="1" applyBorder="1" applyAlignment="1">
      <alignment horizontal="right" vertical="center"/>
    </xf>
    <xf numFmtId="38" fontId="31" fillId="2" borderId="0" xfId="1" applyFont="1" applyFill="1" applyBorder="1" applyAlignment="1" applyProtection="1">
      <alignment horizontal="right" vertical="center"/>
      <protection locked="0"/>
    </xf>
    <xf numFmtId="38" fontId="31" fillId="2" borderId="39" xfId="1" applyFont="1" applyFill="1" applyBorder="1" applyAlignment="1">
      <alignment horizontal="distributed" vertical="center"/>
    </xf>
    <xf numFmtId="180" fontId="31" fillId="2" borderId="3" xfId="1" applyNumberFormat="1" applyFont="1" applyFill="1" applyBorder="1" applyAlignment="1">
      <alignment vertical="center"/>
    </xf>
    <xf numFmtId="180" fontId="31" fillId="2" borderId="2" xfId="1" applyNumberFormat="1" applyFont="1" applyFill="1" applyBorder="1" applyAlignment="1">
      <alignment vertical="center"/>
    </xf>
    <xf numFmtId="180" fontId="31" fillId="2" borderId="2" xfId="1" applyNumberFormat="1" applyFont="1" applyFill="1" applyBorder="1" applyAlignment="1" applyProtection="1">
      <alignment vertical="center"/>
      <protection locked="0"/>
    </xf>
    <xf numFmtId="0" fontId="34" fillId="2" borderId="0" xfId="0" applyFont="1" applyFill="1" applyAlignment="1">
      <alignment horizontal="left" vertical="center"/>
    </xf>
    <xf numFmtId="0" fontId="31" fillId="2" borderId="6" xfId="0" applyFont="1" applyFill="1" applyBorder="1" applyAlignment="1">
      <alignment vertical="center"/>
    </xf>
    <xf numFmtId="38" fontId="31" fillId="2" borderId="0" xfId="5" applyFont="1" applyFill="1" applyBorder="1" applyAlignment="1">
      <alignment vertical="center"/>
    </xf>
    <xf numFmtId="38" fontId="35" fillId="2" borderId="0" xfId="1" applyFont="1" applyFill="1" applyBorder="1" applyAlignment="1">
      <alignment vertical="center"/>
    </xf>
    <xf numFmtId="38" fontId="31" fillId="2" borderId="5" xfId="5" applyFont="1" applyFill="1" applyBorder="1" applyAlignment="1">
      <alignment vertical="center"/>
    </xf>
    <xf numFmtId="38" fontId="35" fillId="2" borderId="0" xfId="5" applyFont="1" applyFill="1" applyBorder="1" applyAlignment="1">
      <alignment vertical="center"/>
    </xf>
    <xf numFmtId="0" fontId="31" fillId="2" borderId="2" xfId="0" applyFont="1" applyFill="1" applyBorder="1" applyAlignment="1">
      <alignment vertical="center"/>
    </xf>
    <xf numFmtId="0" fontId="31" fillId="2" borderId="2" xfId="0" applyFont="1" applyFill="1" applyBorder="1" applyAlignment="1">
      <alignment horizontal="right" vertical="center"/>
    </xf>
    <xf numFmtId="0" fontId="31" fillId="2" borderId="0" xfId="0" applyFont="1" applyFill="1" applyBorder="1" applyAlignment="1">
      <alignment horizontal="distributed" vertical="center" justifyLastLine="1"/>
    </xf>
    <xf numFmtId="0" fontId="31" fillId="2" borderId="16" xfId="0" applyFont="1" applyFill="1" applyBorder="1" applyAlignment="1"/>
    <xf numFmtId="38" fontId="31" fillId="2" borderId="8" xfId="1" applyFont="1" applyFill="1" applyBorder="1" applyAlignment="1" applyProtection="1">
      <alignment horizontal="right"/>
      <protection locked="0"/>
    </xf>
    <xf numFmtId="0" fontId="31" fillId="2" borderId="0" xfId="0" applyFont="1" applyFill="1" applyBorder="1" applyAlignment="1">
      <alignment horizontal="left" indent="1"/>
    </xf>
    <xf numFmtId="0" fontId="31" fillId="2" borderId="0" xfId="0" applyFont="1" applyFill="1" applyBorder="1" applyAlignment="1"/>
    <xf numFmtId="0" fontId="31" fillId="2" borderId="0" xfId="0" applyFont="1" applyFill="1" applyAlignment="1" applyProtection="1">
      <alignment horizontal="right" vertical="center"/>
      <protection locked="0"/>
    </xf>
    <xf numFmtId="0" fontId="31" fillId="2" borderId="0" xfId="0" applyFont="1" applyFill="1" applyBorder="1" applyAlignment="1">
      <alignment horizontal="left" vertical="center" indent="1"/>
    </xf>
    <xf numFmtId="0" fontId="31" fillId="2" borderId="0" xfId="0" applyNumberFormat="1" applyFont="1" applyFill="1" applyBorder="1" applyAlignment="1">
      <alignment horizontal="left" vertical="center" indent="1"/>
    </xf>
    <xf numFmtId="38" fontId="31" fillId="2" borderId="0" xfId="1" applyFont="1" applyFill="1" applyBorder="1" applyAlignment="1">
      <alignment vertical="center" shrinkToFit="1"/>
    </xf>
    <xf numFmtId="0" fontId="35" fillId="2" borderId="0" xfId="0" applyFont="1" applyFill="1" applyBorder="1" applyAlignment="1">
      <alignment horizontal="left" vertical="center" indent="1"/>
    </xf>
    <xf numFmtId="0" fontId="31" fillId="2" borderId="0" xfId="0" applyFont="1" applyFill="1" applyBorder="1" applyAlignment="1" applyProtection="1">
      <alignment horizontal="right" vertical="center"/>
      <protection locked="0"/>
    </xf>
    <xf numFmtId="0" fontId="31" fillId="2" borderId="11" xfId="0" applyFont="1" applyFill="1" applyBorder="1" applyAlignment="1">
      <alignment vertical="center"/>
    </xf>
    <xf numFmtId="0" fontId="31" fillId="2" borderId="9" xfId="0" applyFont="1" applyFill="1" applyBorder="1" applyAlignment="1">
      <alignment vertical="center"/>
    </xf>
    <xf numFmtId="0" fontId="31" fillId="2" borderId="9" xfId="0" applyFont="1" applyFill="1" applyBorder="1" applyAlignment="1" applyProtection="1">
      <alignment horizontal="right" vertical="center"/>
      <protection locked="0"/>
    </xf>
    <xf numFmtId="0" fontId="31" fillId="2" borderId="9" xfId="0" applyFont="1" applyFill="1" applyBorder="1" applyAlignment="1">
      <alignment horizontal="left" vertical="center" indent="1"/>
    </xf>
    <xf numFmtId="0" fontId="31" fillId="2" borderId="16" xfId="0" applyFont="1" applyFill="1" applyBorder="1" applyAlignment="1">
      <alignment justifyLastLine="1"/>
    </xf>
    <xf numFmtId="38" fontId="35" fillId="2" borderId="0" xfId="0" applyNumberFormat="1" applyFont="1" applyFill="1" applyBorder="1" applyAlignment="1">
      <alignment horizontal="right"/>
    </xf>
    <xf numFmtId="0" fontId="31" fillId="2" borderId="20" xfId="0" applyFont="1" applyFill="1" applyBorder="1" applyAlignment="1">
      <alignment horizontal="distributed" vertical="center"/>
    </xf>
    <xf numFmtId="38" fontId="31" fillId="2" borderId="0" xfId="1" applyFont="1" applyFill="1" applyAlignment="1">
      <alignment horizontal="right" vertical="center"/>
    </xf>
    <xf numFmtId="38" fontId="31" fillId="2" borderId="0" xfId="1" applyFont="1" applyFill="1" applyAlignment="1">
      <alignment horizontal="left" vertical="center" indent="1" shrinkToFit="1"/>
    </xf>
    <xf numFmtId="6" fontId="31" fillId="2" borderId="0" xfId="7" applyFont="1" applyFill="1" applyAlignment="1">
      <alignment horizontal="left" vertical="center" indent="1" shrinkToFit="1"/>
    </xf>
    <xf numFmtId="38" fontId="35" fillId="2" borderId="0" xfId="1" applyFont="1" applyFill="1" applyAlignment="1">
      <alignment horizontal="right" vertical="center"/>
    </xf>
    <xf numFmtId="0" fontId="35" fillId="2" borderId="6" xfId="0" applyFont="1" applyFill="1" applyBorder="1" applyAlignment="1">
      <alignment horizontal="distributed" vertical="center"/>
    </xf>
    <xf numFmtId="0" fontId="35" fillId="2" borderId="0" xfId="0" applyFont="1" applyFill="1" applyBorder="1" applyAlignment="1">
      <alignment vertical="center"/>
    </xf>
    <xf numFmtId="38" fontId="35" fillId="2" borderId="0" xfId="1" applyFont="1" applyFill="1" applyAlignment="1">
      <alignment horizontal="left" vertical="center" indent="1" shrinkToFit="1"/>
    </xf>
    <xf numFmtId="38" fontId="31" fillId="2" borderId="8" xfId="1" applyFont="1" applyFill="1" applyBorder="1" applyAlignment="1">
      <alignment horizontal="right"/>
    </xf>
    <xf numFmtId="38" fontId="31" fillId="2" borderId="8" xfId="1" applyFont="1" applyFill="1" applyBorder="1" applyAlignment="1">
      <alignment horizontal="left" indent="1" shrinkToFit="1"/>
    </xf>
    <xf numFmtId="0" fontId="31" fillId="2" borderId="17" xfId="0" applyFont="1" applyFill="1" applyBorder="1" applyAlignment="1">
      <alignment horizontal="distributed" vertical="center"/>
    </xf>
    <xf numFmtId="38" fontId="31" fillId="2" borderId="0" xfId="1" applyFont="1" applyFill="1" applyBorder="1" applyAlignment="1">
      <alignment horizontal="left" vertical="center" indent="1" shrinkToFit="1"/>
    </xf>
    <xf numFmtId="38" fontId="35" fillId="2" borderId="0" xfId="1" applyFont="1" applyFill="1" applyBorder="1" applyAlignment="1">
      <alignment horizontal="left" vertical="center" indent="1" shrinkToFit="1"/>
    </xf>
    <xf numFmtId="0" fontId="31" fillId="2" borderId="20" xfId="0" applyFont="1" applyFill="1" applyBorder="1" applyAlignment="1">
      <alignment horizontal="distributed" vertical="center" wrapText="1" shrinkToFit="1"/>
    </xf>
    <xf numFmtId="3" fontId="31" fillId="2" borderId="0" xfId="0" applyNumberFormat="1" applyFont="1" applyFill="1" applyBorder="1" applyAlignment="1">
      <alignment horizontal="right" vertical="center"/>
    </xf>
    <xf numFmtId="0" fontId="31" fillId="2" borderId="20" xfId="0" applyFont="1" applyFill="1" applyBorder="1" applyAlignment="1">
      <alignment horizontal="distributed" vertical="center" shrinkToFit="1"/>
    </xf>
    <xf numFmtId="38" fontId="31" fillId="2" borderId="9" xfId="1" applyFont="1" applyFill="1" applyBorder="1" applyAlignment="1">
      <alignment horizontal="right" vertical="center"/>
    </xf>
    <xf numFmtId="38" fontId="31" fillId="2" borderId="9" xfId="1" applyFont="1" applyFill="1" applyBorder="1" applyAlignment="1">
      <alignment horizontal="left" vertical="center" indent="1" shrinkToFit="1"/>
    </xf>
    <xf numFmtId="0" fontId="31" fillId="2" borderId="16" xfId="0" applyFont="1" applyFill="1" applyBorder="1" applyAlignment="1">
      <alignment wrapText="1" justifyLastLine="1"/>
    </xf>
    <xf numFmtId="38" fontId="31" fillId="2" borderId="0" xfId="1" applyFont="1" applyFill="1" applyAlignment="1">
      <alignment horizontal="right"/>
    </xf>
    <xf numFmtId="0" fontId="31" fillId="2" borderId="4" xfId="0" applyFont="1" applyFill="1" applyBorder="1" applyAlignment="1">
      <alignment vertical="center"/>
    </xf>
    <xf numFmtId="38" fontId="31" fillId="2" borderId="2" xfId="1" applyFont="1" applyFill="1" applyBorder="1" applyAlignment="1">
      <alignment horizontal="right" vertical="center"/>
    </xf>
    <xf numFmtId="38" fontId="31" fillId="2" borderId="2" xfId="1" applyFont="1" applyFill="1" applyBorder="1" applyAlignment="1">
      <alignment horizontal="left" vertical="center" indent="1" shrinkToFit="1"/>
    </xf>
    <xf numFmtId="0" fontId="31" fillId="2" borderId="10" xfId="0" applyFont="1" applyFill="1" applyBorder="1" applyAlignment="1">
      <alignment horizontal="distributed" vertical="distributed" wrapText="1" justifyLastLine="1"/>
    </xf>
    <xf numFmtId="38" fontId="35" fillId="2" borderId="5" xfId="1" applyFont="1" applyFill="1" applyBorder="1" applyAlignment="1">
      <alignment vertical="center"/>
    </xf>
    <xf numFmtId="38" fontId="35" fillId="2" borderId="3" xfId="1" applyFont="1" applyFill="1" applyBorder="1" applyAlignment="1" applyProtection="1">
      <alignment vertical="center"/>
      <protection locked="0"/>
    </xf>
    <xf numFmtId="38" fontId="35" fillId="2" borderId="2" xfId="1" applyFont="1" applyFill="1" applyBorder="1" applyAlignment="1" applyProtection="1">
      <alignment vertical="center"/>
      <protection locked="0"/>
    </xf>
    <xf numFmtId="38" fontId="31" fillId="2" borderId="16" xfId="1" applyFont="1" applyFill="1" applyBorder="1" applyAlignment="1">
      <alignment vertical="center"/>
    </xf>
    <xf numFmtId="38" fontId="31" fillId="2" borderId="8" xfId="1" applyFont="1" applyFill="1" applyBorder="1" applyAlignment="1">
      <alignment vertical="center"/>
    </xf>
    <xf numFmtId="179" fontId="31" fillId="2" borderId="8" xfId="6" applyNumberFormat="1" applyFont="1" applyFill="1" applyBorder="1" applyAlignment="1">
      <alignment vertical="center"/>
    </xf>
    <xf numFmtId="38" fontId="31" fillId="2" borderId="5" xfId="1" applyFont="1" applyFill="1" applyBorder="1" applyAlignment="1">
      <alignment horizontal="distributed" vertical="center" wrapText="1" justifyLastLine="1"/>
    </xf>
    <xf numFmtId="179" fontId="31" fillId="2" borderId="0" xfId="6" applyNumberFormat="1" applyFont="1" applyFill="1" applyBorder="1" applyAlignment="1">
      <alignment vertical="center"/>
    </xf>
    <xf numFmtId="38" fontId="31" fillId="2" borderId="10" xfId="1" applyFont="1" applyFill="1" applyBorder="1" applyAlignment="1">
      <alignment horizontal="distributed" vertical="center" wrapText="1" justifyLastLine="1"/>
    </xf>
    <xf numFmtId="38" fontId="31" fillId="2" borderId="10" xfId="1" applyFont="1" applyFill="1" applyBorder="1" applyAlignment="1">
      <alignment vertical="center"/>
    </xf>
    <xf numFmtId="38" fontId="31" fillId="2" borderId="9" xfId="1" applyFont="1" applyFill="1" applyBorder="1" applyAlignment="1">
      <alignment vertical="center"/>
    </xf>
    <xf numFmtId="0" fontId="31" fillId="2" borderId="1" xfId="0" applyFont="1" applyFill="1" applyBorder="1" applyAlignment="1">
      <alignment horizontal="left" vertical="center"/>
    </xf>
    <xf numFmtId="58" fontId="31" fillId="2" borderId="0" xfId="0" applyNumberFormat="1" applyFont="1" applyFill="1" applyBorder="1" applyAlignment="1">
      <alignment horizontal="right" vertical="center"/>
    </xf>
    <xf numFmtId="38" fontId="31" fillId="2" borderId="25" xfId="1" applyFont="1" applyFill="1" applyBorder="1" applyAlignment="1">
      <alignment horizontal="distributed" vertical="center" wrapText="1" justifyLastLine="1"/>
    </xf>
    <xf numFmtId="38" fontId="31" fillId="2" borderId="23" xfId="1" applyFont="1" applyFill="1" applyBorder="1" applyAlignment="1">
      <alignment horizontal="distributed" vertical="center" wrapText="1" justifyLastLine="1" shrinkToFit="1"/>
    </xf>
    <xf numFmtId="38" fontId="31" fillId="2" borderId="16" xfId="4" applyNumberFormat="1" applyFont="1" applyFill="1" applyBorder="1" applyAlignment="1">
      <alignment vertical="center"/>
    </xf>
    <xf numFmtId="38" fontId="31" fillId="2" borderId="8" xfId="4" applyNumberFormat="1" applyFont="1" applyFill="1" applyBorder="1" applyAlignment="1">
      <alignment vertical="center"/>
    </xf>
    <xf numFmtId="38" fontId="31" fillId="2" borderId="0" xfId="4" applyNumberFormat="1" applyFont="1" applyFill="1" applyBorder="1" applyAlignment="1">
      <alignment vertical="center"/>
    </xf>
    <xf numFmtId="38" fontId="31" fillId="2" borderId="5" xfId="4" applyNumberFormat="1" applyFont="1" applyFill="1" applyBorder="1" applyAlignment="1">
      <alignment vertical="center"/>
    </xf>
    <xf numFmtId="0" fontId="31" fillId="2" borderId="20" xfId="4" applyFont="1" applyFill="1" applyBorder="1" applyAlignment="1">
      <alignment horizontal="distributed" vertical="center"/>
    </xf>
    <xf numFmtId="0" fontId="31" fillId="2" borderId="17" xfId="4" applyFont="1" applyFill="1" applyBorder="1" applyAlignment="1">
      <alignment horizontal="distributed" vertical="center" wrapText="1"/>
    </xf>
    <xf numFmtId="0" fontId="37" fillId="2" borderId="6" xfId="3" applyFont="1" applyFill="1" applyBorder="1" applyAlignment="1">
      <alignment horizontal="distributed" vertical="center"/>
    </xf>
    <xf numFmtId="0" fontId="31" fillId="2" borderId="12" xfId="4" applyFont="1" applyFill="1" applyBorder="1" applyAlignment="1">
      <alignment horizontal="distributed" vertical="center"/>
    </xf>
    <xf numFmtId="0" fontId="31" fillId="2" borderId="11" xfId="4" applyFont="1" applyFill="1" applyBorder="1" applyAlignment="1">
      <alignment horizontal="distributed" vertical="center" wrapText="1"/>
    </xf>
    <xf numFmtId="38" fontId="31" fillId="2" borderId="3" xfId="4" applyNumberFormat="1" applyFont="1" applyFill="1" applyBorder="1" applyAlignment="1">
      <alignment vertical="center"/>
    </xf>
    <xf numFmtId="38" fontId="31" fillId="2" borderId="2" xfId="4" applyNumberFormat="1" applyFont="1" applyFill="1" applyBorder="1" applyAlignment="1">
      <alignment vertical="center"/>
    </xf>
    <xf numFmtId="0" fontId="31" fillId="2" borderId="1" xfId="0" applyFont="1" applyFill="1" applyBorder="1" applyAlignment="1">
      <alignment vertical="center"/>
    </xf>
    <xf numFmtId="49" fontId="31" fillId="2" borderId="23" xfId="4" applyNumberFormat="1" applyFont="1" applyFill="1" applyBorder="1" applyAlignment="1">
      <alignment horizontal="distributed" vertical="center" justifyLastLine="1"/>
    </xf>
    <xf numFmtId="49" fontId="31" fillId="2" borderId="23" xfId="4" applyNumberFormat="1" applyFont="1" applyFill="1" applyBorder="1" applyAlignment="1">
      <alignment horizontal="distributed" vertical="center" wrapText="1" justifyLastLine="1"/>
    </xf>
    <xf numFmtId="178" fontId="31" fillId="2" borderId="16" xfId="4" quotePrefix="1" applyNumberFormat="1" applyFont="1" applyFill="1" applyBorder="1" applyAlignment="1">
      <alignment horizontal="right" vertical="center" shrinkToFit="1"/>
    </xf>
    <xf numFmtId="178" fontId="31" fillId="2" borderId="8" xfId="4" quotePrefix="1" applyNumberFormat="1" applyFont="1" applyFill="1" applyBorder="1" applyAlignment="1">
      <alignment horizontal="right" vertical="center" shrinkToFit="1"/>
    </xf>
    <xf numFmtId="178" fontId="31" fillId="2" borderId="5" xfId="4" quotePrefix="1" applyNumberFormat="1" applyFont="1" applyFill="1" applyBorder="1" applyAlignment="1">
      <alignment horizontal="right" vertical="center" shrinkToFit="1"/>
    </xf>
    <xf numFmtId="178" fontId="31" fillId="2" borderId="0" xfId="4" quotePrefix="1" applyNumberFormat="1" applyFont="1" applyFill="1" applyBorder="1" applyAlignment="1">
      <alignment horizontal="right" vertical="center" shrinkToFit="1"/>
    </xf>
    <xf numFmtId="0" fontId="31" fillId="2" borderId="17" xfId="4" applyFont="1" applyFill="1" applyBorder="1" applyAlignment="1">
      <alignment horizontal="distributed" vertical="center"/>
    </xf>
    <xf numFmtId="0" fontId="31" fillId="2" borderId="20" xfId="4" applyFont="1" applyFill="1" applyBorder="1" applyAlignment="1">
      <alignment horizontal="distributed" vertical="center" wrapText="1"/>
    </xf>
    <xf numFmtId="0" fontId="31" fillId="2" borderId="37" xfId="4" applyFont="1" applyFill="1" applyBorder="1" applyAlignment="1">
      <alignment horizontal="distributed" vertical="center"/>
    </xf>
    <xf numFmtId="178" fontId="31" fillId="2" borderId="3" xfId="4" quotePrefix="1" applyNumberFormat="1" applyFont="1" applyFill="1" applyBorder="1" applyAlignment="1">
      <alignment horizontal="right" vertical="center" shrinkToFit="1"/>
    </xf>
    <xf numFmtId="178" fontId="31" fillId="2" borderId="2" xfId="4" quotePrefix="1" applyNumberFormat="1" applyFont="1" applyFill="1" applyBorder="1" applyAlignment="1">
      <alignment horizontal="right" vertical="center" shrinkToFit="1"/>
    </xf>
    <xf numFmtId="0" fontId="31" fillId="2" borderId="0" xfId="0" applyFont="1" applyFill="1"/>
    <xf numFmtId="0" fontId="38" fillId="2" borderId="23" xfId="3" applyNumberFormat="1" applyFont="1" applyFill="1" applyBorder="1" applyAlignment="1">
      <alignment horizontal="distributed" vertical="center" justifyLastLine="1"/>
    </xf>
    <xf numFmtId="0" fontId="38" fillId="2" borderId="23" xfId="3" applyNumberFormat="1" applyFont="1" applyFill="1" applyBorder="1" applyAlignment="1">
      <alignment horizontal="distributed" vertical="center" wrapText="1" justifyLastLine="1"/>
    </xf>
    <xf numFmtId="0" fontId="38" fillId="2" borderId="23" xfId="5" applyNumberFormat="1" applyFont="1" applyFill="1" applyBorder="1" applyAlignment="1">
      <alignment horizontal="distributed" vertical="center" wrapText="1" justifyLastLine="1"/>
    </xf>
    <xf numFmtId="38" fontId="39" fillId="2" borderId="23" xfId="1" applyFont="1" applyFill="1" applyBorder="1" applyAlignment="1">
      <alignment horizontal="distributed" vertical="center" wrapText="1" justifyLastLine="1"/>
    </xf>
    <xf numFmtId="0" fontId="31" fillId="2" borderId="22" xfId="3" applyNumberFormat="1" applyFont="1" applyFill="1" applyBorder="1" applyAlignment="1">
      <alignment horizontal="distributed" vertical="center" justifyLastLine="1"/>
    </xf>
    <xf numFmtId="178" fontId="31" fillId="2" borderId="16" xfId="3" quotePrefix="1" applyNumberFormat="1" applyFont="1" applyFill="1" applyBorder="1" applyAlignment="1">
      <alignment horizontal="right" vertical="center"/>
    </xf>
    <xf numFmtId="178" fontId="31" fillId="2" borderId="8" xfId="3" quotePrefix="1" applyNumberFormat="1" applyFont="1" applyFill="1" applyBorder="1" applyAlignment="1">
      <alignment horizontal="right" vertical="center"/>
    </xf>
    <xf numFmtId="0" fontId="31" fillId="2" borderId="0" xfId="3" applyFont="1" applyFill="1" applyBorder="1" applyAlignment="1">
      <alignment horizontal="distributed" vertical="center" wrapText="1" justifyLastLine="1"/>
    </xf>
    <xf numFmtId="0" fontId="31" fillId="2" borderId="17" xfId="3" applyFont="1" applyFill="1" applyBorder="1" applyAlignment="1">
      <alignment horizontal="distributed" vertical="center"/>
    </xf>
    <xf numFmtId="178" fontId="31" fillId="2" borderId="5" xfId="3" quotePrefix="1" applyNumberFormat="1" applyFont="1" applyFill="1" applyBorder="1" applyAlignment="1">
      <alignment horizontal="right" vertical="center"/>
    </xf>
    <xf numFmtId="178" fontId="31" fillId="2" borderId="0" xfId="3" quotePrefix="1" applyNumberFormat="1" applyFont="1" applyFill="1" applyBorder="1" applyAlignment="1">
      <alignment horizontal="right" vertical="center"/>
    </xf>
    <xf numFmtId="0" fontId="31" fillId="2" borderId="20" xfId="3" applyFont="1" applyFill="1" applyBorder="1" applyAlignment="1">
      <alignment horizontal="distributed" vertical="center"/>
    </xf>
    <xf numFmtId="178" fontId="31" fillId="2" borderId="3" xfId="3" quotePrefix="1" applyNumberFormat="1" applyFont="1" applyFill="1" applyBorder="1" applyAlignment="1">
      <alignment horizontal="right" vertical="center"/>
    </xf>
    <xf numFmtId="178" fontId="31" fillId="2" borderId="2" xfId="3" quotePrefix="1" applyNumberFormat="1" applyFont="1" applyFill="1" applyBorder="1" applyAlignment="1">
      <alignment horizontal="right" vertical="center"/>
    </xf>
    <xf numFmtId="38" fontId="31" fillId="2" borderId="16" xfId="1" applyFont="1" applyFill="1" applyBorder="1" applyAlignment="1">
      <alignment horizontal="distributed" vertical="center" wrapText="1" justifyLastLine="1" shrinkToFit="1"/>
    </xf>
    <xf numFmtId="38" fontId="39" fillId="2" borderId="16" xfId="1" applyFont="1" applyFill="1" applyBorder="1" applyAlignment="1">
      <alignment horizontal="distributed" vertical="center" wrapText="1" justifyLastLine="1" shrinkToFit="1"/>
    </xf>
    <xf numFmtId="38" fontId="31" fillId="2" borderId="17" xfId="1" applyFont="1" applyFill="1" applyBorder="1" applyAlignment="1">
      <alignment horizontal="distributed" vertical="center" wrapText="1" justifyLastLine="1" shrinkToFit="1"/>
    </xf>
    <xf numFmtId="38" fontId="31" fillId="2" borderId="16" xfId="1" applyFont="1" applyFill="1" applyBorder="1" applyAlignment="1">
      <alignment horizontal="right" vertical="center"/>
    </xf>
    <xf numFmtId="38" fontId="31" fillId="2" borderId="8" xfId="1" applyFont="1" applyFill="1" applyBorder="1" applyAlignment="1">
      <alignment horizontal="right" vertical="center"/>
    </xf>
    <xf numFmtId="0" fontId="31" fillId="2" borderId="20" xfId="0" applyFont="1" applyFill="1" applyBorder="1" applyAlignment="1">
      <alignment horizontal="distributed" vertical="center" wrapText="1"/>
    </xf>
    <xf numFmtId="0" fontId="31" fillId="2" borderId="37" xfId="0" applyFont="1" applyFill="1" applyBorder="1" applyAlignment="1">
      <alignment horizontal="distributed" vertical="center"/>
    </xf>
    <xf numFmtId="38" fontId="31" fillId="2" borderId="25" xfId="1" applyFont="1" applyFill="1" applyBorder="1" applyAlignment="1">
      <alignment horizontal="distributed" vertical="center" justifyLastLine="1"/>
    </xf>
    <xf numFmtId="38" fontId="31" fillId="2" borderId="23" xfId="1" applyFont="1" applyFill="1" applyBorder="1" applyAlignment="1">
      <alignment horizontal="distributed" vertical="center" wrapText="1"/>
    </xf>
    <xf numFmtId="38" fontId="31" fillId="2" borderId="23" xfId="1" applyFont="1" applyFill="1" applyBorder="1" applyAlignment="1">
      <alignment horizontal="distributed" vertical="center" wrapText="1" shrinkToFit="1"/>
    </xf>
    <xf numFmtId="38" fontId="31" fillId="2" borderId="39" xfId="1" applyFont="1" applyFill="1" applyBorder="1" applyAlignment="1">
      <alignment horizontal="distributed" vertical="center" wrapText="1" shrinkToFit="1"/>
    </xf>
    <xf numFmtId="38" fontId="31" fillId="2" borderId="8" xfId="0" applyNumberFormat="1" applyFont="1" applyFill="1" applyBorder="1" applyAlignment="1">
      <alignment horizontal="right" vertical="center"/>
    </xf>
    <xf numFmtId="38" fontId="37" fillId="2" borderId="5" xfId="4" applyNumberFormat="1" applyFont="1" applyFill="1" applyBorder="1" applyAlignment="1">
      <alignment horizontal="right" vertical="center"/>
    </xf>
    <xf numFmtId="38" fontId="37" fillId="2" borderId="0" xfId="4" applyNumberFormat="1" applyFont="1" applyFill="1" applyBorder="1" applyAlignment="1">
      <alignment horizontal="right" vertical="center"/>
    </xf>
    <xf numFmtId="38" fontId="31" fillId="2" borderId="0" xfId="0" applyNumberFormat="1" applyFont="1" applyFill="1" applyBorder="1" applyAlignment="1">
      <alignment horizontal="right" vertical="center"/>
    </xf>
    <xf numFmtId="178" fontId="31" fillId="2" borderId="0" xfId="0" applyNumberFormat="1" applyFont="1" applyFill="1" applyBorder="1" applyAlignment="1">
      <alignment horizontal="right" vertical="center"/>
    </xf>
    <xf numFmtId="38" fontId="31" fillId="2" borderId="2" xfId="0" applyNumberFormat="1" applyFont="1" applyFill="1" applyBorder="1" applyAlignment="1">
      <alignment horizontal="right" vertical="center"/>
    </xf>
    <xf numFmtId="178" fontId="31" fillId="2" borderId="2" xfId="0" applyNumberFormat="1" applyFont="1" applyFill="1" applyBorder="1" applyAlignment="1">
      <alignment horizontal="right" vertical="center"/>
    </xf>
    <xf numFmtId="0" fontId="31" fillId="2" borderId="17" xfId="0" applyFont="1" applyFill="1" applyBorder="1" applyAlignment="1">
      <alignment horizontal="distributed" vertical="center" wrapText="1" justifyLastLine="1"/>
    </xf>
    <xf numFmtId="0" fontId="31" fillId="2" borderId="16" xfId="0" applyFont="1" applyFill="1" applyBorder="1" applyAlignment="1">
      <alignment horizontal="distributed" vertical="center" wrapText="1" justifyLastLine="1"/>
    </xf>
    <xf numFmtId="0" fontId="31" fillId="2" borderId="17" xfId="0" applyFont="1" applyFill="1" applyBorder="1" applyAlignment="1">
      <alignment horizontal="distributed" vertical="center" justifyLastLine="1"/>
    </xf>
    <xf numFmtId="177" fontId="31" fillId="2" borderId="8" xfId="1" applyNumberFormat="1" applyFont="1" applyFill="1" applyBorder="1" applyAlignment="1">
      <alignment horizontal="right" vertical="center"/>
    </xf>
    <xf numFmtId="177" fontId="31" fillId="2" borderId="0" xfId="1" applyNumberFormat="1" applyFont="1" applyFill="1" applyBorder="1" applyAlignment="1">
      <alignment horizontal="right" vertical="center"/>
    </xf>
    <xf numFmtId="0" fontId="31" fillId="2" borderId="0" xfId="0" applyFont="1" applyFill="1" applyBorder="1" applyAlignment="1">
      <alignment horizontal="distributed" vertical="center" wrapText="1"/>
    </xf>
    <xf numFmtId="0" fontId="31" fillId="2" borderId="2" xfId="0" applyFont="1" applyFill="1" applyBorder="1" applyAlignment="1">
      <alignment horizontal="distributed" vertical="center" wrapText="1"/>
    </xf>
    <xf numFmtId="38" fontId="31" fillId="2" borderId="3" xfId="1" applyFont="1" applyFill="1" applyBorder="1" applyAlignment="1">
      <alignment horizontal="right" vertical="center"/>
    </xf>
    <xf numFmtId="177" fontId="31" fillId="2" borderId="2" xfId="1" applyNumberFormat="1" applyFont="1" applyFill="1" applyBorder="1" applyAlignment="1">
      <alignment horizontal="right" vertical="center"/>
    </xf>
    <xf numFmtId="38" fontId="31" fillId="2" borderId="0" xfId="0" applyNumberFormat="1" applyFont="1" applyFill="1" applyBorder="1" applyAlignment="1">
      <alignment vertical="center"/>
    </xf>
    <xf numFmtId="176" fontId="31" fillId="2" borderId="0" xfId="1" applyNumberFormat="1" applyFont="1" applyFill="1" applyBorder="1" applyAlignment="1">
      <alignment vertical="center"/>
    </xf>
    <xf numFmtId="38" fontId="31" fillId="2" borderId="16" xfId="0" applyNumberFormat="1" applyFont="1" applyFill="1" applyBorder="1" applyAlignment="1">
      <alignment horizontal="right" vertical="center"/>
    </xf>
    <xf numFmtId="38" fontId="31" fillId="2" borderId="5" xfId="0" applyNumberFormat="1" applyFont="1" applyFill="1" applyBorder="1" applyAlignment="1">
      <alignment horizontal="right" vertical="center"/>
    </xf>
    <xf numFmtId="0" fontId="31" fillId="2" borderId="20" xfId="0" applyFont="1" applyFill="1" applyBorder="1" applyAlignment="1">
      <alignment vertical="center"/>
    </xf>
    <xf numFmtId="0" fontId="31" fillId="2" borderId="12" xfId="0" applyFont="1" applyFill="1" applyBorder="1" applyAlignment="1">
      <alignment vertical="center"/>
    </xf>
    <xf numFmtId="38" fontId="31" fillId="2" borderId="3" xfId="0" applyNumberFormat="1" applyFont="1" applyFill="1" applyBorder="1" applyAlignment="1">
      <alignment horizontal="right" vertical="center"/>
    </xf>
    <xf numFmtId="0" fontId="31" fillId="2" borderId="23" xfId="0" applyFont="1" applyFill="1" applyBorder="1" applyAlignment="1">
      <alignment horizontal="distributed" vertical="center" wrapText="1" justifyLastLine="1"/>
    </xf>
    <xf numFmtId="0" fontId="31" fillId="2" borderId="0" xfId="0" applyFont="1" applyFill="1" applyBorder="1" applyAlignment="1">
      <alignment vertical="center" justifyLastLine="1"/>
    </xf>
    <xf numFmtId="0" fontId="31" fillId="2" borderId="2" xfId="0" applyFont="1" applyFill="1" applyBorder="1" applyAlignment="1">
      <alignment vertical="center" wrapText="1"/>
    </xf>
    <xf numFmtId="176" fontId="31" fillId="2" borderId="16" xfId="1" applyNumberFormat="1" applyFont="1" applyFill="1" applyBorder="1" applyAlignment="1">
      <alignment horizontal="right" vertical="center" wrapText="1"/>
    </xf>
    <xf numFmtId="176" fontId="31" fillId="2" borderId="8" xfId="1" applyNumberFormat="1" applyFont="1" applyFill="1" applyBorder="1" applyAlignment="1">
      <alignment horizontal="right" vertical="center" wrapText="1"/>
    </xf>
    <xf numFmtId="176" fontId="31" fillId="2" borderId="5" xfId="1" applyNumberFormat="1" applyFont="1" applyFill="1" applyBorder="1" applyAlignment="1">
      <alignment horizontal="right" vertical="center" wrapText="1"/>
    </xf>
    <xf numFmtId="176" fontId="31" fillId="2" borderId="0" xfId="1" applyNumberFormat="1" applyFont="1" applyFill="1" applyBorder="1" applyAlignment="1">
      <alignment horizontal="right" vertical="center" wrapText="1"/>
    </xf>
    <xf numFmtId="0" fontId="31" fillId="2" borderId="17" xfId="0" applyFont="1" applyFill="1" applyBorder="1" applyAlignment="1">
      <alignment horizontal="distributed" vertical="center" wrapText="1"/>
    </xf>
    <xf numFmtId="176" fontId="31" fillId="2" borderId="3" xfId="1" applyNumberFormat="1" applyFont="1" applyFill="1" applyBorder="1" applyAlignment="1">
      <alignment horizontal="right" vertical="center" wrapText="1"/>
    </xf>
    <xf numFmtId="176" fontId="31" fillId="2" borderId="2" xfId="1" applyNumberFormat="1" applyFont="1" applyFill="1" applyBorder="1" applyAlignment="1">
      <alignment horizontal="right" vertical="center" wrapText="1"/>
    </xf>
    <xf numFmtId="0" fontId="31" fillId="2" borderId="0" xfId="0" applyFont="1" applyFill="1" applyAlignment="1">
      <alignment wrapText="1"/>
    </xf>
    <xf numFmtId="38" fontId="31" fillId="2" borderId="16" xfId="1" applyFont="1" applyFill="1" applyBorder="1" applyAlignment="1">
      <alignment vertical="center" wrapText="1"/>
    </xf>
    <xf numFmtId="38" fontId="31" fillId="2" borderId="0" xfId="1" applyFont="1" applyFill="1" applyBorder="1" applyAlignment="1">
      <alignment vertical="center" wrapText="1"/>
    </xf>
    <xf numFmtId="38" fontId="31" fillId="2" borderId="5" xfId="1" applyFont="1" applyFill="1" applyBorder="1" applyAlignment="1">
      <alignment vertical="center" wrapText="1"/>
    </xf>
    <xf numFmtId="38" fontId="31" fillId="2" borderId="0" xfId="1" applyFont="1" applyFill="1" applyBorder="1" applyAlignment="1">
      <alignment horizontal="right" vertical="center" wrapText="1"/>
    </xf>
    <xf numFmtId="38" fontId="31" fillId="2" borderId="3" xfId="1" applyFont="1" applyFill="1" applyBorder="1" applyAlignment="1">
      <alignment vertical="center" wrapText="1"/>
    </xf>
    <xf numFmtId="38" fontId="31" fillId="2" borderId="2" xfId="1" applyFont="1" applyFill="1" applyBorder="1" applyAlignment="1">
      <alignment vertical="center" wrapText="1"/>
    </xf>
    <xf numFmtId="0" fontId="31" fillId="2" borderId="17" xfId="2" applyNumberFormat="1" applyFont="1" applyFill="1" applyBorder="1" applyAlignment="1">
      <alignment horizontal="distributed" vertical="center" wrapText="1" justifyLastLine="1"/>
    </xf>
    <xf numFmtId="0" fontId="31" fillId="2" borderId="16" xfId="2" applyNumberFormat="1" applyFont="1" applyFill="1" applyBorder="1" applyAlignment="1">
      <alignment horizontal="distributed" vertical="center" wrapText="1" justifyLastLine="1"/>
    </xf>
    <xf numFmtId="0" fontId="31" fillId="2" borderId="0" xfId="0" applyFont="1" applyFill="1" applyAlignment="1">
      <alignment horizontal="right" vertical="center"/>
    </xf>
    <xf numFmtId="40" fontId="31" fillId="2" borderId="0" xfId="1" applyNumberFormat="1" applyFont="1" applyFill="1" applyBorder="1" applyAlignment="1">
      <alignment vertical="center"/>
    </xf>
    <xf numFmtId="38" fontId="31" fillId="2" borderId="16" xfId="1" applyFont="1" applyFill="1" applyBorder="1" applyAlignment="1">
      <alignment horizontal="right" vertical="center" shrinkToFit="1"/>
    </xf>
    <xf numFmtId="38" fontId="31" fillId="2" borderId="8" xfId="1" applyFont="1" applyFill="1" applyBorder="1" applyAlignment="1">
      <alignment horizontal="right" vertical="center" shrinkToFit="1"/>
    </xf>
    <xf numFmtId="38" fontId="31" fillId="2" borderId="8" xfId="0" applyNumberFormat="1" applyFont="1" applyFill="1" applyBorder="1" applyAlignment="1">
      <alignment horizontal="right" vertical="center" shrinkToFit="1"/>
    </xf>
    <xf numFmtId="38" fontId="31" fillId="2" borderId="0" xfId="1" applyFont="1" applyFill="1" applyBorder="1" applyAlignment="1">
      <alignment horizontal="right" vertical="center" shrinkToFit="1"/>
    </xf>
    <xf numFmtId="38" fontId="31" fillId="2" borderId="0" xfId="0" applyNumberFormat="1" applyFont="1" applyFill="1" applyBorder="1" applyAlignment="1">
      <alignment horizontal="right" vertical="center" shrinkToFit="1"/>
    </xf>
    <xf numFmtId="38" fontId="31" fillId="2" borderId="2" xfId="1" applyFont="1" applyFill="1" applyBorder="1" applyAlignment="1">
      <alignment horizontal="right" vertical="center" shrinkToFit="1"/>
    </xf>
    <xf numFmtId="38" fontId="31" fillId="2" borderId="2" xfId="0" applyNumberFormat="1" applyFont="1" applyFill="1" applyBorder="1" applyAlignment="1">
      <alignment horizontal="right" vertical="center" shrinkToFit="1"/>
    </xf>
    <xf numFmtId="0" fontId="38" fillId="2" borderId="17" xfId="0" applyFont="1" applyFill="1" applyBorder="1" applyAlignment="1">
      <alignment horizontal="distributed" vertical="center" wrapText="1" justifyLastLine="1"/>
    </xf>
    <xf numFmtId="38" fontId="31" fillId="2" borderId="19" xfId="1" applyFont="1" applyFill="1" applyBorder="1" applyAlignment="1">
      <alignment horizontal="distributed" vertical="center" justifyLastLine="1"/>
    </xf>
    <xf numFmtId="38" fontId="40" fillId="2" borderId="17" xfId="1" applyFont="1" applyFill="1" applyBorder="1" applyAlignment="1">
      <alignment horizontal="distributed" vertical="center"/>
    </xf>
    <xf numFmtId="38" fontId="40" fillId="2" borderId="20" xfId="1" applyFont="1" applyFill="1" applyBorder="1" applyAlignment="1">
      <alignment horizontal="distributed" vertical="center"/>
    </xf>
    <xf numFmtId="38" fontId="40" fillId="2" borderId="20" xfId="1" applyFont="1" applyFill="1" applyBorder="1" applyAlignment="1">
      <alignment horizontal="distributed" vertical="center" wrapText="1"/>
    </xf>
    <xf numFmtId="38" fontId="40" fillId="2" borderId="0" xfId="1" applyFont="1" applyFill="1" applyBorder="1" applyAlignment="1">
      <alignment horizontal="distributed" vertical="center" wrapText="1"/>
    </xf>
    <xf numFmtId="38" fontId="40" fillId="2" borderId="0" xfId="1" applyFont="1" applyFill="1" applyBorder="1" applyAlignment="1">
      <alignment horizontal="distributed" vertical="center"/>
    </xf>
    <xf numFmtId="38" fontId="40" fillId="2" borderId="2" xfId="1" applyFont="1" applyFill="1" applyBorder="1" applyAlignment="1">
      <alignment horizontal="distributed" vertical="center"/>
    </xf>
    <xf numFmtId="0" fontId="31" fillId="2" borderId="0" xfId="1" applyNumberFormat="1" applyFont="1" applyFill="1" applyBorder="1" applyAlignment="1"/>
    <xf numFmtId="0" fontId="40" fillId="2" borderId="23" xfId="0" applyFont="1" applyFill="1" applyBorder="1" applyAlignment="1">
      <alignment horizontal="distributed" vertical="center" justifyLastLine="1" shrinkToFit="1"/>
    </xf>
    <xf numFmtId="0" fontId="40" fillId="2" borderId="23" xfId="0" applyFont="1" applyFill="1" applyBorder="1" applyAlignment="1">
      <alignment horizontal="distributed" vertical="center" wrapText="1" justifyLastLine="1"/>
    </xf>
    <xf numFmtId="0" fontId="40" fillId="2" borderId="0" xfId="0" applyFont="1" applyFill="1" applyBorder="1" applyAlignment="1">
      <alignment horizontal="distributed" vertical="center"/>
    </xf>
    <xf numFmtId="0" fontId="40" fillId="2" borderId="20" xfId="0" applyFont="1" applyFill="1" applyBorder="1" applyAlignment="1">
      <alignment horizontal="distributed" vertical="center"/>
    </xf>
    <xf numFmtId="0" fontId="40" fillId="2" borderId="20" xfId="0" applyFont="1" applyFill="1" applyBorder="1" applyAlignment="1">
      <alignment horizontal="distributed" vertical="center" wrapText="1"/>
    </xf>
    <xf numFmtId="0" fontId="40" fillId="2" borderId="2" xfId="0" applyFont="1" applyFill="1" applyBorder="1" applyAlignment="1">
      <alignment horizontal="distributed" vertical="center"/>
    </xf>
    <xf numFmtId="0" fontId="40" fillId="2" borderId="23" xfId="0" applyFont="1" applyFill="1" applyBorder="1" applyAlignment="1">
      <alignment horizontal="distributed" vertical="center" wrapText="1" justifyLastLine="1" shrinkToFit="1"/>
    </xf>
    <xf numFmtId="0" fontId="40" fillId="2" borderId="22" xfId="0" applyFont="1" applyFill="1" applyBorder="1" applyAlignment="1">
      <alignment horizontal="distributed" vertical="center" wrapText="1" justifyLastLine="1" shrinkToFit="1"/>
    </xf>
    <xf numFmtId="0" fontId="40" fillId="2" borderId="17" xfId="0" applyFont="1" applyFill="1" applyBorder="1" applyAlignment="1">
      <alignment horizontal="distributed" vertical="center" wrapText="1"/>
    </xf>
    <xf numFmtId="38" fontId="32" fillId="2" borderId="0" xfId="0" applyNumberFormat="1" applyFont="1" applyFill="1" applyBorder="1" applyAlignment="1">
      <alignment horizontal="right" vertical="center"/>
    </xf>
    <xf numFmtId="38" fontId="32" fillId="2" borderId="2" xfId="0" applyNumberFormat="1" applyFont="1" applyFill="1" applyBorder="1" applyAlignment="1">
      <alignment horizontal="right" vertical="center"/>
    </xf>
    <xf numFmtId="38" fontId="40" fillId="2" borderId="5" xfId="0" applyNumberFormat="1" applyFont="1" applyFill="1" applyBorder="1" applyAlignment="1">
      <alignment horizontal="right" vertical="center"/>
    </xf>
    <xf numFmtId="38" fontId="40" fillId="2" borderId="0" xfId="0" applyNumberFormat="1" applyFont="1" applyFill="1" applyBorder="1" applyAlignment="1">
      <alignment horizontal="right" vertical="center"/>
    </xf>
    <xf numFmtId="38" fontId="40" fillId="2" borderId="3" xfId="0" applyNumberFormat="1" applyFont="1" applyFill="1" applyBorder="1" applyAlignment="1">
      <alignment horizontal="right" vertical="center"/>
    </xf>
    <xf numFmtId="38" fontId="40" fillId="2" borderId="2" xfId="0" applyNumberFormat="1" applyFont="1" applyFill="1" applyBorder="1" applyAlignment="1">
      <alignment horizontal="right" vertical="center"/>
    </xf>
    <xf numFmtId="40" fontId="31" fillId="2" borderId="5" xfId="1" applyNumberFormat="1" applyFont="1" applyFill="1" applyBorder="1" applyAlignment="1">
      <alignment vertical="center"/>
    </xf>
    <xf numFmtId="0" fontId="31" fillId="2" borderId="5" xfId="0" applyFont="1" applyFill="1" applyBorder="1" applyAlignment="1">
      <alignment vertical="center"/>
    </xf>
    <xf numFmtId="38" fontId="31" fillId="2" borderId="20" xfId="1" applyFont="1" applyFill="1" applyBorder="1" applyAlignment="1">
      <alignment vertical="center"/>
    </xf>
    <xf numFmtId="38" fontId="31" fillId="2" borderId="12" xfId="1" applyFont="1" applyFill="1" applyBorder="1" applyAlignment="1">
      <alignment vertical="center"/>
    </xf>
    <xf numFmtId="38" fontId="31" fillId="2" borderId="20" xfId="1" applyFont="1" applyFill="1" applyBorder="1" applyAlignment="1">
      <alignment horizontal="distributed" vertical="center"/>
    </xf>
    <xf numFmtId="0" fontId="31" fillId="2" borderId="2" xfId="0" applyFont="1" applyFill="1" applyBorder="1" applyAlignment="1">
      <alignment horizontal="center" vertical="center" wrapText="1"/>
    </xf>
    <xf numFmtId="0" fontId="31" fillId="2" borderId="3" xfId="0" applyFont="1" applyFill="1" applyBorder="1" applyAlignment="1">
      <alignment vertical="center"/>
    </xf>
    <xf numFmtId="40" fontId="31" fillId="2" borderId="10" xfId="1" applyNumberFormat="1" applyFont="1" applyFill="1" applyBorder="1" applyAlignment="1">
      <alignment vertical="center"/>
    </xf>
    <xf numFmtId="40" fontId="31" fillId="2" borderId="9" xfId="1" applyNumberFormat="1" applyFont="1" applyFill="1" applyBorder="1" applyAlignment="1">
      <alignment vertical="center"/>
    </xf>
    <xf numFmtId="38" fontId="31" fillId="2" borderId="22" xfId="1" applyFont="1" applyFill="1" applyBorder="1" applyAlignment="1">
      <alignment vertical="center"/>
    </xf>
    <xf numFmtId="38" fontId="31" fillId="2" borderId="25" xfId="1" applyFont="1" applyFill="1" applyBorder="1" applyAlignment="1">
      <alignment vertical="center"/>
    </xf>
    <xf numFmtId="178" fontId="31" fillId="2" borderId="5" xfId="0" applyNumberFormat="1" applyFont="1" applyFill="1" applyBorder="1" applyAlignment="1">
      <alignment horizontal="right" vertical="center"/>
    </xf>
    <xf numFmtId="178" fontId="31" fillId="2" borderId="3" xfId="0" applyNumberFormat="1" applyFont="1" applyFill="1" applyBorder="1" applyAlignment="1">
      <alignment horizontal="right" vertical="center"/>
    </xf>
    <xf numFmtId="38" fontId="31" fillId="2" borderId="22" xfId="1" applyFont="1" applyFill="1" applyBorder="1" applyAlignment="1">
      <alignment horizontal="distributed" vertical="center"/>
    </xf>
    <xf numFmtId="0" fontId="37" fillId="2" borderId="22" xfId="4" applyFont="1" applyFill="1" applyBorder="1" applyAlignment="1">
      <alignment horizontal="distributed" vertical="center" wrapText="1"/>
    </xf>
    <xf numFmtId="0" fontId="31" fillId="2" borderId="20" xfId="0" applyFont="1" applyFill="1" applyBorder="1" applyAlignment="1">
      <alignment horizontal="distributed" vertical="center" textRotation="255"/>
    </xf>
    <xf numFmtId="0" fontId="31" fillId="2" borderId="20" xfId="0" applyFont="1" applyFill="1" applyBorder="1" applyAlignment="1">
      <alignment horizontal="center" vertical="distributed" textRotation="255"/>
    </xf>
    <xf numFmtId="38" fontId="31" fillId="2" borderId="20" xfId="1" applyFont="1" applyFill="1" applyBorder="1" applyAlignment="1">
      <alignment vertical="distributed" textRotation="255"/>
    </xf>
    <xf numFmtId="38" fontId="31" fillId="2" borderId="12" xfId="1" applyFont="1" applyFill="1" applyBorder="1" applyAlignment="1">
      <alignment vertical="distributed" textRotation="255"/>
    </xf>
    <xf numFmtId="38" fontId="40" fillId="2" borderId="10" xfId="1" applyFont="1" applyFill="1" applyBorder="1" applyAlignment="1">
      <alignment horizontal="distributed" vertical="center" justifyLastLine="1"/>
    </xf>
    <xf numFmtId="0" fontId="31" fillId="2" borderId="12" xfId="0" applyFont="1" applyFill="1" applyBorder="1" applyAlignment="1">
      <alignment horizontal="center" vertical="distributed" textRotation="255"/>
    </xf>
    <xf numFmtId="181" fontId="31" fillId="2" borderId="0" xfId="0" applyNumberFormat="1" applyFont="1" applyFill="1" applyBorder="1" applyAlignment="1">
      <alignment vertical="center"/>
    </xf>
    <xf numFmtId="0" fontId="32" fillId="2" borderId="40" xfId="70">
      <alignment vertical="center" wrapText="1"/>
    </xf>
    <xf numFmtId="0" fontId="34"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0" fontId="31" fillId="2" borderId="36" xfId="0" applyFont="1" applyFill="1" applyBorder="1" applyAlignment="1">
      <alignment horizontal="distributed" vertical="center" justifyLastLine="1"/>
    </xf>
    <xf numFmtId="0" fontId="31" fillId="2" borderId="0" xfId="0" applyFont="1" applyFill="1" applyBorder="1" applyAlignment="1">
      <alignment horizontal="center" vertical="center" wrapText="1"/>
    </xf>
    <xf numFmtId="38" fontId="31" fillId="2" borderId="0" xfId="1" applyFont="1" applyFill="1" applyBorder="1" applyAlignment="1">
      <alignment horizontal="distributed" vertical="center"/>
    </xf>
    <xf numFmtId="38" fontId="31" fillId="2" borderId="6" xfId="1" applyFont="1" applyFill="1" applyBorder="1" applyAlignment="1">
      <alignment horizontal="distributed" vertical="center"/>
    </xf>
    <xf numFmtId="38" fontId="31" fillId="2" borderId="0" xfId="1" applyFont="1" applyFill="1" applyBorder="1" applyAlignment="1">
      <alignment horizontal="distributed" vertical="center" wrapText="1"/>
    </xf>
    <xf numFmtId="0" fontId="31" fillId="2" borderId="7" xfId="0" applyFont="1" applyFill="1" applyBorder="1" applyAlignment="1">
      <alignment horizontal="distributed" vertical="center"/>
    </xf>
    <xf numFmtId="0" fontId="31" fillId="2" borderId="5" xfId="0" applyFont="1" applyFill="1" applyBorder="1" applyAlignment="1">
      <alignment horizontal="distributed" vertical="center"/>
    </xf>
    <xf numFmtId="0" fontId="31" fillId="2" borderId="0" xfId="0" applyFont="1" applyFill="1" applyBorder="1" applyAlignment="1">
      <alignment horizontal="distributed" vertical="center"/>
    </xf>
    <xf numFmtId="0" fontId="31" fillId="2" borderId="6" xfId="0" applyFont="1" applyFill="1" applyBorder="1" applyAlignment="1">
      <alignment horizontal="distributed" vertical="center"/>
    </xf>
    <xf numFmtId="38" fontId="31" fillId="2" borderId="23" xfId="1" applyFont="1" applyFill="1" applyBorder="1" applyAlignment="1">
      <alignment horizontal="distributed" vertical="center"/>
    </xf>
    <xf numFmtId="38" fontId="31" fillId="2" borderId="1" xfId="1" applyFont="1" applyFill="1" applyBorder="1" applyAlignment="1">
      <alignment horizontal="distributed" vertical="center" justifyLastLine="1"/>
    </xf>
    <xf numFmtId="0" fontId="31" fillId="2" borderId="19" xfId="0" applyFont="1" applyFill="1" applyBorder="1" applyAlignment="1">
      <alignment horizontal="distributed" vertical="center" wrapText="1" justifyLastLine="1"/>
    </xf>
    <xf numFmtId="0" fontId="31" fillId="2" borderId="12" xfId="0" applyFont="1" applyFill="1" applyBorder="1" applyAlignment="1">
      <alignment horizontal="distributed" vertical="center" wrapText="1" justifyLastLine="1"/>
    </xf>
    <xf numFmtId="0" fontId="31" fillId="2" borderId="10" xfId="0" applyFont="1" applyFill="1" applyBorder="1" applyAlignment="1">
      <alignment horizontal="distributed" vertical="center"/>
    </xf>
    <xf numFmtId="0" fontId="31" fillId="2" borderId="11" xfId="0" applyFont="1" applyFill="1" applyBorder="1" applyAlignment="1">
      <alignment horizontal="distributed" vertical="center"/>
    </xf>
    <xf numFmtId="0" fontId="31" fillId="2" borderId="23" xfId="0" applyFont="1" applyFill="1" applyBorder="1" applyAlignment="1">
      <alignment horizontal="distributed" vertical="center" wrapText="1"/>
    </xf>
    <xf numFmtId="0" fontId="31" fillId="2" borderId="22" xfId="0" applyFont="1" applyFill="1" applyBorder="1" applyAlignment="1">
      <alignment horizontal="distributed" vertical="center" wrapText="1" justifyLastLine="1"/>
    </xf>
    <xf numFmtId="0" fontId="31" fillId="2" borderId="0" xfId="0" applyFont="1" applyFill="1" applyBorder="1" applyAlignment="1">
      <alignment vertical="center" wrapText="1"/>
    </xf>
    <xf numFmtId="0" fontId="31" fillId="2" borderId="0" xfId="0" applyFont="1" applyFill="1" applyBorder="1" applyAlignment="1">
      <alignment horizontal="distributed" vertical="center" wrapText="1" justifyLastLine="1"/>
    </xf>
    <xf numFmtId="0" fontId="31" fillId="2" borderId="19" xfId="0" applyFont="1" applyFill="1" applyBorder="1" applyAlignment="1">
      <alignment horizontal="distributed" vertical="center" justifyLastLine="1"/>
    </xf>
    <xf numFmtId="0" fontId="31" fillId="2" borderId="2" xfId="0" applyFont="1" applyFill="1" applyBorder="1" applyAlignment="1">
      <alignment horizontal="distributed" vertical="center"/>
    </xf>
    <xf numFmtId="0" fontId="31" fillId="2" borderId="4" xfId="0" applyFont="1" applyFill="1" applyBorder="1" applyAlignment="1">
      <alignment horizontal="distributed" vertical="center"/>
    </xf>
    <xf numFmtId="0" fontId="31" fillId="2" borderId="18" xfId="0" applyFont="1" applyFill="1" applyBorder="1" applyAlignment="1">
      <alignment horizontal="distributed" vertical="center" justifyLastLine="1"/>
    </xf>
    <xf numFmtId="0" fontId="34" fillId="2" borderId="0" xfId="0" applyFont="1" applyFill="1" applyAlignment="1">
      <alignment horizontal="left" vertical="center" wrapText="1"/>
    </xf>
    <xf numFmtId="38" fontId="31" fillId="2" borderId="18" xfId="1" applyFont="1" applyFill="1" applyBorder="1" applyAlignment="1">
      <alignment horizontal="distributed" vertical="center" justifyLastLine="1"/>
    </xf>
    <xf numFmtId="0" fontId="31" fillId="2" borderId="12" xfId="0" applyFont="1" applyFill="1" applyBorder="1" applyAlignment="1">
      <alignment horizontal="distributed" vertical="center" justifyLastLine="1"/>
    </xf>
    <xf numFmtId="0" fontId="31" fillId="2" borderId="12" xfId="0" applyFont="1" applyFill="1" applyBorder="1" applyAlignment="1">
      <alignment horizontal="distributed" vertical="center"/>
    </xf>
    <xf numFmtId="0" fontId="31" fillId="2" borderId="0" xfId="0" applyFont="1" applyFill="1" applyAlignment="1">
      <alignment horizontal="left" vertical="center" wrapText="1"/>
    </xf>
    <xf numFmtId="38" fontId="31" fillId="2" borderId="36" xfId="1" applyFont="1" applyFill="1" applyBorder="1" applyAlignment="1">
      <alignment horizontal="distributed" vertical="center" justifyLastLine="1"/>
    </xf>
    <xf numFmtId="38" fontId="31" fillId="2" borderId="17" xfId="1" applyFont="1" applyFill="1" applyBorder="1" applyAlignment="1">
      <alignment horizontal="distributed" vertical="center" wrapText="1" justifyLastLine="1"/>
    </xf>
    <xf numFmtId="38" fontId="31" fillId="2" borderId="22" xfId="1" applyFont="1" applyFill="1" applyBorder="1" applyAlignment="1">
      <alignment horizontal="distributed" vertical="center" wrapText="1" justifyLastLine="1"/>
    </xf>
    <xf numFmtId="0" fontId="31" fillId="2" borderId="6" xfId="4" applyFont="1" applyFill="1" applyBorder="1" applyAlignment="1">
      <alignment horizontal="distributed" vertical="center"/>
    </xf>
    <xf numFmtId="0" fontId="31" fillId="2" borderId="4" xfId="4" applyFont="1" applyFill="1" applyBorder="1" applyAlignment="1">
      <alignment horizontal="distributed" vertical="center"/>
    </xf>
    <xf numFmtId="38" fontId="31" fillId="2" borderId="12" xfId="1" applyFont="1" applyFill="1" applyBorder="1" applyAlignment="1">
      <alignment horizontal="distributed" vertical="center" justifyLastLine="1"/>
    </xf>
    <xf numFmtId="38" fontId="31" fillId="2" borderId="10" xfId="1" applyFont="1" applyFill="1" applyBorder="1" applyAlignment="1">
      <alignment horizontal="distributed" vertical="center" justifyLastLine="1"/>
    </xf>
    <xf numFmtId="38" fontId="31" fillId="2" borderId="8" xfId="5" applyFont="1" applyFill="1" applyBorder="1" applyAlignment="1">
      <alignment vertical="center"/>
    </xf>
    <xf numFmtId="0" fontId="38" fillId="2" borderId="20" xfId="0" applyFont="1" applyFill="1" applyBorder="1" applyAlignment="1">
      <alignment horizontal="distributed" vertical="center" wrapText="1"/>
    </xf>
    <xf numFmtId="0" fontId="39" fillId="2" borderId="20" xfId="0" applyFont="1" applyFill="1" applyBorder="1" applyAlignment="1">
      <alignment horizontal="distributed" vertical="center" wrapText="1"/>
    </xf>
    <xf numFmtId="0" fontId="28" fillId="2" borderId="0" xfId="0" applyFont="1" applyFill="1" applyAlignment="1">
      <alignment horizontal="center" vertical="center"/>
    </xf>
    <xf numFmtId="0" fontId="31" fillId="2" borderId="16" xfId="0" applyFont="1" applyFill="1" applyBorder="1" applyAlignment="1">
      <alignment horizontal="distributed" vertical="center"/>
    </xf>
    <xf numFmtId="0" fontId="31" fillId="2" borderId="7" xfId="0" applyFont="1" applyFill="1" applyBorder="1" applyAlignment="1">
      <alignment horizontal="distributed" vertical="center"/>
    </xf>
    <xf numFmtId="0" fontId="31" fillId="2" borderId="42" xfId="0" applyFont="1" applyFill="1" applyBorder="1" applyAlignment="1">
      <alignment horizontal="distributed" vertical="center"/>
    </xf>
    <xf numFmtId="0" fontId="31" fillId="2" borderId="38" xfId="0" applyFont="1" applyFill="1" applyBorder="1" applyAlignment="1">
      <alignment horizontal="distributed" vertical="center"/>
    </xf>
    <xf numFmtId="0" fontId="31" fillId="2" borderId="17" xfId="0" applyFont="1" applyFill="1" applyBorder="1" applyAlignment="1">
      <alignment horizontal="center" vertical="distributed" textRotation="255" wrapText="1" justifyLastLine="1"/>
    </xf>
    <xf numFmtId="0" fontId="31" fillId="2" borderId="20" xfId="0" applyFont="1" applyFill="1" applyBorder="1" applyAlignment="1">
      <alignment horizontal="center" vertical="distributed" textRotation="255" wrapText="1" justifyLastLine="1"/>
    </xf>
    <xf numFmtId="0" fontId="31" fillId="2" borderId="37" xfId="0" applyFont="1" applyFill="1" applyBorder="1" applyAlignment="1">
      <alignment horizontal="center" vertical="distributed" textRotation="255" wrapText="1" justifyLastLine="1"/>
    </xf>
    <xf numFmtId="0" fontId="31" fillId="2" borderId="5" xfId="0" applyFont="1" applyFill="1" applyBorder="1" applyAlignment="1">
      <alignment horizontal="distributed" vertical="center"/>
    </xf>
    <xf numFmtId="0" fontId="31" fillId="2" borderId="0" xfId="0" applyFont="1" applyFill="1" applyBorder="1" applyAlignment="1">
      <alignment horizontal="distributed" vertical="center"/>
    </xf>
    <xf numFmtId="0" fontId="31" fillId="2" borderId="6" xfId="0" applyFont="1" applyFill="1" applyBorder="1" applyAlignment="1">
      <alignment horizontal="distributed" vertical="center"/>
    </xf>
    <xf numFmtId="0" fontId="31" fillId="2" borderId="8" xfId="0" applyFont="1" applyFill="1" applyBorder="1" applyAlignment="1">
      <alignment horizontal="distributed" vertical="center"/>
    </xf>
    <xf numFmtId="0" fontId="31" fillId="2" borderId="5" xfId="0" applyFont="1" applyFill="1" applyBorder="1" applyAlignment="1">
      <alignment horizontal="center" vertical="distributed" textRotation="255" wrapText="1" justifyLastLine="1"/>
    </xf>
    <xf numFmtId="0" fontId="31" fillId="2" borderId="3" xfId="0" applyFont="1" applyFill="1" applyBorder="1" applyAlignment="1">
      <alignment horizontal="center" vertical="distributed" textRotation="255" wrapText="1" justifyLastLine="1"/>
    </xf>
    <xf numFmtId="38" fontId="31" fillId="2" borderId="0" xfId="1" applyFont="1" applyFill="1" applyBorder="1" applyAlignment="1">
      <alignment horizontal="distributed" vertical="center" wrapText="1"/>
    </xf>
    <xf numFmtId="38" fontId="31" fillId="2" borderId="6" xfId="1" applyFont="1" applyFill="1" applyBorder="1" applyAlignment="1">
      <alignment horizontal="distributed" vertical="center" wrapText="1"/>
    </xf>
    <xf numFmtId="38" fontId="31" fillId="2" borderId="10" xfId="1" applyFont="1" applyFill="1" applyBorder="1" applyAlignment="1">
      <alignment horizontal="distributed" vertical="center" wrapText="1"/>
    </xf>
    <xf numFmtId="38" fontId="31" fillId="2" borderId="9" xfId="1" applyFont="1" applyFill="1" applyBorder="1" applyAlignment="1">
      <alignment horizontal="distributed" vertical="center" wrapText="1"/>
    </xf>
    <xf numFmtId="38" fontId="31" fillId="2" borderId="11" xfId="1" applyFont="1" applyFill="1" applyBorder="1" applyAlignment="1">
      <alignment horizontal="distributed" vertical="center" wrapText="1"/>
    </xf>
    <xf numFmtId="0" fontId="34" fillId="2" borderId="0" xfId="0" applyFont="1" applyFill="1" applyBorder="1" applyAlignment="1">
      <alignment horizontal="left" vertical="center" wrapText="1"/>
    </xf>
    <xf numFmtId="0" fontId="31" fillId="2" borderId="0" xfId="0" applyFont="1" applyFill="1" applyBorder="1" applyAlignment="1">
      <alignment horizontal="left" vertical="center" wrapText="1"/>
    </xf>
    <xf numFmtId="38" fontId="31" fillId="2" borderId="8" xfId="1" applyFont="1" applyFill="1" applyBorder="1" applyAlignment="1">
      <alignment horizontal="distributed" vertical="center"/>
    </xf>
    <xf numFmtId="0" fontId="31" fillId="2" borderId="21" xfId="0" applyFont="1" applyFill="1" applyBorder="1" applyAlignment="1">
      <alignment horizontal="distributed" vertical="center" justifyLastLine="1"/>
    </xf>
    <xf numFmtId="0" fontId="31" fillId="2" borderId="36" xfId="0" applyFont="1" applyFill="1" applyBorder="1" applyAlignment="1">
      <alignment horizontal="distributed" vertical="center" justifyLastLine="1"/>
    </xf>
    <xf numFmtId="0" fontId="31" fillId="2" borderId="0" xfId="0" applyFont="1" applyFill="1" applyBorder="1" applyAlignment="1">
      <alignment horizontal="center" vertical="center" wrapText="1"/>
    </xf>
    <xf numFmtId="38" fontId="31" fillId="2" borderId="25" xfId="1" applyFont="1" applyFill="1" applyBorder="1" applyAlignment="1">
      <alignment horizontal="distributed" vertical="center"/>
    </xf>
    <xf numFmtId="38" fontId="31" fillId="2" borderId="24" xfId="1" applyFont="1" applyFill="1" applyBorder="1" applyAlignment="1">
      <alignment horizontal="distributed" vertical="center"/>
    </xf>
    <xf numFmtId="38" fontId="31" fillId="2" borderId="16" xfId="1" applyFont="1" applyFill="1" applyBorder="1" applyAlignment="1">
      <alignment horizontal="distributed" vertical="center"/>
    </xf>
    <xf numFmtId="38" fontId="31" fillId="2" borderId="7" xfId="1" applyFont="1" applyFill="1" applyBorder="1" applyAlignment="1">
      <alignment horizontal="distributed" vertical="center"/>
    </xf>
    <xf numFmtId="38" fontId="31" fillId="2" borderId="0" xfId="1" applyFont="1" applyFill="1" applyBorder="1" applyAlignment="1">
      <alignment horizontal="distributed" vertical="center"/>
    </xf>
    <xf numFmtId="38" fontId="31" fillId="2" borderId="6" xfId="1" applyFont="1" applyFill="1" applyBorder="1" applyAlignment="1">
      <alignment horizontal="distributed" vertical="center"/>
    </xf>
    <xf numFmtId="38" fontId="31" fillId="2" borderId="16" xfId="1" applyFont="1" applyFill="1" applyBorder="1" applyAlignment="1">
      <alignment horizontal="distributed" vertical="center" wrapText="1"/>
    </xf>
    <xf numFmtId="38" fontId="31" fillId="2" borderId="8" xfId="1" applyFont="1" applyFill="1" applyBorder="1" applyAlignment="1">
      <alignment horizontal="distributed" vertical="center" wrapText="1"/>
    </xf>
    <xf numFmtId="38" fontId="31" fillId="2" borderId="7" xfId="1" applyFont="1" applyFill="1" applyBorder="1" applyAlignment="1">
      <alignment horizontal="distributed" vertical="center" wrapText="1"/>
    </xf>
    <xf numFmtId="38" fontId="31" fillId="2" borderId="5" xfId="1" applyFont="1" applyFill="1" applyBorder="1" applyAlignment="1">
      <alignment horizontal="distributed" vertical="center"/>
    </xf>
    <xf numFmtId="38" fontId="31" fillId="2" borderId="23" xfId="1" applyFont="1" applyFill="1" applyBorder="1" applyAlignment="1">
      <alignment horizontal="distributed" vertical="center"/>
    </xf>
    <xf numFmtId="38" fontId="31" fillId="2" borderId="15" xfId="1" applyFont="1" applyFill="1" applyBorder="1" applyAlignment="1">
      <alignment horizontal="distributed" vertical="center" justifyLastLine="1"/>
    </xf>
    <xf numFmtId="0" fontId="31" fillId="2" borderId="20" xfId="0" applyFont="1" applyFill="1" applyBorder="1" applyAlignment="1">
      <alignment horizontal="distributed" vertical="center" justifyLastLine="1"/>
    </xf>
    <xf numFmtId="0" fontId="31" fillId="2" borderId="13" xfId="2" applyFont="1" applyFill="1" applyBorder="1" applyAlignment="1">
      <alignment horizontal="distributed" vertical="center" wrapText="1" justifyLastLine="1"/>
    </xf>
    <xf numFmtId="0" fontId="31" fillId="2" borderId="1" xfId="0" applyFont="1" applyFill="1" applyBorder="1" applyAlignment="1">
      <alignment horizontal="distributed" vertical="center" justifyLastLine="1"/>
    </xf>
    <xf numFmtId="0" fontId="31" fillId="2" borderId="14" xfId="0" applyFont="1" applyFill="1" applyBorder="1" applyAlignment="1">
      <alignment horizontal="distributed" vertical="center" justifyLastLine="1"/>
    </xf>
    <xf numFmtId="38" fontId="31" fillId="2" borderId="1" xfId="1" applyFont="1" applyFill="1" applyBorder="1" applyAlignment="1">
      <alignment horizontal="distributed" vertical="center" justifyLastLine="1"/>
    </xf>
    <xf numFmtId="38" fontId="31" fillId="2" borderId="14" xfId="1" applyFont="1" applyFill="1" applyBorder="1" applyAlignment="1">
      <alignment horizontal="distributed" vertical="center" justifyLastLine="1"/>
    </xf>
    <xf numFmtId="38" fontId="31" fillId="2" borderId="9" xfId="1" applyFont="1" applyFill="1" applyBorder="1" applyAlignment="1">
      <alignment horizontal="distributed" vertical="center" justifyLastLine="1"/>
    </xf>
    <xf numFmtId="38" fontId="31" fillId="2" borderId="11" xfId="1" applyFont="1" applyFill="1" applyBorder="1" applyAlignment="1">
      <alignment horizontal="distributed" vertical="center" justifyLastLine="1"/>
    </xf>
    <xf numFmtId="0" fontId="31" fillId="2" borderId="19" xfId="0" applyFont="1" applyFill="1" applyBorder="1" applyAlignment="1">
      <alignment horizontal="distributed" vertical="center" wrapText="1" justifyLastLine="1"/>
    </xf>
    <xf numFmtId="0" fontId="31" fillId="2" borderId="18" xfId="0" applyFont="1" applyFill="1" applyBorder="1" applyAlignment="1">
      <alignment horizontal="distributed" vertical="center" wrapText="1" justifyLastLine="1"/>
    </xf>
    <xf numFmtId="0" fontId="31" fillId="2" borderId="21" xfId="0" applyFont="1" applyFill="1" applyBorder="1" applyAlignment="1">
      <alignment horizontal="distributed" vertical="center" wrapText="1" justifyLastLine="1"/>
    </xf>
    <xf numFmtId="0" fontId="31" fillId="2" borderId="25" xfId="0" applyFont="1" applyFill="1" applyBorder="1" applyAlignment="1">
      <alignment horizontal="distributed" vertical="center"/>
    </xf>
    <xf numFmtId="0" fontId="31" fillId="2" borderId="24" xfId="0" applyFont="1" applyFill="1" applyBorder="1" applyAlignment="1">
      <alignment horizontal="distributed" vertical="center"/>
    </xf>
    <xf numFmtId="0" fontId="31" fillId="2" borderId="1" xfId="0" applyFont="1" applyFill="1" applyBorder="1" applyAlignment="1">
      <alignment horizontal="distributed" vertical="center" wrapText="1" justifyLastLine="1"/>
    </xf>
    <xf numFmtId="0" fontId="31" fillId="2" borderId="9" xfId="0" applyFont="1" applyFill="1" applyBorder="1" applyAlignment="1">
      <alignment horizontal="distributed" vertical="center" justifyLastLine="1"/>
    </xf>
    <xf numFmtId="0" fontId="31" fillId="2" borderId="11" xfId="0" applyFont="1" applyFill="1" applyBorder="1" applyAlignment="1">
      <alignment horizontal="distributed" vertical="center" justifyLastLine="1"/>
    </xf>
    <xf numFmtId="0" fontId="31" fillId="2" borderId="15" xfId="0" applyFont="1" applyFill="1" applyBorder="1" applyAlignment="1">
      <alignment horizontal="distributed" vertical="center" wrapText="1" justifyLastLine="1"/>
    </xf>
    <xf numFmtId="0" fontId="31" fillId="2" borderId="12" xfId="0" applyFont="1" applyFill="1" applyBorder="1" applyAlignment="1">
      <alignment horizontal="distributed" vertical="center" wrapText="1" justifyLastLine="1"/>
    </xf>
    <xf numFmtId="0" fontId="31" fillId="2" borderId="10" xfId="0" applyFont="1" applyFill="1" applyBorder="1" applyAlignment="1">
      <alignment horizontal="distributed" vertical="center"/>
    </xf>
    <xf numFmtId="0" fontId="31" fillId="2" borderId="11" xfId="0" applyFont="1" applyFill="1" applyBorder="1" applyAlignment="1">
      <alignment horizontal="distributed" vertical="center"/>
    </xf>
    <xf numFmtId="0" fontId="34" fillId="2" borderId="0" xfId="0" applyFont="1" applyFill="1" applyBorder="1" applyAlignment="1">
      <alignment horizontal="left" vertical="top" wrapText="1"/>
    </xf>
    <xf numFmtId="0" fontId="31" fillId="2" borderId="0" xfId="0" applyFont="1" applyFill="1" applyBorder="1" applyAlignment="1">
      <alignment vertical="center" wrapText="1"/>
    </xf>
    <xf numFmtId="0" fontId="31" fillId="2" borderId="0" xfId="0" applyFont="1" applyFill="1" applyBorder="1" applyAlignment="1">
      <alignment horizontal="distributed" vertical="center" wrapText="1" justifyLastLine="1"/>
    </xf>
    <xf numFmtId="0" fontId="31" fillId="2" borderId="9" xfId="0" applyFont="1" applyFill="1" applyBorder="1" applyAlignment="1">
      <alignment horizontal="distributed" vertical="center" wrapText="1" justifyLastLine="1"/>
    </xf>
    <xf numFmtId="0" fontId="31" fillId="2" borderId="20" xfId="0" applyFont="1" applyFill="1" applyBorder="1" applyAlignment="1">
      <alignment horizontal="distributed" vertical="center" wrapText="1" justifyLastLine="1"/>
    </xf>
    <xf numFmtId="0" fontId="31" fillId="2" borderId="13" xfId="0" applyFont="1" applyFill="1" applyBorder="1" applyAlignment="1">
      <alignment horizontal="distributed" vertical="center" wrapText="1" justifyLastLine="1"/>
    </xf>
    <xf numFmtId="0" fontId="31" fillId="2" borderId="14" xfId="0" applyFont="1" applyFill="1" applyBorder="1" applyAlignment="1">
      <alignment horizontal="distributed" vertical="center" wrapText="1" justifyLastLine="1"/>
    </xf>
    <xf numFmtId="0" fontId="31" fillId="2" borderId="10" xfId="0" applyFont="1" applyFill="1" applyBorder="1" applyAlignment="1">
      <alignment horizontal="distributed" vertical="center" wrapText="1" justifyLastLine="1"/>
    </xf>
    <xf numFmtId="0" fontId="31" fillId="2" borderId="11" xfId="0" applyFont="1" applyFill="1" applyBorder="1" applyAlignment="1">
      <alignment horizontal="distributed" vertical="center" wrapText="1" justifyLastLine="1"/>
    </xf>
    <xf numFmtId="0" fontId="31" fillId="2" borderId="22" xfId="0" applyFont="1" applyFill="1" applyBorder="1" applyAlignment="1">
      <alignment horizontal="distributed" vertical="center" wrapText="1" justifyLastLine="1"/>
    </xf>
    <xf numFmtId="0" fontId="31" fillId="2" borderId="24" xfId="0" applyFont="1" applyFill="1" applyBorder="1" applyAlignment="1">
      <alignment horizontal="distributed" vertical="center" wrapText="1" justifyLastLine="1"/>
    </xf>
    <xf numFmtId="0" fontId="31" fillId="2" borderId="7" xfId="0" applyFont="1" applyFill="1" applyBorder="1" applyAlignment="1">
      <alignment horizontal="distributed" vertical="center" textRotation="255" wrapText="1"/>
    </xf>
    <xf numFmtId="0" fontId="31" fillId="2" borderId="6" xfId="0" applyFont="1" applyFill="1" applyBorder="1" applyAlignment="1">
      <alignment horizontal="distributed" vertical="center" textRotation="255" wrapText="1"/>
    </xf>
    <xf numFmtId="0" fontId="31" fillId="2" borderId="11" xfId="0" applyFont="1" applyFill="1" applyBorder="1" applyAlignment="1">
      <alignment horizontal="distributed" vertical="center" textRotation="255" wrapText="1"/>
    </xf>
    <xf numFmtId="0" fontId="31" fillId="2" borderId="25" xfId="0" applyFont="1" applyFill="1" applyBorder="1" applyAlignment="1">
      <alignment horizontal="distributed" vertical="center" wrapText="1" justifyLastLine="1"/>
    </xf>
    <xf numFmtId="0" fontId="31" fillId="2" borderId="8" xfId="0" applyFont="1" applyFill="1" applyBorder="1" applyAlignment="1">
      <alignment horizontal="distributed" vertical="center" wrapText="1"/>
    </xf>
    <xf numFmtId="0" fontId="31" fillId="2" borderId="7" xfId="0" applyFont="1" applyFill="1" applyBorder="1" applyAlignment="1">
      <alignment horizontal="center" vertical="distributed" textRotation="255" wrapText="1"/>
    </xf>
    <xf numFmtId="0" fontId="31" fillId="2" borderId="6" xfId="0" applyFont="1" applyFill="1" applyBorder="1" applyAlignment="1">
      <alignment horizontal="center" vertical="distributed" textRotation="255" wrapText="1"/>
    </xf>
    <xf numFmtId="0" fontId="31" fillId="2" borderId="11" xfId="0" applyFont="1" applyFill="1" applyBorder="1" applyAlignment="1">
      <alignment horizontal="center" vertical="distributed" textRotation="255" wrapText="1"/>
    </xf>
    <xf numFmtId="0" fontId="43" fillId="2" borderId="5" xfId="0" applyFont="1" applyFill="1" applyBorder="1" applyAlignment="1">
      <alignment horizontal="distributed" vertical="center" wrapText="1"/>
    </xf>
    <xf numFmtId="0" fontId="43" fillId="2" borderId="6" xfId="0" applyFont="1" applyFill="1" applyBorder="1" applyAlignment="1">
      <alignment horizontal="distributed" vertical="center" wrapText="1"/>
    </xf>
    <xf numFmtId="0" fontId="31" fillId="2" borderId="16" xfId="0" applyFont="1" applyFill="1" applyBorder="1" applyAlignment="1">
      <alignment horizontal="distributed" vertical="center" wrapText="1"/>
    </xf>
    <xf numFmtId="0" fontId="31" fillId="2" borderId="7" xfId="0" applyFont="1" applyFill="1" applyBorder="1" applyAlignment="1">
      <alignment horizontal="distributed" vertical="center" wrapText="1"/>
    </xf>
    <xf numFmtId="0" fontId="31" fillId="2" borderId="5" xfId="0" applyFont="1" applyFill="1" applyBorder="1" applyAlignment="1">
      <alignment horizontal="distributed" vertical="center" wrapText="1"/>
    </xf>
    <xf numFmtId="0" fontId="31" fillId="2" borderId="6" xfId="0" applyFont="1" applyFill="1" applyBorder="1" applyAlignment="1">
      <alignment horizontal="distributed" vertical="center" wrapText="1"/>
    </xf>
    <xf numFmtId="0" fontId="31" fillId="2" borderId="22" xfId="0" applyFont="1" applyFill="1" applyBorder="1" applyAlignment="1">
      <alignment horizontal="distributed" vertical="center" wrapText="1"/>
    </xf>
    <xf numFmtId="0" fontId="31" fillId="2" borderId="25" xfId="0" applyFont="1" applyFill="1" applyBorder="1" applyAlignment="1">
      <alignment horizontal="distributed" vertical="center" wrapText="1"/>
    </xf>
    <xf numFmtId="0" fontId="31" fillId="2" borderId="24" xfId="0" applyFont="1" applyFill="1" applyBorder="1" applyAlignment="1">
      <alignment horizontal="distributed" vertical="center" wrapText="1"/>
    </xf>
    <xf numFmtId="0" fontId="31" fillId="2" borderId="39" xfId="0" applyFont="1" applyFill="1" applyBorder="1" applyAlignment="1">
      <alignment horizontal="distributed" vertical="center" wrapText="1"/>
    </xf>
    <xf numFmtId="0" fontId="38" fillId="2" borderId="17" xfId="0" applyFont="1" applyFill="1" applyBorder="1" applyAlignment="1">
      <alignment horizontal="center" vertical="distributed" textRotation="255" wrapText="1"/>
    </xf>
    <xf numFmtId="0" fontId="38" fillId="2" borderId="20" xfId="0" applyFont="1" applyFill="1" applyBorder="1" applyAlignment="1">
      <alignment horizontal="center" vertical="distributed" textRotation="255" wrapText="1"/>
    </xf>
    <xf numFmtId="0" fontId="38" fillId="2" borderId="37" xfId="0" applyFont="1" applyFill="1" applyBorder="1" applyAlignment="1">
      <alignment horizontal="center" vertical="distributed" textRotation="255" wrapText="1"/>
    </xf>
    <xf numFmtId="0" fontId="31" fillId="2" borderId="4" xfId="0" applyFont="1" applyFill="1" applyBorder="1" applyAlignment="1">
      <alignment horizontal="center" vertical="distributed" textRotation="255" wrapText="1"/>
    </xf>
    <xf numFmtId="0" fontId="31" fillId="2" borderId="17" xfId="0" applyFont="1" applyFill="1" applyBorder="1" applyAlignment="1">
      <alignment horizontal="center" vertical="distributed" textRotation="255" wrapText="1"/>
    </xf>
    <xf numFmtId="0" fontId="31" fillId="2" borderId="20" xfId="0" applyFont="1" applyFill="1" applyBorder="1" applyAlignment="1">
      <alignment horizontal="center" vertical="distributed" textRotation="255" wrapText="1"/>
    </xf>
    <xf numFmtId="0" fontId="31" fillId="2" borderId="12" xfId="0" applyFont="1" applyFill="1" applyBorder="1" applyAlignment="1">
      <alignment horizontal="center" vertical="distributed" textRotation="255" wrapText="1"/>
    </xf>
    <xf numFmtId="0" fontId="31" fillId="2" borderId="23" xfId="0" applyFont="1" applyFill="1" applyBorder="1" applyAlignment="1">
      <alignment horizontal="distributed" vertical="center" wrapText="1"/>
    </xf>
    <xf numFmtId="0" fontId="31" fillId="2" borderId="22" xfId="0" applyFont="1" applyFill="1" applyBorder="1" applyAlignment="1">
      <alignment horizontal="center" vertical="distributed" textRotation="255" wrapText="1"/>
    </xf>
    <xf numFmtId="0" fontId="31" fillId="2" borderId="25" xfId="0" applyFont="1" applyFill="1" applyBorder="1" applyAlignment="1">
      <alignment horizontal="center" vertical="distributed" textRotation="255" wrapText="1"/>
    </xf>
    <xf numFmtId="0" fontId="31" fillId="2" borderId="24" xfId="0" applyFont="1" applyFill="1" applyBorder="1" applyAlignment="1">
      <alignment horizontal="center" vertical="distributed" textRotation="255" wrapText="1"/>
    </xf>
    <xf numFmtId="0" fontId="40" fillId="2" borderId="22" xfId="0" applyFont="1" applyFill="1" applyBorder="1" applyAlignment="1">
      <alignment horizontal="distributed" vertical="center" wrapText="1"/>
    </xf>
    <xf numFmtId="0" fontId="40" fillId="2" borderId="25" xfId="0" applyFont="1" applyFill="1" applyBorder="1" applyAlignment="1">
      <alignment horizontal="distributed" vertical="center" wrapText="1"/>
    </xf>
    <xf numFmtId="0" fontId="40" fillId="2" borderId="24" xfId="0" applyFont="1" applyFill="1" applyBorder="1" applyAlignment="1">
      <alignment horizontal="distributed" vertical="center" wrapText="1"/>
    </xf>
    <xf numFmtId="0" fontId="43" fillId="2" borderId="22" xfId="0" applyFont="1" applyFill="1" applyBorder="1" applyAlignment="1">
      <alignment horizontal="distributed" vertical="center" wrapText="1"/>
    </xf>
    <xf numFmtId="0" fontId="43" fillId="2" borderId="25" xfId="0" applyFont="1" applyFill="1" applyBorder="1" applyAlignment="1">
      <alignment horizontal="distributed" vertical="center" wrapText="1"/>
    </xf>
    <xf numFmtId="0" fontId="43" fillId="2" borderId="24" xfId="0" applyFont="1" applyFill="1" applyBorder="1" applyAlignment="1">
      <alignment horizontal="distributed" vertical="center" wrapText="1"/>
    </xf>
    <xf numFmtId="0" fontId="31" fillId="2" borderId="19" xfId="0" applyFont="1" applyFill="1" applyBorder="1" applyAlignment="1">
      <alignment horizontal="distributed" vertical="center" justifyLastLine="1"/>
    </xf>
    <xf numFmtId="0" fontId="40" fillId="2" borderId="8" xfId="0" applyFont="1" applyFill="1" applyBorder="1" applyAlignment="1">
      <alignment horizontal="distributed" vertical="center"/>
    </xf>
    <xf numFmtId="0" fontId="40" fillId="2" borderId="7" xfId="0" applyFont="1" applyFill="1" applyBorder="1" applyAlignment="1">
      <alignment horizontal="distributed" vertical="center"/>
    </xf>
    <xf numFmtId="0" fontId="31" fillId="2" borderId="21" xfId="0" applyFont="1" applyFill="1" applyBorder="1" applyAlignment="1">
      <alignment horizontal="distributed" vertical="center" justifyLastLine="1" shrinkToFit="1"/>
    </xf>
    <xf numFmtId="0" fontId="31" fillId="2" borderId="36" xfId="0" applyFont="1" applyFill="1" applyBorder="1" applyAlignment="1">
      <alignment horizontal="distributed" vertical="center" justifyLastLine="1" shrinkToFit="1"/>
    </xf>
    <xf numFmtId="0" fontId="31" fillId="2" borderId="7" xfId="0" applyFont="1" applyFill="1" applyBorder="1" applyAlignment="1">
      <alignment horizontal="distributed" vertical="center" justifyLastLine="1" shrinkToFit="1"/>
    </xf>
    <xf numFmtId="0" fontId="31" fillId="2" borderId="17" xfId="0" applyFont="1" applyFill="1" applyBorder="1" applyAlignment="1">
      <alignment horizontal="distributed" vertical="center" justifyLastLine="1" shrinkToFit="1"/>
    </xf>
    <xf numFmtId="0" fontId="31" fillId="2" borderId="23" xfId="0" applyFont="1" applyFill="1" applyBorder="1" applyAlignment="1">
      <alignment horizontal="distributed" vertical="center" justifyLastLine="1" shrinkToFit="1"/>
    </xf>
    <xf numFmtId="0" fontId="31" fillId="2" borderId="0" xfId="0" applyFont="1" applyFill="1" applyAlignment="1">
      <alignment horizontal="distributed" vertical="center" justifyLastLine="1"/>
    </xf>
    <xf numFmtId="0" fontId="31" fillId="2" borderId="6" xfId="0" applyFont="1" applyFill="1" applyBorder="1" applyAlignment="1">
      <alignment horizontal="distributed" vertical="center" justifyLastLine="1"/>
    </xf>
    <xf numFmtId="0" fontId="31" fillId="2" borderId="15" xfId="0" applyFont="1" applyFill="1" applyBorder="1" applyAlignment="1">
      <alignment horizontal="distributed" vertical="center" justifyLastLine="1"/>
    </xf>
    <xf numFmtId="176" fontId="31" fillId="2" borderId="19" xfId="1" applyNumberFormat="1" applyFont="1" applyFill="1" applyBorder="1" applyAlignment="1">
      <alignment horizontal="distributed" vertical="center" justifyLastLine="1"/>
    </xf>
    <xf numFmtId="0" fontId="31" fillId="2" borderId="18" xfId="0" applyFont="1" applyFill="1" applyBorder="1" applyAlignment="1">
      <alignment horizontal="distributed" vertical="center" justifyLastLine="1"/>
    </xf>
    <xf numFmtId="176" fontId="31" fillId="2" borderId="13" xfId="1" applyNumberFormat="1" applyFont="1" applyFill="1" applyBorder="1" applyAlignment="1">
      <alignment horizontal="distributed" vertical="center" wrapText="1" justifyLastLine="1"/>
    </xf>
    <xf numFmtId="0" fontId="31" fillId="2" borderId="5" xfId="0" applyFont="1" applyFill="1" applyBorder="1" applyAlignment="1">
      <alignment horizontal="distributed" vertical="center" justifyLastLine="1"/>
    </xf>
    <xf numFmtId="0" fontId="31" fillId="2" borderId="2" xfId="0" applyFont="1" applyFill="1" applyBorder="1" applyAlignment="1">
      <alignment horizontal="distributed" vertical="center"/>
    </xf>
    <xf numFmtId="0" fontId="31" fillId="2" borderId="4" xfId="0" applyFont="1" applyFill="1" applyBorder="1" applyAlignment="1">
      <alignment horizontal="distributed" vertical="center"/>
    </xf>
    <xf numFmtId="0" fontId="31" fillId="2" borderId="9" xfId="0" applyFont="1" applyFill="1" applyBorder="1" applyAlignment="1">
      <alignment horizontal="distributed" vertical="center"/>
    </xf>
    <xf numFmtId="0" fontId="31" fillId="2" borderId="22" xfId="0" applyFont="1" applyFill="1" applyBorder="1" applyAlignment="1">
      <alignment horizontal="distributed" vertical="center"/>
    </xf>
    <xf numFmtId="0" fontId="31" fillId="2" borderId="5" xfId="0" applyFont="1" applyFill="1" applyBorder="1" applyAlignment="1">
      <alignment horizontal="distributed" vertical="center" wrapText="1" justifyLastLine="1"/>
    </xf>
    <xf numFmtId="0" fontId="44" fillId="2" borderId="24" xfId="4" applyFont="1" applyFill="1" applyBorder="1" applyAlignment="1">
      <alignment horizontal="distributed" vertical="center" textRotation="255"/>
    </xf>
    <xf numFmtId="0" fontId="40" fillId="2" borderId="38" xfId="0" applyFont="1" applyFill="1" applyBorder="1" applyAlignment="1">
      <alignment horizontal="distributed" vertical="center" textRotation="255"/>
    </xf>
    <xf numFmtId="0" fontId="37" fillId="2" borderId="17" xfId="4" applyFont="1" applyFill="1" applyBorder="1" applyAlignment="1">
      <alignment horizontal="distributed" vertical="center" wrapText="1"/>
    </xf>
    <xf numFmtId="0" fontId="31" fillId="2" borderId="23" xfId="0" applyFont="1" applyFill="1" applyBorder="1" applyAlignment="1">
      <alignment horizontal="distributed" vertical="center"/>
    </xf>
    <xf numFmtId="0" fontId="37" fillId="2" borderId="39" xfId="4" applyFont="1" applyFill="1" applyBorder="1" applyAlignment="1">
      <alignment horizontal="distributed" vertical="center" wrapText="1"/>
    </xf>
    <xf numFmtId="0" fontId="37" fillId="2" borderId="42" xfId="4" applyFont="1" applyFill="1" applyBorder="1" applyAlignment="1">
      <alignment horizontal="distributed" vertical="center" wrapText="1"/>
    </xf>
    <xf numFmtId="0" fontId="31" fillId="2" borderId="0" xfId="0" applyFont="1" applyFill="1" applyAlignment="1">
      <alignment horizontal="left" vertical="center" wrapText="1"/>
    </xf>
    <xf numFmtId="0" fontId="34" fillId="2" borderId="0" xfId="0" applyFont="1" applyFill="1" applyAlignment="1">
      <alignment horizontal="left" vertical="center" wrapText="1"/>
    </xf>
    <xf numFmtId="178" fontId="37" fillId="2" borderId="16" xfId="4" applyNumberFormat="1" applyFont="1" applyFill="1" applyBorder="1" applyAlignment="1">
      <alignment horizontal="distributed" vertical="center" wrapText="1"/>
    </xf>
    <xf numFmtId="178" fontId="37" fillId="2" borderId="25" xfId="4" applyNumberFormat="1" applyFont="1" applyFill="1" applyBorder="1" applyAlignment="1">
      <alignment horizontal="distributed" vertical="center"/>
    </xf>
    <xf numFmtId="178" fontId="37" fillId="2" borderId="24" xfId="4" applyNumberFormat="1" applyFont="1" applyFill="1" applyBorder="1" applyAlignment="1">
      <alignment horizontal="distributed" vertical="center"/>
    </xf>
    <xf numFmtId="38" fontId="31" fillId="2" borderId="18" xfId="1" applyFont="1" applyFill="1" applyBorder="1" applyAlignment="1">
      <alignment horizontal="distributed" vertical="center" justifyLastLine="1"/>
    </xf>
    <xf numFmtId="0" fontId="31" fillId="2" borderId="13" xfId="0" applyFont="1" applyFill="1" applyBorder="1" applyAlignment="1">
      <alignment horizontal="distributed" vertical="center" justifyLastLine="1"/>
    </xf>
    <xf numFmtId="0" fontId="31" fillId="2" borderId="12" xfId="0" applyFont="1" applyFill="1" applyBorder="1" applyAlignment="1">
      <alignment horizontal="distributed" vertical="center" justifyLastLine="1"/>
    </xf>
    <xf numFmtId="0" fontId="31" fillId="2" borderId="10" xfId="0" applyFont="1" applyFill="1" applyBorder="1" applyAlignment="1">
      <alignment horizontal="distributed" vertical="center" justifyLastLine="1"/>
    </xf>
    <xf numFmtId="0" fontId="37" fillId="2" borderId="13" xfId="4" applyFont="1" applyFill="1" applyBorder="1" applyAlignment="1">
      <alignment horizontal="distributed" vertical="center" wrapText="1" justifyLastLine="1"/>
    </xf>
    <xf numFmtId="38" fontId="31" fillId="2" borderId="11" xfId="1" applyFont="1" applyFill="1" applyBorder="1" applyAlignment="1">
      <alignment horizontal="distributed" vertical="center"/>
    </xf>
    <xf numFmtId="0" fontId="31" fillId="2" borderId="12" xfId="0" applyFont="1" applyFill="1" applyBorder="1" applyAlignment="1">
      <alignment horizontal="distributed" vertical="center"/>
    </xf>
    <xf numFmtId="178" fontId="37" fillId="2" borderId="24" xfId="4" applyNumberFormat="1" applyFont="1" applyFill="1" applyBorder="1" applyAlignment="1">
      <alignment horizontal="center" vertical="distributed" textRotation="255" justifyLastLine="1"/>
    </xf>
    <xf numFmtId="0" fontId="37" fillId="2" borderId="23" xfId="4" applyFont="1" applyFill="1" applyBorder="1" applyAlignment="1">
      <alignment horizontal="distributed" vertical="center" wrapText="1"/>
    </xf>
    <xf numFmtId="38" fontId="31" fillId="2" borderId="8" xfId="1" applyFont="1" applyFill="1" applyBorder="1" applyAlignment="1">
      <alignment horizontal="distributed" vertical="center" wrapText="1" shrinkToFit="1"/>
    </xf>
    <xf numFmtId="38" fontId="31" fillId="2" borderId="7" xfId="1" applyFont="1" applyFill="1" applyBorder="1" applyAlignment="1">
      <alignment horizontal="distributed" vertical="center" wrapText="1" shrinkToFit="1"/>
    </xf>
    <xf numFmtId="38" fontId="31" fillId="2" borderId="9" xfId="1" applyFont="1" applyFill="1" applyBorder="1" applyAlignment="1">
      <alignment horizontal="distributed" vertical="center" wrapText="1" shrinkToFit="1"/>
    </xf>
    <xf numFmtId="38" fontId="31" fillId="2" borderId="11" xfId="1" applyFont="1" applyFill="1" applyBorder="1" applyAlignment="1">
      <alignment horizontal="distributed" vertical="center" wrapText="1" shrinkToFit="1"/>
    </xf>
    <xf numFmtId="38" fontId="31" fillId="2" borderId="2" xfId="1" applyFont="1" applyFill="1" applyBorder="1" applyAlignment="1">
      <alignment horizontal="distributed" vertical="center" wrapText="1" shrinkToFit="1"/>
    </xf>
    <xf numFmtId="38" fontId="31" fillId="2" borderId="4" xfId="1" applyFont="1" applyFill="1" applyBorder="1" applyAlignment="1">
      <alignment horizontal="distributed" vertical="center" wrapText="1" shrinkToFit="1"/>
    </xf>
    <xf numFmtId="38" fontId="31" fillId="2" borderId="21" xfId="1" applyFont="1" applyFill="1" applyBorder="1" applyAlignment="1">
      <alignment horizontal="distributed" vertical="center" justifyLastLine="1"/>
    </xf>
    <xf numFmtId="38" fontId="31" fillId="2" borderId="36" xfId="1" applyFont="1" applyFill="1" applyBorder="1" applyAlignment="1">
      <alignment horizontal="distributed" vertical="center" justifyLastLine="1"/>
    </xf>
    <xf numFmtId="38" fontId="31" fillId="2" borderId="24" xfId="1" applyFont="1" applyFill="1" applyBorder="1" applyAlignment="1">
      <alignment horizontal="distributed" vertical="center" justifyLastLine="1"/>
    </xf>
    <xf numFmtId="38" fontId="31" fillId="2" borderId="23" xfId="1" applyFont="1" applyFill="1" applyBorder="1" applyAlignment="1">
      <alignment horizontal="distributed" vertical="center" justifyLastLine="1"/>
    </xf>
    <xf numFmtId="38" fontId="31" fillId="2" borderId="24" xfId="1" applyFont="1" applyFill="1" applyBorder="1" applyAlignment="1">
      <alignment horizontal="distributed" vertical="center" wrapText="1"/>
    </xf>
    <xf numFmtId="38" fontId="40" fillId="2" borderId="13" xfId="1" applyFont="1" applyFill="1" applyBorder="1" applyAlignment="1">
      <alignment horizontal="distributed" vertical="center" wrapText="1" justifyLastLine="1"/>
    </xf>
    <xf numFmtId="0" fontId="40" fillId="2" borderId="5" xfId="0" applyFont="1" applyFill="1" applyBorder="1" applyAlignment="1">
      <alignment horizontal="distributed" vertical="center" wrapText="1" justifyLastLine="1"/>
    </xf>
    <xf numFmtId="38" fontId="31" fillId="2" borderId="1" xfId="1" applyFont="1" applyFill="1" applyBorder="1" applyAlignment="1">
      <alignment horizontal="distributed" vertical="center" wrapText="1" justifyLastLine="1"/>
    </xf>
    <xf numFmtId="0" fontId="31" fillId="2" borderId="0" xfId="0" applyFont="1" applyFill="1" applyAlignment="1">
      <alignment horizontal="distributed" vertical="center" wrapText="1" justifyLastLine="1"/>
    </xf>
    <xf numFmtId="0" fontId="31" fillId="2" borderId="6" xfId="0" applyFont="1" applyFill="1" applyBorder="1" applyAlignment="1">
      <alignment horizontal="distributed" vertical="center" wrapText="1" justifyLastLine="1"/>
    </xf>
    <xf numFmtId="38" fontId="31" fillId="2" borderId="15" xfId="1" applyFont="1" applyFill="1" applyBorder="1" applyAlignment="1">
      <alignment horizontal="distributed" vertical="center" wrapText="1" justifyLastLine="1"/>
    </xf>
    <xf numFmtId="38" fontId="31" fillId="2" borderId="19" xfId="1" applyFont="1" applyFill="1" applyBorder="1" applyAlignment="1">
      <alignment horizontal="distributed" vertical="center" wrapText="1" justifyLastLine="1"/>
    </xf>
    <xf numFmtId="38" fontId="31" fillId="2" borderId="17" xfId="1" applyFont="1" applyFill="1" applyBorder="1" applyAlignment="1">
      <alignment horizontal="distributed" vertical="center" wrapText="1" justifyLastLine="1"/>
    </xf>
    <xf numFmtId="38" fontId="31" fillId="2" borderId="22" xfId="1" applyFont="1" applyFill="1" applyBorder="1" applyAlignment="1">
      <alignment horizontal="distributed" vertical="center" wrapText="1" justifyLastLine="1"/>
    </xf>
    <xf numFmtId="0" fontId="31" fillId="2" borderId="8" xfId="3" applyFont="1" applyFill="1" applyBorder="1" applyAlignment="1">
      <alignment horizontal="distributed" vertical="center"/>
    </xf>
    <xf numFmtId="0" fontId="31" fillId="2" borderId="36" xfId="3" applyNumberFormat="1" applyFont="1" applyFill="1" applyBorder="1" applyAlignment="1">
      <alignment horizontal="distributed" vertical="center" justifyLastLine="1"/>
    </xf>
    <xf numFmtId="0" fontId="31" fillId="2" borderId="23" xfId="0" applyFont="1" applyFill="1" applyBorder="1" applyAlignment="1">
      <alignment horizontal="distributed" vertical="center" justifyLastLine="1"/>
    </xf>
    <xf numFmtId="0" fontId="31" fillId="2" borderId="36" xfId="3" applyFont="1" applyFill="1" applyBorder="1" applyAlignment="1">
      <alignment horizontal="distributed" vertical="center" justifyLastLine="1"/>
    </xf>
    <xf numFmtId="0" fontId="31" fillId="2" borderId="0" xfId="4" applyFont="1" applyFill="1" applyBorder="1" applyAlignment="1">
      <alignment horizontal="distributed" vertical="center"/>
    </xf>
    <xf numFmtId="0" fontId="31" fillId="2" borderId="6" xfId="4" applyFont="1" applyFill="1" applyBorder="1" applyAlignment="1">
      <alignment horizontal="distributed" vertical="center"/>
    </xf>
    <xf numFmtId="0" fontId="31" fillId="2" borderId="8" xfId="4" applyFont="1" applyFill="1" applyBorder="1" applyAlignment="1">
      <alignment horizontal="distributed" vertical="center"/>
    </xf>
    <xf numFmtId="0" fontId="31" fillId="2" borderId="15" xfId="4" applyFont="1" applyFill="1" applyBorder="1" applyAlignment="1">
      <alignment horizontal="distributed" vertical="center" justifyLastLine="1"/>
    </xf>
    <xf numFmtId="0" fontId="31" fillId="2" borderId="19" xfId="4" applyFont="1" applyFill="1" applyBorder="1" applyAlignment="1">
      <alignment horizontal="distributed" vertical="center" justifyLastLine="1"/>
    </xf>
    <xf numFmtId="0" fontId="31" fillId="2" borderId="13" xfId="4" applyFont="1" applyFill="1" applyBorder="1" applyAlignment="1">
      <alignment horizontal="distributed" vertical="center" justifyLastLine="1"/>
    </xf>
    <xf numFmtId="0" fontId="31" fillId="2" borderId="22" xfId="4" applyFont="1" applyFill="1" applyBorder="1" applyAlignment="1">
      <alignment horizontal="distributed" vertical="center"/>
    </xf>
    <xf numFmtId="0" fontId="31" fillId="2" borderId="24" xfId="4" applyFont="1" applyFill="1" applyBorder="1" applyAlignment="1">
      <alignment horizontal="distributed" vertical="center"/>
    </xf>
    <xf numFmtId="0" fontId="31" fillId="2" borderId="7" xfId="4" applyFont="1" applyFill="1" applyBorder="1" applyAlignment="1">
      <alignment horizontal="distributed" vertical="center"/>
    </xf>
    <xf numFmtId="0" fontId="31" fillId="2" borderId="16" xfId="4" applyFont="1" applyFill="1" applyBorder="1" applyAlignment="1">
      <alignment horizontal="distributed" vertical="center"/>
    </xf>
    <xf numFmtId="0" fontId="31" fillId="2" borderId="2" xfId="4" applyFont="1" applyFill="1" applyBorder="1" applyAlignment="1">
      <alignment horizontal="distributed" vertical="center"/>
    </xf>
    <xf numFmtId="0" fontId="31" fillId="2" borderId="4" xfId="4" applyFont="1" applyFill="1" applyBorder="1" applyAlignment="1">
      <alignment horizontal="distributed" vertical="center"/>
    </xf>
    <xf numFmtId="38" fontId="31" fillId="2" borderId="18" xfId="1" applyFont="1" applyFill="1" applyBorder="1" applyAlignment="1">
      <alignment horizontal="distributed" vertical="center" wrapText="1" justifyLastLine="1"/>
    </xf>
    <xf numFmtId="0" fontId="37" fillId="2" borderId="13" xfId="3" applyFont="1" applyFill="1" applyBorder="1" applyAlignment="1">
      <alignment horizontal="distributed" vertical="center" wrapText="1" justifyLastLine="1"/>
    </xf>
    <xf numFmtId="38" fontId="31" fillId="2" borderId="3" xfId="1" applyFont="1" applyFill="1" applyBorder="1" applyAlignment="1">
      <alignment horizontal="distributed" vertical="center" wrapText="1"/>
    </xf>
    <xf numFmtId="38" fontId="31" fillId="2" borderId="4" xfId="1" applyFont="1" applyFill="1" applyBorder="1" applyAlignment="1">
      <alignment horizontal="distributed" vertical="center" wrapText="1"/>
    </xf>
    <xf numFmtId="38" fontId="31" fillId="2" borderId="12" xfId="1" applyFont="1" applyFill="1" applyBorder="1" applyAlignment="1">
      <alignment horizontal="distributed" vertical="center" justifyLastLine="1"/>
    </xf>
    <xf numFmtId="0" fontId="31" fillId="2" borderId="8" xfId="0" applyFont="1" applyFill="1" applyBorder="1" applyAlignment="1">
      <alignment horizontal="distributed" vertical="center" textRotation="255" wrapText="1" justifyLastLine="1"/>
    </xf>
    <xf numFmtId="0" fontId="31" fillId="2" borderId="2" xfId="0" applyFont="1" applyFill="1" applyBorder="1" applyAlignment="1">
      <alignment horizontal="distributed" vertical="center" textRotation="255" wrapText="1" justifyLastLine="1"/>
    </xf>
    <xf numFmtId="38" fontId="31" fillId="2" borderId="17" xfId="1" applyFont="1" applyFill="1" applyBorder="1" applyAlignment="1">
      <alignment horizontal="distributed" vertical="center" wrapText="1"/>
    </xf>
    <xf numFmtId="38" fontId="31" fillId="2" borderId="20" xfId="1" applyFont="1" applyFill="1" applyBorder="1" applyAlignment="1">
      <alignment horizontal="distributed" vertical="center" wrapText="1"/>
    </xf>
    <xf numFmtId="38" fontId="31" fillId="2" borderId="12" xfId="1" applyFont="1" applyFill="1" applyBorder="1" applyAlignment="1">
      <alignment horizontal="distributed" vertical="center" wrapText="1"/>
    </xf>
    <xf numFmtId="38" fontId="31" fillId="2" borderId="13" xfId="1" applyFont="1" applyFill="1" applyBorder="1" applyAlignment="1">
      <alignment horizontal="distributed" vertical="center" justifyLastLine="1"/>
    </xf>
    <xf numFmtId="38" fontId="31" fillId="2" borderId="10" xfId="1" applyFont="1" applyFill="1" applyBorder="1" applyAlignment="1">
      <alignment horizontal="distributed" vertical="center" justifyLastLine="1"/>
    </xf>
    <xf numFmtId="38" fontId="31" fillId="2" borderId="8" xfId="1" applyFont="1" applyFill="1" applyBorder="1" applyAlignment="1">
      <alignment horizontal="center" vertical="distributed" textRotation="255" wrapText="1" justifyLastLine="1"/>
    </xf>
    <xf numFmtId="38" fontId="31" fillId="2" borderId="0" xfId="1" applyFont="1" applyFill="1" applyBorder="1" applyAlignment="1">
      <alignment horizontal="center" vertical="distributed" textRotation="255" justifyLastLine="1"/>
    </xf>
    <xf numFmtId="38" fontId="31" fillId="2" borderId="22" xfId="1" applyFont="1" applyFill="1" applyBorder="1" applyAlignment="1">
      <alignment horizontal="distributed" vertical="center" wrapText="1"/>
    </xf>
    <xf numFmtId="0" fontId="31" fillId="2" borderId="1" xfId="0" applyFont="1" applyFill="1" applyBorder="1" applyAlignment="1">
      <alignment horizontal="right" vertical="center" wrapText="1"/>
    </xf>
    <xf numFmtId="0" fontId="31" fillId="2" borderId="8" xfId="0" applyFont="1" applyFill="1" applyBorder="1" applyAlignment="1">
      <alignment horizontal="distributed"/>
    </xf>
    <xf numFmtId="0" fontId="31" fillId="2" borderId="24" xfId="0" applyFont="1" applyFill="1" applyBorder="1" applyAlignment="1">
      <alignment horizontal="distributed"/>
    </xf>
    <xf numFmtId="0" fontId="31" fillId="2" borderId="19" xfId="0" applyFont="1" applyFill="1" applyBorder="1" applyAlignment="1">
      <alignment horizontal="distributed" vertical="center" justifyLastLine="1" shrinkToFit="1"/>
    </xf>
    <xf numFmtId="0" fontId="31" fillId="2" borderId="18" xfId="0" applyFont="1" applyFill="1" applyBorder="1" applyAlignment="1">
      <alignment horizontal="distributed" vertical="center" justifyLastLine="1" shrinkToFit="1"/>
    </xf>
    <xf numFmtId="38" fontId="31" fillId="2" borderId="22" xfId="1" applyFont="1" applyFill="1" applyBorder="1" applyAlignment="1">
      <alignment horizontal="distributed" vertical="center" justifyLastLine="1"/>
    </xf>
    <xf numFmtId="38" fontId="31" fillId="2" borderId="22" xfId="1" applyFont="1" applyFill="1" applyBorder="1" applyAlignment="1">
      <alignment horizontal="distributed" vertical="center" wrapText="1" justifyLastLine="1" shrinkToFit="1"/>
    </xf>
    <xf numFmtId="38" fontId="31" fillId="2" borderId="24" xfId="1" applyFont="1" applyFill="1" applyBorder="1" applyAlignment="1">
      <alignment horizontal="distributed" vertical="center" wrapText="1" justifyLastLine="1" shrinkToFit="1"/>
    </xf>
    <xf numFmtId="38" fontId="31" fillId="2" borderId="0" xfId="1" applyFont="1" applyFill="1" applyBorder="1" applyAlignment="1">
      <alignment horizontal="distributed" vertical="center" justifyLastLine="1"/>
    </xf>
    <xf numFmtId="38" fontId="31" fillId="2" borderId="6" xfId="1" applyFont="1" applyFill="1" applyBorder="1" applyAlignment="1">
      <alignment horizontal="distributed" vertical="center" justifyLastLine="1"/>
    </xf>
    <xf numFmtId="38" fontId="31" fillId="2" borderId="6" xfId="1" applyFont="1" applyFill="1" applyBorder="1" applyAlignment="1">
      <alignment horizontal="distributed" vertical="center" textRotation="255" justifyLastLine="1"/>
    </xf>
    <xf numFmtId="0" fontId="31" fillId="2" borderId="6" xfId="0" applyFont="1" applyFill="1" applyBorder="1" applyAlignment="1">
      <alignment horizontal="distributed" vertical="center" textRotation="255"/>
    </xf>
    <xf numFmtId="38" fontId="31" fillId="2" borderId="16" xfId="1" applyFont="1" applyFill="1" applyBorder="1" applyAlignment="1">
      <alignment horizontal="center" vertical="center" justifyLastLine="1"/>
    </xf>
    <xf numFmtId="38" fontId="31" fillId="2" borderId="5" xfId="1" applyFont="1" applyFill="1" applyBorder="1" applyAlignment="1">
      <alignment horizontal="center" vertical="center" justifyLastLine="1"/>
    </xf>
    <xf numFmtId="38" fontId="31" fillId="2" borderId="16" xfId="1" applyFont="1" applyFill="1" applyBorder="1" applyAlignment="1">
      <alignment horizontal="distributed" vertical="center" justifyLastLine="1"/>
    </xf>
    <xf numFmtId="38" fontId="31" fillId="2" borderId="5" xfId="1" applyFont="1" applyFill="1" applyBorder="1" applyAlignment="1">
      <alignment horizontal="distributed" vertical="center" wrapText="1"/>
    </xf>
    <xf numFmtId="38" fontId="31" fillId="2" borderId="5" xfId="1" applyFont="1" applyFill="1" applyBorder="1" applyAlignment="1">
      <alignment horizontal="distributed" vertical="center" justifyLastLine="1"/>
    </xf>
    <xf numFmtId="38" fontId="31" fillId="2" borderId="7" xfId="1" applyFont="1" applyFill="1" applyBorder="1" applyAlignment="1">
      <alignment horizontal="distributed" vertical="distributed" textRotation="255" justifyLastLine="1"/>
    </xf>
    <xf numFmtId="0" fontId="31" fillId="2" borderId="6" xfId="0" applyFont="1" applyFill="1" applyBorder="1" applyAlignment="1">
      <alignment horizontal="distributed" vertical="distributed" textRotation="255" justifyLastLine="1"/>
    </xf>
    <xf numFmtId="0" fontId="31" fillId="2" borderId="11" xfId="0" applyFont="1" applyFill="1" applyBorder="1" applyAlignment="1">
      <alignment horizontal="distributed" vertical="distributed" textRotation="255" justifyLastLine="1"/>
    </xf>
  </cellXfs>
  <cellStyles count="72">
    <cellStyle name="20% - アクセント 1 2" xfId="11"/>
    <cellStyle name="20% - アクセント 1 3" xfId="52"/>
    <cellStyle name="20% - アクセント 2 2" xfId="12"/>
    <cellStyle name="20% - アクセント 2 3" xfId="53"/>
    <cellStyle name="20% - アクセント 3 2" xfId="13"/>
    <cellStyle name="20% - アクセント 3 3" xfId="54"/>
    <cellStyle name="20% - アクセント 4 2" xfId="14"/>
    <cellStyle name="20% - アクセント 4 3" xfId="55"/>
    <cellStyle name="20% - アクセント 5 2" xfId="15"/>
    <cellStyle name="20% - アクセント 5 3" xfId="56"/>
    <cellStyle name="20% - アクセント 6 2" xfId="16"/>
    <cellStyle name="20% - アクセント 6 3" xfId="57"/>
    <cellStyle name="40% - アクセント 1 2" xfId="17"/>
    <cellStyle name="40% - アクセント 1 3" xfId="58"/>
    <cellStyle name="40% - アクセント 2 2" xfId="18"/>
    <cellStyle name="40% - アクセント 2 3" xfId="59"/>
    <cellStyle name="40% - アクセント 3 2" xfId="19"/>
    <cellStyle name="40% - アクセント 3 3" xfId="60"/>
    <cellStyle name="40% - アクセント 4 2" xfId="20"/>
    <cellStyle name="40% - アクセント 4 3" xfId="61"/>
    <cellStyle name="40% - アクセント 5 2" xfId="21"/>
    <cellStyle name="40% - アクセント 5 3" xfId="62"/>
    <cellStyle name="40% - アクセント 6 2" xfId="22"/>
    <cellStyle name="40% - アクセント 6 3" xfId="63"/>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スタイル 1" xfId="70"/>
    <cellStyle name="スタイル 2" xfId="71"/>
    <cellStyle name="タイトル 2" xfId="10"/>
    <cellStyle name="タイトル 3" xfId="35"/>
    <cellStyle name="タイトル 4" xfId="65"/>
    <cellStyle name="チェック セル 2" xfId="36"/>
    <cellStyle name="どちらでもない 2" xfId="37"/>
    <cellStyle name="メモ 2" xfId="38"/>
    <cellStyle name="メモ 3" xfId="66"/>
    <cellStyle name="メモ 4" xfId="64"/>
    <cellStyle name="リンク セル 2" xfId="39"/>
    <cellStyle name="悪い 2" xfId="40"/>
    <cellStyle name="計算 2" xfId="41"/>
    <cellStyle name="警告文 2" xfId="42"/>
    <cellStyle name="桁区切り" xfId="1" builtinId="6"/>
    <cellStyle name="桁区切り 2" xfId="5"/>
    <cellStyle name="見出し 1 2" xfId="43"/>
    <cellStyle name="見出し 2 2" xfId="44"/>
    <cellStyle name="見出し 2 3" xfId="67"/>
    <cellStyle name="見出し 3 2" xfId="45"/>
    <cellStyle name="見出し 4 2" xfId="46"/>
    <cellStyle name="集計 2" xfId="47"/>
    <cellStyle name="出力 2" xfId="48"/>
    <cellStyle name="説明文 2" xfId="49"/>
    <cellStyle name="通貨 2" xfId="7"/>
    <cellStyle name="通貨 2 2" xfId="8"/>
    <cellStyle name="通貨 2 3" xfId="68"/>
    <cellStyle name="通貨 2 4" xfId="69"/>
    <cellStyle name="入力 2" xfId="50"/>
    <cellStyle name="標準" xfId="0" builtinId="0"/>
    <cellStyle name="標準 2" xfId="3"/>
    <cellStyle name="標準 2 2" xfId="6"/>
    <cellStyle name="標準 3" xfId="9"/>
    <cellStyle name="標準 5" xfId="4"/>
    <cellStyle name="標準 6" xfId="2"/>
    <cellStyle name="良い 2" xfId="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zoomScaleNormal="100" zoomScaleSheetLayoutView="80" workbookViewId="0">
      <pane ySplit="3" topLeftCell="A4" activePane="bottomLeft" state="frozen"/>
      <selection activeCell="G13" sqref="G13"/>
      <selection pane="bottomLeft" activeCell="A3" sqref="A3"/>
    </sheetView>
  </sheetViews>
  <sheetFormatPr defaultColWidth="8.88671875" defaultRowHeight="13.2"/>
  <cols>
    <col min="1" max="1" width="4.44140625" style="1" customWidth="1"/>
    <col min="2" max="2" width="86.33203125" style="1" customWidth="1"/>
    <col min="3" max="16384" width="8.88671875" style="1"/>
  </cols>
  <sheetData>
    <row r="1" spans="1:4" ht="23.4">
      <c r="A1" s="283" t="s">
        <v>470</v>
      </c>
      <c r="B1" s="283"/>
    </row>
    <row r="2" spans="1:4" ht="19.2">
      <c r="A2" s="2" t="s">
        <v>568</v>
      </c>
      <c r="B2" s="3"/>
    </row>
    <row r="3" spans="1:4">
      <c r="A3" s="5"/>
      <c r="B3" s="4" t="s">
        <v>472</v>
      </c>
    </row>
    <row r="4" spans="1:4" s="7" customFormat="1" ht="18" customHeight="1">
      <c r="A4" s="6"/>
      <c r="B4" s="242" t="str">
        <f ca="1">'47(1)'!A1</f>
        <v>47(1)　住宅　－　住宅数、世帯数、住宅の種類、住宅の所有の関係等</v>
      </c>
      <c r="D4" s="7" t="s">
        <v>471</v>
      </c>
    </row>
    <row r="5" spans="1:4" s="7" customFormat="1" ht="30" customHeight="1">
      <c r="A5" s="6"/>
      <c r="B5" s="242" t="str">
        <f ca="1">'47(2)'!A1</f>
        <v>47(2)　住宅　－　世帯の型、最寄りの緊急避難場所までの距離・老人デイサービスセンターまでの距離・郵便局・銀行までの距離別普通世帯数</v>
      </c>
    </row>
    <row r="6" spans="1:4" s="7" customFormat="1" ht="18" customHeight="1">
      <c r="A6" s="6"/>
      <c r="B6" s="242" t="str">
        <f ca="1">'47(3)'!A1</f>
        <v>47(3)　住宅　－　空き家の種類、腐朽・破損の有無、建て方、構造別空き家数</v>
      </c>
    </row>
    <row r="7" spans="1:4" s="7" customFormat="1" ht="30" customHeight="1">
      <c r="A7" s="6"/>
      <c r="B7" s="242" t="str">
        <f ca="1">'47(4)'!A1</f>
        <v>47(4)　住宅　－　住宅の所有の関係・建て方・世帯人員・世帯の型・家計を主に支える者の男女、年齢・従業上の地位、最低居住面積水準・誘導居住面積水準状況別主世帯数</v>
      </c>
    </row>
    <row r="8" spans="1:4" s="7" customFormat="1" ht="18" customHeight="1">
      <c r="A8" s="6"/>
      <c r="B8" s="242" t="str">
        <f ca="1">'47(5)'!A1</f>
        <v>47(5)　住宅　－　世帯の型、最寄りの保育所までの距離・小学校までの距離・中学校までの距離別普通世帯数</v>
      </c>
    </row>
    <row r="9" spans="1:4" s="7" customFormat="1" ht="18" customHeight="1">
      <c r="A9" s="6"/>
      <c r="B9" s="242" t="str">
        <f ca="1">'47(6)'!A1</f>
        <v>47(6)　住宅　－　家族類型、子の居住地別高齢者対応型共同住宅に居住する主世帯数</v>
      </c>
    </row>
    <row r="10" spans="1:4" s="7" customFormat="1" ht="18" customHeight="1">
      <c r="A10" s="6"/>
      <c r="B10" s="242" t="str">
        <f ca="1">'47(7)'!A1</f>
        <v>47(7)　住宅　－　住宅の所有の関係、通勤時間別家計を主に支える者が雇用者である普通世帯数</v>
      </c>
    </row>
    <row r="11" spans="1:4" s="7" customFormat="1" ht="30" customHeight="1">
      <c r="A11" s="6"/>
      <c r="B11" s="242" t="str">
        <f ca="1">'47(8)'!A1</f>
        <v>47(8)　住宅　－　建築の時期、高齢者等のための設備状況別65歳以上の世帯員のいる主世帯数(バリアフリー化住宅に居住する主世帯数－特掲)</v>
      </c>
    </row>
    <row r="12" spans="1:4" s="7" customFormat="1" ht="18" customHeight="1">
      <c r="A12" s="6"/>
      <c r="B12" s="242" t="str">
        <f ca="1">'47(9)'!A1</f>
        <v>47(9)　住宅　－　住宅の種類、1か月当たり家賃・間代別借家数</v>
      </c>
    </row>
    <row r="13" spans="1:4" s="7" customFormat="1" ht="18" customHeight="1">
      <c r="A13" s="6"/>
      <c r="B13" s="242" t="str">
        <f ca="1">'47(10)'!A1</f>
        <v>47(10)　住宅　－　世帯の年間収入階級、世帯の種類、住宅の所有の関係別普通世帯数</v>
      </c>
    </row>
    <row r="14" spans="1:4" s="7" customFormat="1" ht="18" customHeight="1">
      <c r="A14" s="6"/>
      <c r="B14" s="242" t="str">
        <f ca="1">'47(11)'!A1</f>
        <v>47(11)　住宅　－　家計を主に支える者の入居時期、１か月当たり家賃別オートロック式の共同住宅の借家数</v>
      </c>
    </row>
    <row r="15" spans="1:4" s="7" customFormat="1" ht="18" customHeight="1">
      <c r="A15" s="6"/>
      <c r="B15" s="242" t="str">
        <f ca="1">'47(12)'!A1</f>
        <v>47(12)　住宅　－　住宅の所有の関係、建て方、階数別専用住宅数</v>
      </c>
    </row>
    <row r="16" spans="1:4" s="7" customFormat="1" ht="18" customHeight="1">
      <c r="A16" s="6"/>
      <c r="B16" s="242" t="str">
        <f ca="1">'47(13)'!A1</f>
        <v>47(13)　住宅　－　平成26年以降における住宅の耐震診断の有無、耐震改修工事の状況別持ち家数</v>
      </c>
    </row>
    <row r="17" spans="1:2" s="7" customFormat="1" ht="18" customHeight="1">
      <c r="A17" s="6"/>
      <c r="B17" s="242" t="str">
        <f ca="1">'48'!A1</f>
        <v>48　構造別、月別着工建築物 (床面積の合計)</v>
      </c>
    </row>
    <row r="18" spans="1:2" s="7" customFormat="1" ht="18" customHeight="1">
      <c r="A18" s="6"/>
      <c r="B18" s="242" t="str">
        <f ca="1">'49(1)'!A1</f>
        <v>49(1)　公共住宅　－　概況</v>
      </c>
    </row>
    <row r="19" spans="1:2" s="7" customFormat="1" ht="18" customHeight="1">
      <c r="A19" s="6"/>
      <c r="B19" s="242" t="str">
        <f ca="1">'49(2)'!A1</f>
        <v>49(2)　公共住宅　－　団地別住宅数</v>
      </c>
    </row>
    <row r="20" spans="1:2" s="7" customFormat="1" ht="18" customHeight="1">
      <c r="A20" s="6"/>
      <c r="B20" s="242" t="str">
        <f ca="1">'50'!A1</f>
        <v>50　道路</v>
      </c>
    </row>
    <row r="21" spans="1:2" s="7" customFormat="1" ht="18" customHeight="1">
      <c r="A21" s="6"/>
      <c r="B21" s="242" t="str">
        <f ca="1">'51'!A1</f>
        <v>51　公園</v>
      </c>
    </row>
  </sheetData>
  <mergeCells count="1">
    <mergeCell ref="A1:B1"/>
  </mergeCells>
  <phoneticPr fontId="2"/>
  <hyperlinks>
    <hyperlink ref="B4" location="'47(1)'!A1" display="'47(1)'!A1"/>
    <hyperlink ref="B5" location="'47(2)'!A1" display="'47(2)'!A1"/>
    <hyperlink ref="B6" location="'47(3)'!A1" display="'47(3)'!A1"/>
    <hyperlink ref="B7" location="'47(4)'!A1" display="'47(4)'!A1"/>
    <hyperlink ref="B8" location="'47(5)'!A1" display="'47(5)'!A1"/>
    <hyperlink ref="B9" location="'47(6)'!A1" display="'47(6)'!A1"/>
    <hyperlink ref="B10" location="'47(7)'!A1" display="'47(7)'!A1"/>
    <hyperlink ref="B11" location="'47(8)'!A1" display="'47(8)'!A1"/>
    <hyperlink ref="B12" location="'47(9)'!A1" display="'47(9)'!A1"/>
    <hyperlink ref="B13" location="'47(10)'!A1" display="'47(10)'!A1"/>
    <hyperlink ref="B14" location="'47(11)'!A1" display="'47(11)'!A1"/>
    <hyperlink ref="B15" location="'47(12)'!A1" display="'47(12)'!A1"/>
    <hyperlink ref="B16" location="'47(13)'!A1" display="'47(13)'!A1"/>
    <hyperlink ref="B17" location="'48'!A1" display="'48'!A1"/>
    <hyperlink ref="B18" location="'49(1)'!A1" display="'49(1)'!A1"/>
    <hyperlink ref="B19" location="'49(2)'!A1" display="'49(2)'!A1"/>
    <hyperlink ref="B20" location="'50'!A1" display="'50'!A1"/>
    <hyperlink ref="B21" location="'51'!A1" display="'51'!A1"/>
  </hyperlinks>
  <pageMargins left="0.2" right="0.2"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zoomScaleSheetLayoutView="100" workbookViewId="0">
      <selection activeCell="I7" sqref="I7"/>
    </sheetView>
  </sheetViews>
  <sheetFormatPr defaultColWidth="1.6640625" defaultRowHeight="12"/>
  <cols>
    <col min="1" max="1" width="4.21875" style="11" customWidth="1"/>
    <col min="2" max="2" width="17.88671875" style="11" customWidth="1"/>
    <col min="3" max="3" width="28.109375" style="11" customWidth="1"/>
    <col min="4" max="6" width="16.88671875" style="11" customWidth="1"/>
    <col min="7" max="16384" width="1.6640625" style="11"/>
  </cols>
  <sheetData>
    <row r="1" spans="1:6" s="8" customFormat="1" ht="19.95" customHeight="1">
      <c r="A1" s="32" t="str">
        <f ca="1">MID(CELL("FILENAME",A1),FIND("]",CELL("FILENAME",A1))+1,99)&amp;"　"&amp;"住宅　－　住宅の種類、1か月当たり家賃・間代別借家数"</f>
        <v>47(9)　住宅　－　住宅の種類、1か月当たり家賃・間代別借家数</v>
      </c>
      <c r="B1" s="32"/>
      <c r="C1" s="32"/>
      <c r="D1" s="32"/>
      <c r="E1" s="32"/>
      <c r="F1" s="32"/>
    </row>
    <row r="2" spans="1:6" s="10" customFormat="1" ht="18.600000000000001" customHeight="1">
      <c r="A2" s="9"/>
      <c r="B2" s="9"/>
      <c r="C2" s="9"/>
      <c r="D2" s="9"/>
      <c r="E2" s="9"/>
      <c r="F2" s="9"/>
    </row>
    <row r="3" spans="1:6" s="244" customFormat="1" ht="114" customHeight="1">
      <c r="A3" s="412"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412"/>
      <c r="C3" s="412"/>
      <c r="D3" s="412"/>
      <c r="E3" s="412"/>
      <c r="F3" s="412"/>
    </row>
    <row r="4" spans="1:6" ht="12" customHeight="1">
      <c r="A4" s="10"/>
      <c r="B4" s="10"/>
      <c r="C4" s="10"/>
    </row>
    <row r="5" spans="1:6" s="10" customFormat="1" ht="1.2" customHeight="1">
      <c r="A5" s="11"/>
      <c r="B5" s="11"/>
      <c r="C5" s="11"/>
      <c r="D5" s="11"/>
      <c r="E5" s="11"/>
      <c r="F5" s="11"/>
    </row>
    <row r="6" spans="1:6" s="10" customFormat="1" ht="1.2" customHeight="1"/>
    <row r="7" spans="1:6" s="10" customFormat="1">
      <c r="F7" s="93" t="s">
        <v>432</v>
      </c>
    </row>
    <row r="8" spans="1:6" s="40" customFormat="1" ht="28.2" customHeight="1">
      <c r="A8" s="432" t="s">
        <v>384</v>
      </c>
      <c r="B8" s="432"/>
      <c r="C8" s="433"/>
      <c r="D8" s="324" t="s">
        <v>91</v>
      </c>
      <c r="E8" s="269"/>
      <c r="F8" s="255"/>
    </row>
    <row r="9" spans="1:6" s="40" customFormat="1" ht="28.2" customHeight="1">
      <c r="A9" s="434"/>
      <c r="B9" s="434"/>
      <c r="C9" s="435"/>
      <c r="D9" s="327"/>
      <c r="E9" s="141" t="s">
        <v>90</v>
      </c>
      <c r="F9" s="275" t="s">
        <v>466</v>
      </c>
    </row>
    <row r="10" spans="1:6" ht="30" customHeight="1">
      <c r="A10" s="311" t="s">
        <v>8</v>
      </c>
      <c r="B10" s="309"/>
      <c r="C10" s="318"/>
      <c r="D10" s="26">
        <v>75370</v>
      </c>
      <c r="E10" s="26">
        <v>75090</v>
      </c>
      <c r="F10" s="26">
        <v>280</v>
      </c>
    </row>
    <row r="11" spans="1:6" ht="30" customHeight="1">
      <c r="A11" s="33"/>
      <c r="B11" s="436" t="s">
        <v>400</v>
      </c>
      <c r="C11" s="254" t="s">
        <v>71</v>
      </c>
      <c r="D11" s="26">
        <v>750</v>
      </c>
      <c r="E11" s="26">
        <v>750</v>
      </c>
      <c r="F11" s="26" t="s">
        <v>15</v>
      </c>
    </row>
    <row r="12" spans="1:6" ht="30" customHeight="1">
      <c r="A12" s="33"/>
      <c r="B12" s="309"/>
      <c r="C12" s="142" t="s">
        <v>474</v>
      </c>
      <c r="D12" s="26">
        <v>840</v>
      </c>
      <c r="E12" s="26">
        <v>840</v>
      </c>
      <c r="F12" s="26" t="s">
        <v>15</v>
      </c>
    </row>
    <row r="13" spans="1:6" ht="30" customHeight="1">
      <c r="A13" s="33"/>
      <c r="B13" s="309"/>
      <c r="C13" s="142" t="s">
        <v>476</v>
      </c>
      <c r="D13" s="26">
        <v>2600</v>
      </c>
      <c r="E13" s="26">
        <v>2570</v>
      </c>
      <c r="F13" s="26">
        <v>30</v>
      </c>
    </row>
    <row r="14" spans="1:6" ht="30" customHeight="1">
      <c r="A14" s="33"/>
      <c r="B14" s="309"/>
      <c r="C14" s="142" t="s">
        <v>477</v>
      </c>
      <c r="D14" s="26">
        <v>8220</v>
      </c>
      <c r="E14" s="26">
        <v>8200</v>
      </c>
      <c r="F14" s="26">
        <v>20</v>
      </c>
    </row>
    <row r="15" spans="1:6" ht="30" customHeight="1">
      <c r="A15" s="33"/>
      <c r="B15" s="309"/>
      <c r="C15" s="142" t="s">
        <v>478</v>
      </c>
      <c r="D15" s="26">
        <v>19070</v>
      </c>
      <c r="E15" s="26">
        <v>19050</v>
      </c>
      <c r="F15" s="26">
        <v>20</v>
      </c>
    </row>
    <row r="16" spans="1:6" ht="30" customHeight="1">
      <c r="A16" s="33"/>
      <c r="B16" s="309"/>
      <c r="C16" s="142" t="s">
        <v>479</v>
      </c>
      <c r="D16" s="26">
        <v>22670</v>
      </c>
      <c r="E16" s="26">
        <v>22650</v>
      </c>
      <c r="F16" s="26">
        <v>20</v>
      </c>
    </row>
    <row r="17" spans="1:6" ht="30" customHeight="1">
      <c r="A17" s="33"/>
      <c r="B17" s="309"/>
      <c r="C17" s="142" t="s">
        <v>480</v>
      </c>
      <c r="D17" s="26">
        <v>10020</v>
      </c>
      <c r="E17" s="26">
        <v>10020</v>
      </c>
      <c r="F17" s="26" t="s">
        <v>15</v>
      </c>
    </row>
    <row r="18" spans="1:6" ht="30" customHeight="1">
      <c r="A18" s="33"/>
      <c r="B18" s="309"/>
      <c r="C18" s="142" t="s">
        <v>481</v>
      </c>
      <c r="D18" s="26">
        <v>8140</v>
      </c>
      <c r="E18" s="26">
        <v>8090</v>
      </c>
      <c r="F18" s="26">
        <v>50</v>
      </c>
    </row>
    <row r="19" spans="1:6" ht="30" customHeight="1">
      <c r="A19" s="33"/>
      <c r="B19" s="309"/>
      <c r="C19" s="142" t="s">
        <v>475</v>
      </c>
      <c r="D19" s="26">
        <v>1200</v>
      </c>
      <c r="E19" s="26">
        <v>1170</v>
      </c>
      <c r="F19" s="26">
        <v>30</v>
      </c>
    </row>
    <row r="20" spans="1:6" ht="30" customHeight="1">
      <c r="A20" s="33"/>
      <c r="B20" s="309"/>
      <c r="C20" s="142" t="s">
        <v>429</v>
      </c>
      <c r="D20" s="26">
        <v>380</v>
      </c>
      <c r="E20" s="26">
        <v>330</v>
      </c>
      <c r="F20" s="26">
        <v>50</v>
      </c>
    </row>
    <row r="21" spans="1:6" ht="30" customHeight="1">
      <c r="A21" s="51"/>
      <c r="B21" s="309"/>
      <c r="C21" s="254" t="s">
        <v>32</v>
      </c>
      <c r="D21" s="26">
        <v>1470</v>
      </c>
      <c r="E21" s="26">
        <v>1420</v>
      </c>
      <c r="F21" s="26">
        <v>50</v>
      </c>
    </row>
    <row r="22" spans="1:6" ht="30" customHeight="1">
      <c r="A22" s="426" t="s">
        <v>430</v>
      </c>
      <c r="B22" s="427"/>
      <c r="C22" s="143" t="s">
        <v>467</v>
      </c>
      <c r="D22" s="137">
        <v>65131</v>
      </c>
      <c r="E22" s="138">
        <v>64974</v>
      </c>
      <c r="F22" s="138">
        <v>113779</v>
      </c>
    </row>
    <row r="23" spans="1:6" ht="30" customHeight="1">
      <c r="A23" s="428"/>
      <c r="B23" s="429"/>
      <c r="C23" s="143" t="s">
        <v>482</v>
      </c>
      <c r="D23" s="26">
        <v>65803</v>
      </c>
      <c r="E23" s="26">
        <v>65646</v>
      </c>
      <c r="F23" s="26">
        <v>113779</v>
      </c>
    </row>
    <row r="24" spans="1:6" ht="30" customHeight="1">
      <c r="A24" s="426" t="s">
        <v>282</v>
      </c>
      <c r="B24" s="427"/>
      <c r="C24" s="143" t="s">
        <v>467</v>
      </c>
      <c r="D24" s="26">
        <v>3592</v>
      </c>
      <c r="E24" s="26">
        <v>3591</v>
      </c>
      <c r="F24" s="26">
        <v>4027</v>
      </c>
    </row>
    <row r="25" spans="1:6" ht="30" customHeight="1">
      <c r="A25" s="430"/>
      <c r="B25" s="431"/>
      <c r="C25" s="144" t="s">
        <v>482</v>
      </c>
      <c r="D25" s="78">
        <v>5691</v>
      </c>
      <c r="E25" s="78">
        <v>5674</v>
      </c>
      <c r="F25" s="78">
        <v>30000</v>
      </c>
    </row>
    <row r="26" spans="1:6">
      <c r="F26" s="12" t="s">
        <v>510</v>
      </c>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orientation="portrait" r:id="rId1"/>
      <headerFooter alignWithMargins="0"/>
    </customSheetView>
  </customSheetViews>
  <mergeCells count="7">
    <mergeCell ref="A22:B23"/>
    <mergeCell ref="A24:B25"/>
    <mergeCell ref="A3:F3"/>
    <mergeCell ref="A8:C9"/>
    <mergeCell ref="D8:D9"/>
    <mergeCell ref="A10:C10"/>
    <mergeCell ref="B11:B21"/>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zoomScaleSheetLayoutView="100" workbookViewId="0">
      <selection activeCell="I7" sqref="I7"/>
    </sheetView>
  </sheetViews>
  <sheetFormatPr defaultColWidth="1.6640625" defaultRowHeight="12"/>
  <cols>
    <col min="1" max="1" width="2.44140625" style="11" customWidth="1"/>
    <col min="2" max="2" width="14.77734375" style="11" customWidth="1"/>
    <col min="3" max="11" width="9.21875" style="11" customWidth="1"/>
    <col min="12" max="16384" width="1.6640625" style="11"/>
  </cols>
  <sheetData>
    <row r="1" spans="1:11" s="8" customFormat="1" ht="39.6" customHeight="1">
      <c r="A1" s="413" t="str">
        <f ca="1">MID(CELL("FILENAME",A1),FIND("]",CELL("FILENAME",A1))+1,99)&amp;"　"&amp;"住宅　－　世帯の年間収入階級、世帯の種類、住宅の所有の関係別普通世帯数"</f>
        <v>47(10)　住宅　－　世帯の年間収入階級、世帯の種類、住宅の所有の関係別普通世帯数</v>
      </c>
      <c r="B1" s="413"/>
      <c r="C1" s="413"/>
      <c r="D1" s="413"/>
      <c r="E1" s="413"/>
      <c r="F1" s="413"/>
      <c r="G1" s="413"/>
      <c r="H1" s="413"/>
      <c r="I1" s="413"/>
      <c r="J1" s="413"/>
      <c r="K1" s="413"/>
    </row>
    <row r="2" spans="1:11" s="10" customFormat="1" ht="18.600000000000001" customHeight="1">
      <c r="A2" s="9"/>
      <c r="C2" s="9"/>
      <c r="D2" s="9"/>
      <c r="E2" s="9"/>
      <c r="F2" s="9"/>
      <c r="G2" s="9"/>
      <c r="H2" s="9"/>
      <c r="I2" s="9"/>
      <c r="J2" s="9"/>
      <c r="K2" s="9"/>
    </row>
    <row r="3" spans="1:11" s="244" customFormat="1" ht="114" customHeight="1">
      <c r="A3" s="412"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412"/>
      <c r="C3" s="412"/>
      <c r="D3" s="412"/>
      <c r="E3" s="412"/>
      <c r="F3" s="412"/>
      <c r="G3" s="412"/>
      <c r="H3" s="412"/>
      <c r="I3" s="412"/>
      <c r="J3" s="412"/>
      <c r="K3" s="412"/>
    </row>
    <row r="4" spans="1:11" ht="12" customHeight="1">
      <c r="A4" s="10"/>
      <c r="B4" s="10"/>
    </row>
    <row r="5" spans="1:11" s="10" customFormat="1" ht="1.2" customHeight="1">
      <c r="A5" s="11"/>
      <c r="B5" s="11"/>
      <c r="C5" s="11"/>
      <c r="D5" s="11"/>
      <c r="E5" s="11"/>
      <c r="F5" s="11"/>
      <c r="G5" s="11"/>
      <c r="H5" s="11"/>
      <c r="I5" s="11"/>
      <c r="J5" s="11"/>
      <c r="K5" s="11"/>
    </row>
    <row r="6" spans="1:11" s="10" customFormat="1" ht="1.2" customHeight="1"/>
    <row r="7" spans="1:11" s="10" customFormat="1">
      <c r="K7" s="93" t="s">
        <v>432</v>
      </c>
    </row>
    <row r="8" spans="1:11" s="263" customFormat="1" ht="28.2" customHeight="1">
      <c r="A8" s="439" t="s">
        <v>384</v>
      </c>
      <c r="B8" s="346"/>
      <c r="C8" s="442" t="s">
        <v>8</v>
      </c>
      <c r="D8" s="443" t="s">
        <v>89</v>
      </c>
      <c r="E8" s="329"/>
      <c r="F8" s="329"/>
      <c r="G8" s="329"/>
      <c r="H8" s="329"/>
      <c r="I8" s="329"/>
      <c r="J8" s="330"/>
      <c r="K8" s="437" t="s">
        <v>424</v>
      </c>
    </row>
    <row r="9" spans="1:11" s="263" customFormat="1" ht="28.2" customHeight="1">
      <c r="A9" s="440"/>
      <c r="B9" s="441"/>
      <c r="C9" s="344"/>
      <c r="D9" s="444" t="s">
        <v>513</v>
      </c>
      <c r="E9" s="444" t="s">
        <v>7</v>
      </c>
      <c r="F9" s="445" t="s">
        <v>84</v>
      </c>
      <c r="G9" s="354"/>
      <c r="H9" s="354"/>
      <c r="I9" s="354"/>
      <c r="J9" s="350"/>
      <c r="K9" s="438"/>
    </row>
    <row r="10" spans="1:11" s="263" customFormat="1" ht="33" customHeight="1">
      <c r="A10" s="440"/>
      <c r="B10" s="441"/>
      <c r="C10" s="344"/>
      <c r="D10" s="344"/>
      <c r="E10" s="344"/>
      <c r="F10" s="274" t="s">
        <v>8</v>
      </c>
      <c r="G10" s="134" t="s">
        <v>500</v>
      </c>
      <c r="H10" s="135" t="s">
        <v>499</v>
      </c>
      <c r="I10" s="136" t="s">
        <v>491</v>
      </c>
      <c r="J10" s="136" t="s">
        <v>490</v>
      </c>
      <c r="K10" s="438"/>
    </row>
    <row r="11" spans="1:11" ht="42" customHeight="1">
      <c r="A11" s="304" t="s">
        <v>516</v>
      </c>
      <c r="B11" s="311"/>
      <c r="C11" s="137">
        <v>170300</v>
      </c>
      <c r="D11" s="138">
        <v>169520</v>
      </c>
      <c r="E11" s="138">
        <v>88240</v>
      </c>
      <c r="F11" s="138">
        <v>75370</v>
      </c>
      <c r="G11" s="138">
        <v>5510</v>
      </c>
      <c r="H11" s="138">
        <v>7980</v>
      </c>
      <c r="I11" s="138">
        <v>58160</v>
      </c>
      <c r="J11" s="138">
        <v>3720</v>
      </c>
      <c r="K11" s="138">
        <v>780</v>
      </c>
    </row>
    <row r="12" spans="1:11" ht="42" customHeight="1">
      <c r="A12" s="247" t="s">
        <v>28</v>
      </c>
      <c r="B12" s="67" t="s">
        <v>83</v>
      </c>
      <c r="C12" s="26">
        <v>9100</v>
      </c>
      <c r="D12" s="26">
        <v>9060</v>
      </c>
      <c r="E12" s="26">
        <v>3560</v>
      </c>
      <c r="F12" s="26">
        <v>5500</v>
      </c>
      <c r="G12" s="26">
        <v>650</v>
      </c>
      <c r="H12" s="26">
        <v>260</v>
      </c>
      <c r="I12" s="26">
        <v>4510</v>
      </c>
      <c r="J12" s="26">
        <v>80</v>
      </c>
      <c r="K12" s="26">
        <v>40</v>
      </c>
    </row>
    <row r="13" spans="1:11" ht="42" customHeight="1">
      <c r="A13" s="247" t="s">
        <v>28</v>
      </c>
      <c r="B13" s="139" t="s">
        <v>431</v>
      </c>
      <c r="C13" s="26">
        <v>20700</v>
      </c>
      <c r="D13" s="26">
        <v>20670</v>
      </c>
      <c r="E13" s="26">
        <v>7950</v>
      </c>
      <c r="F13" s="26">
        <v>12720</v>
      </c>
      <c r="G13" s="26">
        <v>1560</v>
      </c>
      <c r="H13" s="26">
        <v>1540</v>
      </c>
      <c r="I13" s="26">
        <v>9520</v>
      </c>
      <c r="J13" s="26">
        <v>100</v>
      </c>
      <c r="K13" s="26">
        <v>30</v>
      </c>
    </row>
    <row r="14" spans="1:11" ht="42" customHeight="1">
      <c r="A14" s="247"/>
      <c r="B14" s="139" t="s">
        <v>484</v>
      </c>
      <c r="C14" s="26">
        <v>27470</v>
      </c>
      <c r="D14" s="26">
        <v>27390</v>
      </c>
      <c r="E14" s="26">
        <v>13200</v>
      </c>
      <c r="F14" s="26">
        <v>14190</v>
      </c>
      <c r="G14" s="26">
        <v>1450</v>
      </c>
      <c r="H14" s="26">
        <v>1800</v>
      </c>
      <c r="I14" s="26">
        <v>10850</v>
      </c>
      <c r="J14" s="26">
        <v>80</v>
      </c>
      <c r="K14" s="26">
        <v>90</v>
      </c>
    </row>
    <row r="15" spans="1:11" ht="42" customHeight="1">
      <c r="A15" s="247" t="s">
        <v>28</v>
      </c>
      <c r="B15" s="139" t="s">
        <v>485</v>
      </c>
      <c r="C15" s="26">
        <v>22700</v>
      </c>
      <c r="D15" s="26">
        <v>22580</v>
      </c>
      <c r="E15" s="26">
        <v>11730</v>
      </c>
      <c r="F15" s="26">
        <v>10840</v>
      </c>
      <c r="G15" s="26">
        <v>600</v>
      </c>
      <c r="H15" s="26">
        <v>1220</v>
      </c>
      <c r="I15" s="26">
        <v>8880</v>
      </c>
      <c r="J15" s="26">
        <v>150</v>
      </c>
      <c r="K15" s="26">
        <v>120</v>
      </c>
    </row>
    <row r="16" spans="1:11" ht="42" customHeight="1">
      <c r="A16" s="247" t="s">
        <v>28</v>
      </c>
      <c r="B16" s="139" t="s">
        <v>486</v>
      </c>
      <c r="C16" s="26">
        <v>19150</v>
      </c>
      <c r="D16" s="26">
        <v>19040</v>
      </c>
      <c r="E16" s="26">
        <v>10210</v>
      </c>
      <c r="F16" s="26">
        <v>8830</v>
      </c>
      <c r="G16" s="26">
        <v>210</v>
      </c>
      <c r="H16" s="26">
        <v>510</v>
      </c>
      <c r="I16" s="26">
        <v>7810</v>
      </c>
      <c r="J16" s="26">
        <v>300</v>
      </c>
      <c r="K16" s="26">
        <v>110</v>
      </c>
    </row>
    <row r="17" spans="1:11" ht="42" customHeight="1">
      <c r="A17" s="247" t="s">
        <v>28</v>
      </c>
      <c r="B17" s="139" t="s">
        <v>487</v>
      </c>
      <c r="C17" s="26">
        <v>23540</v>
      </c>
      <c r="D17" s="26">
        <v>23380</v>
      </c>
      <c r="E17" s="26">
        <v>13720</v>
      </c>
      <c r="F17" s="26">
        <v>9650</v>
      </c>
      <c r="G17" s="26">
        <v>290</v>
      </c>
      <c r="H17" s="26">
        <v>1050</v>
      </c>
      <c r="I17" s="26">
        <v>7310</v>
      </c>
      <c r="J17" s="26">
        <v>1000</v>
      </c>
      <c r="K17" s="26">
        <v>160</v>
      </c>
    </row>
    <row r="18" spans="1:11" ht="42" customHeight="1">
      <c r="A18" s="247" t="s">
        <v>28</v>
      </c>
      <c r="B18" s="139" t="s">
        <v>488</v>
      </c>
      <c r="C18" s="26">
        <v>18570</v>
      </c>
      <c r="D18" s="26">
        <v>18480</v>
      </c>
      <c r="E18" s="26">
        <v>12900</v>
      </c>
      <c r="F18" s="26">
        <v>5580</v>
      </c>
      <c r="G18" s="26">
        <v>70</v>
      </c>
      <c r="H18" s="26">
        <v>690</v>
      </c>
      <c r="I18" s="26">
        <v>3840</v>
      </c>
      <c r="J18" s="26">
        <v>980</v>
      </c>
      <c r="K18" s="26">
        <v>100</v>
      </c>
    </row>
    <row r="19" spans="1:11" ht="42" customHeight="1">
      <c r="A19" s="247" t="s">
        <v>28</v>
      </c>
      <c r="B19" s="139" t="s">
        <v>489</v>
      </c>
      <c r="C19" s="26">
        <v>11770</v>
      </c>
      <c r="D19" s="26">
        <v>11640</v>
      </c>
      <c r="E19" s="26">
        <v>8580</v>
      </c>
      <c r="F19" s="26">
        <v>3060</v>
      </c>
      <c r="G19" s="26" t="s">
        <v>26</v>
      </c>
      <c r="H19" s="26">
        <v>190</v>
      </c>
      <c r="I19" s="26">
        <v>2100</v>
      </c>
      <c r="J19" s="26">
        <v>770</v>
      </c>
      <c r="K19" s="26">
        <v>130</v>
      </c>
    </row>
    <row r="20" spans="1:11" ht="42" customHeight="1">
      <c r="A20" s="16" t="s">
        <v>28</v>
      </c>
      <c r="B20" s="140" t="s">
        <v>79</v>
      </c>
      <c r="C20" s="78">
        <v>4010</v>
      </c>
      <c r="D20" s="78">
        <v>4010</v>
      </c>
      <c r="E20" s="78">
        <v>3220</v>
      </c>
      <c r="F20" s="78">
        <v>790</v>
      </c>
      <c r="G20" s="78" t="s">
        <v>26</v>
      </c>
      <c r="H20" s="78">
        <v>30</v>
      </c>
      <c r="I20" s="78">
        <v>610</v>
      </c>
      <c r="J20" s="78">
        <v>140</v>
      </c>
      <c r="K20" s="78" t="s">
        <v>26</v>
      </c>
    </row>
    <row r="21" spans="1:11">
      <c r="K21" s="12" t="s">
        <v>510</v>
      </c>
    </row>
    <row r="22" spans="1:11">
      <c r="A22" s="11" t="s">
        <v>283</v>
      </c>
      <c r="K22" s="12"/>
    </row>
    <row r="23" spans="1:11">
      <c r="A23" s="11" t="s">
        <v>284</v>
      </c>
      <c r="B23" s="10"/>
    </row>
  </sheetData>
  <customSheetViews>
    <customSheetView guid="{17370A40-2FA7-444A-8CA8-37511EDBD2CB}" showPageBreaks="1" printArea="1" view="pageLayout">
      <selection activeCell="H21" sqref="H21"/>
      <pageMargins left="0.23622047244094491" right="0.23622047244094491" top="0.74803149606299213" bottom="0.74803149606299213" header="0.31496062992125984" footer="0.31496062992125984"/>
      <pageSetup paperSize="9" scale="73" orientation="portrait" r:id="rId1"/>
      <headerFooter alignWithMargins="0"/>
    </customSheetView>
  </customSheetViews>
  <mergeCells count="10">
    <mergeCell ref="A1:K1"/>
    <mergeCell ref="K8:K10"/>
    <mergeCell ref="A11:B11"/>
    <mergeCell ref="A8:B10"/>
    <mergeCell ref="C8:C10"/>
    <mergeCell ref="D8:J8"/>
    <mergeCell ref="D9:D10"/>
    <mergeCell ref="E9:E10"/>
    <mergeCell ref="F9:J9"/>
    <mergeCell ref="A3:K3"/>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zoomScaleSheetLayoutView="100" workbookViewId="0">
      <selection activeCell="I7" sqref="I7"/>
    </sheetView>
  </sheetViews>
  <sheetFormatPr defaultColWidth="1.6640625" defaultRowHeight="12"/>
  <cols>
    <col min="1" max="1" width="2.44140625" style="11" customWidth="1"/>
    <col min="2" max="2" width="17.6640625" style="11" customWidth="1"/>
    <col min="3" max="3" width="10.77734375" style="11" customWidth="1"/>
    <col min="4" max="9" width="11.6640625" style="11" customWidth="1"/>
    <col min="10" max="16384" width="1.6640625" style="11"/>
  </cols>
  <sheetData>
    <row r="1" spans="1:9" s="8" customFormat="1" ht="39.6" customHeight="1">
      <c r="A1" s="413" t="str">
        <f ca="1">MID(CELL("FILENAME",A1),FIND("]",CELL("FILENAME",A1))+1,99)&amp;"　"&amp;"住宅　－　家計を主に支える者の入居時期、１か月当たり家賃別オートロック式の共同住宅の借家数"</f>
        <v>47(11)　住宅　－　家計を主に支える者の入居時期、１か月当たり家賃別オートロック式の共同住宅の借家数</v>
      </c>
      <c r="B1" s="413"/>
      <c r="C1" s="413"/>
      <c r="D1" s="413"/>
      <c r="E1" s="413"/>
      <c r="F1" s="413"/>
      <c r="G1" s="413"/>
      <c r="H1" s="413"/>
      <c r="I1" s="413"/>
    </row>
    <row r="2" spans="1:9" s="10" customFormat="1" ht="18.600000000000001" customHeight="1">
      <c r="A2" s="9"/>
      <c r="B2" s="9"/>
      <c r="C2" s="9"/>
      <c r="D2" s="9"/>
      <c r="E2" s="9"/>
      <c r="F2" s="9"/>
      <c r="G2" s="9"/>
      <c r="H2" s="9"/>
      <c r="I2" s="9"/>
    </row>
    <row r="3" spans="1:9" s="244" customFormat="1" ht="114" customHeight="1">
      <c r="A3" s="412"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412"/>
      <c r="C3" s="412"/>
      <c r="D3" s="412"/>
      <c r="E3" s="412"/>
      <c r="F3" s="412"/>
      <c r="G3" s="412"/>
      <c r="H3" s="412"/>
      <c r="I3" s="412"/>
    </row>
    <row r="4" spans="1:9" ht="12" customHeight="1">
      <c r="A4" s="10"/>
      <c r="B4" s="10"/>
    </row>
    <row r="5" spans="1:9" s="10" customFormat="1" ht="1.2" customHeight="1">
      <c r="A5" s="6"/>
      <c r="B5" s="6"/>
      <c r="C5" s="6"/>
      <c r="D5" s="6"/>
      <c r="E5" s="6"/>
      <c r="F5" s="6"/>
      <c r="G5" s="6"/>
      <c r="H5" s="6"/>
      <c r="I5" s="6"/>
    </row>
    <row r="6" spans="1:9" s="244" customFormat="1" ht="1.2" customHeight="1"/>
    <row r="7" spans="1:9" s="10" customFormat="1">
      <c r="I7" s="93" t="s">
        <v>432</v>
      </c>
    </row>
    <row r="8" spans="1:9" s="40" customFormat="1" ht="28.2" customHeight="1">
      <c r="A8" s="439" t="s">
        <v>384</v>
      </c>
      <c r="B8" s="323"/>
      <c r="C8" s="447" t="s">
        <v>74</v>
      </c>
      <c r="D8" s="449" t="s">
        <v>73</v>
      </c>
      <c r="E8" s="306"/>
      <c r="F8" s="306"/>
      <c r="G8" s="306"/>
      <c r="H8" s="306"/>
      <c r="I8" s="386"/>
    </row>
    <row r="9" spans="1:9" s="40" customFormat="1" ht="33.6" customHeight="1">
      <c r="A9" s="394"/>
      <c r="B9" s="395"/>
      <c r="C9" s="448"/>
      <c r="D9" s="120" t="s">
        <v>71</v>
      </c>
      <c r="E9" s="121" t="s">
        <v>520</v>
      </c>
      <c r="F9" s="122" t="s">
        <v>521</v>
      </c>
      <c r="G9" s="123" t="s">
        <v>522</v>
      </c>
      <c r="H9" s="121" t="s">
        <v>399</v>
      </c>
      <c r="I9" s="124" t="s">
        <v>70</v>
      </c>
    </row>
    <row r="10" spans="1:9" ht="42" customHeight="1">
      <c r="A10" s="446" t="s">
        <v>515</v>
      </c>
      <c r="B10" s="285"/>
      <c r="C10" s="125">
        <v>21630</v>
      </c>
      <c r="D10" s="126">
        <v>260</v>
      </c>
      <c r="E10" s="126">
        <v>5740</v>
      </c>
      <c r="F10" s="126">
        <v>10550</v>
      </c>
      <c r="G10" s="126">
        <v>3940</v>
      </c>
      <c r="H10" s="126">
        <v>890</v>
      </c>
      <c r="I10" s="126">
        <v>250</v>
      </c>
    </row>
    <row r="11" spans="1:9" ht="42" customHeight="1">
      <c r="A11" s="127"/>
      <c r="B11" s="128" t="s">
        <v>67</v>
      </c>
      <c r="C11" s="129">
        <v>90</v>
      </c>
      <c r="D11" s="130">
        <v>40</v>
      </c>
      <c r="E11" s="130">
        <v>20</v>
      </c>
      <c r="F11" s="130">
        <v>40</v>
      </c>
      <c r="G11" s="130" t="s">
        <v>26</v>
      </c>
      <c r="H11" s="130" t="s">
        <v>26</v>
      </c>
      <c r="I11" s="130" t="s">
        <v>26</v>
      </c>
    </row>
    <row r="12" spans="1:9" ht="42" customHeight="1">
      <c r="B12" s="131" t="s">
        <v>66</v>
      </c>
      <c r="C12" s="129">
        <v>190</v>
      </c>
      <c r="D12" s="130">
        <v>30</v>
      </c>
      <c r="E12" s="130">
        <v>60</v>
      </c>
      <c r="F12" s="130">
        <v>60</v>
      </c>
      <c r="G12" s="130">
        <v>40</v>
      </c>
      <c r="H12" s="130" t="s">
        <v>26</v>
      </c>
      <c r="I12" s="130" t="s">
        <v>26</v>
      </c>
    </row>
    <row r="13" spans="1:9" ht="42" customHeight="1">
      <c r="B13" s="131" t="s">
        <v>65</v>
      </c>
      <c r="C13" s="129">
        <v>420</v>
      </c>
      <c r="D13" s="130">
        <v>20</v>
      </c>
      <c r="E13" s="130">
        <v>130</v>
      </c>
      <c r="F13" s="130">
        <v>130</v>
      </c>
      <c r="G13" s="130">
        <v>140</v>
      </c>
      <c r="H13" s="130" t="s">
        <v>26</v>
      </c>
      <c r="I13" s="130" t="s">
        <v>26</v>
      </c>
    </row>
    <row r="14" spans="1:9" ht="42" customHeight="1">
      <c r="B14" s="131" t="s">
        <v>64</v>
      </c>
      <c r="C14" s="129">
        <v>730</v>
      </c>
      <c r="D14" s="130" t="s">
        <v>26</v>
      </c>
      <c r="E14" s="130">
        <v>110</v>
      </c>
      <c r="F14" s="130">
        <v>300</v>
      </c>
      <c r="G14" s="130">
        <v>250</v>
      </c>
      <c r="H14" s="130">
        <v>60</v>
      </c>
      <c r="I14" s="130" t="s">
        <v>26</v>
      </c>
    </row>
    <row r="15" spans="1:9" ht="42" customHeight="1">
      <c r="B15" s="131" t="s">
        <v>63</v>
      </c>
      <c r="C15" s="129">
        <v>880</v>
      </c>
      <c r="D15" s="130">
        <v>30</v>
      </c>
      <c r="E15" s="130">
        <v>100</v>
      </c>
      <c r="F15" s="130">
        <v>530</v>
      </c>
      <c r="G15" s="130">
        <v>100</v>
      </c>
      <c r="H15" s="130">
        <v>130</v>
      </c>
      <c r="I15" s="130" t="s">
        <v>26</v>
      </c>
    </row>
    <row r="16" spans="1:9" ht="42" customHeight="1">
      <c r="B16" s="131" t="s">
        <v>62</v>
      </c>
      <c r="C16" s="129">
        <v>3620</v>
      </c>
      <c r="D16" s="130">
        <v>30</v>
      </c>
      <c r="E16" s="130">
        <v>640</v>
      </c>
      <c r="F16" s="130">
        <v>1800</v>
      </c>
      <c r="G16" s="130">
        <v>890</v>
      </c>
      <c r="H16" s="130">
        <v>250</v>
      </c>
      <c r="I16" s="130" t="s">
        <v>26</v>
      </c>
    </row>
    <row r="17" spans="1:9" ht="42" customHeight="1">
      <c r="A17" s="38"/>
      <c r="B17" s="131" t="s">
        <v>61</v>
      </c>
      <c r="C17" s="132">
        <v>5460</v>
      </c>
      <c r="D17" s="133">
        <v>50</v>
      </c>
      <c r="E17" s="133">
        <v>1220</v>
      </c>
      <c r="F17" s="133">
        <v>2690</v>
      </c>
      <c r="G17" s="133">
        <v>1230</v>
      </c>
      <c r="H17" s="133">
        <v>280</v>
      </c>
      <c r="I17" s="133" t="s">
        <v>26</v>
      </c>
    </row>
    <row r="18" spans="1:9">
      <c r="A18" s="107"/>
      <c r="B18" s="107"/>
      <c r="C18" s="247"/>
      <c r="D18" s="15"/>
      <c r="E18" s="26"/>
      <c r="F18" s="26"/>
      <c r="G18" s="26"/>
      <c r="H18" s="26"/>
      <c r="I18" s="12" t="s">
        <v>510</v>
      </c>
    </row>
    <row r="19" spans="1:9">
      <c r="A19" s="11" t="s">
        <v>254</v>
      </c>
      <c r="B19" s="10"/>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96" orientation="portrait" r:id="rId1"/>
      <headerFooter alignWithMargins="0"/>
    </customSheetView>
  </customSheetViews>
  <mergeCells count="6">
    <mergeCell ref="A1:I1"/>
    <mergeCell ref="A10:B10"/>
    <mergeCell ref="A8:B9"/>
    <mergeCell ref="C8:C9"/>
    <mergeCell ref="D8:I8"/>
    <mergeCell ref="A3:I3"/>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4"/>
  <sheetViews>
    <sheetView zoomScaleNormal="100" zoomScaleSheetLayoutView="100" workbookViewId="0">
      <selection activeCell="I7" sqref="I7"/>
    </sheetView>
  </sheetViews>
  <sheetFormatPr defaultColWidth="1.6640625" defaultRowHeight="12"/>
  <cols>
    <col min="1" max="2" width="2.44140625" style="11" customWidth="1"/>
    <col min="3" max="3" width="17.44140625" style="11" customWidth="1"/>
    <col min="4" max="14" width="7.109375" style="11" customWidth="1"/>
    <col min="15" max="17" width="1.6640625" style="119"/>
    <col min="18" max="16384" width="1.6640625" style="11"/>
  </cols>
  <sheetData>
    <row r="1" spans="1:74" s="8" customFormat="1" ht="19.95" customHeight="1">
      <c r="A1" s="32" t="str">
        <f ca="1">MID(CELL("FILENAME",A1),FIND("]",CELL("FILENAME",A1))+1,99)&amp;"　"&amp;"住宅　－　住宅の所有の関係、建て方、階数別専用住宅数"</f>
        <v>47(12)　住宅　－　住宅の所有の関係、建て方、階数別専用住宅数</v>
      </c>
      <c r="B1" s="32"/>
      <c r="C1" s="32"/>
      <c r="D1" s="32"/>
      <c r="E1" s="32"/>
      <c r="F1" s="32"/>
      <c r="G1" s="32"/>
      <c r="H1" s="32"/>
      <c r="I1" s="32"/>
      <c r="J1" s="32"/>
      <c r="K1" s="32"/>
      <c r="L1" s="32"/>
      <c r="M1" s="32"/>
      <c r="N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M1" s="32"/>
      <c r="BN1" s="32"/>
      <c r="BO1" s="32"/>
      <c r="BP1" s="32"/>
      <c r="BQ1" s="32"/>
      <c r="BR1" s="32"/>
      <c r="BS1" s="32"/>
      <c r="BT1" s="32"/>
      <c r="BU1" s="32"/>
      <c r="BV1" s="32"/>
    </row>
    <row r="2" spans="1:74" s="10" customFormat="1" ht="18.600000000000001" customHeight="1">
      <c r="A2" s="9"/>
      <c r="B2" s="9"/>
      <c r="C2" s="9"/>
      <c r="D2" s="9"/>
      <c r="E2" s="9"/>
      <c r="F2" s="9"/>
      <c r="G2" s="9"/>
      <c r="H2" s="9"/>
      <c r="I2" s="9"/>
      <c r="J2" s="9"/>
      <c r="K2" s="9"/>
      <c r="L2" s="9"/>
      <c r="M2" s="9"/>
      <c r="N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M2" s="9"/>
      <c r="BN2" s="9"/>
      <c r="BO2" s="9"/>
      <c r="BP2" s="9"/>
      <c r="BQ2" s="9"/>
      <c r="BR2" s="9"/>
      <c r="BS2" s="9"/>
      <c r="BT2" s="9"/>
      <c r="BU2" s="9"/>
      <c r="BV2" s="9"/>
    </row>
    <row r="3" spans="1:74" s="244" customFormat="1" ht="114" customHeight="1">
      <c r="A3" s="412"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412"/>
      <c r="C3" s="412"/>
      <c r="D3" s="412"/>
      <c r="E3" s="412"/>
      <c r="F3" s="412"/>
      <c r="G3" s="412"/>
      <c r="H3" s="412"/>
      <c r="I3" s="412"/>
      <c r="J3" s="412"/>
      <c r="K3" s="412"/>
      <c r="L3" s="412"/>
      <c r="M3" s="412"/>
      <c r="N3" s="41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M3" s="272"/>
      <c r="BN3" s="272"/>
      <c r="BO3" s="272"/>
      <c r="BP3" s="272"/>
      <c r="BQ3" s="272"/>
      <c r="BR3" s="272"/>
      <c r="BS3" s="272"/>
      <c r="BT3" s="272"/>
      <c r="BU3" s="272"/>
      <c r="BV3" s="272"/>
    </row>
    <row r="4" spans="1:74" ht="12" customHeight="1">
      <c r="E4" s="9"/>
      <c r="F4" s="9"/>
      <c r="G4" s="9"/>
      <c r="H4" s="9"/>
      <c r="I4" s="9"/>
      <c r="J4" s="9"/>
      <c r="K4" s="9"/>
      <c r="O4" s="11"/>
      <c r="P4" s="11"/>
      <c r="Q4" s="11"/>
    </row>
    <row r="5" spans="1:74" s="10" customFormat="1" ht="1.2" customHeight="1">
      <c r="A5" s="11"/>
      <c r="B5" s="11"/>
      <c r="C5" s="11"/>
      <c r="D5" s="11"/>
      <c r="E5" s="11"/>
      <c r="F5" s="11"/>
      <c r="G5" s="11"/>
      <c r="H5" s="11"/>
      <c r="I5" s="11"/>
      <c r="J5" s="11"/>
      <c r="K5" s="11"/>
      <c r="L5" s="11"/>
      <c r="M5" s="11"/>
      <c r="N5" s="11"/>
    </row>
    <row r="6" spans="1:74" s="244" customFormat="1" ht="1.2" customHeight="1"/>
    <row r="7" spans="1:74" s="10" customFormat="1">
      <c r="N7" s="93" t="s">
        <v>432</v>
      </c>
    </row>
    <row r="8" spans="1:74" s="40" customFormat="1" ht="28.2" customHeight="1">
      <c r="A8" s="439" t="s">
        <v>384</v>
      </c>
      <c r="B8" s="439"/>
      <c r="C8" s="323"/>
      <c r="D8" s="453" t="s">
        <v>85</v>
      </c>
      <c r="E8" s="454" t="s">
        <v>88</v>
      </c>
      <c r="F8" s="305"/>
      <c r="G8" s="454" t="s">
        <v>87</v>
      </c>
      <c r="H8" s="305"/>
      <c r="I8" s="454" t="s">
        <v>86</v>
      </c>
      <c r="J8" s="398"/>
      <c r="K8" s="398"/>
      <c r="L8" s="398"/>
      <c r="M8" s="305"/>
      <c r="N8" s="455" t="s">
        <v>77</v>
      </c>
    </row>
    <row r="9" spans="1:74" s="40" customFormat="1" ht="28.2" customHeight="1">
      <c r="A9" s="334"/>
      <c r="B9" s="334"/>
      <c r="C9" s="335"/>
      <c r="D9" s="419"/>
      <c r="E9" s="108" t="s">
        <v>395</v>
      </c>
      <c r="F9" s="109" t="s">
        <v>397</v>
      </c>
      <c r="G9" s="108" t="s">
        <v>395</v>
      </c>
      <c r="H9" s="109" t="s">
        <v>397</v>
      </c>
      <c r="I9" s="108" t="s">
        <v>85</v>
      </c>
      <c r="J9" s="108" t="s">
        <v>395</v>
      </c>
      <c r="K9" s="108" t="s">
        <v>396</v>
      </c>
      <c r="L9" s="109" t="s">
        <v>492</v>
      </c>
      <c r="M9" s="109" t="s">
        <v>398</v>
      </c>
      <c r="N9" s="420"/>
    </row>
    <row r="10" spans="1:74" ht="42" customHeight="1">
      <c r="A10" s="452" t="s">
        <v>514</v>
      </c>
      <c r="B10" s="452"/>
      <c r="C10" s="294"/>
      <c r="D10" s="110">
        <v>167490</v>
      </c>
      <c r="E10" s="111">
        <v>1650</v>
      </c>
      <c r="F10" s="111">
        <v>49930</v>
      </c>
      <c r="G10" s="111">
        <v>1400</v>
      </c>
      <c r="H10" s="111">
        <v>6550</v>
      </c>
      <c r="I10" s="111">
        <v>107900</v>
      </c>
      <c r="J10" s="111" t="s">
        <v>15</v>
      </c>
      <c r="K10" s="111">
        <v>12940</v>
      </c>
      <c r="L10" s="111">
        <v>44530</v>
      </c>
      <c r="M10" s="111">
        <v>50430</v>
      </c>
      <c r="N10" s="111">
        <v>70</v>
      </c>
      <c r="O10" s="11"/>
      <c r="P10" s="11"/>
      <c r="Q10" s="11"/>
    </row>
    <row r="11" spans="1:74" ht="42" customHeight="1">
      <c r="A11" s="276"/>
      <c r="B11" s="456" t="s">
        <v>388</v>
      </c>
      <c r="C11" s="457"/>
      <c r="D11" s="112">
        <v>86730</v>
      </c>
      <c r="E11" s="113">
        <v>1240</v>
      </c>
      <c r="F11" s="113">
        <v>44190</v>
      </c>
      <c r="G11" s="113">
        <v>450</v>
      </c>
      <c r="H11" s="113">
        <v>4570</v>
      </c>
      <c r="I11" s="113">
        <v>36240</v>
      </c>
      <c r="J11" s="113" t="s">
        <v>15</v>
      </c>
      <c r="K11" s="113">
        <v>390</v>
      </c>
      <c r="L11" s="113">
        <v>6610</v>
      </c>
      <c r="M11" s="113">
        <v>29240</v>
      </c>
      <c r="N11" s="113">
        <v>30</v>
      </c>
      <c r="O11" s="11"/>
      <c r="P11" s="11"/>
      <c r="Q11" s="11"/>
    </row>
    <row r="12" spans="1:74" ht="42" customHeight="1">
      <c r="A12" s="276"/>
      <c r="B12" s="450" t="s">
        <v>389</v>
      </c>
      <c r="C12" s="451"/>
      <c r="D12" s="112">
        <v>75090</v>
      </c>
      <c r="E12" s="113">
        <v>260</v>
      </c>
      <c r="F12" s="113">
        <v>3220</v>
      </c>
      <c r="G12" s="113">
        <v>740</v>
      </c>
      <c r="H12" s="113">
        <v>1600</v>
      </c>
      <c r="I12" s="113">
        <v>69240</v>
      </c>
      <c r="J12" s="113" t="s">
        <v>15</v>
      </c>
      <c r="K12" s="113">
        <v>10920</v>
      </c>
      <c r="L12" s="113">
        <v>37140</v>
      </c>
      <c r="M12" s="113">
        <v>21180</v>
      </c>
      <c r="N12" s="113">
        <v>30</v>
      </c>
      <c r="O12" s="11"/>
      <c r="P12" s="11"/>
      <c r="Q12" s="11"/>
    </row>
    <row r="13" spans="1:74" ht="42" customHeight="1">
      <c r="A13" s="253"/>
      <c r="B13" s="252"/>
      <c r="C13" s="114" t="s">
        <v>82</v>
      </c>
      <c r="D13" s="112">
        <v>5510</v>
      </c>
      <c r="E13" s="113" t="s">
        <v>15</v>
      </c>
      <c r="F13" s="113" t="s">
        <v>15</v>
      </c>
      <c r="G13" s="113" t="s">
        <v>15</v>
      </c>
      <c r="H13" s="113">
        <v>70</v>
      </c>
      <c r="I13" s="113">
        <v>5440</v>
      </c>
      <c r="J13" s="113" t="s">
        <v>15</v>
      </c>
      <c r="K13" s="113" t="s">
        <v>15</v>
      </c>
      <c r="L13" s="113">
        <v>3860</v>
      </c>
      <c r="M13" s="113">
        <v>1580</v>
      </c>
      <c r="N13" s="113" t="s">
        <v>26</v>
      </c>
      <c r="O13" s="11"/>
      <c r="P13" s="11"/>
      <c r="Q13" s="11"/>
    </row>
    <row r="14" spans="1:74" ht="42" customHeight="1">
      <c r="A14" s="253"/>
      <c r="B14" s="252"/>
      <c r="C14" s="115" t="s">
        <v>394</v>
      </c>
      <c r="D14" s="112">
        <v>7980</v>
      </c>
      <c r="E14" s="113" t="s">
        <v>15</v>
      </c>
      <c r="F14" s="113" t="s">
        <v>15</v>
      </c>
      <c r="G14" s="113" t="s">
        <v>15</v>
      </c>
      <c r="H14" s="113" t="s">
        <v>15</v>
      </c>
      <c r="I14" s="113">
        <v>7980</v>
      </c>
      <c r="J14" s="113" t="s">
        <v>15</v>
      </c>
      <c r="K14" s="113" t="s">
        <v>15</v>
      </c>
      <c r="L14" s="113">
        <v>2930</v>
      </c>
      <c r="M14" s="113">
        <v>5050</v>
      </c>
      <c r="N14" s="113" t="s">
        <v>26</v>
      </c>
      <c r="O14" s="11"/>
      <c r="P14" s="11"/>
      <c r="Q14" s="11"/>
    </row>
    <row r="15" spans="1:74" ht="42" customHeight="1">
      <c r="A15" s="253"/>
      <c r="B15" s="252"/>
      <c r="C15" s="100" t="s">
        <v>81</v>
      </c>
      <c r="D15" s="112">
        <v>57910</v>
      </c>
      <c r="E15" s="113">
        <v>240</v>
      </c>
      <c r="F15" s="113">
        <v>2970</v>
      </c>
      <c r="G15" s="113">
        <v>740</v>
      </c>
      <c r="H15" s="113">
        <v>1450</v>
      </c>
      <c r="I15" s="113">
        <v>52480</v>
      </c>
      <c r="J15" s="113" t="s">
        <v>15</v>
      </c>
      <c r="K15" s="113">
        <v>10720</v>
      </c>
      <c r="L15" s="113">
        <v>28170</v>
      </c>
      <c r="M15" s="113">
        <v>13590</v>
      </c>
      <c r="N15" s="113">
        <v>30</v>
      </c>
      <c r="O15" s="11"/>
      <c r="P15" s="11"/>
      <c r="Q15" s="11"/>
    </row>
    <row r="16" spans="1:74" ht="42" customHeight="1">
      <c r="A16" s="266"/>
      <c r="B16" s="265"/>
      <c r="C16" s="116" t="s">
        <v>80</v>
      </c>
      <c r="D16" s="117">
        <v>3690</v>
      </c>
      <c r="E16" s="118">
        <v>20</v>
      </c>
      <c r="F16" s="118">
        <v>250</v>
      </c>
      <c r="G16" s="118" t="s">
        <v>15</v>
      </c>
      <c r="H16" s="118">
        <v>80</v>
      </c>
      <c r="I16" s="118">
        <v>3340</v>
      </c>
      <c r="J16" s="118" t="s">
        <v>15</v>
      </c>
      <c r="K16" s="118">
        <v>200</v>
      </c>
      <c r="L16" s="118">
        <v>2180</v>
      </c>
      <c r="M16" s="118">
        <v>960</v>
      </c>
      <c r="N16" s="118" t="s">
        <v>26</v>
      </c>
      <c r="O16" s="11"/>
      <c r="P16" s="11"/>
      <c r="Q16" s="11"/>
    </row>
    <row r="17" spans="1:17">
      <c r="B17" s="107"/>
      <c r="C17" s="107"/>
      <c r="N17" s="12" t="s">
        <v>510</v>
      </c>
      <c r="O17" s="11"/>
      <c r="P17" s="11"/>
      <c r="Q17" s="11"/>
    </row>
    <row r="18" spans="1:17">
      <c r="A18" s="11" t="s">
        <v>247</v>
      </c>
      <c r="B18" s="10"/>
      <c r="C18" s="10"/>
      <c r="O18" s="11"/>
      <c r="P18" s="11"/>
      <c r="Q18" s="11"/>
    </row>
    <row r="19" spans="1:17">
      <c r="O19" s="11"/>
      <c r="P19" s="11"/>
      <c r="Q19" s="11"/>
    </row>
    <row r="20" spans="1:17">
      <c r="O20" s="11"/>
      <c r="P20" s="11"/>
      <c r="Q20" s="11"/>
    </row>
    <row r="21" spans="1:17">
      <c r="O21" s="11"/>
      <c r="P21" s="11"/>
      <c r="Q21" s="11"/>
    </row>
    <row r="22" spans="1:17">
      <c r="O22" s="11"/>
      <c r="P22" s="11"/>
      <c r="Q22" s="11"/>
    </row>
    <row r="23" spans="1:17">
      <c r="O23" s="11"/>
      <c r="P23" s="11"/>
      <c r="Q23" s="11"/>
    </row>
    <row r="24" spans="1:17">
      <c r="O24" s="11"/>
      <c r="P24" s="11"/>
      <c r="Q24" s="11"/>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66" orientation="portrait" r:id="rId1"/>
      <headerFooter alignWithMargins="0"/>
    </customSheetView>
  </customSheetViews>
  <mergeCells count="10">
    <mergeCell ref="A3:N3"/>
    <mergeCell ref="G8:H8"/>
    <mergeCell ref="I8:M8"/>
    <mergeCell ref="N8:N9"/>
    <mergeCell ref="B11:C11"/>
    <mergeCell ref="B12:C12"/>
    <mergeCell ref="A10:C10"/>
    <mergeCell ref="A8:C9"/>
    <mergeCell ref="D8:D9"/>
    <mergeCell ref="E8:F8"/>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zoomScaleSheetLayoutView="100" workbookViewId="0">
      <selection activeCell="I7" sqref="I7"/>
    </sheetView>
  </sheetViews>
  <sheetFormatPr defaultColWidth="1.6640625" defaultRowHeight="12"/>
  <cols>
    <col min="1" max="2" width="2.77734375" style="11" customWidth="1"/>
    <col min="3" max="3" width="17" style="11" customWidth="1"/>
    <col min="4" max="4" width="9.33203125" style="11" customWidth="1"/>
    <col min="5" max="10" width="9.44140625" style="11" customWidth="1"/>
    <col min="11" max="11" width="12.109375" style="11" customWidth="1"/>
    <col min="12" max="16384" width="1.6640625" style="11"/>
  </cols>
  <sheetData>
    <row r="1" spans="1:11" s="8" customFormat="1" ht="39.6" customHeight="1">
      <c r="A1" s="413" t="str">
        <f ca="1">MID(CELL("FILENAME",A1),FIND("]",CELL("FILENAME",A1))+1,99)&amp;"　"&amp;"住宅　－　平成26年以降における住宅の耐震診断の有無、耐震改修工事の状況別持ち家数"</f>
        <v>47(13)　住宅　－　平成26年以降における住宅の耐震診断の有無、耐震改修工事の状況別持ち家数</v>
      </c>
      <c r="B1" s="413"/>
      <c r="C1" s="413"/>
      <c r="D1" s="413"/>
      <c r="E1" s="413"/>
      <c r="F1" s="413"/>
      <c r="G1" s="413"/>
      <c r="H1" s="413"/>
      <c r="I1" s="413"/>
      <c r="J1" s="413"/>
      <c r="K1" s="413"/>
    </row>
    <row r="2" spans="1:11" s="10" customFormat="1" ht="18.600000000000001" customHeight="1">
      <c r="A2" s="9"/>
      <c r="B2" s="9"/>
      <c r="C2" s="9"/>
      <c r="D2" s="9"/>
      <c r="E2" s="9"/>
      <c r="F2" s="9"/>
      <c r="G2" s="9"/>
      <c r="H2" s="9"/>
      <c r="I2" s="9"/>
      <c r="J2" s="9"/>
      <c r="K2" s="9"/>
    </row>
    <row r="3" spans="1:11" s="244" customFormat="1" ht="114" customHeight="1">
      <c r="A3" s="412"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412"/>
      <c r="C3" s="412"/>
      <c r="D3" s="412"/>
      <c r="E3" s="412"/>
      <c r="F3" s="412"/>
      <c r="G3" s="412"/>
      <c r="H3" s="412"/>
      <c r="I3" s="412"/>
      <c r="J3" s="412"/>
      <c r="K3" s="412"/>
    </row>
    <row r="4" spans="1:11" ht="12" customHeight="1">
      <c r="E4" s="9"/>
      <c r="F4" s="9"/>
      <c r="G4" s="9"/>
      <c r="H4" s="9"/>
      <c r="I4" s="9"/>
      <c r="J4" s="9"/>
    </row>
    <row r="5" spans="1:11" s="244" customFormat="1" ht="1.2" customHeight="1">
      <c r="A5" s="303"/>
      <c r="B5" s="303"/>
      <c r="C5" s="303"/>
      <c r="D5" s="303"/>
      <c r="E5" s="303"/>
      <c r="F5" s="303"/>
      <c r="G5" s="303"/>
      <c r="H5" s="303"/>
      <c r="I5" s="303"/>
      <c r="J5" s="303"/>
      <c r="K5" s="303"/>
    </row>
    <row r="6" spans="1:11" s="10" customFormat="1" ht="1.2" customHeight="1"/>
    <row r="7" spans="1:11" s="10" customFormat="1">
      <c r="K7" s="93" t="s">
        <v>432</v>
      </c>
    </row>
    <row r="8" spans="1:11" s="262" customFormat="1" ht="28.2" customHeight="1">
      <c r="A8" s="439" t="s">
        <v>384</v>
      </c>
      <c r="B8" s="333"/>
      <c r="C8" s="346"/>
      <c r="D8" s="442" t="s">
        <v>19</v>
      </c>
      <c r="E8" s="462" t="s">
        <v>78</v>
      </c>
      <c r="F8" s="329"/>
      <c r="G8" s="329"/>
      <c r="H8" s="329"/>
      <c r="I8" s="329"/>
      <c r="J8" s="330"/>
      <c r="K8" s="463" t="s">
        <v>285</v>
      </c>
    </row>
    <row r="9" spans="1:11" s="262" customFormat="1" ht="56.7" customHeight="1">
      <c r="A9" s="343"/>
      <c r="B9" s="343"/>
      <c r="C9" s="348"/>
      <c r="D9" s="337"/>
      <c r="E9" s="94" t="s">
        <v>513</v>
      </c>
      <c r="F9" s="13" t="s">
        <v>390</v>
      </c>
      <c r="G9" s="13" t="s">
        <v>391</v>
      </c>
      <c r="H9" s="13" t="s">
        <v>392</v>
      </c>
      <c r="I9" s="13" t="s">
        <v>393</v>
      </c>
      <c r="J9" s="95" t="s">
        <v>77</v>
      </c>
      <c r="K9" s="347"/>
    </row>
    <row r="10" spans="1:11" ht="42" customHeight="1">
      <c r="A10" s="452" t="s">
        <v>76</v>
      </c>
      <c r="B10" s="452"/>
      <c r="C10" s="458"/>
      <c r="D10" s="96">
        <v>88240</v>
      </c>
      <c r="E10" s="97">
        <v>1440</v>
      </c>
      <c r="F10" s="97">
        <v>700</v>
      </c>
      <c r="G10" s="97">
        <v>350</v>
      </c>
      <c r="H10" s="97">
        <v>440</v>
      </c>
      <c r="I10" s="97">
        <v>610</v>
      </c>
      <c r="J10" s="97">
        <v>540</v>
      </c>
      <c r="K10" s="98">
        <v>86800</v>
      </c>
    </row>
    <row r="11" spans="1:11" ht="42" customHeight="1">
      <c r="A11" s="276"/>
      <c r="B11" s="459" t="s">
        <v>75</v>
      </c>
      <c r="C11" s="458"/>
      <c r="D11" s="99">
        <v>7040</v>
      </c>
      <c r="E11" s="98">
        <v>850</v>
      </c>
      <c r="F11" s="98">
        <v>440</v>
      </c>
      <c r="G11" s="98">
        <v>290</v>
      </c>
      <c r="H11" s="98">
        <v>320</v>
      </c>
      <c r="I11" s="98">
        <v>380</v>
      </c>
      <c r="J11" s="98">
        <v>420</v>
      </c>
      <c r="K11" s="98">
        <v>6190</v>
      </c>
    </row>
    <row r="12" spans="1:11" ht="42" customHeight="1">
      <c r="A12" s="276"/>
      <c r="B12" s="100"/>
      <c r="C12" s="101" t="s">
        <v>72</v>
      </c>
      <c r="D12" s="99">
        <v>6120</v>
      </c>
      <c r="E12" s="98">
        <v>360</v>
      </c>
      <c r="F12" s="98">
        <v>260</v>
      </c>
      <c r="G12" s="98">
        <v>170</v>
      </c>
      <c r="H12" s="98">
        <v>230</v>
      </c>
      <c r="I12" s="98">
        <v>200</v>
      </c>
      <c r="J12" s="98">
        <v>130</v>
      </c>
      <c r="K12" s="98">
        <v>5760</v>
      </c>
    </row>
    <row r="13" spans="1:11" ht="42" customHeight="1">
      <c r="A13" s="102"/>
      <c r="B13" s="103"/>
      <c r="C13" s="104" t="s">
        <v>69</v>
      </c>
      <c r="D13" s="99">
        <v>920</v>
      </c>
      <c r="E13" s="98">
        <v>490</v>
      </c>
      <c r="F13" s="98">
        <v>180</v>
      </c>
      <c r="G13" s="98">
        <v>120</v>
      </c>
      <c r="H13" s="98">
        <v>90</v>
      </c>
      <c r="I13" s="98">
        <v>180</v>
      </c>
      <c r="J13" s="98">
        <v>290</v>
      </c>
      <c r="K13" s="98">
        <v>430</v>
      </c>
    </row>
    <row r="14" spans="1:11" ht="42" customHeight="1">
      <c r="A14" s="277"/>
      <c r="B14" s="460" t="s">
        <v>68</v>
      </c>
      <c r="C14" s="461"/>
      <c r="D14" s="105">
        <v>81210</v>
      </c>
      <c r="E14" s="106">
        <v>590</v>
      </c>
      <c r="F14" s="106">
        <v>250</v>
      </c>
      <c r="G14" s="106">
        <v>60</v>
      </c>
      <c r="H14" s="106">
        <v>120</v>
      </c>
      <c r="I14" s="106">
        <v>230</v>
      </c>
      <c r="J14" s="106">
        <v>110</v>
      </c>
      <c r="K14" s="106">
        <v>80620</v>
      </c>
    </row>
    <row r="15" spans="1:11">
      <c r="B15" s="107"/>
      <c r="C15" s="107"/>
      <c r="K15" s="12" t="s">
        <v>510</v>
      </c>
    </row>
    <row r="16" spans="1:11">
      <c r="A16" s="11" t="s">
        <v>255</v>
      </c>
      <c r="B16" s="10"/>
      <c r="C16" s="10"/>
      <c r="K16" s="12"/>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85" orientation="portrait" r:id="rId1"/>
      <headerFooter alignWithMargins="0"/>
    </customSheetView>
  </customSheetViews>
  <mergeCells count="10">
    <mergeCell ref="A1:K1"/>
    <mergeCell ref="A10:C10"/>
    <mergeCell ref="B11:C11"/>
    <mergeCell ref="B14:C14"/>
    <mergeCell ref="A5:K5"/>
    <mergeCell ref="A8:C9"/>
    <mergeCell ref="D8:D9"/>
    <mergeCell ref="E8:J8"/>
    <mergeCell ref="K8:K9"/>
    <mergeCell ref="A3:K3"/>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zoomScaleSheetLayoutView="100" workbookViewId="0">
      <selection activeCell="I7" sqref="I7"/>
    </sheetView>
  </sheetViews>
  <sheetFormatPr defaultColWidth="1.6640625" defaultRowHeight="12"/>
  <cols>
    <col min="1" max="1" width="8.109375" style="11" customWidth="1"/>
    <col min="2" max="2" width="11.6640625" style="11" customWidth="1"/>
    <col min="3" max="3" width="16.88671875" style="11" customWidth="1"/>
    <col min="4" max="8" width="12.77734375" style="11" customWidth="1"/>
    <col min="9" max="12" width="11.44140625" style="11" customWidth="1"/>
    <col min="13" max="15" width="1.6640625" style="11" customWidth="1"/>
    <col min="16" max="16" width="1.6640625" style="11"/>
    <col min="17" max="17" width="1.6640625" style="11" customWidth="1"/>
    <col min="18" max="16384" width="1.6640625" style="11"/>
  </cols>
  <sheetData>
    <row r="1" spans="1:12" s="8" customFormat="1" ht="19.2">
      <c r="A1" s="32" t="str">
        <f ca="1">MID(CELL("FILENAME",A1),FIND("]",CELL("FILENAME",A1))+1,99)&amp;"　"&amp;"構造別、月別着工建築物 (床面積の合計)"</f>
        <v>48　構造別、月別着工建築物 (床面積の合計)</v>
      </c>
      <c r="B1" s="32"/>
      <c r="C1" s="32"/>
      <c r="D1" s="32"/>
      <c r="E1" s="32"/>
      <c r="F1" s="32"/>
      <c r="G1" s="32"/>
      <c r="H1" s="32"/>
      <c r="I1" s="32"/>
      <c r="J1" s="32"/>
      <c r="K1" s="32"/>
      <c r="L1" s="32"/>
    </row>
    <row r="2" spans="1:12" s="10" customFormat="1" ht="12" customHeight="1">
      <c r="A2" s="9"/>
      <c r="B2" s="9"/>
      <c r="C2" s="9"/>
      <c r="D2" s="9"/>
      <c r="E2" s="9"/>
      <c r="F2" s="9"/>
      <c r="G2" s="9"/>
      <c r="H2" s="9"/>
      <c r="I2" s="9"/>
      <c r="J2" s="9"/>
      <c r="K2" s="9"/>
      <c r="L2" s="9"/>
    </row>
    <row r="3" spans="1:12" s="244" customFormat="1" ht="1.2" customHeight="1">
      <c r="A3" s="272"/>
      <c r="B3" s="272"/>
      <c r="C3" s="272"/>
      <c r="D3" s="272"/>
      <c r="E3" s="272"/>
      <c r="F3" s="272"/>
      <c r="G3" s="272"/>
      <c r="H3" s="272"/>
      <c r="I3" s="272"/>
      <c r="J3" s="272"/>
      <c r="K3" s="272"/>
      <c r="L3" s="272"/>
    </row>
    <row r="4" spans="1:12" s="10" customFormat="1" ht="1.2" customHeight="1">
      <c r="A4" s="9"/>
      <c r="B4" s="9"/>
      <c r="C4" s="9"/>
      <c r="D4" s="9"/>
      <c r="E4" s="9"/>
      <c r="F4" s="9"/>
      <c r="G4" s="9"/>
      <c r="H4" s="9"/>
      <c r="I4" s="9"/>
      <c r="J4" s="9"/>
      <c r="K4" s="9"/>
      <c r="L4" s="9"/>
    </row>
    <row r="5" spans="1:12" s="244" customFormat="1" ht="1.2" customHeight="1">
      <c r="A5" s="272"/>
      <c r="B5" s="272"/>
      <c r="C5" s="272"/>
      <c r="D5" s="272"/>
      <c r="E5" s="272"/>
      <c r="F5" s="272"/>
      <c r="G5" s="272"/>
      <c r="H5" s="272"/>
      <c r="I5" s="272"/>
      <c r="J5" s="272"/>
      <c r="K5" s="272"/>
      <c r="L5" s="272"/>
    </row>
    <row r="6" spans="1:12">
      <c r="A6" s="10"/>
    </row>
    <row r="7" spans="1:12" ht="13.2" customHeight="1">
      <c r="A7" s="324" t="s">
        <v>385</v>
      </c>
      <c r="B7" s="324"/>
      <c r="C7" s="325"/>
      <c r="D7" s="472" t="s">
        <v>365</v>
      </c>
      <c r="E7" s="319" t="s">
        <v>366</v>
      </c>
      <c r="F7" s="324" t="s">
        <v>367</v>
      </c>
      <c r="G7" s="319" t="s">
        <v>368</v>
      </c>
      <c r="H7" s="324" t="s">
        <v>369</v>
      </c>
    </row>
    <row r="8" spans="1:12" ht="13.2" customHeight="1">
      <c r="A8" s="326"/>
      <c r="B8" s="326"/>
      <c r="C8" s="327"/>
      <c r="D8" s="473"/>
      <c r="E8" s="466"/>
      <c r="F8" s="326"/>
      <c r="G8" s="466"/>
      <c r="H8" s="326"/>
    </row>
    <row r="9" spans="1:12" ht="28.2" customHeight="1">
      <c r="A9" s="474" t="s">
        <v>495</v>
      </c>
      <c r="B9" s="469" t="s">
        <v>5</v>
      </c>
      <c r="C9" s="13" t="s">
        <v>496</v>
      </c>
      <c r="D9" s="84">
        <v>1315</v>
      </c>
      <c r="E9" s="85">
        <v>1293</v>
      </c>
      <c r="F9" s="86">
        <v>1392</v>
      </c>
      <c r="G9" s="86">
        <v>1255</v>
      </c>
      <c r="H9" s="86">
        <v>1078</v>
      </c>
    </row>
    <row r="10" spans="1:12" ht="28.2" customHeight="1">
      <c r="A10" s="475"/>
      <c r="B10" s="470"/>
      <c r="C10" s="87" t="s">
        <v>497</v>
      </c>
      <c r="D10" s="14">
        <v>269602</v>
      </c>
      <c r="E10" s="15">
        <v>270957</v>
      </c>
      <c r="F10" s="88">
        <v>285095</v>
      </c>
      <c r="G10" s="88">
        <v>231005</v>
      </c>
      <c r="H10" s="88">
        <v>246353</v>
      </c>
    </row>
    <row r="11" spans="1:12" ht="28.2" customHeight="1">
      <c r="A11" s="475"/>
      <c r="B11" s="469" t="s">
        <v>110</v>
      </c>
      <c r="C11" s="13" t="s">
        <v>496</v>
      </c>
      <c r="D11" s="14">
        <v>984</v>
      </c>
      <c r="E11" s="15">
        <v>998</v>
      </c>
      <c r="F11" s="88">
        <v>1091</v>
      </c>
      <c r="G11" s="88">
        <v>977</v>
      </c>
      <c r="H11" s="88">
        <v>848</v>
      </c>
    </row>
    <row r="12" spans="1:12" ht="28.2" customHeight="1">
      <c r="A12" s="475"/>
      <c r="B12" s="471"/>
      <c r="C12" s="89" t="s">
        <v>497</v>
      </c>
      <c r="D12" s="14">
        <v>126309</v>
      </c>
      <c r="E12" s="15">
        <v>127111</v>
      </c>
      <c r="F12" s="88">
        <v>136209</v>
      </c>
      <c r="G12" s="88">
        <v>118318</v>
      </c>
      <c r="H12" s="88">
        <v>105390</v>
      </c>
    </row>
    <row r="13" spans="1:12" ht="28.2" customHeight="1">
      <c r="A13" s="475"/>
      <c r="B13" s="470" t="s">
        <v>286</v>
      </c>
      <c r="C13" s="13" t="s">
        <v>496</v>
      </c>
      <c r="D13" s="25" t="s">
        <v>15</v>
      </c>
      <c r="E13" s="15">
        <v>1</v>
      </c>
      <c r="F13" s="15">
        <v>1</v>
      </c>
      <c r="G13" s="15">
        <v>1</v>
      </c>
      <c r="H13" s="26" t="s">
        <v>15</v>
      </c>
    </row>
    <row r="14" spans="1:12" ht="28.2" customHeight="1">
      <c r="A14" s="475"/>
      <c r="B14" s="470"/>
      <c r="C14" s="87" t="s">
        <v>497</v>
      </c>
      <c r="D14" s="25" t="s">
        <v>15</v>
      </c>
      <c r="E14" s="15">
        <v>97</v>
      </c>
      <c r="F14" s="15">
        <v>94</v>
      </c>
      <c r="G14" s="15">
        <v>1156</v>
      </c>
      <c r="H14" s="26" t="s">
        <v>15</v>
      </c>
    </row>
    <row r="15" spans="1:12" ht="28.2" customHeight="1">
      <c r="A15" s="475"/>
      <c r="B15" s="469" t="s">
        <v>287</v>
      </c>
      <c r="C15" s="13" t="s">
        <v>496</v>
      </c>
      <c r="D15" s="14">
        <v>45</v>
      </c>
      <c r="E15" s="15">
        <v>33</v>
      </c>
      <c r="F15" s="15">
        <v>29</v>
      </c>
      <c r="G15" s="15">
        <v>42</v>
      </c>
      <c r="H15" s="15">
        <v>39</v>
      </c>
    </row>
    <row r="16" spans="1:12" ht="28.2" customHeight="1">
      <c r="A16" s="475"/>
      <c r="B16" s="471"/>
      <c r="C16" s="89" t="s">
        <v>497</v>
      </c>
      <c r="D16" s="14">
        <v>71707</v>
      </c>
      <c r="E16" s="15">
        <v>79954</v>
      </c>
      <c r="F16" s="15">
        <v>30065</v>
      </c>
      <c r="G16" s="15">
        <v>36819</v>
      </c>
      <c r="H16" s="15">
        <v>88051</v>
      </c>
    </row>
    <row r="17" spans="1:8" ht="28.2" customHeight="1">
      <c r="A17" s="475"/>
      <c r="B17" s="470" t="s">
        <v>109</v>
      </c>
      <c r="C17" s="13" t="s">
        <v>496</v>
      </c>
      <c r="D17" s="14">
        <v>260</v>
      </c>
      <c r="E17" s="15">
        <v>232</v>
      </c>
      <c r="F17" s="15">
        <v>227</v>
      </c>
      <c r="G17" s="15">
        <v>210</v>
      </c>
      <c r="H17" s="15">
        <v>175</v>
      </c>
    </row>
    <row r="18" spans="1:8" ht="28.2" customHeight="1">
      <c r="A18" s="475"/>
      <c r="B18" s="470"/>
      <c r="C18" s="87" t="s">
        <v>497</v>
      </c>
      <c r="D18" s="14">
        <v>69173</v>
      </c>
      <c r="E18" s="15">
        <v>61677</v>
      </c>
      <c r="F18" s="15">
        <v>116720</v>
      </c>
      <c r="G18" s="15">
        <v>74190</v>
      </c>
      <c r="H18" s="15">
        <v>52681</v>
      </c>
    </row>
    <row r="19" spans="1:8" ht="28.2" customHeight="1">
      <c r="A19" s="475"/>
      <c r="B19" s="469" t="s">
        <v>288</v>
      </c>
      <c r="C19" s="13" t="s">
        <v>496</v>
      </c>
      <c r="D19" s="14">
        <v>3</v>
      </c>
      <c r="E19" s="15">
        <v>2</v>
      </c>
      <c r="F19" s="15">
        <v>1</v>
      </c>
      <c r="G19" s="26" t="s">
        <v>15</v>
      </c>
      <c r="H19" s="26" t="s">
        <v>15</v>
      </c>
    </row>
    <row r="20" spans="1:8" ht="28.2" customHeight="1">
      <c r="A20" s="475"/>
      <c r="B20" s="471"/>
      <c r="C20" s="89" t="s">
        <v>497</v>
      </c>
      <c r="D20" s="14">
        <v>1636</v>
      </c>
      <c r="E20" s="15">
        <v>30</v>
      </c>
      <c r="F20" s="15">
        <v>20</v>
      </c>
      <c r="G20" s="26" t="s">
        <v>15</v>
      </c>
      <c r="H20" s="26" t="s">
        <v>15</v>
      </c>
    </row>
    <row r="21" spans="1:8" ht="28.2" customHeight="1">
      <c r="A21" s="475"/>
      <c r="B21" s="470" t="s">
        <v>41</v>
      </c>
      <c r="C21" s="13" t="s">
        <v>496</v>
      </c>
      <c r="D21" s="14">
        <v>23</v>
      </c>
      <c r="E21" s="15">
        <v>27</v>
      </c>
      <c r="F21" s="15">
        <v>43</v>
      </c>
      <c r="G21" s="15">
        <v>25</v>
      </c>
      <c r="H21" s="15">
        <v>16</v>
      </c>
    </row>
    <row r="22" spans="1:8" ht="28.2" customHeight="1">
      <c r="A22" s="475"/>
      <c r="B22" s="471"/>
      <c r="C22" s="89" t="s">
        <v>497</v>
      </c>
      <c r="D22" s="90">
        <v>777</v>
      </c>
      <c r="E22" s="91">
        <v>2088</v>
      </c>
      <c r="F22" s="91">
        <v>1987</v>
      </c>
      <c r="G22" s="91">
        <v>522</v>
      </c>
      <c r="H22" s="91">
        <v>231</v>
      </c>
    </row>
    <row r="23" spans="1:8" ht="40.200000000000003" customHeight="1">
      <c r="A23" s="467" t="s">
        <v>256</v>
      </c>
      <c r="B23" s="476" t="s">
        <v>108</v>
      </c>
      <c r="C23" s="436"/>
      <c r="D23" s="14">
        <v>2966</v>
      </c>
      <c r="E23" s="15">
        <v>2412</v>
      </c>
      <c r="F23" s="15">
        <v>2524</v>
      </c>
      <c r="G23" s="15">
        <v>2246</v>
      </c>
      <c r="H23" s="15">
        <v>2556</v>
      </c>
    </row>
    <row r="24" spans="1:8" ht="40.200000000000003" customHeight="1">
      <c r="A24" s="468"/>
      <c r="B24" s="464" t="s">
        <v>498</v>
      </c>
      <c r="C24" s="465"/>
      <c r="D24" s="17">
        <v>227876</v>
      </c>
      <c r="E24" s="18">
        <v>195552</v>
      </c>
      <c r="F24" s="18">
        <v>201992</v>
      </c>
      <c r="G24" s="18">
        <v>176250</v>
      </c>
      <c r="H24" s="18">
        <v>195627</v>
      </c>
    </row>
    <row r="25" spans="1:8">
      <c r="B25" s="9"/>
      <c r="C25" s="92"/>
      <c r="H25" s="12" t="s">
        <v>494</v>
      </c>
    </row>
    <row r="26" spans="1:8">
      <c r="B26" s="9"/>
      <c r="C26" s="9"/>
    </row>
    <row r="27" spans="1:8">
      <c r="B27" s="9"/>
      <c r="C27" s="9"/>
    </row>
    <row r="28" spans="1:8">
      <c r="B28" s="9"/>
      <c r="C28" s="9"/>
    </row>
    <row r="29" spans="1:8">
      <c r="B29" s="9"/>
      <c r="C29" s="9"/>
    </row>
    <row r="30" spans="1:8">
      <c r="B30" s="9"/>
      <c r="C30" s="9"/>
    </row>
    <row r="31" spans="1:8">
      <c r="B31" s="9"/>
      <c r="C31" s="9"/>
    </row>
    <row r="32" spans="1:8">
      <c r="B32" s="9"/>
      <c r="C32" s="9"/>
    </row>
    <row r="33" spans="2:3">
      <c r="B33" s="9"/>
      <c r="C33" s="9"/>
    </row>
    <row r="34" spans="2:3">
      <c r="B34" s="9"/>
      <c r="C34" s="9"/>
    </row>
    <row r="35" spans="2:3">
      <c r="B35" s="9"/>
      <c r="C35" s="9"/>
    </row>
    <row r="36" spans="2:3">
      <c r="B36" s="9"/>
      <c r="C36" s="9"/>
    </row>
    <row r="37" spans="2:3">
      <c r="B37" s="9"/>
      <c r="C37" s="9"/>
    </row>
    <row r="38" spans="2:3">
      <c r="B38" s="9"/>
      <c r="C38" s="9"/>
    </row>
    <row r="39" spans="2:3">
      <c r="B39" s="9"/>
      <c r="C39" s="9"/>
    </row>
    <row r="40" spans="2:3">
      <c r="B40" s="9"/>
      <c r="C40" s="9"/>
    </row>
    <row r="41" spans="2:3">
      <c r="B41" s="9"/>
      <c r="C41" s="9"/>
    </row>
    <row r="42" spans="2:3">
      <c r="B42" s="9"/>
      <c r="C42" s="9"/>
    </row>
    <row r="43" spans="2:3">
      <c r="B43" s="9"/>
      <c r="C43" s="9"/>
    </row>
    <row r="44" spans="2:3">
      <c r="B44" s="9"/>
      <c r="C44" s="9"/>
    </row>
    <row r="45" spans="2:3">
      <c r="B45" s="9"/>
      <c r="C45" s="9"/>
    </row>
  </sheetData>
  <mergeCells count="17">
    <mergeCell ref="B23:C23"/>
    <mergeCell ref="B24:C24"/>
    <mergeCell ref="A7:C8"/>
    <mergeCell ref="G7:G8"/>
    <mergeCell ref="H7:H8"/>
    <mergeCell ref="A23:A24"/>
    <mergeCell ref="B9:B10"/>
    <mergeCell ref="B11:B12"/>
    <mergeCell ref="B13:B14"/>
    <mergeCell ref="B15:B16"/>
    <mergeCell ref="B17:B18"/>
    <mergeCell ref="B19:B20"/>
    <mergeCell ref="D7:D8"/>
    <mergeCell ref="E7:E8"/>
    <mergeCell ref="F7:F8"/>
    <mergeCell ref="B21:B22"/>
    <mergeCell ref="A9:A22"/>
  </mergeCells>
  <phoneticPr fontId="2"/>
  <pageMargins left="0.25" right="0.25" top="0.75" bottom="0.75" header="0.3" footer="0.3"/>
  <pageSetup paperSize="9" orientation="portrait" r:id="rId1"/>
  <headerFooter>
    <oddFooter>&amp;L&amp;"HGPｺﾞｼｯｸM,ﾒﾃﾞｨｳﾑ"&amp;A&amp;R&amp;"HGPｺﾞｼｯｸM,ﾒﾃﾞｨｳﾑ"&amp;A</oddFooter>
  </headerFooter>
  <colBreaks count="1" manualBreakCount="1">
    <brk id="8" max="29"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Normal="100" zoomScaleSheetLayoutView="100" workbookViewId="0">
      <selection activeCell="I7" sqref="I7"/>
    </sheetView>
  </sheetViews>
  <sheetFormatPr defaultColWidth="1.6640625" defaultRowHeight="12"/>
  <cols>
    <col min="1" max="1" width="18.33203125" style="11" customWidth="1"/>
    <col min="2" max="6" width="16.33203125" style="11" customWidth="1"/>
    <col min="7" max="16384" width="1.6640625" style="11"/>
  </cols>
  <sheetData>
    <row r="1" spans="1:6" s="8" customFormat="1" ht="19.95" customHeight="1">
      <c r="A1" s="32" t="str">
        <f ca="1">MID(CELL("FILENAME",A1),FIND("]",CELL("FILENAME",A1))+1,99)&amp;"　"&amp;"公共住宅　－　概況"</f>
        <v>49(1)　公共住宅　－　概況</v>
      </c>
      <c r="B1" s="32"/>
      <c r="C1" s="32"/>
      <c r="D1" s="32"/>
      <c r="E1" s="32"/>
      <c r="F1" s="32"/>
    </row>
    <row r="2" spans="1:6" s="10" customFormat="1">
      <c r="A2" s="9"/>
      <c r="B2" s="9"/>
      <c r="C2" s="9"/>
      <c r="D2" s="9"/>
      <c r="E2" s="9"/>
      <c r="F2" s="9"/>
    </row>
    <row r="3" spans="1:6" s="244" customFormat="1" ht="1.2" customHeight="1">
      <c r="A3" s="303"/>
      <c r="B3" s="303"/>
      <c r="C3" s="303"/>
      <c r="D3" s="303"/>
      <c r="E3" s="303"/>
      <c r="F3" s="303"/>
    </row>
    <row r="4" spans="1:6" ht="1.2" customHeight="1">
      <c r="A4" s="10"/>
    </row>
    <row r="5" spans="1:6" s="244" customFormat="1" ht="1.2" customHeight="1"/>
    <row r="6" spans="1:6" ht="1.2" customHeight="1">
      <c r="A6" s="10"/>
    </row>
    <row r="7" spans="1:6">
      <c r="A7" s="10"/>
      <c r="F7" s="12" t="s">
        <v>437</v>
      </c>
    </row>
    <row r="8" spans="1:6" ht="28.2" customHeight="1">
      <c r="A8" s="323" t="s">
        <v>107</v>
      </c>
      <c r="B8" s="386" t="s">
        <v>435</v>
      </c>
      <c r="C8" s="398"/>
      <c r="D8" s="398"/>
      <c r="E8" s="398"/>
      <c r="F8" s="398"/>
    </row>
    <row r="9" spans="1:6" s="40" customFormat="1" ht="28.2" customHeight="1">
      <c r="A9" s="335"/>
      <c r="B9" s="270" t="s">
        <v>8</v>
      </c>
      <c r="C9" s="270" t="s">
        <v>106</v>
      </c>
      <c r="D9" s="270" t="s">
        <v>105</v>
      </c>
      <c r="E9" s="257" t="s">
        <v>501</v>
      </c>
      <c r="F9" s="80" t="s">
        <v>104</v>
      </c>
    </row>
    <row r="10" spans="1:6" ht="42" customHeight="1">
      <c r="A10" s="252" t="s">
        <v>370</v>
      </c>
      <c r="B10" s="14">
        <v>16414</v>
      </c>
      <c r="C10" s="15">
        <v>2444</v>
      </c>
      <c r="D10" s="15">
        <v>5024</v>
      </c>
      <c r="E10" s="15">
        <v>1314</v>
      </c>
      <c r="F10" s="15">
        <v>7632</v>
      </c>
    </row>
    <row r="11" spans="1:6" ht="42" customHeight="1">
      <c r="A11" s="252" t="s">
        <v>371</v>
      </c>
      <c r="B11" s="14">
        <v>16462</v>
      </c>
      <c r="C11" s="15">
        <v>2389</v>
      </c>
      <c r="D11" s="15">
        <v>5127</v>
      </c>
      <c r="E11" s="15">
        <v>1314</v>
      </c>
      <c r="F11" s="15">
        <v>7632</v>
      </c>
    </row>
    <row r="12" spans="1:6" ht="42" customHeight="1">
      <c r="A12" s="252" t="s">
        <v>372</v>
      </c>
      <c r="B12" s="14">
        <v>16450</v>
      </c>
      <c r="C12" s="15">
        <v>2389</v>
      </c>
      <c r="D12" s="15">
        <v>5127</v>
      </c>
      <c r="E12" s="35">
        <v>1314</v>
      </c>
      <c r="F12" s="15">
        <v>7620</v>
      </c>
    </row>
    <row r="13" spans="1:6" ht="42" customHeight="1">
      <c r="A13" s="252" t="s">
        <v>373</v>
      </c>
      <c r="B13" s="81">
        <v>16614</v>
      </c>
      <c r="C13" s="35">
        <v>2443</v>
      </c>
      <c r="D13" s="35">
        <v>5237</v>
      </c>
      <c r="E13" s="35">
        <v>1314</v>
      </c>
      <c r="F13" s="35">
        <v>7620</v>
      </c>
    </row>
    <row r="14" spans="1:6" ht="42" customHeight="1">
      <c r="A14" s="252" t="s">
        <v>374</v>
      </c>
      <c r="B14" s="82">
        <v>16706</v>
      </c>
      <c r="C14" s="83">
        <v>2419</v>
      </c>
      <c r="D14" s="83">
        <v>5354</v>
      </c>
      <c r="E14" s="83">
        <v>1314</v>
      </c>
      <c r="F14" s="83">
        <v>7619</v>
      </c>
    </row>
    <row r="15" spans="1:6" ht="28.2" customHeight="1">
      <c r="A15" s="477" t="s">
        <v>493</v>
      </c>
      <c r="B15" s="477"/>
      <c r="C15" s="477"/>
      <c r="D15" s="477"/>
      <c r="E15" s="477"/>
      <c r="F15" s="477"/>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orientation="portrait" r:id="rId1"/>
      <headerFooter alignWithMargins="0"/>
    </customSheetView>
  </customSheetViews>
  <mergeCells count="4">
    <mergeCell ref="A15:F15"/>
    <mergeCell ref="A3:F3"/>
    <mergeCell ref="B8:F8"/>
    <mergeCell ref="A8:A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2"/>
  <sheetViews>
    <sheetView topLeftCell="A82" zoomScaleNormal="100" zoomScaleSheetLayoutView="100" workbookViewId="0">
      <selection activeCell="I7" sqref="I7"/>
    </sheetView>
  </sheetViews>
  <sheetFormatPr defaultColWidth="1.6640625" defaultRowHeight="12"/>
  <cols>
    <col min="1" max="1" width="5.77734375" style="11" customWidth="1"/>
    <col min="2" max="2" width="26.21875" style="11" customWidth="1"/>
    <col min="3" max="3" width="26.109375" style="11" customWidth="1"/>
    <col min="4" max="4" width="16.88671875" style="11" customWidth="1"/>
    <col min="5" max="5" width="26.109375" style="10" customWidth="1"/>
    <col min="6" max="16384" width="1.6640625" style="11"/>
  </cols>
  <sheetData>
    <row r="1" spans="1:5" s="8" customFormat="1" ht="19.95" customHeight="1">
      <c r="A1" s="8" t="str">
        <f ca="1">MID(CELL("FILENAME",A1),FIND("]",CELL("FILENAME",A1))+1,99)&amp;"　"&amp;"公共住宅　－　団地別住宅数"</f>
        <v>49(2)　公共住宅　－　団地別住宅数</v>
      </c>
      <c r="B1" s="32"/>
      <c r="C1" s="32"/>
      <c r="D1" s="32"/>
      <c r="E1" s="32"/>
    </row>
    <row r="2" spans="1:5" s="10" customFormat="1">
      <c r="B2" s="9"/>
      <c r="C2" s="9"/>
      <c r="D2" s="9"/>
      <c r="E2" s="9"/>
    </row>
    <row r="3" spans="1:5" s="244" customFormat="1" ht="1.2" customHeight="1">
      <c r="B3" s="272"/>
      <c r="C3" s="272"/>
      <c r="D3" s="272"/>
      <c r="E3" s="272"/>
    </row>
    <row r="4" spans="1:5" ht="1.2" customHeight="1">
      <c r="A4" s="10"/>
      <c r="B4" s="10"/>
    </row>
    <row r="5" spans="1:5" s="244" customFormat="1" ht="1.2" hidden="1" customHeight="1">
      <c r="A5" s="303"/>
      <c r="B5" s="303"/>
      <c r="C5" s="303"/>
      <c r="D5" s="303"/>
      <c r="E5" s="303"/>
    </row>
    <row r="6" spans="1:5" s="244" customFormat="1" ht="1.2" customHeight="1"/>
    <row r="7" spans="1:5">
      <c r="A7" s="38"/>
      <c r="B7" s="38"/>
      <c r="C7" s="38"/>
      <c r="D7" s="38"/>
      <c r="E7" s="39" t="s">
        <v>439</v>
      </c>
    </row>
    <row r="8" spans="1:5" s="40" customFormat="1" ht="19.95" customHeight="1">
      <c r="A8" s="398" t="s">
        <v>222</v>
      </c>
      <c r="B8" s="305"/>
      <c r="C8" s="245" t="s">
        <v>221</v>
      </c>
      <c r="D8" s="245" t="s">
        <v>108</v>
      </c>
      <c r="E8" s="256" t="s">
        <v>263</v>
      </c>
    </row>
    <row r="9" spans="1:5" s="44" customFormat="1">
      <c r="A9" s="478" t="s">
        <v>259</v>
      </c>
      <c r="B9" s="479"/>
      <c r="C9" s="41"/>
      <c r="D9" s="42">
        <v>2419</v>
      </c>
      <c r="E9" s="43"/>
    </row>
    <row r="10" spans="1:5">
      <c r="A10" s="33"/>
      <c r="B10" s="253" t="s">
        <v>220</v>
      </c>
      <c r="C10" s="6" t="s">
        <v>136</v>
      </c>
      <c r="D10" s="45">
        <v>32</v>
      </c>
      <c r="E10" s="46" t="s">
        <v>292</v>
      </c>
    </row>
    <row r="11" spans="1:5">
      <c r="A11" s="33"/>
      <c r="B11" s="253" t="s">
        <v>220</v>
      </c>
      <c r="C11" s="6" t="s">
        <v>136</v>
      </c>
      <c r="D11" s="45">
        <v>32</v>
      </c>
      <c r="E11" s="46" t="s">
        <v>293</v>
      </c>
    </row>
    <row r="12" spans="1:5">
      <c r="A12" s="33"/>
      <c r="B12" s="253" t="s">
        <v>220</v>
      </c>
      <c r="C12" s="6" t="s">
        <v>136</v>
      </c>
      <c r="D12" s="45">
        <v>32</v>
      </c>
      <c r="E12" s="46" t="s">
        <v>294</v>
      </c>
    </row>
    <row r="13" spans="1:5">
      <c r="A13" s="33"/>
      <c r="B13" s="253" t="s">
        <v>220</v>
      </c>
      <c r="C13" s="6" t="s">
        <v>136</v>
      </c>
      <c r="D13" s="45">
        <v>80</v>
      </c>
      <c r="E13" s="46" t="s">
        <v>295</v>
      </c>
    </row>
    <row r="14" spans="1:5">
      <c r="A14" s="33"/>
      <c r="B14" s="253" t="s">
        <v>220</v>
      </c>
      <c r="C14" s="6" t="s">
        <v>136</v>
      </c>
      <c r="D14" s="45">
        <v>40</v>
      </c>
      <c r="E14" s="47" t="s">
        <v>296</v>
      </c>
    </row>
    <row r="15" spans="1:5">
      <c r="A15" s="33"/>
      <c r="B15" s="253" t="s">
        <v>210</v>
      </c>
      <c r="C15" s="6" t="s">
        <v>209</v>
      </c>
      <c r="D15" s="45">
        <v>40</v>
      </c>
      <c r="E15" s="46" t="s">
        <v>297</v>
      </c>
    </row>
    <row r="16" spans="1:5">
      <c r="A16" s="33"/>
      <c r="B16" s="253" t="s">
        <v>210</v>
      </c>
      <c r="C16" s="6" t="s">
        <v>209</v>
      </c>
      <c r="D16" s="45">
        <v>24</v>
      </c>
      <c r="E16" s="46" t="s">
        <v>298</v>
      </c>
    </row>
    <row r="17" spans="1:5">
      <c r="A17" s="33"/>
      <c r="B17" s="253" t="s">
        <v>206</v>
      </c>
      <c r="C17" s="6" t="s">
        <v>205</v>
      </c>
      <c r="D17" s="45">
        <v>60</v>
      </c>
      <c r="E17" s="46" t="s">
        <v>299</v>
      </c>
    </row>
    <row r="18" spans="1:5">
      <c r="A18" s="33"/>
      <c r="B18" s="253" t="s">
        <v>206</v>
      </c>
      <c r="C18" s="6" t="s">
        <v>205</v>
      </c>
      <c r="D18" s="45">
        <v>60</v>
      </c>
      <c r="E18" s="46" t="s">
        <v>299</v>
      </c>
    </row>
    <row r="19" spans="1:5">
      <c r="A19" s="33"/>
      <c r="B19" s="253" t="s">
        <v>206</v>
      </c>
      <c r="C19" s="6" t="s">
        <v>205</v>
      </c>
      <c r="D19" s="45">
        <v>60</v>
      </c>
      <c r="E19" s="46" t="s">
        <v>300</v>
      </c>
    </row>
    <row r="20" spans="1:5">
      <c r="A20" s="33"/>
      <c r="B20" s="253" t="s">
        <v>198</v>
      </c>
      <c r="C20" s="6" t="s">
        <v>197</v>
      </c>
      <c r="D20" s="45">
        <v>40</v>
      </c>
      <c r="E20" s="46" t="s">
        <v>296</v>
      </c>
    </row>
    <row r="21" spans="1:5">
      <c r="A21" s="33"/>
      <c r="B21" s="253" t="s">
        <v>198</v>
      </c>
      <c r="C21" s="6" t="s">
        <v>197</v>
      </c>
      <c r="D21" s="45">
        <v>90</v>
      </c>
      <c r="E21" s="46" t="s">
        <v>301</v>
      </c>
    </row>
    <row r="22" spans="1:5">
      <c r="A22" s="33"/>
      <c r="B22" s="253" t="s">
        <v>192</v>
      </c>
      <c r="C22" s="6" t="s">
        <v>191</v>
      </c>
      <c r="D22" s="45">
        <v>200</v>
      </c>
      <c r="E22" s="46" t="s">
        <v>302</v>
      </c>
    </row>
    <row r="23" spans="1:5">
      <c r="A23" s="33"/>
      <c r="B23" s="253" t="s">
        <v>188</v>
      </c>
      <c r="C23" s="6" t="s">
        <v>187</v>
      </c>
      <c r="D23" s="45">
        <v>80</v>
      </c>
      <c r="E23" s="46" t="s">
        <v>303</v>
      </c>
    </row>
    <row r="24" spans="1:5">
      <c r="A24" s="33"/>
      <c r="B24" s="253" t="s">
        <v>184</v>
      </c>
      <c r="C24" s="6" t="s">
        <v>183</v>
      </c>
      <c r="D24" s="45">
        <v>40</v>
      </c>
      <c r="E24" s="46" t="s">
        <v>297</v>
      </c>
    </row>
    <row r="25" spans="1:5">
      <c r="A25" s="33"/>
      <c r="B25" s="253" t="s">
        <v>184</v>
      </c>
      <c r="C25" s="6" t="s">
        <v>183</v>
      </c>
      <c r="D25" s="45">
        <v>30</v>
      </c>
      <c r="E25" s="46" t="s">
        <v>304</v>
      </c>
    </row>
    <row r="26" spans="1:5">
      <c r="A26" s="33"/>
      <c r="B26" s="253" t="s">
        <v>178</v>
      </c>
      <c r="C26" s="6" t="s">
        <v>177</v>
      </c>
      <c r="D26" s="45">
        <v>20</v>
      </c>
      <c r="E26" s="46" t="s">
        <v>305</v>
      </c>
    </row>
    <row r="27" spans="1:5">
      <c r="A27" s="33"/>
      <c r="B27" s="253" t="s">
        <v>176</v>
      </c>
      <c r="C27" s="6" t="s">
        <v>175</v>
      </c>
      <c r="D27" s="45">
        <v>30</v>
      </c>
      <c r="E27" s="46" t="s">
        <v>305</v>
      </c>
    </row>
    <row r="28" spans="1:5">
      <c r="A28" s="33"/>
      <c r="B28" s="253" t="s">
        <v>176</v>
      </c>
      <c r="C28" s="6" t="s">
        <v>175</v>
      </c>
      <c r="D28" s="45">
        <v>12</v>
      </c>
      <c r="E28" s="46" t="s">
        <v>306</v>
      </c>
    </row>
    <row r="29" spans="1:5">
      <c r="A29" s="33"/>
      <c r="B29" s="253" t="s">
        <v>174</v>
      </c>
      <c r="C29" s="6" t="s">
        <v>173</v>
      </c>
      <c r="D29" s="45">
        <v>60</v>
      </c>
      <c r="E29" s="46" t="s">
        <v>307</v>
      </c>
    </row>
    <row r="30" spans="1:5">
      <c r="A30" s="33"/>
      <c r="B30" s="253" t="s">
        <v>172</v>
      </c>
      <c r="C30" s="6" t="s">
        <v>171</v>
      </c>
      <c r="D30" s="45">
        <v>54</v>
      </c>
      <c r="E30" s="46" t="s">
        <v>308</v>
      </c>
    </row>
    <row r="31" spans="1:5">
      <c r="A31" s="33"/>
      <c r="B31" s="253" t="s">
        <v>170</v>
      </c>
      <c r="C31" s="6" t="s">
        <v>169</v>
      </c>
      <c r="D31" s="45">
        <v>42</v>
      </c>
      <c r="E31" s="46" t="s">
        <v>309</v>
      </c>
    </row>
    <row r="32" spans="1:5">
      <c r="A32" s="33"/>
      <c r="B32" s="253" t="s">
        <v>166</v>
      </c>
      <c r="C32" s="6" t="s">
        <v>165</v>
      </c>
      <c r="D32" s="45">
        <v>32</v>
      </c>
      <c r="E32" s="46" t="s">
        <v>309</v>
      </c>
    </row>
    <row r="33" spans="1:18">
      <c r="A33" s="33"/>
      <c r="B33" s="253" t="s">
        <v>166</v>
      </c>
      <c r="C33" s="6" t="s">
        <v>163</v>
      </c>
      <c r="D33" s="45">
        <v>50</v>
      </c>
      <c r="E33" s="46" t="s">
        <v>310</v>
      </c>
    </row>
    <row r="34" spans="1:18">
      <c r="A34" s="33"/>
      <c r="B34" s="253" t="s">
        <v>166</v>
      </c>
      <c r="C34" s="6" t="s">
        <v>163</v>
      </c>
      <c r="D34" s="45">
        <v>16</v>
      </c>
      <c r="E34" s="46" t="s">
        <v>311</v>
      </c>
    </row>
    <row r="35" spans="1:18">
      <c r="A35" s="33"/>
      <c r="B35" s="253" t="s">
        <v>166</v>
      </c>
      <c r="C35" s="6" t="s">
        <v>163</v>
      </c>
      <c r="D35" s="45">
        <v>12</v>
      </c>
      <c r="E35" s="46" t="s">
        <v>312</v>
      </c>
    </row>
    <row r="36" spans="1:18">
      <c r="A36" s="33"/>
      <c r="B36" s="253" t="s">
        <v>158</v>
      </c>
      <c r="C36" s="6" t="s">
        <v>157</v>
      </c>
      <c r="D36" s="45">
        <v>106</v>
      </c>
      <c r="E36" s="46" t="s">
        <v>313</v>
      </c>
    </row>
    <row r="37" spans="1:18">
      <c r="A37" s="33"/>
      <c r="B37" s="253" t="s">
        <v>155</v>
      </c>
      <c r="C37" s="6" t="s">
        <v>154</v>
      </c>
      <c r="D37" s="45">
        <v>50</v>
      </c>
      <c r="E37" s="46" t="s">
        <v>312</v>
      </c>
    </row>
    <row r="38" spans="1:18">
      <c r="A38" s="33"/>
      <c r="B38" s="253" t="s">
        <v>151</v>
      </c>
      <c r="C38" s="6" t="s">
        <v>150</v>
      </c>
      <c r="D38" s="45">
        <v>40</v>
      </c>
      <c r="E38" s="46" t="s">
        <v>314</v>
      </c>
      <c r="R38" s="10"/>
    </row>
    <row r="39" spans="1:18">
      <c r="A39" s="33"/>
      <c r="B39" s="253" t="s">
        <v>147</v>
      </c>
      <c r="C39" s="6" t="s">
        <v>125</v>
      </c>
      <c r="D39" s="45">
        <v>20</v>
      </c>
      <c r="E39" s="46" t="s">
        <v>314</v>
      </c>
      <c r="F39" s="48"/>
    </row>
    <row r="40" spans="1:18">
      <c r="A40" s="33"/>
      <c r="B40" s="253" t="s">
        <v>146</v>
      </c>
      <c r="C40" s="6" t="s">
        <v>145</v>
      </c>
      <c r="D40" s="45">
        <v>280</v>
      </c>
      <c r="E40" s="46" t="s">
        <v>315</v>
      </c>
    </row>
    <row r="41" spans="1:18">
      <c r="A41" s="33"/>
      <c r="B41" s="253" t="s">
        <v>144</v>
      </c>
      <c r="C41" s="6" t="s">
        <v>143</v>
      </c>
      <c r="D41" s="45">
        <v>33</v>
      </c>
      <c r="E41" s="46" t="s">
        <v>315</v>
      </c>
    </row>
    <row r="42" spans="1:18">
      <c r="A42" s="33"/>
      <c r="B42" s="253" t="s">
        <v>142</v>
      </c>
      <c r="C42" s="6" t="s">
        <v>141</v>
      </c>
      <c r="D42" s="45">
        <v>50</v>
      </c>
      <c r="E42" s="46" t="s">
        <v>315</v>
      </c>
    </row>
    <row r="43" spans="1:18">
      <c r="A43" s="33"/>
      <c r="B43" s="253" t="s">
        <v>140</v>
      </c>
      <c r="C43" s="6" t="s">
        <v>125</v>
      </c>
      <c r="D43" s="45">
        <v>55</v>
      </c>
      <c r="E43" s="46" t="s">
        <v>315</v>
      </c>
    </row>
    <row r="44" spans="1:18">
      <c r="A44" s="33"/>
      <c r="B44" s="253" t="s">
        <v>139</v>
      </c>
      <c r="C44" s="6" t="s">
        <v>138</v>
      </c>
      <c r="D44" s="45">
        <v>117</v>
      </c>
      <c r="E44" s="46" t="s">
        <v>316</v>
      </c>
    </row>
    <row r="45" spans="1:18">
      <c r="A45" s="33"/>
      <c r="B45" s="253" t="s">
        <v>135</v>
      </c>
      <c r="C45" s="6" t="s">
        <v>134</v>
      </c>
      <c r="D45" s="45">
        <v>45</v>
      </c>
      <c r="E45" s="46" t="s">
        <v>317</v>
      </c>
    </row>
    <row r="46" spans="1:18">
      <c r="A46" s="33"/>
      <c r="B46" s="253" t="s">
        <v>133</v>
      </c>
      <c r="C46" s="6" t="s">
        <v>132</v>
      </c>
      <c r="D46" s="45">
        <v>24</v>
      </c>
      <c r="E46" s="49" t="s">
        <v>318</v>
      </c>
    </row>
    <row r="47" spans="1:18">
      <c r="A47" s="33"/>
      <c r="B47" s="253" t="s">
        <v>129</v>
      </c>
      <c r="C47" s="6" t="s">
        <v>132</v>
      </c>
      <c r="D47" s="45">
        <v>111</v>
      </c>
      <c r="E47" s="46" t="s">
        <v>319</v>
      </c>
    </row>
    <row r="48" spans="1:18">
      <c r="A48" s="33"/>
      <c r="B48" s="253" t="s">
        <v>126</v>
      </c>
      <c r="C48" s="6" t="s">
        <v>125</v>
      </c>
      <c r="D48" s="45">
        <v>66</v>
      </c>
      <c r="E48" s="46" t="s">
        <v>320</v>
      </c>
    </row>
    <row r="49" spans="1:5">
      <c r="A49" s="33"/>
      <c r="B49" s="253" t="s">
        <v>122</v>
      </c>
      <c r="C49" s="11" t="s">
        <v>118</v>
      </c>
      <c r="D49" s="50">
        <v>100</v>
      </c>
      <c r="E49" s="49" t="s">
        <v>321</v>
      </c>
    </row>
    <row r="50" spans="1:5">
      <c r="A50" s="51"/>
      <c r="B50" s="259" t="s">
        <v>244</v>
      </c>
      <c r="C50" s="52" t="s">
        <v>245</v>
      </c>
      <c r="D50" s="53">
        <v>54</v>
      </c>
      <c r="E50" s="54" t="s">
        <v>322</v>
      </c>
    </row>
    <row r="51" spans="1:5" s="44" customFormat="1">
      <c r="A51" s="294" t="s">
        <v>260</v>
      </c>
      <c r="B51" s="332"/>
      <c r="C51" s="55"/>
      <c r="D51" s="56">
        <v>5354</v>
      </c>
      <c r="E51" s="43"/>
    </row>
    <row r="52" spans="1:5">
      <c r="A52" s="33"/>
      <c r="B52" s="57" t="s">
        <v>219</v>
      </c>
      <c r="C52" s="11" t="s">
        <v>218</v>
      </c>
      <c r="D52" s="58">
        <v>393</v>
      </c>
      <c r="E52" s="59" t="s">
        <v>323</v>
      </c>
    </row>
    <row r="53" spans="1:5">
      <c r="A53" s="33"/>
      <c r="B53" s="253" t="s">
        <v>217</v>
      </c>
      <c r="C53" s="11" t="s">
        <v>216</v>
      </c>
      <c r="D53" s="58">
        <v>352</v>
      </c>
      <c r="E53" s="60" t="s">
        <v>324</v>
      </c>
    </row>
    <row r="54" spans="1:5">
      <c r="B54" s="57" t="s">
        <v>215</v>
      </c>
      <c r="C54" s="11" t="s">
        <v>214</v>
      </c>
      <c r="D54" s="58">
        <v>98</v>
      </c>
      <c r="E54" s="59" t="s">
        <v>325</v>
      </c>
    </row>
    <row r="55" spans="1:5">
      <c r="B55" s="57" t="s">
        <v>213</v>
      </c>
      <c r="C55" s="11" t="s">
        <v>212</v>
      </c>
      <c r="D55" s="61">
        <v>992</v>
      </c>
      <c r="E55" s="59" t="s">
        <v>326</v>
      </c>
    </row>
    <row r="56" spans="1:5">
      <c r="B56" s="57" t="s">
        <v>211</v>
      </c>
      <c r="C56" s="11" t="s">
        <v>181</v>
      </c>
      <c r="D56" s="58">
        <v>170</v>
      </c>
      <c r="E56" s="59" t="s">
        <v>327</v>
      </c>
    </row>
    <row r="57" spans="1:5">
      <c r="B57" s="57" t="s">
        <v>198</v>
      </c>
      <c r="C57" s="11" t="s">
        <v>179</v>
      </c>
      <c r="D57" s="58">
        <v>820</v>
      </c>
      <c r="E57" s="59" t="s">
        <v>328</v>
      </c>
    </row>
    <row r="58" spans="1:5">
      <c r="B58" s="57" t="s">
        <v>208</v>
      </c>
      <c r="C58" s="11" t="s">
        <v>207</v>
      </c>
      <c r="D58" s="58">
        <v>550</v>
      </c>
      <c r="E58" s="59" t="s">
        <v>329</v>
      </c>
    </row>
    <row r="59" spans="1:5">
      <c r="B59" s="57" t="s">
        <v>204</v>
      </c>
      <c r="C59" s="11" t="s">
        <v>203</v>
      </c>
      <c r="D59" s="58">
        <v>130</v>
      </c>
      <c r="E59" s="59" t="s">
        <v>330</v>
      </c>
    </row>
    <row r="60" spans="1:5">
      <c r="B60" s="57" t="s">
        <v>202</v>
      </c>
      <c r="C60" s="11" t="s">
        <v>201</v>
      </c>
      <c r="D60" s="58">
        <v>140</v>
      </c>
      <c r="E60" s="59" t="s">
        <v>331</v>
      </c>
    </row>
    <row r="61" spans="1:5">
      <c r="B61" s="57" t="s">
        <v>200</v>
      </c>
      <c r="C61" s="11" t="s">
        <v>199</v>
      </c>
      <c r="D61" s="58">
        <v>60</v>
      </c>
      <c r="E61" s="59" t="s">
        <v>332</v>
      </c>
    </row>
    <row r="62" spans="1:5">
      <c r="B62" s="57" t="s">
        <v>196</v>
      </c>
      <c r="C62" s="11" t="s">
        <v>195</v>
      </c>
      <c r="D62" s="58">
        <v>100</v>
      </c>
      <c r="E62" s="59" t="s">
        <v>333</v>
      </c>
    </row>
    <row r="63" spans="1:5">
      <c r="B63" s="57" t="s">
        <v>194</v>
      </c>
      <c r="C63" s="11" t="s">
        <v>193</v>
      </c>
      <c r="D63" s="58">
        <v>130</v>
      </c>
      <c r="E63" s="59" t="s">
        <v>334</v>
      </c>
    </row>
    <row r="64" spans="1:5">
      <c r="A64" s="33"/>
      <c r="B64" s="253" t="s">
        <v>190</v>
      </c>
      <c r="C64" s="11" t="s">
        <v>189</v>
      </c>
      <c r="D64" s="58">
        <v>73</v>
      </c>
      <c r="E64" s="59" t="s">
        <v>335</v>
      </c>
    </row>
    <row r="65" spans="1:5">
      <c r="A65" s="33"/>
      <c r="B65" s="253" t="s">
        <v>186</v>
      </c>
      <c r="C65" s="11" t="s">
        <v>185</v>
      </c>
      <c r="D65" s="58">
        <v>200</v>
      </c>
      <c r="E65" s="59" t="s">
        <v>336</v>
      </c>
    </row>
    <row r="66" spans="1:5">
      <c r="A66" s="33"/>
      <c r="B66" s="253" t="s">
        <v>182</v>
      </c>
      <c r="C66" s="11" t="s">
        <v>181</v>
      </c>
      <c r="D66" s="58">
        <v>713</v>
      </c>
      <c r="E66" s="59" t="s">
        <v>440</v>
      </c>
    </row>
    <row r="67" spans="1:5">
      <c r="A67" s="33"/>
      <c r="B67" s="253" t="s">
        <v>180</v>
      </c>
      <c r="C67" s="11" t="s">
        <v>179</v>
      </c>
      <c r="D67" s="58">
        <v>173</v>
      </c>
      <c r="E67" s="59" t="s">
        <v>337</v>
      </c>
    </row>
    <row r="68" spans="1:5">
      <c r="A68" s="33"/>
      <c r="B68" s="62" t="s">
        <v>241</v>
      </c>
      <c r="C68" s="63" t="s">
        <v>242</v>
      </c>
      <c r="D68" s="61">
        <v>260</v>
      </c>
      <c r="E68" s="64" t="s">
        <v>338</v>
      </c>
    </row>
    <row r="69" spans="1:5" s="44" customFormat="1">
      <c r="A69" s="294" t="s">
        <v>261</v>
      </c>
      <c r="B69" s="285"/>
      <c r="C69" s="55"/>
      <c r="D69" s="65">
        <v>1314</v>
      </c>
      <c r="E69" s="66"/>
    </row>
    <row r="70" spans="1:5">
      <c r="B70" s="67" t="s">
        <v>168</v>
      </c>
      <c r="C70" s="11" t="s">
        <v>167</v>
      </c>
      <c r="D70" s="26">
        <v>234</v>
      </c>
      <c r="E70" s="68" t="s">
        <v>339</v>
      </c>
    </row>
    <row r="71" spans="1:5">
      <c r="B71" s="57" t="s">
        <v>164</v>
      </c>
      <c r="C71" s="11" t="s">
        <v>167</v>
      </c>
      <c r="D71" s="26">
        <v>117</v>
      </c>
      <c r="E71" s="68" t="s">
        <v>340</v>
      </c>
    </row>
    <row r="72" spans="1:5">
      <c r="B72" s="57" t="s">
        <v>162</v>
      </c>
      <c r="C72" s="11" t="s">
        <v>152</v>
      </c>
      <c r="D72" s="26">
        <v>246</v>
      </c>
      <c r="E72" s="69" t="s">
        <v>341</v>
      </c>
    </row>
    <row r="73" spans="1:5">
      <c r="B73" s="57" t="s">
        <v>161</v>
      </c>
      <c r="C73" s="11" t="s">
        <v>160</v>
      </c>
      <c r="D73" s="26">
        <v>72</v>
      </c>
      <c r="E73" s="68" t="s">
        <v>341</v>
      </c>
    </row>
    <row r="74" spans="1:5">
      <c r="B74" s="70" t="s">
        <v>159</v>
      </c>
      <c r="C74" s="11" t="s">
        <v>243</v>
      </c>
      <c r="D74" s="71">
        <v>187</v>
      </c>
      <c r="E74" s="46" t="s">
        <v>342</v>
      </c>
    </row>
    <row r="75" spans="1:5">
      <c r="B75" s="72" t="s">
        <v>156</v>
      </c>
      <c r="C75" s="11" t="s">
        <v>148</v>
      </c>
      <c r="D75" s="71">
        <v>217</v>
      </c>
      <c r="E75" s="46" t="s">
        <v>343</v>
      </c>
    </row>
    <row r="76" spans="1:5">
      <c r="B76" s="72" t="s">
        <v>153</v>
      </c>
      <c r="C76" s="11" t="s">
        <v>152</v>
      </c>
      <c r="D76" s="71">
        <v>90</v>
      </c>
      <c r="E76" s="46" t="s">
        <v>344</v>
      </c>
    </row>
    <row r="77" spans="1:5">
      <c r="B77" s="72" t="s">
        <v>149</v>
      </c>
      <c r="C77" s="52" t="s">
        <v>148</v>
      </c>
      <c r="D77" s="73">
        <v>151</v>
      </c>
      <c r="E77" s="74" t="s">
        <v>345</v>
      </c>
    </row>
    <row r="78" spans="1:5" s="44" customFormat="1">
      <c r="A78" s="355" t="s">
        <v>262</v>
      </c>
      <c r="B78" s="367"/>
      <c r="C78" s="75"/>
      <c r="D78" s="76">
        <v>7619</v>
      </c>
      <c r="E78" s="43"/>
    </row>
    <row r="79" spans="1:5">
      <c r="A79" s="33"/>
      <c r="B79" s="67" t="s">
        <v>137</v>
      </c>
      <c r="C79" s="11" t="s">
        <v>136</v>
      </c>
      <c r="D79" s="58">
        <v>1427</v>
      </c>
      <c r="E79" s="59" t="s">
        <v>346</v>
      </c>
    </row>
    <row r="80" spans="1:5">
      <c r="B80" s="57" t="s">
        <v>131</v>
      </c>
      <c r="C80" s="11" t="s">
        <v>130</v>
      </c>
      <c r="D80" s="58">
        <v>533</v>
      </c>
      <c r="E80" s="59" t="s">
        <v>347</v>
      </c>
    </row>
    <row r="81" spans="1:5">
      <c r="B81" s="57" t="s">
        <v>128</v>
      </c>
      <c r="C81" s="11" t="s">
        <v>127</v>
      </c>
      <c r="D81" s="58">
        <v>730</v>
      </c>
      <c r="E81" s="59" t="s">
        <v>348</v>
      </c>
    </row>
    <row r="82" spans="1:5">
      <c r="B82" s="57" t="s">
        <v>124</v>
      </c>
      <c r="C82" s="11" t="s">
        <v>123</v>
      </c>
      <c r="D82" s="58">
        <v>877</v>
      </c>
      <c r="E82" s="59" t="s">
        <v>349</v>
      </c>
    </row>
    <row r="83" spans="1:5">
      <c r="B83" s="57" t="s">
        <v>121</v>
      </c>
      <c r="C83" s="11" t="s">
        <v>120</v>
      </c>
      <c r="D83" s="58">
        <v>1003</v>
      </c>
      <c r="E83" s="59" t="s">
        <v>350</v>
      </c>
    </row>
    <row r="84" spans="1:5">
      <c r="B84" s="57" t="s">
        <v>119</v>
      </c>
      <c r="C84" s="11" t="s">
        <v>118</v>
      </c>
      <c r="D84" s="58">
        <v>1276</v>
      </c>
      <c r="E84" s="59" t="s">
        <v>351</v>
      </c>
    </row>
    <row r="85" spans="1:5">
      <c r="B85" s="57" t="s">
        <v>264</v>
      </c>
      <c r="C85" s="11" t="s">
        <v>117</v>
      </c>
      <c r="D85" s="58">
        <v>136</v>
      </c>
      <c r="E85" s="59" t="s">
        <v>352</v>
      </c>
    </row>
    <row r="86" spans="1:5">
      <c r="B86" s="57" t="s">
        <v>265</v>
      </c>
      <c r="C86" s="11" t="s">
        <v>117</v>
      </c>
      <c r="D86" s="58">
        <v>116</v>
      </c>
      <c r="E86" s="59" t="s">
        <v>353</v>
      </c>
    </row>
    <row r="87" spans="1:5">
      <c r="B87" s="57" t="s">
        <v>116</v>
      </c>
      <c r="C87" s="11" t="s">
        <v>115</v>
      </c>
      <c r="D87" s="26">
        <v>293</v>
      </c>
      <c r="E87" s="68" t="s">
        <v>354</v>
      </c>
    </row>
    <row r="88" spans="1:5">
      <c r="B88" s="57" t="s">
        <v>114</v>
      </c>
      <c r="C88" s="11" t="s">
        <v>113</v>
      </c>
      <c r="D88" s="26">
        <v>729</v>
      </c>
      <c r="E88" s="68" t="s">
        <v>355</v>
      </c>
    </row>
    <row r="89" spans="1:5">
      <c r="B89" s="57" t="s">
        <v>112</v>
      </c>
      <c r="C89" s="11" t="s">
        <v>111</v>
      </c>
      <c r="D89" s="58">
        <v>119</v>
      </c>
      <c r="E89" s="59" t="s">
        <v>341</v>
      </c>
    </row>
    <row r="90" spans="1:5">
      <c r="A90" s="77"/>
      <c r="B90" s="57" t="s">
        <v>239</v>
      </c>
      <c r="C90" s="38" t="s">
        <v>240</v>
      </c>
      <c r="D90" s="78">
        <v>380</v>
      </c>
      <c r="E90" s="79" t="s">
        <v>356</v>
      </c>
    </row>
    <row r="91" spans="1:5" ht="27.6" customHeight="1">
      <c r="A91" s="477" t="s">
        <v>493</v>
      </c>
      <c r="B91" s="477"/>
      <c r="C91" s="477"/>
      <c r="D91" s="477"/>
      <c r="E91" s="477"/>
    </row>
    <row r="92" spans="1:5">
      <c r="A92" s="11" t="s">
        <v>291</v>
      </c>
      <c r="B92" s="10"/>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orientation="portrait" r:id="rId1"/>
      <headerFooter alignWithMargins="0"/>
    </customSheetView>
  </customSheetViews>
  <mergeCells count="7">
    <mergeCell ref="A91:E91"/>
    <mergeCell ref="A78:B78"/>
    <mergeCell ref="A5:E5"/>
    <mergeCell ref="A8:B8"/>
    <mergeCell ref="A9:B9"/>
    <mergeCell ref="A51:B51"/>
    <mergeCell ref="A69:B69"/>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rowBreaks count="1" manualBreakCount="1">
    <brk id="68" max="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80" zoomScaleNormal="80" zoomScaleSheetLayoutView="100" workbookViewId="0"/>
  </sheetViews>
  <sheetFormatPr defaultColWidth="1.6640625" defaultRowHeight="12"/>
  <cols>
    <col min="1" max="1" width="2.109375" style="11" customWidth="1"/>
    <col min="2" max="2" width="11" style="11" customWidth="1"/>
    <col min="3" max="3" width="6" style="11" customWidth="1"/>
    <col min="4" max="4" width="7.88671875" style="11" customWidth="1"/>
    <col min="5" max="5" width="9.33203125" style="11" customWidth="1"/>
    <col min="6" max="6" width="7.88671875" style="11" customWidth="1"/>
    <col min="7" max="7" width="9.33203125" style="11" customWidth="1"/>
    <col min="8" max="8" width="7.88671875" style="11" customWidth="1"/>
    <col min="9" max="9" width="9.33203125" style="11" customWidth="1"/>
    <col min="10" max="10" width="7.88671875" style="11" customWidth="1"/>
    <col min="11" max="11" width="9.33203125" style="11" customWidth="1"/>
    <col min="12" max="12" width="5.88671875" style="11" customWidth="1"/>
    <col min="13" max="13" width="7.109375" style="11" customWidth="1"/>
    <col min="14" max="21" width="1.6640625" style="11" customWidth="1"/>
    <col min="22" max="22" width="1.77734375" style="11" customWidth="1"/>
    <col min="23" max="16384" width="1.6640625" style="11"/>
  </cols>
  <sheetData>
    <row r="1" spans="1:13" s="8" customFormat="1" ht="19.95" customHeight="1">
      <c r="A1" s="32" t="str">
        <f ca="1">MID(CELL("FILENAME",A1),FIND("]",CELL("FILENAME",A1))+1,99)&amp;"　"&amp;"道路"</f>
        <v>50　道路</v>
      </c>
      <c r="B1" s="32"/>
      <c r="C1" s="32"/>
      <c r="D1" s="32"/>
      <c r="E1" s="32"/>
      <c r="F1" s="32"/>
      <c r="G1" s="32"/>
      <c r="H1" s="32"/>
      <c r="I1" s="32"/>
      <c r="J1" s="32"/>
      <c r="K1" s="32"/>
      <c r="L1" s="32"/>
      <c r="M1" s="32"/>
    </row>
    <row r="2" spans="1:13" s="10" customFormat="1">
      <c r="A2" s="9"/>
      <c r="B2" s="9"/>
      <c r="C2" s="9"/>
      <c r="D2" s="9"/>
      <c r="E2" s="9"/>
      <c r="F2" s="9"/>
      <c r="G2" s="9"/>
      <c r="H2" s="9"/>
      <c r="I2" s="9"/>
      <c r="J2" s="9"/>
      <c r="K2" s="9"/>
      <c r="L2" s="9"/>
      <c r="M2" s="9"/>
    </row>
    <row r="3" spans="1:13" s="244" customFormat="1" ht="24" customHeight="1">
      <c r="A3" s="303" t="s">
        <v>289</v>
      </c>
      <c r="B3" s="303"/>
      <c r="C3" s="303"/>
      <c r="D3" s="303"/>
      <c r="E3" s="303"/>
      <c r="F3" s="303"/>
      <c r="G3" s="303"/>
      <c r="H3" s="303"/>
      <c r="I3" s="303"/>
      <c r="J3" s="303"/>
      <c r="K3" s="303"/>
      <c r="L3" s="303"/>
      <c r="M3" s="303"/>
    </row>
    <row r="4" spans="1:13">
      <c r="A4" s="19"/>
      <c r="B4" s="19"/>
    </row>
    <row r="5" spans="1:13" s="244" customFormat="1" ht="1.2" customHeight="1"/>
    <row r="6" spans="1:13" ht="1.2" customHeight="1">
      <c r="A6" s="19"/>
      <c r="B6" s="19"/>
    </row>
    <row r="7" spans="1:13">
      <c r="A7" s="9" t="s">
        <v>230</v>
      </c>
      <c r="B7" s="9"/>
      <c r="C7" s="6"/>
      <c r="D7" s="6"/>
      <c r="M7" s="12" t="s">
        <v>512</v>
      </c>
    </row>
    <row r="8" spans="1:13" ht="20.399999999999999" customHeight="1">
      <c r="A8" s="324" t="s">
        <v>384</v>
      </c>
      <c r="B8" s="325"/>
      <c r="C8" s="472" t="s">
        <v>229</v>
      </c>
      <c r="D8" s="324"/>
      <c r="E8" s="325"/>
      <c r="F8" s="480" t="s">
        <v>258</v>
      </c>
      <c r="G8" s="481"/>
      <c r="H8" s="481"/>
      <c r="I8" s="481"/>
      <c r="J8" s="481"/>
      <c r="K8" s="389"/>
      <c r="L8" s="472" t="s">
        <v>228</v>
      </c>
      <c r="M8" s="324"/>
    </row>
    <row r="9" spans="1:13" ht="28.2" customHeight="1">
      <c r="A9" s="485"/>
      <c r="B9" s="486"/>
      <c r="C9" s="473"/>
      <c r="D9" s="326"/>
      <c r="E9" s="327"/>
      <c r="F9" s="482" t="s">
        <v>5</v>
      </c>
      <c r="G9" s="434"/>
      <c r="H9" s="483" t="s">
        <v>524</v>
      </c>
      <c r="I9" s="484"/>
      <c r="J9" s="482" t="s">
        <v>227</v>
      </c>
      <c r="K9" s="434"/>
      <c r="L9" s="473"/>
      <c r="M9" s="326"/>
    </row>
    <row r="10" spans="1:13" ht="22.2" customHeight="1">
      <c r="A10" s="326"/>
      <c r="B10" s="327"/>
      <c r="C10" s="278" t="s">
        <v>226</v>
      </c>
      <c r="D10" s="278" t="s">
        <v>225</v>
      </c>
      <c r="E10" s="278" t="s">
        <v>224</v>
      </c>
      <c r="F10" s="278" t="s">
        <v>225</v>
      </c>
      <c r="G10" s="278" t="s">
        <v>224</v>
      </c>
      <c r="H10" s="278" t="s">
        <v>225</v>
      </c>
      <c r="I10" s="278" t="s">
        <v>224</v>
      </c>
      <c r="J10" s="278" t="s">
        <v>225</v>
      </c>
      <c r="K10" s="278" t="s">
        <v>224</v>
      </c>
      <c r="L10" s="278" t="s">
        <v>225</v>
      </c>
      <c r="M10" s="279" t="s">
        <v>224</v>
      </c>
    </row>
    <row r="11" spans="1:13" ht="42" customHeight="1">
      <c r="A11" s="304" t="s">
        <v>375</v>
      </c>
      <c r="B11" s="311"/>
      <c r="C11" s="14">
        <v>3864</v>
      </c>
      <c r="D11" s="15">
        <v>729823</v>
      </c>
      <c r="E11" s="15">
        <v>5231039</v>
      </c>
      <c r="F11" s="15">
        <v>724120</v>
      </c>
      <c r="G11" s="15">
        <v>5218254</v>
      </c>
      <c r="H11" s="15">
        <v>181063</v>
      </c>
      <c r="I11" s="15">
        <v>2423228</v>
      </c>
      <c r="J11" s="15">
        <v>543057</v>
      </c>
      <c r="K11" s="15">
        <v>2795026</v>
      </c>
      <c r="L11" s="15">
        <v>5703</v>
      </c>
      <c r="M11" s="15">
        <v>12785</v>
      </c>
    </row>
    <row r="12" spans="1:13" ht="42" customHeight="1">
      <c r="A12" s="312" t="s">
        <v>376</v>
      </c>
      <c r="B12" s="313"/>
      <c r="C12" s="14">
        <v>3880</v>
      </c>
      <c r="D12" s="15">
        <v>730749</v>
      </c>
      <c r="E12" s="15">
        <v>5240171</v>
      </c>
      <c r="F12" s="15">
        <v>725046</v>
      </c>
      <c r="G12" s="15">
        <v>5227386</v>
      </c>
      <c r="H12" s="15">
        <v>181063</v>
      </c>
      <c r="I12" s="15">
        <v>2423228</v>
      </c>
      <c r="J12" s="15">
        <v>543983</v>
      </c>
      <c r="K12" s="15">
        <v>2804158</v>
      </c>
      <c r="L12" s="15">
        <v>5703</v>
      </c>
      <c r="M12" s="15">
        <v>12785</v>
      </c>
    </row>
    <row r="13" spans="1:13" ht="42" customHeight="1">
      <c r="A13" s="312" t="s">
        <v>371</v>
      </c>
      <c r="B13" s="313"/>
      <c r="C13" s="14">
        <v>3891</v>
      </c>
      <c r="D13" s="15">
        <v>718614</v>
      </c>
      <c r="E13" s="15">
        <v>5327559</v>
      </c>
      <c r="F13" s="15">
        <v>709887</v>
      </c>
      <c r="G13" s="15">
        <v>5301461</v>
      </c>
      <c r="H13" s="15">
        <v>175925</v>
      </c>
      <c r="I13" s="15">
        <v>2561438</v>
      </c>
      <c r="J13" s="15">
        <v>533962</v>
      </c>
      <c r="K13" s="15">
        <v>2740023</v>
      </c>
      <c r="L13" s="15">
        <v>8727</v>
      </c>
      <c r="M13" s="15">
        <v>26098</v>
      </c>
    </row>
    <row r="14" spans="1:13" ht="42" customHeight="1">
      <c r="A14" s="312" t="s">
        <v>377</v>
      </c>
      <c r="B14" s="313"/>
      <c r="C14" s="14">
        <v>3895</v>
      </c>
      <c r="D14" s="15">
        <v>666826</v>
      </c>
      <c r="E14" s="15">
        <v>4204012</v>
      </c>
      <c r="F14" s="15">
        <v>658201</v>
      </c>
      <c r="G14" s="15">
        <v>4178151</v>
      </c>
      <c r="H14" s="15">
        <v>123902</v>
      </c>
      <c r="I14" s="15">
        <v>1440252</v>
      </c>
      <c r="J14" s="15">
        <v>534299</v>
      </c>
      <c r="K14" s="15">
        <v>2737899</v>
      </c>
      <c r="L14" s="15">
        <v>8625</v>
      </c>
      <c r="M14" s="15">
        <v>25861</v>
      </c>
    </row>
    <row r="15" spans="1:13" ht="42" customHeight="1">
      <c r="A15" s="312" t="s">
        <v>378</v>
      </c>
      <c r="B15" s="313"/>
      <c r="C15" s="14">
        <f>SUM(C16:C23)</f>
        <v>3953</v>
      </c>
      <c r="D15" s="15">
        <f>SUM(D16:D23)</f>
        <v>720092</v>
      </c>
      <c r="E15" s="15">
        <f>SUM(E16:E23)</f>
        <v>5341119</v>
      </c>
      <c r="F15" s="15">
        <f t="shared" ref="F15:M15" si="0">SUM(F16:F23)</f>
        <v>711545</v>
      </c>
      <c r="G15" s="15">
        <f t="shared" si="0"/>
        <v>5315525</v>
      </c>
      <c r="H15" s="15">
        <f t="shared" si="0"/>
        <v>176132</v>
      </c>
      <c r="I15" s="15">
        <f t="shared" si="0"/>
        <v>2570852</v>
      </c>
      <c r="J15" s="15">
        <f t="shared" si="0"/>
        <v>535413</v>
      </c>
      <c r="K15" s="15">
        <f t="shared" si="0"/>
        <v>2744673</v>
      </c>
      <c r="L15" s="15">
        <f t="shared" si="0"/>
        <v>8547</v>
      </c>
      <c r="M15" s="15">
        <f t="shared" si="0"/>
        <v>25594</v>
      </c>
    </row>
    <row r="16" spans="1:13" ht="42" customHeight="1">
      <c r="A16" s="33"/>
      <c r="B16" s="198" t="s">
        <v>468</v>
      </c>
      <c r="C16" s="84">
        <v>1</v>
      </c>
      <c r="D16" s="85">
        <v>140</v>
      </c>
      <c r="E16" s="85">
        <v>3500</v>
      </c>
      <c r="F16" s="280">
        <v>140</v>
      </c>
      <c r="G16" s="280">
        <v>3500</v>
      </c>
      <c r="H16" s="280">
        <v>140</v>
      </c>
      <c r="I16" s="280">
        <v>3500</v>
      </c>
      <c r="J16" s="138" t="s">
        <v>15</v>
      </c>
      <c r="K16" s="138" t="s">
        <v>15</v>
      </c>
      <c r="L16" s="138" t="s">
        <v>15</v>
      </c>
      <c r="M16" s="138" t="s">
        <v>15</v>
      </c>
    </row>
    <row r="17" spans="1:13" ht="42" customHeight="1">
      <c r="A17" s="33"/>
      <c r="B17" s="199" t="s">
        <v>469</v>
      </c>
      <c r="C17" s="14">
        <v>3</v>
      </c>
      <c r="D17" s="15">
        <v>13056</v>
      </c>
      <c r="E17" s="15">
        <v>283492</v>
      </c>
      <c r="F17" s="34">
        <v>13056</v>
      </c>
      <c r="G17" s="34">
        <v>283492</v>
      </c>
      <c r="H17" s="34">
        <v>13056</v>
      </c>
      <c r="I17" s="34">
        <v>283492</v>
      </c>
      <c r="J17" s="26" t="s">
        <v>26</v>
      </c>
      <c r="K17" s="26" t="s">
        <v>26</v>
      </c>
      <c r="L17" s="26" t="s">
        <v>26</v>
      </c>
      <c r="M17" s="26" t="s">
        <v>26</v>
      </c>
    </row>
    <row r="18" spans="1:13" ht="42" customHeight="1">
      <c r="A18" s="33"/>
      <c r="B18" s="200" t="s">
        <v>425</v>
      </c>
      <c r="C18" s="14">
        <v>1</v>
      </c>
      <c r="D18" s="15">
        <v>2800</v>
      </c>
      <c r="E18" s="15">
        <v>40320</v>
      </c>
      <c r="F18" s="35">
        <v>2800</v>
      </c>
      <c r="G18" s="15">
        <v>40320</v>
      </c>
      <c r="H18" s="15">
        <v>2800</v>
      </c>
      <c r="I18" s="15">
        <v>40320</v>
      </c>
      <c r="J18" s="26" t="s">
        <v>15</v>
      </c>
      <c r="K18" s="26" t="s">
        <v>15</v>
      </c>
      <c r="L18" s="26" t="s">
        <v>15</v>
      </c>
      <c r="M18" s="26" t="s">
        <v>15</v>
      </c>
    </row>
    <row r="19" spans="1:13" ht="42" customHeight="1">
      <c r="A19" s="33"/>
      <c r="B19" s="201" t="s">
        <v>426</v>
      </c>
      <c r="C19" s="14">
        <v>1</v>
      </c>
      <c r="D19" s="15">
        <v>5420</v>
      </c>
      <c r="E19" s="15">
        <v>82311</v>
      </c>
      <c r="F19" s="35">
        <v>5420</v>
      </c>
      <c r="G19" s="15">
        <v>82311</v>
      </c>
      <c r="H19" s="15">
        <v>5420</v>
      </c>
      <c r="I19" s="15">
        <v>82311</v>
      </c>
      <c r="J19" s="26" t="s">
        <v>15</v>
      </c>
      <c r="K19" s="26" t="s">
        <v>15</v>
      </c>
      <c r="L19" s="26" t="s">
        <v>15</v>
      </c>
      <c r="M19" s="26" t="s">
        <v>15</v>
      </c>
    </row>
    <row r="20" spans="1:13" ht="42" customHeight="1">
      <c r="A20" s="33"/>
      <c r="B20" s="201" t="s">
        <v>427</v>
      </c>
      <c r="C20" s="14">
        <v>1</v>
      </c>
      <c r="D20" s="15">
        <v>7971</v>
      </c>
      <c r="E20" s="15">
        <v>142365</v>
      </c>
      <c r="F20" s="15">
        <v>7971</v>
      </c>
      <c r="G20" s="15">
        <v>142365</v>
      </c>
      <c r="H20" s="15">
        <v>7971</v>
      </c>
      <c r="I20" s="15">
        <v>142365</v>
      </c>
      <c r="J20" s="26" t="s">
        <v>246</v>
      </c>
      <c r="K20" s="26" t="s">
        <v>246</v>
      </c>
      <c r="L20" s="26" t="s">
        <v>246</v>
      </c>
      <c r="M20" s="26" t="s">
        <v>246</v>
      </c>
    </row>
    <row r="21" spans="1:13" ht="42" customHeight="1">
      <c r="A21" s="33"/>
      <c r="B21" s="201" t="s">
        <v>428</v>
      </c>
      <c r="C21" s="36">
        <v>7</v>
      </c>
      <c r="D21" s="34">
        <v>27568</v>
      </c>
      <c r="E21" s="34">
        <v>624747</v>
      </c>
      <c r="F21" s="37">
        <v>27568</v>
      </c>
      <c r="G21" s="34">
        <v>624747</v>
      </c>
      <c r="H21" s="34">
        <v>27568</v>
      </c>
      <c r="I21" s="34">
        <v>624747</v>
      </c>
      <c r="J21" s="26" t="s">
        <v>15</v>
      </c>
      <c r="K21" s="26" t="s">
        <v>15</v>
      </c>
      <c r="L21" s="26" t="s">
        <v>15</v>
      </c>
      <c r="M21" s="26" t="s">
        <v>15</v>
      </c>
    </row>
    <row r="22" spans="1:13" ht="42" customHeight="1">
      <c r="A22" s="33"/>
      <c r="B22" s="202" t="s">
        <v>223</v>
      </c>
      <c r="C22" s="36">
        <v>5</v>
      </c>
      <c r="D22" s="34">
        <v>11486</v>
      </c>
      <c r="E22" s="34">
        <v>220140</v>
      </c>
      <c r="F22" s="37">
        <v>11486</v>
      </c>
      <c r="G22" s="34">
        <v>220140</v>
      </c>
      <c r="H22" s="34">
        <v>11486</v>
      </c>
      <c r="I22" s="34">
        <v>220140</v>
      </c>
      <c r="J22" s="26" t="s">
        <v>15</v>
      </c>
      <c r="K22" s="26" t="s">
        <v>15</v>
      </c>
      <c r="L22" s="26" t="s">
        <v>15</v>
      </c>
      <c r="M22" s="26" t="s">
        <v>15</v>
      </c>
    </row>
    <row r="23" spans="1:13" ht="42" customHeight="1">
      <c r="A23" s="33"/>
      <c r="B23" s="203" t="s">
        <v>525</v>
      </c>
      <c r="C23" s="17">
        <v>3934</v>
      </c>
      <c r="D23" s="15">
        <v>651651</v>
      </c>
      <c r="E23" s="18">
        <v>3944244</v>
      </c>
      <c r="F23" s="35">
        <v>643104</v>
      </c>
      <c r="G23" s="15">
        <v>3918650</v>
      </c>
      <c r="H23" s="18">
        <v>107691</v>
      </c>
      <c r="I23" s="18">
        <v>1173977</v>
      </c>
      <c r="J23" s="18">
        <v>535413</v>
      </c>
      <c r="K23" s="18">
        <v>2744673</v>
      </c>
      <c r="L23" s="18">
        <v>8547</v>
      </c>
      <c r="M23" s="18">
        <v>25594</v>
      </c>
    </row>
    <row r="24" spans="1:13" ht="24" customHeight="1">
      <c r="A24" s="477" t="s">
        <v>565</v>
      </c>
      <c r="B24" s="477"/>
      <c r="C24" s="477"/>
      <c r="D24" s="477"/>
      <c r="E24" s="477"/>
      <c r="F24" s="477"/>
      <c r="G24" s="477"/>
      <c r="H24" s="477"/>
      <c r="I24" s="477"/>
      <c r="J24" s="477"/>
      <c r="K24" s="477"/>
      <c r="L24" s="477"/>
      <c r="M24" s="477"/>
    </row>
    <row r="25" spans="1:13" ht="19.2" customHeight="1">
      <c r="A25" s="204" t="s">
        <v>257</v>
      </c>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76" orientation="portrait" r:id="rId1"/>
      <headerFooter alignWithMargins="0"/>
    </customSheetView>
  </customSheetViews>
  <mergeCells count="14">
    <mergeCell ref="A24:M24"/>
    <mergeCell ref="A3:M3"/>
    <mergeCell ref="C8:E9"/>
    <mergeCell ref="F8:K8"/>
    <mergeCell ref="F9:G9"/>
    <mergeCell ref="H9:I9"/>
    <mergeCell ref="J9:K9"/>
    <mergeCell ref="L8:M9"/>
    <mergeCell ref="A8:B10"/>
    <mergeCell ref="A11:B11"/>
    <mergeCell ref="A12:B12"/>
    <mergeCell ref="A13:B13"/>
    <mergeCell ref="A14:B14"/>
    <mergeCell ref="A15:B15"/>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zoomScaleSheetLayoutView="100" workbookViewId="0">
      <selection activeCell="I7" sqref="I7"/>
    </sheetView>
  </sheetViews>
  <sheetFormatPr defaultColWidth="1.6640625" defaultRowHeight="12"/>
  <cols>
    <col min="1" max="1" width="2.6640625" style="11" customWidth="1"/>
    <col min="2" max="4" width="10.21875" style="11" customWidth="1"/>
    <col min="5" max="9" width="13.44140625" style="11" customWidth="1"/>
    <col min="10" max="16384" width="1.6640625" style="11"/>
  </cols>
  <sheetData>
    <row r="1" spans="1:9" s="8" customFormat="1" ht="19.95" customHeight="1">
      <c r="A1" s="8" t="str">
        <f ca="1">MID(CELL("FILENAME",A1),FIND("]",CELL("FILENAME",A1))+1,99)&amp;"　"&amp;"公園"</f>
        <v>51　公園</v>
      </c>
    </row>
    <row r="2" spans="1:9">
      <c r="A2" s="19"/>
      <c r="B2" s="19"/>
    </row>
    <row r="3" spans="1:9" s="244" customFormat="1" ht="1.2" customHeight="1">
      <c r="A3" s="303"/>
      <c r="B3" s="303"/>
      <c r="C3" s="303"/>
      <c r="D3" s="303"/>
      <c r="E3" s="303"/>
      <c r="F3" s="303"/>
      <c r="G3" s="303"/>
      <c r="H3" s="303"/>
      <c r="I3" s="303"/>
    </row>
    <row r="4" spans="1:9" s="244" customFormat="1" ht="1.2" customHeight="1"/>
    <row r="5" spans="1:9" s="244" customFormat="1" ht="1.2" customHeight="1"/>
    <row r="6" spans="1:9" s="10" customFormat="1" ht="1.2" customHeight="1"/>
    <row r="7" spans="1:9">
      <c r="A7" s="11" t="s">
        <v>434</v>
      </c>
      <c r="F7" s="241"/>
      <c r="I7" s="12" t="s">
        <v>438</v>
      </c>
    </row>
    <row r="8" spans="1:9" ht="28.2" customHeight="1">
      <c r="A8" s="417" t="s">
        <v>384</v>
      </c>
      <c r="B8" s="417"/>
      <c r="C8" s="398"/>
      <c r="D8" s="398"/>
      <c r="E8" s="264" t="s">
        <v>379</v>
      </c>
      <c r="F8" s="245" t="s">
        <v>380</v>
      </c>
      <c r="G8" s="267" t="s">
        <v>381</v>
      </c>
      <c r="H8" s="245" t="s">
        <v>382</v>
      </c>
      <c r="I8" s="267" t="s">
        <v>383</v>
      </c>
    </row>
    <row r="9" spans="1:9" ht="36" customHeight="1">
      <c r="A9" s="304" t="s">
        <v>8</v>
      </c>
      <c r="B9" s="304"/>
      <c r="C9" s="294"/>
      <c r="D9" s="20" t="s">
        <v>231</v>
      </c>
      <c r="E9" s="14">
        <v>476</v>
      </c>
      <c r="F9" s="15">
        <v>478</v>
      </c>
      <c r="G9" s="15">
        <v>481</v>
      </c>
      <c r="H9" s="15">
        <v>481</v>
      </c>
      <c r="I9" s="21">
        <v>481</v>
      </c>
    </row>
    <row r="10" spans="1:9" ht="36" customHeight="1">
      <c r="A10" s="292"/>
      <c r="B10" s="403"/>
      <c r="C10" s="403"/>
      <c r="D10" s="254" t="s">
        <v>224</v>
      </c>
      <c r="E10" s="22">
        <v>163.22</v>
      </c>
      <c r="F10" s="23">
        <v>163.29</v>
      </c>
      <c r="G10" s="23">
        <v>163.58000000000001</v>
      </c>
      <c r="H10" s="23">
        <v>163.58000000000001</v>
      </c>
      <c r="I10" s="24">
        <v>163.58000000000001</v>
      </c>
    </row>
    <row r="11" spans="1:9" ht="36" customHeight="1">
      <c r="A11" s="487"/>
      <c r="B11" s="494" t="s">
        <v>268</v>
      </c>
      <c r="C11" s="489" t="s">
        <v>238</v>
      </c>
      <c r="D11" s="254" t="s">
        <v>231</v>
      </c>
      <c r="E11" s="14">
        <v>116</v>
      </c>
      <c r="F11" s="15">
        <v>116</v>
      </c>
      <c r="G11" s="15">
        <v>116</v>
      </c>
      <c r="H11" s="15">
        <v>116</v>
      </c>
      <c r="I11" s="21">
        <v>116</v>
      </c>
    </row>
    <row r="12" spans="1:9" ht="36" customHeight="1">
      <c r="A12" s="488"/>
      <c r="B12" s="495"/>
      <c r="C12" s="490"/>
      <c r="D12" s="254" t="s">
        <v>224</v>
      </c>
      <c r="E12" s="22">
        <v>136.66</v>
      </c>
      <c r="F12" s="23">
        <v>136.66</v>
      </c>
      <c r="G12" s="23">
        <v>136.66</v>
      </c>
      <c r="H12" s="23">
        <v>136.66</v>
      </c>
      <c r="I12" s="24">
        <v>136.66</v>
      </c>
    </row>
    <row r="13" spans="1:9" ht="36" customHeight="1">
      <c r="A13" s="488"/>
      <c r="B13" s="495"/>
      <c r="C13" s="491" t="s">
        <v>237</v>
      </c>
      <c r="D13" s="254" t="s">
        <v>231</v>
      </c>
      <c r="E13" s="14">
        <v>95</v>
      </c>
      <c r="F13" s="15">
        <v>95</v>
      </c>
      <c r="G13" s="15">
        <v>95</v>
      </c>
      <c r="H13" s="15">
        <v>95</v>
      </c>
      <c r="I13" s="21">
        <v>95</v>
      </c>
    </row>
    <row r="14" spans="1:9" ht="36" customHeight="1">
      <c r="A14" s="488"/>
      <c r="B14" s="495"/>
      <c r="C14" s="420"/>
      <c r="D14" s="254" t="s">
        <v>224</v>
      </c>
      <c r="E14" s="22">
        <v>19.989999999999998</v>
      </c>
      <c r="F14" s="23">
        <v>19.989999999999998</v>
      </c>
      <c r="G14" s="23">
        <v>19.989999999999998</v>
      </c>
      <c r="H14" s="23">
        <v>19.989999999999998</v>
      </c>
      <c r="I14" s="24">
        <v>19.989999999999998</v>
      </c>
    </row>
    <row r="15" spans="1:9" ht="36" customHeight="1">
      <c r="A15" s="488"/>
      <c r="B15" s="495"/>
      <c r="C15" s="492" t="s">
        <v>236</v>
      </c>
      <c r="D15" s="254" t="s">
        <v>231</v>
      </c>
      <c r="E15" s="14">
        <v>13</v>
      </c>
      <c r="F15" s="15">
        <v>13</v>
      </c>
      <c r="G15" s="15">
        <v>13</v>
      </c>
      <c r="H15" s="15">
        <v>13</v>
      </c>
      <c r="I15" s="21">
        <v>13</v>
      </c>
    </row>
    <row r="16" spans="1:9" ht="36" customHeight="1">
      <c r="A16" s="488"/>
      <c r="B16" s="495"/>
      <c r="C16" s="363"/>
      <c r="D16" s="254" t="s">
        <v>224</v>
      </c>
      <c r="E16" s="22">
        <v>20.23</v>
      </c>
      <c r="F16" s="23">
        <v>20.23</v>
      </c>
      <c r="G16" s="23">
        <v>20.23</v>
      </c>
      <c r="H16" s="23">
        <v>20.23</v>
      </c>
      <c r="I16" s="24">
        <v>20.23</v>
      </c>
    </row>
    <row r="17" spans="1:9" ht="36" customHeight="1">
      <c r="A17" s="488"/>
      <c r="B17" s="495"/>
      <c r="C17" s="491" t="s">
        <v>235</v>
      </c>
      <c r="D17" s="254" t="s">
        <v>231</v>
      </c>
      <c r="E17" s="14">
        <v>4</v>
      </c>
      <c r="F17" s="15">
        <v>4</v>
      </c>
      <c r="G17" s="15">
        <v>4</v>
      </c>
      <c r="H17" s="15">
        <v>4</v>
      </c>
      <c r="I17" s="21">
        <v>4</v>
      </c>
    </row>
    <row r="18" spans="1:9" ht="36" customHeight="1">
      <c r="A18" s="488"/>
      <c r="B18" s="495"/>
      <c r="C18" s="420"/>
      <c r="D18" s="254" t="s">
        <v>224</v>
      </c>
      <c r="E18" s="22">
        <v>20.059999999999999</v>
      </c>
      <c r="F18" s="23">
        <v>20.059999999999999</v>
      </c>
      <c r="G18" s="23">
        <v>20.059999999999999</v>
      </c>
      <c r="H18" s="23">
        <v>20.059999999999999</v>
      </c>
      <c r="I18" s="24">
        <v>20.059999999999999</v>
      </c>
    </row>
    <row r="19" spans="1:9" ht="36" customHeight="1">
      <c r="A19" s="488"/>
      <c r="B19" s="495"/>
      <c r="C19" s="493" t="s">
        <v>234</v>
      </c>
      <c r="D19" s="254" t="s">
        <v>231</v>
      </c>
      <c r="E19" s="14">
        <v>2</v>
      </c>
      <c r="F19" s="15">
        <v>2</v>
      </c>
      <c r="G19" s="15">
        <v>2</v>
      </c>
      <c r="H19" s="15">
        <v>2</v>
      </c>
      <c r="I19" s="21">
        <v>2</v>
      </c>
    </row>
    <row r="20" spans="1:9" ht="36" customHeight="1">
      <c r="A20" s="488"/>
      <c r="B20" s="495"/>
      <c r="C20" s="400"/>
      <c r="D20" s="254" t="s">
        <v>224</v>
      </c>
      <c r="E20" s="22">
        <v>16.5</v>
      </c>
      <c r="F20" s="23">
        <v>16.5</v>
      </c>
      <c r="G20" s="23">
        <v>16.5</v>
      </c>
      <c r="H20" s="23">
        <v>16.5</v>
      </c>
      <c r="I20" s="24">
        <v>16.5</v>
      </c>
    </row>
    <row r="21" spans="1:9" ht="36" customHeight="1">
      <c r="A21" s="488"/>
      <c r="B21" s="495"/>
      <c r="C21" s="491" t="s">
        <v>233</v>
      </c>
      <c r="D21" s="254" t="s">
        <v>231</v>
      </c>
      <c r="E21" s="25" t="s">
        <v>26</v>
      </c>
      <c r="F21" s="26" t="s">
        <v>15</v>
      </c>
      <c r="G21" s="26" t="s">
        <v>15</v>
      </c>
      <c r="H21" s="26" t="s">
        <v>15</v>
      </c>
      <c r="I21" s="27" t="s">
        <v>26</v>
      </c>
    </row>
    <row r="22" spans="1:9" ht="36" customHeight="1">
      <c r="A22" s="488"/>
      <c r="B22" s="495"/>
      <c r="C22" s="420"/>
      <c r="D22" s="254" t="s">
        <v>224</v>
      </c>
      <c r="E22" s="25" t="s">
        <v>26</v>
      </c>
      <c r="F22" s="26" t="s">
        <v>15</v>
      </c>
      <c r="G22" s="26" t="s">
        <v>15</v>
      </c>
      <c r="H22" s="26" t="s">
        <v>15</v>
      </c>
      <c r="I22" s="27" t="s">
        <v>26</v>
      </c>
    </row>
    <row r="23" spans="1:9" ht="36" customHeight="1">
      <c r="A23" s="488"/>
      <c r="B23" s="495"/>
      <c r="C23" s="491" t="s">
        <v>232</v>
      </c>
      <c r="D23" s="254" t="s">
        <v>231</v>
      </c>
      <c r="E23" s="14">
        <v>2</v>
      </c>
      <c r="F23" s="15">
        <v>2</v>
      </c>
      <c r="G23" s="15">
        <v>2</v>
      </c>
      <c r="H23" s="15">
        <v>2</v>
      </c>
      <c r="I23" s="21">
        <v>2</v>
      </c>
    </row>
    <row r="24" spans="1:9" ht="36" customHeight="1">
      <c r="A24" s="488"/>
      <c r="B24" s="496"/>
      <c r="C24" s="420"/>
      <c r="D24" s="254" t="s">
        <v>224</v>
      </c>
      <c r="E24" s="22">
        <v>59.88</v>
      </c>
      <c r="F24" s="23">
        <v>59.88</v>
      </c>
      <c r="G24" s="23">
        <v>59.88</v>
      </c>
      <c r="H24" s="23">
        <v>59.88</v>
      </c>
      <c r="I24" s="24">
        <v>59.88</v>
      </c>
    </row>
    <row r="25" spans="1:9" ht="36" customHeight="1">
      <c r="A25" s="249"/>
      <c r="B25" s="314" t="s">
        <v>436</v>
      </c>
      <c r="C25" s="316"/>
      <c r="D25" s="254" t="s">
        <v>231</v>
      </c>
      <c r="E25" s="14">
        <v>360</v>
      </c>
      <c r="F25" s="15">
        <v>362</v>
      </c>
      <c r="G25" s="15">
        <v>365</v>
      </c>
      <c r="H25" s="15">
        <v>365</v>
      </c>
      <c r="I25" s="21">
        <v>365</v>
      </c>
    </row>
    <row r="26" spans="1:9" ht="36" customHeight="1">
      <c r="A26" s="265"/>
      <c r="B26" s="464"/>
      <c r="C26" s="465"/>
      <c r="D26" s="28" t="s">
        <v>224</v>
      </c>
      <c r="E26" s="29">
        <v>26.56</v>
      </c>
      <c r="F26" s="30">
        <v>26.63</v>
      </c>
      <c r="G26" s="30">
        <v>26.92</v>
      </c>
      <c r="H26" s="30">
        <v>26.92</v>
      </c>
      <c r="I26" s="31">
        <v>26.92</v>
      </c>
    </row>
    <row r="27" spans="1:9">
      <c r="B27" s="10"/>
      <c r="I27" s="12" t="s">
        <v>290</v>
      </c>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orientation="portrait" r:id="rId1"/>
      <headerFooter alignWithMargins="0"/>
    </customSheetView>
  </customSheetViews>
  <mergeCells count="13">
    <mergeCell ref="B25:C26"/>
    <mergeCell ref="A3:I3"/>
    <mergeCell ref="A8:D8"/>
    <mergeCell ref="A9:C10"/>
    <mergeCell ref="A11:A24"/>
    <mergeCell ref="C11:C12"/>
    <mergeCell ref="C13:C14"/>
    <mergeCell ref="C15:C16"/>
    <mergeCell ref="C17:C18"/>
    <mergeCell ref="C19:C20"/>
    <mergeCell ref="C21:C22"/>
    <mergeCell ref="C23:C24"/>
    <mergeCell ref="B11:B24"/>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zoomScaleSheetLayoutView="100" workbookViewId="0">
      <selection activeCell="I7" sqref="I7"/>
    </sheetView>
  </sheetViews>
  <sheetFormatPr defaultColWidth="1.6640625" defaultRowHeight="12"/>
  <cols>
    <col min="1" max="5" width="2.44140625" style="11" customWidth="1"/>
    <col min="6" max="6" width="21.77734375" style="11" customWidth="1"/>
    <col min="7" max="11" width="13.44140625" style="11" customWidth="1"/>
    <col min="12" max="12" width="1.21875" style="11" customWidth="1"/>
    <col min="13" max="16384" width="1.6640625" style="11"/>
  </cols>
  <sheetData>
    <row r="1" spans="1:11" s="8" customFormat="1" ht="19.2">
      <c r="A1" s="302" t="str">
        <f ca="1">MID(CELL("FILENAME",A1),FIND("]",CELL("FILENAME",A1))+1,99)&amp;"　"&amp;"住宅　－　住宅数、世帯数、住宅の種類、住宅の所有の関係等"</f>
        <v>47(1)　住宅　－　住宅数、世帯数、住宅の種類、住宅の所有の関係等</v>
      </c>
      <c r="B1" s="302"/>
      <c r="C1" s="302"/>
      <c r="D1" s="302"/>
      <c r="E1" s="302"/>
      <c r="F1" s="302"/>
      <c r="G1" s="302"/>
      <c r="H1" s="302"/>
      <c r="I1" s="302"/>
      <c r="J1" s="302"/>
      <c r="K1" s="302"/>
    </row>
    <row r="2" spans="1:11" s="10" customFormat="1" ht="12" customHeight="1"/>
    <row r="3" spans="1:11" s="244" customFormat="1" ht="114" customHeight="1">
      <c r="A3" s="303" t="s">
        <v>523</v>
      </c>
      <c r="B3" s="303"/>
      <c r="C3" s="303"/>
      <c r="D3" s="303"/>
      <c r="E3" s="303"/>
      <c r="F3" s="303"/>
      <c r="G3" s="303"/>
      <c r="H3" s="303"/>
      <c r="I3" s="303"/>
      <c r="J3" s="303"/>
      <c r="K3" s="303"/>
    </row>
    <row r="4" spans="1:11" ht="12" customHeight="1">
      <c r="A4" s="187"/>
      <c r="B4" s="187"/>
      <c r="C4" s="187"/>
      <c r="D4" s="187"/>
      <c r="E4" s="187"/>
      <c r="F4" s="187"/>
      <c r="G4" s="187"/>
      <c r="H4" s="187"/>
    </row>
    <row r="5" spans="1:11" s="262" customFormat="1" ht="1.2" customHeight="1">
      <c r="A5" s="272"/>
      <c r="B5" s="272"/>
      <c r="C5" s="272"/>
      <c r="D5" s="272"/>
      <c r="E5" s="272"/>
      <c r="F5" s="272"/>
      <c r="G5" s="272"/>
      <c r="H5" s="272"/>
    </row>
    <row r="6" spans="1:11" ht="1.2" customHeight="1"/>
    <row r="7" spans="1:11">
      <c r="K7" s="12" t="s">
        <v>511</v>
      </c>
    </row>
    <row r="8" spans="1:11" ht="33.6" customHeight="1">
      <c r="A8" s="305" t="s">
        <v>384</v>
      </c>
      <c r="B8" s="306"/>
      <c r="C8" s="306"/>
      <c r="D8" s="306"/>
      <c r="E8" s="306"/>
      <c r="F8" s="306"/>
      <c r="G8" s="273" t="s">
        <v>360</v>
      </c>
      <c r="H8" s="273" t="s">
        <v>361</v>
      </c>
      <c r="I8" s="273" t="s">
        <v>362</v>
      </c>
      <c r="J8" s="273" t="s">
        <v>363</v>
      </c>
      <c r="K8" s="197" t="s">
        <v>364</v>
      </c>
    </row>
    <row r="9" spans="1:11" ht="18" customHeight="1">
      <c r="A9" s="304" t="s">
        <v>546</v>
      </c>
      <c r="B9" s="304"/>
      <c r="C9" s="304"/>
      <c r="D9" s="304"/>
      <c r="E9" s="304"/>
      <c r="F9" s="304"/>
      <c r="G9" s="84">
        <v>173610</v>
      </c>
      <c r="H9" s="85">
        <v>181070</v>
      </c>
      <c r="I9" s="85">
        <v>193700</v>
      </c>
      <c r="J9" s="85">
        <v>199850</v>
      </c>
      <c r="K9" s="85">
        <v>201530</v>
      </c>
    </row>
    <row r="10" spans="1:11" ht="18" customHeight="1">
      <c r="A10" s="253"/>
      <c r="B10" s="310" t="s">
        <v>555</v>
      </c>
      <c r="C10" s="304"/>
      <c r="D10" s="304"/>
      <c r="E10" s="304"/>
      <c r="F10" s="311"/>
      <c r="G10" s="14">
        <v>146900</v>
      </c>
      <c r="H10" s="15">
        <v>153810</v>
      </c>
      <c r="I10" s="15">
        <v>162240</v>
      </c>
      <c r="J10" s="15">
        <v>170570</v>
      </c>
      <c r="K10" s="15">
        <v>169520</v>
      </c>
    </row>
    <row r="11" spans="1:11" ht="18" customHeight="1">
      <c r="A11" s="253"/>
      <c r="B11" s="222"/>
      <c r="C11" s="314" t="s">
        <v>547</v>
      </c>
      <c r="D11" s="315"/>
      <c r="E11" s="315"/>
      <c r="F11" s="316"/>
      <c r="G11" s="14">
        <v>145760</v>
      </c>
      <c r="H11" s="15">
        <v>152340</v>
      </c>
      <c r="I11" s="15">
        <v>161380</v>
      </c>
      <c r="J11" s="15">
        <v>169440</v>
      </c>
      <c r="K11" s="15">
        <v>167760</v>
      </c>
    </row>
    <row r="12" spans="1:11" ht="18" customHeight="1">
      <c r="A12" s="253"/>
      <c r="B12" s="223"/>
      <c r="C12" s="299" t="s">
        <v>548</v>
      </c>
      <c r="D12" s="300"/>
      <c r="E12" s="300"/>
      <c r="F12" s="301"/>
      <c r="G12" s="14">
        <v>1140</v>
      </c>
      <c r="H12" s="15">
        <v>1460</v>
      </c>
      <c r="I12" s="15">
        <v>860</v>
      </c>
      <c r="J12" s="15">
        <v>1130</v>
      </c>
      <c r="K12" s="15">
        <v>1760</v>
      </c>
    </row>
    <row r="13" spans="1:11" ht="18" customHeight="1">
      <c r="A13" s="253"/>
      <c r="B13" s="310" t="s">
        <v>550</v>
      </c>
      <c r="C13" s="304"/>
      <c r="D13" s="304"/>
      <c r="E13" s="304"/>
      <c r="F13" s="311"/>
      <c r="G13" s="14">
        <v>26710</v>
      </c>
      <c r="H13" s="15">
        <v>27260</v>
      </c>
      <c r="I13" s="15">
        <v>31460</v>
      </c>
      <c r="J13" s="15">
        <v>29290</v>
      </c>
      <c r="K13" s="15">
        <v>32010</v>
      </c>
    </row>
    <row r="14" spans="1:11" ht="18" customHeight="1">
      <c r="A14" s="253"/>
      <c r="B14" s="224"/>
      <c r="C14" s="314" t="s">
        <v>549</v>
      </c>
      <c r="D14" s="315"/>
      <c r="E14" s="315"/>
      <c r="F14" s="316"/>
      <c r="G14" s="14">
        <v>3350</v>
      </c>
      <c r="H14" s="15">
        <v>1320</v>
      </c>
      <c r="I14" s="15">
        <v>1620</v>
      </c>
      <c r="J14" s="15">
        <v>570</v>
      </c>
      <c r="K14" s="15">
        <v>1050</v>
      </c>
    </row>
    <row r="15" spans="1:11" ht="18" customHeight="1">
      <c r="A15" s="253"/>
      <c r="B15" s="224"/>
      <c r="C15" s="317" t="s">
        <v>10</v>
      </c>
      <c r="D15" s="312"/>
      <c r="E15" s="312"/>
      <c r="F15" s="313"/>
      <c r="G15" s="14">
        <v>22360</v>
      </c>
      <c r="H15" s="15">
        <v>25620</v>
      </c>
      <c r="I15" s="15">
        <v>29730</v>
      </c>
      <c r="J15" s="15">
        <v>28550</v>
      </c>
      <c r="K15" s="15">
        <v>30830</v>
      </c>
    </row>
    <row r="16" spans="1:11" ht="18" customHeight="1">
      <c r="A16" s="253"/>
      <c r="B16" s="224"/>
      <c r="C16" s="317" t="s">
        <v>9</v>
      </c>
      <c r="D16" s="312"/>
      <c r="E16" s="312"/>
      <c r="F16" s="313"/>
      <c r="G16" s="14">
        <v>1000</v>
      </c>
      <c r="H16" s="15">
        <v>320</v>
      </c>
      <c r="I16" s="15">
        <v>100</v>
      </c>
      <c r="J16" s="15">
        <v>170</v>
      </c>
      <c r="K16" s="15">
        <v>140</v>
      </c>
    </row>
    <row r="17" spans="1:11" ht="18" customHeight="1">
      <c r="A17" s="308" t="s">
        <v>545</v>
      </c>
      <c r="B17" s="308"/>
      <c r="C17" s="308"/>
      <c r="D17" s="308"/>
      <c r="E17" s="308"/>
      <c r="F17" s="309"/>
      <c r="G17" s="229">
        <v>230</v>
      </c>
      <c r="H17" s="230">
        <v>140</v>
      </c>
      <c r="I17" s="230">
        <v>100</v>
      </c>
      <c r="J17" s="230">
        <v>90</v>
      </c>
      <c r="K17" s="230">
        <v>240</v>
      </c>
    </row>
    <row r="18" spans="1:11" ht="18" customHeight="1">
      <c r="B18" s="288" t="s">
        <v>554</v>
      </c>
      <c r="C18" s="304" t="s">
        <v>1</v>
      </c>
      <c r="D18" s="304"/>
      <c r="E18" s="304"/>
      <c r="F18" s="311"/>
      <c r="G18" s="14">
        <v>148120</v>
      </c>
      <c r="H18" s="15">
        <v>155740</v>
      </c>
      <c r="I18" s="15">
        <v>163140</v>
      </c>
      <c r="J18" s="15">
        <v>171760</v>
      </c>
      <c r="K18" s="15">
        <v>171390</v>
      </c>
    </row>
    <row r="19" spans="1:11" ht="18" customHeight="1">
      <c r="B19" s="289"/>
      <c r="C19" s="312" t="s">
        <v>0</v>
      </c>
      <c r="D19" s="312"/>
      <c r="E19" s="312"/>
      <c r="F19" s="313"/>
      <c r="G19" s="14">
        <v>389230</v>
      </c>
      <c r="H19" s="15">
        <v>378110</v>
      </c>
      <c r="I19" s="15">
        <v>377540</v>
      </c>
      <c r="J19" s="15">
        <v>390050</v>
      </c>
      <c r="K19" s="15">
        <v>391960</v>
      </c>
    </row>
    <row r="20" spans="1:11" ht="18" customHeight="1">
      <c r="B20" s="289"/>
      <c r="C20" s="297" t="s">
        <v>445</v>
      </c>
      <c r="D20" s="297"/>
      <c r="E20" s="297"/>
      <c r="F20" s="298"/>
      <c r="G20" s="220">
        <v>4.09</v>
      </c>
      <c r="H20" s="188">
        <v>4.0599999999999996</v>
      </c>
      <c r="I20" s="188">
        <v>4</v>
      </c>
      <c r="J20" s="188">
        <v>3.97</v>
      </c>
      <c r="K20" s="188">
        <v>3.95</v>
      </c>
    </row>
    <row r="21" spans="1:11" ht="18" customHeight="1">
      <c r="B21" s="289"/>
      <c r="C21" s="297" t="s">
        <v>444</v>
      </c>
      <c r="D21" s="297"/>
      <c r="E21" s="297"/>
      <c r="F21" s="298"/>
      <c r="G21" s="220">
        <v>26.07</v>
      </c>
      <c r="H21" s="188">
        <v>26.75</v>
      </c>
      <c r="I21" s="188">
        <v>27.06</v>
      </c>
      <c r="J21" s="188">
        <v>28.7</v>
      </c>
      <c r="K21" s="188">
        <v>29.78</v>
      </c>
    </row>
    <row r="22" spans="1:11" ht="18" customHeight="1">
      <c r="B22" s="289"/>
      <c r="C22" s="297" t="s">
        <v>443</v>
      </c>
      <c r="D22" s="297"/>
      <c r="E22" s="297"/>
      <c r="F22" s="298"/>
      <c r="G22" s="220">
        <v>69.94</v>
      </c>
      <c r="H22" s="188">
        <v>72.55</v>
      </c>
      <c r="I22" s="188">
        <v>72.22</v>
      </c>
      <c r="J22" s="188">
        <v>75.92</v>
      </c>
      <c r="K22" s="188">
        <v>77.78</v>
      </c>
    </row>
    <row r="23" spans="1:11" ht="18" customHeight="1">
      <c r="B23" s="289"/>
      <c r="C23" s="297" t="s">
        <v>442</v>
      </c>
      <c r="D23" s="297"/>
      <c r="E23" s="297"/>
      <c r="F23" s="298"/>
      <c r="G23" s="220">
        <v>9.7899999999999991</v>
      </c>
      <c r="H23" s="188">
        <v>10.83</v>
      </c>
      <c r="I23" s="188">
        <v>11.53</v>
      </c>
      <c r="J23" s="188">
        <v>12.56</v>
      </c>
      <c r="K23" s="188">
        <v>12.92</v>
      </c>
    </row>
    <row r="24" spans="1:11" ht="18" customHeight="1">
      <c r="B24" s="289"/>
      <c r="C24" s="299" t="s">
        <v>441</v>
      </c>
      <c r="D24" s="300"/>
      <c r="E24" s="300"/>
      <c r="F24" s="301"/>
      <c r="G24" s="227">
        <v>0.65</v>
      </c>
      <c r="H24" s="228">
        <v>0.61</v>
      </c>
      <c r="I24" s="228">
        <v>0.59</v>
      </c>
      <c r="J24" s="228">
        <v>0.57999999999999996</v>
      </c>
      <c r="K24" s="228">
        <v>0.57999999999999996</v>
      </c>
    </row>
    <row r="25" spans="1:11" ht="18" customHeight="1">
      <c r="A25" s="307"/>
      <c r="B25" s="289"/>
      <c r="C25" s="295" t="s">
        <v>551</v>
      </c>
      <c r="D25" s="291" t="s">
        <v>552</v>
      </c>
      <c r="E25" s="292"/>
      <c r="F25" s="293"/>
      <c r="G25" s="14">
        <v>140630</v>
      </c>
      <c r="H25" s="15">
        <v>150740</v>
      </c>
      <c r="I25" s="15">
        <v>159560</v>
      </c>
      <c r="J25" s="15">
        <v>168450</v>
      </c>
      <c r="K25" s="15">
        <v>167490</v>
      </c>
    </row>
    <row r="26" spans="1:11" ht="18" customHeight="1">
      <c r="A26" s="307"/>
      <c r="B26" s="289"/>
      <c r="C26" s="295"/>
      <c r="D26" s="221"/>
      <c r="E26" s="284" t="s">
        <v>7</v>
      </c>
      <c r="F26" s="285"/>
      <c r="G26" s="14">
        <v>65280</v>
      </c>
      <c r="H26" s="15">
        <v>70420</v>
      </c>
      <c r="I26" s="15">
        <v>76130</v>
      </c>
      <c r="J26" s="15">
        <v>88170</v>
      </c>
      <c r="K26" s="15">
        <v>86730</v>
      </c>
    </row>
    <row r="27" spans="1:11" ht="18" customHeight="1">
      <c r="A27" s="307"/>
      <c r="B27" s="289"/>
      <c r="C27" s="295"/>
      <c r="D27" s="221"/>
      <c r="E27" s="284" t="s">
        <v>84</v>
      </c>
      <c r="F27" s="285"/>
      <c r="G27" s="14">
        <v>70750</v>
      </c>
      <c r="H27" s="15">
        <v>76680</v>
      </c>
      <c r="I27" s="15">
        <v>76560</v>
      </c>
      <c r="J27" s="15">
        <v>77330</v>
      </c>
      <c r="K27" s="15">
        <v>75090</v>
      </c>
    </row>
    <row r="28" spans="1:11" ht="18" customHeight="1">
      <c r="A28" s="307"/>
      <c r="B28" s="289"/>
      <c r="C28" s="295"/>
      <c r="D28" s="251"/>
      <c r="E28" s="251"/>
      <c r="F28" s="67" t="s">
        <v>4</v>
      </c>
      <c r="G28" s="14">
        <v>6800</v>
      </c>
      <c r="H28" s="15">
        <v>7340</v>
      </c>
      <c r="I28" s="15">
        <v>7550</v>
      </c>
      <c r="J28" s="15">
        <v>6500</v>
      </c>
      <c r="K28" s="15">
        <v>5510</v>
      </c>
    </row>
    <row r="29" spans="1:11" ht="18" customHeight="1">
      <c r="A29" s="307"/>
      <c r="B29" s="289"/>
      <c r="C29" s="295"/>
      <c r="D29" s="251"/>
      <c r="E29" s="251"/>
      <c r="F29" s="281" t="s">
        <v>483</v>
      </c>
      <c r="G29" s="14">
        <v>8320</v>
      </c>
      <c r="H29" s="15">
        <v>7840</v>
      </c>
      <c r="I29" s="15">
        <v>7370</v>
      </c>
      <c r="J29" s="15">
        <v>8330</v>
      </c>
      <c r="K29" s="15">
        <v>7980</v>
      </c>
    </row>
    <row r="30" spans="1:11" ht="18" customHeight="1">
      <c r="A30" s="307"/>
      <c r="B30" s="289"/>
      <c r="C30" s="295"/>
      <c r="D30" s="251"/>
      <c r="E30" s="251"/>
      <c r="F30" s="57" t="s">
        <v>3</v>
      </c>
      <c r="G30" s="14">
        <v>49680</v>
      </c>
      <c r="H30" s="15">
        <v>56020</v>
      </c>
      <c r="I30" s="15">
        <v>56110</v>
      </c>
      <c r="J30" s="15">
        <v>58510</v>
      </c>
      <c r="K30" s="15">
        <v>57910</v>
      </c>
    </row>
    <row r="31" spans="1:11" ht="18" customHeight="1">
      <c r="A31" s="307"/>
      <c r="B31" s="289"/>
      <c r="C31" s="295"/>
      <c r="D31" s="251"/>
      <c r="E31" s="258"/>
      <c r="F31" s="271" t="s">
        <v>2</v>
      </c>
      <c r="G31" s="14">
        <v>5950</v>
      </c>
      <c r="H31" s="15">
        <v>5480</v>
      </c>
      <c r="I31" s="15">
        <v>5530</v>
      </c>
      <c r="J31" s="15">
        <v>3990</v>
      </c>
      <c r="K31" s="15">
        <v>3690</v>
      </c>
    </row>
    <row r="32" spans="1:11" ht="18" customHeight="1">
      <c r="A32" s="246"/>
      <c r="B32" s="289"/>
      <c r="C32" s="295"/>
      <c r="D32" s="284" t="s">
        <v>553</v>
      </c>
      <c r="E32" s="294"/>
      <c r="F32" s="285"/>
      <c r="G32" s="14">
        <v>6180</v>
      </c>
      <c r="H32" s="15">
        <v>3060</v>
      </c>
      <c r="I32" s="15">
        <v>2690</v>
      </c>
      <c r="J32" s="15">
        <v>2110</v>
      </c>
      <c r="K32" s="15">
        <v>2030</v>
      </c>
    </row>
    <row r="33" spans="1:11" ht="18" customHeight="1">
      <c r="A33" s="246"/>
      <c r="B33" s="289"/>
      <c r="C33" s="295"/>
      <c r="D33" s="221"/>
      <c r="E33" s="284" t="s">
        <v>7</v>
      </c>
      <c r="F33" s="285"/>
      <c r="G33" s="14">
        <v>3440</v>
      </c>
      <c r="H33" s="15">
        <v>2200</v>
      </c>
      <c r="I33" s="15">
        <v>1960</v>
      </c>
      <c r="J33" s="15">
        <v>1610</v>
      </c>
      <c r="K33" s="15">
        <v>1510</v>
      </c>
    </row>
    <row r="34" spans="1:11" ht="18" customHeight="1">
      <c r="A34" s="225"/>
      <c r="B34" s="290"/>
      <c r="C34" s="296"/>
      <c r="D34" s="226"/>
      <c r="E34" s="286" t="s">
        <v>6</v>
      </c>
      <c r="F34" s="287"/>
      <c r="G34" s="17">
        <v>2590</v>
      </c>
      <c r="H34" s="18">
        <v>780</v>
      </c>
      <c r="I34" s="18">
        <v>580</v>
      </c>
      <c r="J34" s="18">
        <v>390</v>
      </c>
      <c r="K34" s="18">
        <v>280</v>
      </c>
    </row>
    <row r="35" spans="1:11">
      <c r="B35" s="252"/>
      <c r="C35" s="252"/>
      <c r="D35" s="252"/>
      <c r="E35" s="252"/>
      <c r="F35" s="252"/>
      <c r="K35" s="12" t="s">
        <v>510</v>
      </c>
    </row>
    <row r="36" spans="1:11">
      <c r="A36" s="11" t="s">
        <v>269</v>
      </c>
    </row>
  </sheetData>
  <mergeCells count="28">
    <mergeCell ref="A1:K1"/>
    <mergeCell ref="A3:K3"/>
    <mergeCell ref="A9:F9"/>
    <mergeCell ref="A8:F8"/>
    <mergeCell ref="A25:A31"/>
    <mergeCell ref="A17:F17"/>
    <mergeCell ref="B10:F10"/>
    <mergeCell ref="B13:F13"/>
    <mergeCell ref="C18:F18"/>
    <mergeCell ref="C19:F19"/>
    <mergeCell ref="C20:F20"/>
    <mergeCell ref="C11:F11"/>
    <mergeCell ref="C12:F12"/>
    <mergeCell ref="C14:F14"/>
    <mergeCell ref="C15:F15"/>
    <mergeCell ref="C16:F16"/>
    <mergeCell ref="E33:F33"/>
    <mergeCell ref="E34:F34"/>
    <mergeCell ref="B18:B34"/>
    <mergeCell ref="D25:F25"/>
    <mergeCell ref="D32:F32"/>
    <mergeCell ref="C25:C34"/>
    <mergeCell ref="C22:F22"/>
    <mergeCell ref="C23:F23"/>
    <mergeCell ref="C24:F24"/>
    <mergeCell ref="E26:F26"/>
    <mergeCell ref="E27:F27"/>
    <mergeCell ref="C21:F21"/>
  </mergeCells>
  <phoneticPr fontId="2"/>
  <pageMargins left="0.25" right="0.25" top="0.75" bottom="0.75" header="0.3" footer="0.3"/>
  <pageSetup paperSize="9" orientation="portrait" r:id="rId1"/>
  <headerFoot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zoomScaleSheetLayoutView="100" workbookViewId="0">
      <selection activeCell="I7" sqref="I7"/>
    </sheetView>
  </sheetViews>
  <sheetFormatPr defaultColWidth="24.77734375" defaultRowHeight="12"/>
  <cols>
    <col min="1" max="1" width="5.6640625" style="11" customWidth="1"/>
    <col min="2" max="2" width="17.6640625" style="11" customWidth="1"/>
    <col min="3" max="3" width="8.6640625" style="11" customWidth="1"/>
    <col min="4" max="12" width="7.6640625" style="11" customWidth="1"/>
    <col min="13" max="16384" width="24.77734375" style="11"/>
  </cols>
  <sheetData>
    <row r="1" spans="1:12" s="8" customFormat="1" ht="42.6" customHeight="1">
      <c r="A1" s="302" t="str">
        <f ca="1">MID(CELL("FILENAME",A1),FIND("]",CELL("FILENAME",A1))+1,99)&amp;"　"&amp;"住宅　－　世帯の型、最寄りの緊急避難場所までの距離・老人デイサービスセンターまでの距離・郵便局・銀行までの距離別普通世帯数"</f>
        <v>47(2)　住宅　－　世帯の型、最寄りの緊急避難場所までの距離・老人デイサービスセンターまでの距離・郵便局・銀行までの距離別普通世帯数</v>
      </c>
      <c r="B1" s="302"/>
      <c r="C1" s="302"/>
      <c r="D1" s="302"/>
      <c r="E1" s="302"/>
      <c r="F1" s="302"/>
      <c r="G1" s="302"/>
      <c r="H1" s="302"/>
      <c r="I1" s="302"/>
      <c r="J1" s="302"/>
      <c r="K1" s="302"/>
      <c r="L1" s="302"/>
    </row>
    <row r="2" spans="1:12" s="10" customFormat="1" ht="18.600000000000001" customHeight="1"/>
    <row r="3" spans="1:12" s="244" customFormat="1" ht="114" customHeight="1">
      <c r="A3" s="303"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303"/>
      <c r="C3" s="303"/>
      <c r="D3" s="303"/>
      <c r="E3" s="303"/>
      <c r="F3" s="303"/>
      <c r="G3" s="303"/>
      <c r="H3" s="303"/>
      <c r="I3" s="303"/>
      <c r="J3" s="303"/>
      <c r="K3" s="303"/>
      <c r="L3" s="303"/>
    </row>
    <row r="4" spans="1:12" ht="12" customHeight="1">
      <c r="A4" s="10"/>
      <c r="B4" s="10"/>
    </row>
    <row r="5" spans="1:12" ht="1.2" customHeight="1">
      <c r="A5" s="9"/>
      <c r="B5" s="9"/>
      <c r="C5" s="9"/>
      <c r="D5" s="9"/>
      <c r="E5" s="9"/>
      <c r="F5" s="9"/>
      <c r="G5" s="9"/>
      <c r="H5" s="9"/>
      <c r="I5" s="9"/>
      <c r="J5" s="9"/>
      <c r="K5" s="9"/>
      <c r="L5" s="9"/>
    </row>
    <row r="6" spans="1:12" s="262" customFormat="1" ht="1.2" customHeight="1">
      <c r="A6" s="244"/>
      <c r="B6" s="244"/>
      <c r="C6" s="244"/>
      <c r="D6" s="244"/>
      <c r="E6" s="244"/>
      <c r="F6" s="244"/>
      <c r="G6" s="244"/>
      <c r="H6" s="244"/>
      <c r="I6" s="244"/>
      <c r="J6" s="244"/>
      <c r="K6" s="244"/>
      <c r="L6" s="244"/>
    </row>
    <row r="7" spans="1:12">
      <c r="A7" s="10"/>
      <c r="B7" s="10"/>
      <c r="C7" s="10"/>
      <c r="D7" s="10"/>
      <c r="E7" s="10"/>
      <c r="F7" s="10"/>
      <c r="G7" s="10"/>
      <c r="H7" s="10"/>
      <c r="I7" s="10"/>
      <c r="J7" s="10"/>
      <c r="K7" s="10"/>
      <c r="L7" s="93" t="s">
        <v>432</v>
      </c>
    </row>
    <row r="8" spans="1:12" s="40" customFormat="1" ht="42.45" customHeight="1">
      <c r="A8" s="324" t="s">
        <v>385</v>
      </c>
      <c r="B8" s="325"/>
      <c r="C8" s="319" t="s">
        <v>248</v>
      </c>
      <c r="D8" s="321" t="s">
        <v>409</v>
      </c>
      <c r="E8" s="322"/>
      <c r="F8" s="323"/>
      <c r="G8" s="321" t="s">
        <v>411</v>
      </c>
      <c r="H8" s="322"/>
      <c r="I8" s="323"/>
      <c r="J8" s="321" t="s">
        <v>410</v>
      </c>
      <c r="K8" s="322"/>
      <c r="L8" s="322"/>
    </row>
    <row r="9" spans="1:12" s="40" customFormat="1" ht="28.2" customHeight="1">
      <c r="A9" s="326"/>
      <c r="B9" s="327"/>
      <c r="C9" s="320"/>
      <c r="D9" s="185" t="s">
        <v>408</v>
      </c>
      <c r="E9" s="185" t="s">
        <v>406</v>
      </c>
      <c r="F9" s="185" t="s">
        <v>407</v>
      </c>
      <c r="G9" s="185" t="s">
        <v>408</v>
      </c>
      <c r="H9" s="185" t="s">
        <v>406</v>
      </c>
      <c r="I9" s="185" t="s">
        <v>407</v>
      </c>
      <c r="J9" s="185" t="s">
        <v>408</v>
      </c>
      <c r="K9" s="185" t="s">
        <v>406</v>
      </c>
      <c r="L9" s="186" t="s">
        <v>407</v>
      </c>
    </row>
    <row r="10" spans="1:12" ht="36" customHeight="1">
      <c r="A10" s="311" t="s">
        <v>519</v>
      </c>
      <c r="B10" s="318"/>
      <c r="C10" s="189">
        <v>170300</v>
      </c>
      <c r="D10" s="190">
        <v>165830</v>
      </c>
      <c r="E10" s="190">
        <v>4470</v>
      </c>
      <c r="F10" s="190" t="s">
        <v>15</v>
      </c>
      <c r="G10" s="190">
        <v>103560</v>
      </c>
      <c r="H10" s="190">
        <v>57670</v>
      </c>
      <c r="I10" s="190">
        <v>9070</v>
      </c>
      <c r="J10" s="190">
        <v>119440</v>
      </c>
      <c r="K10" s="191">
        <v>44920</v>
      </c>
      <c r="L10" s="191">
        <v>5950</v>
      </c>
    </row>
    <row r="11" spans="1:12" ht="36" customHeight="1">
      <c r="A11" s="33"/>
      <c r="B11" s="175" t="s">
        <v>447</v>
      </c>
      <c r="C11" s="192">
        <v>27950</v>
      </c>
      <c r="D11" s="192">
        <v>27430</v>
      </c>
      <c r="E11" s="192">
        <v>520</v>
      </c>
      <c r="F11" s="192" t="s">
        <v>26</v>
      </c>
      <c r="G11" s="192">
        <v>16820</v>
      </c>
      <c r="H11" s="192">
        <v>9500</v>
      </c>
      <c r="I11" s="192">
        <v>1630</v>
      </c>
      <c r="J11" s="192">
        <v>21490</v>
      </c>
      <c r="K11" s="193">
        <v>6160</v>
      </c>
      <c r="L11" s="193">
        <v>290</v>
      </c>
    </row>
    <row r="12" spans="1:12" ht="36" customHeight="1">
      <c r="A12" s="33"/>
      <c r="B12" s="139" t="s">
        <v>448</v>
      </c>
      <c r="C12" s="192">
        <v>20510</v>
      </c>
      <c r="D12" s="192">
        <v>20220</v>
      </c>
      <c r="E12" s="192">
        <v>290</v>
      </c>
      <c r="F12" s="192" t="s">
        <v>26</v>
      </c>
      <c r="G12" s="192">
        <v>12800</v>
      </c>
      <c r="H12" s="192">
        <v>6510</v>
      </c>
      <c r="I12" s="192">
        <v>1190</v>
      </c>
      <c r="J12" s="192">
        <v>14970</v>
      </c>
      <c r="K12" s="193">
        <v>5040</v>
      </c>
      <c r="L12" s="193">
        <v>500</v>
      </c>
    </row>
    <row r="13" spans="1:12" ht="36" customHeight="1">
      <c r="A13" s="33"/>
      <c r="B13" s="57" t="s">
        <v>249</v>
      </c>
      <c r="C13" s="192">
        <v>31910</v>
      </c>
      <c r="D13" s="192">
        <v>30770</v>
      </c>
      <c r="E13" s="192">
        <v>1140</v>
      </c>
      <c r="F13" s="192" t="s">
        <v>26</v>
      </c>
      <c r="G13" s="192">
        <v>19200</v>
      </c>
      <c r="H13" s="192">
        <v>10930</v>
      </c>
      <c r="I13" s="192">
        <v>1780</v>
      </c>
      <c r="J13" s="192">
        <v>21810</v>
      </c>
      <c r="K13" s="193">
        <v>9030</v>
      </c>
      <c r="L13" s="193">
        <v>1060</v>
      </c>
    </row>
    <row r="14" spans="1:12" ht="36" customHeight="1">
      <c r="A14" s="33"/>
      <c r="B14" s="139" t="s">
        <v>449</v>
      </c>
      <c r="C14" s="192">
        <v>4750</v>
      </c>
      <c r="D14" s="192">
        <v>4650</v>
      </c>
      <c r="E14" s="192">
        <v>100</v>
      </c>
      <c r="F14" s="192" t="s">
        <v>26</v>
      </c>
      <c r="G14" s="192">
        <v>3010</v>
      </c>
      <c r="H14" s="192">
        <v>1640</v>
      </c>
      <c r="I14" s="192">
        <v>90</v>
      </c>
      <c r="J14" s="192">
        <v>3730</v>
      </c>
      <c r="K14" s="193">
        <v>890</v>
      </c>
      <c r="L14" s="193">
        <v>130</v>
      </c>
    </row>
    <row r="15" spans="1:12" ht="36" customHeight="1">
      <c r="A15" s="33"/>
      <c r="B15" s="139" t="s">
        <v>450</v>
      </c>
      <c r="C15" s="192">
        <v>4380</v>
      </c>
      <c r="D15" s="192">
        <v>4270</v>
      </c>
      <c r="E15" s="192">
        <v>110</v>
      </c>
      <c r="F15" s="192" t="s">
        <v>26</v>
      </c>
      <c r="G15" s="192">
        <v>2570</v>
      </c>
      <c r="H15" s="192">
        <v>1760</v>
      </c>
      <c r="I15" s="192">
        <v>40</v>
      </c>
      <c r="J15" s="192">
        <v>2810</v>
      </c>
      <c r="K15" s="193">
        <v>1260</v>
      </c>
      <c r="L15" s="193">
        <v>320</v>
      </c>
    </row>
    <row r="16" spans="1:12" ht="36" customHeight="1">
      <c r="A16" s="33"/>
      <c r="B16" s="139" t="s">
        <v>451</v>
      </c>
      <c r="C16" s="192">
        <v>5800</v>
      </c>
      <c r="D16" s="192">
        <v>5600</v>
      </c>
      <c r="E16" s="192">
        <v>190</v>
      </c>
      <c r="F16" s="192" t="s">
        <v>26</v>
      </c>
      <c r="G16" s="192">
        <v>3260</v>
      </c>
      <c r="H16" s="192">
        <v>2280</v>
      </c>
      <c r="I16" s="192">
        <v>250</v>
      </c>
      <c r="J16" s="192">
        <v>3760</v>
      </c>
      <c r="K16" s="193">
        <v>1770</v>
      </c>
      <c r="L16" s="193">
        <v>270</v>
      </c>
    </row>
    <row r="17" spans="1:15" ht="36" customHeight="1">
      <c r="A17" s="33"/>
      <c r="B17" s="139" t="s">
        <v>452</v>
      </c>
      <c r="C17" s="192">
        <v>11550</v>
      </c>
      <c r="D17" s="192">
        <v>11220</v>
      </c>
      <c r="E17" s="192">
        <v>320</v>
      </c>
      <c r="F17" s="192" t="s">
        <v>26</v>
      </c>
      <c r="G17" s="192">
        <v>6870</v>
      </c>
      <c r="H17" s="192">
        <v>4220</v>
      </c>
      <c r="I17" s="192">
        <v>470</v>
      </c>
      <c r="J17" s="192">
        <v>7480</v>
      </c>
      <c r="K17" s="193">
        <v>3360</v>
      </c>
      <c r="L17" s="193">
        <v>700</v>
      </c>
    </row>
    <row r="18" spans="1:15" ht="36" customHeight="1">
      <c r="A18" s="33"/>
      <c r="B18" s="139" t="s">
        <v>453</v>
      </c>
      <c r="C18" s="192">
        <v>8740</v>
      </c>
      <c r="D18" s="192">
        <v>8570</v>
      </c>
      <c r="E18" s="192">
        <v>170</v>
      </c>
      <c r="F18" s="192" t="s">
        <v>26</v>
      </c>
      <c r="G18" s="192">
        <v>5560</v>
      </c>
      <c r="H18" s="192">
        <v>2850</v>
      </c>
      <c r="I18" s="192">
        <v>330</v>
      </c>
      <c r="J18" s="192">
        <v>5600</v>
      </c>
      <c r="K18" s="193">
        <v>2600</v>
      </c>
      <c r="L18" s="193">
        <v>530</v>
      </c>
    </row>
    <row r="19" spans="1:15" ht="36" customHeight="1">
      <c r="A19" s="33"/>
      <c r="B19" s="139" t="s">
        <v>454</v>
      </c>
      <c r="C19" s="192">
        <v>16420</v>
      </c>
      <c r="D19" s="192">
        <v>15930</v>
      </c>
      <c r="E19" s="192">
        <v>480</v>
      </c>
      <c r="F19" s="192" t="s">
        <v>26</v>
      </c>
      <c r="G19" s="192">
        <v>10270</v>
      </c>
      <c r="H19" s="192">
        <v>5350</v>
      </c>
      <c r="I19" s="192">
        <v>810</v>
      </c>
      <c r="J19" s="192">
        <v>10670</v>
      </c>
      <c r="K19" s="193">
        <v>5260</v>
      </c>
      <c r="L19" s="193">
        <v>490</v>
      </c>
    </row>
    <row r="20" spans="1:15" ht="36" customHeight="1">
      <c r="A20" s="33"/>
      <c r="B20" s="139" t="s">
        <v>455</v>
      </c>
      <c r="C20" s="192">
        <v>770</v>
      </c>
      <c r="D20" s="192">
        <v>780</v>
      </c>
      <c r="E20" s="192" t="s">
        <v>26</v>
      </c>
      <c r="F20" s="192" t="s">
        <v>26</v>
      </c>
      <c r="G20" s="192">
        <v>640</v>
      </c>
      <c r="H20" s="192">
        <v>110</v>
      </c>
      <c r="I20" s="192">
        <v>20</v>
      </c>
      <c r="J20" s="192">
        <v>480</v>
      </c>
      <c r="K20" s="193">
        <v>210</v>
      </c>
      <c r="L20" s="193">
        <v>70</v>
      </c>
    </row>
    <row r="21" spans="1:15" ht="36" customHeight="1">
      <c r="A21" s="77"/>
      <c r="B21" s="140" t="s">
        <v>250</v>
      </c>
      <c r="C21" s="194">
        <v>24370</v>
      </c>
      <c r="D21" s="194">
        <v>23500</v>
      </c>
      <c r="E21" s="194">
        <v>870</v>
      </c>
      <c r="F21" s="194" t="s">
        <v>26</v>
      </c>
      <c r="G21" s="194">
        <v>14820</v>
      </c>
      <c r="H21" s="194">
        <v>8340</v>
      </c>
      <c r="I21" s="194">
        <v>1210</v>
      </c>
      <c r="J21" s="194">
        <v>17570</v>
      </c>
      <c r="K21" s="195">
        <v>5850</v>
      </c>
      <c r="L21" s="195">
        <v>950</v>
      </c>
    </row>
    <row r="22" spans="1:15">
      <c r="B22" s="107"/>
      <c r="L22" s="12" t="s">
        <v>510</v>
      </c>
    </row>
    <row r="23" spans="1:15">
      <c r="A23" s="11" t="s">
        <v>270</v>
      </c>
    </row>
    <row r="27" spans="1:15">
      <c r="O27" s="161"/>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87" orientation="portrait" r:id="rId1"/>
      <headerFooter alignWithMargins="0"/>
    </customSheetView>
  </customSheetViews>
  <mergeCells count="8">
    <mergeCell ref="A1:L1"/>
    <mergeCell ref="A10:B10"/>
    <mergeCell ref="C8:C9"/>
    <mergeCell ref="D8:F8"/>
    <mergeCell ref="G8:I8"/>
    <mergeCell ref="J8:L8"/>
    <mergeCell ref="A8:B9"/>
    <mergeCell ref="A3:L3"/>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zoomScaleNormal="100" zoomScaleSheetLayoutView="100" workbookViewId="0">
      <selection activeCell="I7" sqref="I7"/>
    </sheetView>
  </sheetViews>
  <sheetFormatPr defaultColWidth="1.6640625" defaultRowHeight="12"/>
  <cols>
    <col min="1" max="2" width="5.21875" style="11" customWidth="1"/>
    <col min="3" max="3" width="16.44140625" style="11" customWidth="1"/>
    <col min="4" max="10" width="10.44140625" style="11" customWidth="1"/>
    <col min="11" max="11" width="1.6640625" style="11"/>
    <col min="12" max="18" width="1.6640625" style="10"/>
    <col min="19" max="16384" width="1.6640625" style="11"/>
  </cols>
  <sheetData>
    <row r="1" spans="1:10" s="8" customFormat="1" ht="19.95" customHeight="1">
      <c r="A1" s="8" t="str">
        <f ca="1">MID(CELL("FILENAME",A1),FIND("]",CELL("FILENAME",A1))+1,99)&amp;"　"&amp;"住宅　－　空き家の種類、腐朽・破損の有無、建て方、構造別空き家数"</f>
        <v>47(3)　住宅　－　空き家の種類、腐朽・破損の有無、建て方、構造別空き家数</v>
      </c>
    </row>
    <row r="2" spans="1:10" s="10" customFormat="1" ht="18.600000000000001" customHeight="1"/>
    <row r="3" spans="1:10" s="244" customFormat="1" ht="114" customHeight="1">
      <c r="A3" s="303"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303"/>
      <c r="C3" s="303"/>
      <c r="D3" s="303"/>
      <c r="E3" s="303"/>
      <c r="F3" s="303"/>
      <c r="G3" s="303"/>
      <c r="H3" s="303"/>
      <c r="I3" s="303"/>
      <c r="J3" s="303"/>
    </row>
    <row r="4" spans="1:10" ht="12" customHeight="1">
      <c r="A4" s="10"/>
      <c r="B4" s="10"/>
      <c r="C4" s="10"/>
    </row>
    <row r="5" spans="1:10" ht="1.2" customHeight="1">
      <c r="A5" s="6"/>
      <c r="B5" s="6"/>
      <c r="C5" s="6"/>
      <c r="D5" s="6"/>
      <c r="E5" s="6"/>
      <c r="F5" s="6"/>
      <c r="G5" s="6"/>
      <c r="H5" s="6"/>
      <c r="I5" s="6"/>
      <c r="J5" s="6"/>
    </row>
    <row r="6" spans="1:10" ht="1.2" customHeight="1">
      <c r="A6" s="10"/>
      <c r="B6" s="10"/>
      <c r="C6" s="10"/>
      <c r="D6" s="10"/>
      <c r="E6" s="10"/>
      <c r="F6" s="10"/>
      <c r="G6" s="10"/>
      <c r="H6" s="10"/>
      <c r="I6" s="10"/>
      <c r="J6" s="10"/>
    </row>
    <row r="7" spans="1:10">
      <c r="A7" s="10"/>
      <c r="B7" s="10"/>
      <c r="C7" s="10"/>
      <c r="D7" s="10"/>
      <c r="E7" s="10"/>
      <c r="F7" s="10"/>
      <c r="G7" s="10"/>
      <c r="H7" s="10"/>
      <c r="I7" s="10"/>
      <c r="J7" s="93" t="s">
        <v>432</v>
      </c>
    </row>
    <row r="8" spans="1:10" s="40" customFormat="1" ht="28.2" customHeight="1">
      <c r="A8" s="333" t="s">
        <v>384</v>
      </c>
      <c r="B8" s="333"/>
      <c r="C8" s="323"/>
      <c r="D8" s="336" t="s">
        <v>19</v>
      </c>
      <c r="E8" s="328" t="s">
        <v>21</v>
      </c>
      <c r="F8" s="329"/>
      <c r="G8" s="330"/>
      <c r="H8" s="328" t="s">
        <v>20</v>
      </c>
      <c r="I8" s="329"/>
      <c r="J8" s="329"/>
    </row>
    <row r="9" spans="1:10" s="40" customFormat="1" ht="28.2" customHeight="1">
      <c r="A9" s="334"/>
      <c r="B9" s="334"/>
      <c r="C9" s="335"/>
      <c r="D9" s="337"/>
      <c r="E9" s="168" t="s">
        <v>19</v>
      </c>
      <c r="F9" s="168" t="s">
        <v>18</v>
      </c>
      <c r="G9" s="168" t="s">
        <v>17</v>
      </c>
      <c r="H9" s="168" t="s">
        <v>19</v>
      </c>
      <c r="I9" s="168" t="s">
        <v>18</v>
      </c>
      <c r="J9" s="261" t="s">
        <v>17</v>
      </c>
    </row>
    <row r="10" spans="1:10" ht="33" customHeight="1">
      <c r="A10" s="294" t="s">
        <v>16</v>
      </c>
      <c r="B10" s="331"/>
      <c r="C10" s="332"/>
      <c r="D10" s="179">
        <v>30830</v>
      </c>
      <c r="E10" s="180">
        <v>4900</v>
      </c>
      <c r="F10" s="180">
        <v>4670</v>
      </c>
      <c r="G10" s="180">
        <v>220</v>
      </c>
      <c r="H10" s="180">
        <v>25930</v>
      </c>
      <c r="I10" s="180">
        <v>8340</v>
      </c>
      <c r="J10" s="180">
        <v>17590</v>
      </c>
    </row>
    <row r="11" spans="1:10" ht="33" customHeight="1">
      <c r="A11" s="253"/>
      <c r="B11" s="284" t="s">
        <v>14</v>
      </c>
      <c r="C11" s="285"/>
      <c r="D11" s="181">
        <v>1000</v>
      </c>
      <c r="E11" s="180">
        <v>540</v>
      </c>
      <c r="F11" s="180">
        <v>490</v>
      </c>
      <c r="G11" s="180">
        <v>50</v>
      </c>
      <c r="H11" s="180">
        <v>460</v>
      </c>
      <c r="I11" s="180">
        <v>150</v>
      </c>
      <c r="J11" s="180">
        <v>310</v>
      </c>
    </row>
    <row r="12" spans="1:10" ht="33" customHeight="1">
      <c r="A12" s="248"/>
      <c r="B12" s="291" t="s">
        <v>13</v>
      </c>
      <c r="C12" s="293"/>
      <c r="D12" s="181">
        <v>19170</v>
      </c>
      <c r="E12" s="180">
        <v>590</v>
      </c>
      <c r="F12" s="180">
        <v>560</v>
      </c>
      <c r="G12" s="180">
        <v>30</v>
      </c>
      <c r="H12" s="180">
        <v>18590</v>
      </c>
      <c r="I12" s="180">
        <v>6030</v>
      </c>
      <c r="J12" s="180">
        <v>12560</v>
      </c>
    </row>
    <row r="13" spans="1:10" ht="33" customHeight="1">
      <c r="A13" s="248"/>
      <c r="B13" s="291" t="s">
        <v>12</v>
      </c>
      <c r="C13" s="293"/>
      <c r="D13" s="181">
        <v>2670</v>
      </c>
      <c r="E13" s="180">
        <v>470</v>
      </c>
      <c r="F13" s="180">
        <v>410</v>
      </c>
      <c r="G13" s="180">
        <v>70</v>
      </c>
      <c r="H13" s="180">
        <v>2200</v>
      </c>
      <c r="I13" s="180">
        <v>670</v>
      </c>
      <c r="J13" s="180">
        <v>1530</v>
      </c>
    </row>
    <row r="14" spans="1:10" ht="33" customHeight="1">
      <c r="A14" s="248"/>
      <c r="B14" s="338" t="s">
        <v>11</v>
      </c>
      <c r="C14" s="339"/>
      <c r="D14" s="181">
        <v>7980</v>
      </c>
      <c r="E14" s="180">
        <v>3290</v>
      </c>
      <c r="F14" s="180">
        <v>3210</v>
      </c>
      <c r="G14" s="180">
        <v>80</v>
      </c>
      <c r="H14" s="180">
        <v>4690</v>
      </c>
      <c r="I14" s="180">
        <v>1490</v>
      </c>
      <c r="J14" s="180">
        <v>3190</v>
      </c>
    </row>
    <row r="15" spans="1:10" ht="33" customHeight="1">
      <c r="A15" s="248"/>
      <c r="B15" s="312" t="s">
        <v>387</v>
      </c>
      <c r="C15" s="313"/>
      <c r="D15" s="181">
        <v>9420</v>
      </c>
      <c r="E15" s="180">
        <v>1850</v>
      </c>
      <c r="F15" s="180">
        <v>1830</v>
      </c>
      <c r="G15" s="180">
        <v>30</v>
      </c>
      <c r="H15" s="180">
        <v>7570</v>
      </c>
      <c r="I15" s="180">
        <v>4530</v>
      </c>
      <c r="J15" s="180">
        <v>3040</v>
      </c>
    </row>
    <row r="16" spans="1:10" ht="33" customHeight="1">
      <c r="A16" s="248"/>
      <c r="B16" s="247"/>
      <c r="C16" s="67" t="s">
        <v>14</v>
      </c>
      <c r="D16" s="181">
        <v>130</v>
      </c>
      <c r="E16" s="180">
        <v>40</v>
      </c>
      <c r="F16" s="180">
        <v>40</v>
      </c>
      <c r="G16" s="182" t="s">
        <v>26</v>
      </c>
      <c r="H16" s="180">
        <v>90</v>
      </c>
      <c r="I16" s="180">
        <v>80</v>
      </c>
      <c r="J16" s="180">
        <v>20</v>
      </c>
    </row>
    <row r="17" spans="1:10" ht="33" customHeight="1">
      <c r="A17" s="248"/>
      <c r="B17" s="247"/>
      <c r="C17" s="57" t="s">
        <v>13</v>
      </c>
      <c r="D17" s="181">
        <v>5500</v>
      </c>
      <c r="E17" s="180">
        <v>340</v>
      </c>
      <c r="F17" s="180">
        <v>340</v>
      </c>
      <c r="G17" s="182" t="s">
        <v>26</v>
      </c>
      <c r="H17" s="180">
        <v>5170</v>
      </c>
      <c r="I17" s="180">
        <v>3020</v>
      </c>
      <c r="J17" s="180">
        <v>2150</v>
      </c>
    </row>
    <row r="18" spans="1:10" ht="33" customHeight="1">
      <c r="A18" s="248"/>
      <c r="B18" s="247"/>
      <c r="C18" s="57" t="s">
        <v>12</v>
      </c>
      <c r="D18" s="181">
        <v>760</v>
      </c>
      <c r="E18" s="180">
        <v>130</v>
      </c>
      <c r="F18" s="180">
        <v>110</v>
      </c>
      <c r="G18" s="180">
        <v>30</v>
      </c>
      <c r="H18" s="180">
        <v>620</v>
      </c>
      <c r="I18" s="180">
        <v>580</v>
      </c>
      <c r="J18" s="180">
        <v>40</v>
      </c>
    </row>
    <row r="19" spans="1:10" ht="33" customHeight="1">
      <c r="A19" s="253"/>
      <c r="B19" s="258"/>
      <c r="C19" s="271" t="s">
        <v>11</v>
      </c>
      <c r="D19" s="181">
        <v>3030</v>
      </c>
      <c r="E19" s="180">
        <v>1340</v>
      </c>
      <c r="F19" s="180">
        <v>1340</v>
      </c>
      <c r="G19" s="182" t="s">
        <v>26</v>
      </c>
      <c r="H19" s="180">
        <v>1690</v>
      </c>
      <c r="I19" s="180">
        <v>850</v>
      </c>
      <c r="J19" s="180">
        <v>840</v>
      </c>
    </row>
    <row r="20" spans="1:10" ht="33" customHeight="1">
      <c r="A20" s="253"/>
      <c r="B20" s="292" t="s">
        <v>386</v>
      </c>
      <c r="C20" s="293"/>
      <c r="D20" s="181">
        <v>21400</v>
      </c>
      <c r="E20" s="180">
        <v>3040</v>
      </c>
      <c r="F20" s="180">
        <v>2840</v>
      </c>
      <c r="G20" s="180">
        <v>200</v>
      </c>
      <c r="H20" s="180">
        <v>18360</v>
      </c>
      <c r="I20" s="180">
        <v>3810</v>
      </c>
      <c r="J20" s="180">
        <v>14550</v>
      </c>
    </row>
    <row r="21" spans="1:10" ht="33" customHeight="1">
      <c r="A21" s="253"/>
      <c r="B21" s="57"/>
      <c r="C21" s="250" t="s">
        <v>14</v>
      </c>
      <c r="D21" s="181">
        <v>870</v>
      </c>
      <c r="E21" s="180">
        <v>500</v>
      </c>
      <c r="F21" s="180">
        <v>450</v>
      </c>
      <c r="G21" s="180">
        <v>50</v>
      </c>
      <c r="H21" s="180">
        <v>360</v>
      </c>
      <c r="I21" s="180">
        <v>70</v>
      </c>
      <c r="J21" s="180">
        <v>290</v>
      </c>
    </row>
    <row r="22" spans="1:10" ht="33" customHeight="1">
      <c r="A22" s="253"/>
      <c r="B22" s="57"/>
      <c r="C22" s="253" t="s">
        <v>13</v>
      </c>
      <c r="D22" s="181">
        <v>13670</v>
      </c>
      <c r="E22" s="180">
        <v>250</v>
      </c>
      <c r="F22" s="180">
        <v>220</v>
      </c>
      <c r="G22" s="180">
        <v>30</v>
      </c>
      <c r="H22" s="180">
        <v>13420</v>
      </c>
      <c r="I22" s="180">
        <v>3010</v>
      </c>
      <c r="J22" s="180">
        <v>10410</v>
      </c>
    </row>
    <row r="23" spans="1:10" ht="33" customHeight="1">
      <c r="A23" s="253"/>
      <c r="B23" s="57"/>
      <c r="C23" s="253" t="s">
        <v>12</v>
      </c>
      <c r="D23" s="181">
        <v>1920</v>
      </c>
      <c r="E23" s="180">
        <v>340</v>
      </c>
      <c r="F23" s="180">
        <v>300</v>
      </c>
      <c r="G23" s="180">
        <v>40</v>
      </c>
      <c r="H23" s="180">
        <v>1580</v>
      </c>
      <c r="I23" s="180">
        <v>90</v>
      </c>
      <c r="J23" s="180">
        <v>1490</v>
      </c>
    </row>
    <row r="24" spans="1:10" ht="33" customHeight="1">
      <c r="A24" s="266"/>
      <c r="B24" s="140"/>
      <c r="C24" s="266" t="s">
        <v>11</v>
      </c>
      <c r="D24" s="183">
        <v>4950</v>
      </c>
      <c r="E24" s="184">
        <v>1950</v>
      </c>
      <c r="F24" s="184">
        <v>1870</v>
      </c>
      <c r="G24" s="184">
        <v>80</v>
      </c>
      <c r="H24" s="184">
        <v>3000</v>
      </c>
      <c r="I24" s="184">
        <v>640</v>
      </c>
      <c r="J24" s="184">
        <v>2350</v>
      </c>
    </row>
    <row r="25" spans="1:10">
      <c r="J25" s="12" t="s">
        <v>510</v>
      </c>
    </row>
  </sheetData>
  <customSheetViews>
    <customSheetView guid="{17370A40-2FA7-444A-8CA8-37511EDBD2CB}" showPageBreaks="1" printArea="1" view="pageLayout" topLeftCell="A4">
      <selection activeCell="D2" sqref="D2"/>
      <pageMargins left="0.23622047244094491" right="0.23622047244094491" top="0.74803149606299213" bottom="0.74803149606299213" header="0.31496062992125984" footer="0.31496062992125984"/>
      <pageSetup paperSize="9" scale="98" orientation="portrait" r:id="rId1"/>
      <headerFooter alignWithMargins="0"/>
    </customSheetView>
  </customSheetViews>
  <mergeCells count="12">
    <mergeCell ref="A3:J3"/>
    <mergeCell ref="E8:G8"/>
    <mergeCell ref="H8:J8"/>
    <mergeCell ref="B15:C15"/>
    <mergeCell ref="B20:C20"/>
    <mergeCell ref="A10:C10"/>
    <mergeCell ref="A8:C9"/>
    <mergeCell ref="D8:D9"/>
    <mergeCell ref="B11:C11"/>
    <mergeCell ref="B12:C12"/>
    <mergeCell ref="B13:C13"/>
    <mergeCell ref="B14:C14"/>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topLeftCell="A7" zoomScaleNormal="100" zoomScaleSheetLayoutView="100" workbookViewId="0">
      <selection activeCell="I7" sqref="I7"/>
    </sheetView>
  </sheetViews>
  <sheetFormatPr defaultColWidth="1.6640625" defaultRowHeight="12"/>
  <cols>
    <col min="1" max="2" width="3.21875" style="262" customWidth="1"/>
    <col min="3" max="3" width="2.21875" style="262" customWidth="1"/>
    <col min="4" max="4" width="14.33203125" style="262" customWidth="1"/>
    <col min="5" max="5" width="9.109375" style="262" bestFit="1" customWidth="1"/>
    <col min="6" max="13" width="8.44140625" style="262" customWidth="1"/>
    <col min="14" max="18" width="1.6640625" style="178"/>
    <col min="19" max="29" width="1.6640625" style="262"/>
    <col min="30" max="30" width="1.6640625" style="262" customWidth="1"/>
    <col min="31" max="16384" width="1.6640625" style="262"/>
  </cols>
  <sheetData>
    <row r="1" spans="1:18" s="243" customFormat="1" ht="66.599999999999994" customHeight="1">
      <c r="A1" s="340" t="str">
        <f ca="1">MID(CELL("FILENAME",A1),FIND("]",CELL("FILENAME",A1))+1,99)&amp;"　"&amp;"住宅　－　住宅の所有の関係・建て方・世帯人員・世帯の型・家計を主に支える者の男女、年齢・従業上の地位、最低居住面積水準・誘導居住面積水準状況別主世帯数"</f>
        <v>47(4)　住宅　－　住宅の所有の関係・建て方・世帯人員・世帯の型・家計を主に支える者の男女、年齢・従業上の地位、最低居住面積水準・誘導居住面積水準状況別主世帯数</v>
      </c>
      <c r="B1" s="340"/>
      <c r="C1" s="340"/>
      <c r="D1" s="340"/>
      <c r="E1" s="340"/>
      <c r="F1" s="340"/>
      <c r="G1" s="340"/>
      <c r="H1" s="340"/>
      <c r="I1" s="340"/>
      <c r="J1" s="340"/>
      <c r="K1" s="340"/>
      <c r="L1" s="340"/>
      <c r="M1" s="340"/>
    </row>
    <row r="2" spans="1:18" s="244" customFormat="1" ht="18.600000000000001" customHeight="1"/>
    <row r="3" spans="1:18" s="244" customFormat="1" ht="119.4" customHeight="1">
      <c r="A3" s="303"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303"/>
      <c r="C3" s="303"/>
      <c r="D3" s="303"/>
      <c r="E3" s="303"/>
      <c r="F3" s="303"/>
      <c r="G3" s="303"/>
      <c r="H3" s="303"/>
      <c r="I3" s="303"/>
      <c r="J3" s="303"/>
      <c r="K3" s="303"/>
      <c r="L3" s="303"/>
      <c r="M3" s="303"/>
    </row>
    <row r="4" spans="1:18" ht="12" customHeight="1">
      <c r="N4" s="262"/>
      <c r="O4" s="262"/>
      <c r="P4" s="262"/>
      <c r="Q4" s="262"/>
      <c r="R4" s="262"/>
    </row>
    <row r="5" spans="1:18" ht="203.4" customHeight="1">
      <c r="A5" s="341" t="s">
        <v>433</v>
      </c>
      <c r="B5" s="341"/>
      <c r="C5" s="341"/>
      <c r="D5" s="341"/>
      <c r="E5" s="341"/>
      <c r="F5" s="341"/>
      <c r="G5" s="341"/>
      <c r="H5" s="341"/>
      <c r="I5" s="341"/>
      <c r="J5" s="341"/>
      <c r="K5" s="341"/>
      <c r="L5" s="341"/>
      <c r="M5" s="341"/>
      <c r="N5" s="262"/>
      <c r="O5" s="262"/>
      <c r="P5" s="262"/>
      <c r="Q5" s="262"/>
      <c r="R5" s="262"/>
    </row>
    <row r="6" spans="1:18">
      <c r="N6" s="262"/>
      <c r="O6" s="262"/>
      <c r="P6" s="262"/>
      <c r="Q6" s="262"/>
      <c r="R6" s="262"/>
    </row>
    <row r="7" spans="1:18">
      <c r="A7" s="170"/>
      <c r="B7" s="170"/>
      <c r="C7" s="170"/>
      <c r="D7" s="170"/>
      <c r="E7" s="170"/>
      <c r="F7" s="170"/>
      <c r="G7" s="170"/>
      <c r="H7" s="170"/>
      <c r="I7" s="170"/>
      <c r="J7" s="170"/>
      <c r="K7" s="170"/>
      <c r="L7" s="170"/>
      <c r="M7" s="93" t="s">
        <v>432</v>
      </c>
      <c r="N7" s="262"/>
      <c r="O7" s="262"/>
      <c r="P7" s="262"/>
      <c r="Q7" s="262"/>
      <c r="R7" s="262"/>
    </row>
    <row r="8" spans="1:18" ht="19.95" customHeight="1">
      <c r="A8" s="333" t="s">
        <v>384</v>
      </c>
      <c r="B8" s="333"/>
      <c r="C8" s="333"/>
      <c r="D8" s="333"/>
      <c r="E8" s="336" t="s">
        <v>513</v>
      </c>
      <c r="F8" s="345" t="s">
        <v>46</v>
      </c>
      <c r="G8" s="346"/>
      <c r="H8" s="328" t="s">
        <v>45</v>
      </c>
      <c r="I8" s="329"/>
      <c r="J8" s="329"/>
      <c r="K8" s="329"/>
      <c r="L8" s="329"/>
      <c r="M8" s="329"/>
      <c r="N8" s="262"/>
      <c r="O8" s="262"/>
      <c r="P8" s="262"/>
      <c r="Q8" s="262"/>
      <c r="R8" s="262"/>
    </row>
    <row r="9" spans="1:18" ht="34.950000000000003" customHeight="1">
      <c r="A9" s="342"/>
      <c r="B9" s="342"/>
      <c r="C9" s="342"/>
      <c r="D9" s="342"/>
      <c r="E9" s="344"/>
      <c r="F9" s="347"/>
      <c r="G9" s="348"/>
      <c r="H9" s="349" t="s">
        <v>19</v>
      </c>
      <c r="I9" s="350"/>
      <c r="J9" s="349" t="s">
        <v>566</v>
      </c>
      <c r="K9" s="350"/>
      <c r="L9" s="349" t="s">
        <v>567</v>
      </c>
      <c r="M9" s="354"/>
      <c r="N9" s="262"/>
      <c r="O9" s="262"/>
      <c r="P9" s="262"/>
      <c r="Q9" s="262"/>
      <c r="R9" s="262"/>
    </row>
    <row r="10" spans="1:18" ht="28.2" customHeight="1">
      <c r="A10" s="343"/>
      <c r="B10" s="343"/>
      <c r="C10" s="343"/>
      <c r="D10" s="343"/>
      <c r="E10" s="337"/>
      <c r="F10" s="261" t="s">
        <v>508</v>
      </c>
      <c r="G10" s="261" t="s">
        <v>509</v>
      </c>
      <c r="H10" s="261" t="s">
        <v>508</v>
      </c>
      <c r="I10" s="261" t="s">
        <v>509</v>
      </c>
      <c r="J10" s="261" t="s">
        <v>508</v>
      </c>
      <c r="K10" s="261" t="s">
        <v>509</v>
      </c>
      <c r="L10" s="261" t="s">
        <v>508</v>
      </c>
      <c r="M10" s="261" t="s">
        <v>509</v>
      </c>
      <c r="N10" s="262"/>
      <c r="O10" s="262"/>
      <c r="P10" s="262"/>
      <c r="Q10" s="262"/>
      <c r="R10" s="262"/>
    </row>
    <row r="11" spans="1:18" ht="21.6" customHeight="1">
      <c r="A11" s="355" t="s">
        <v>518</v>
      </c>
      <c r="B11" s="355"/>
      <c r="C11" s="355"/>
      <c r="D11" s="355"/>
      <c r="E11" s="171">
        <v>169520</v>
      </c>
      <c r="F11" s="172">
        <v>152430</v>
      </c>
      <c r="G11" s="172">
        <v>11180</v>
      </c>
      <c r="H11" s="172">
        <v>89000</v>
      </c>
      <c r="I11" s="172">
        <v>74620</v>
      </c>
      <c r="J11" s="172">
        <v>52830</v>
      </c>
      <c r="K11" s="172">
        <v>52720</v>
      </c>
      <c r="L11" s="172">
        <v>36170</v>
      </c>
      <c r="M11" s="172">
        <v>21890</v>
      </c>
      <c r="N11" s="262"/>
      <c r="O11" s="262"/>
      <c r="P11" s="262"/>
      <c r="Q11" s="262"/>
      <c r="R11" s="262"/>
    </row>
    <row r="12" spans="1:18" ht="21.6" customHeight="1">
      <c r="A12" s="356" t="s">
        <v>526</v>
      </c>
      <c r="B12" s="361" t="s">
        <v>7</v>
      </c>
      <c r="C12" s="355"/>
      <c r="D12" s="362"/>
      <c r="E12" s="173">
        <v>88240</v>
      </c>
      <c r="F12" s="174">
        <v>87050</v>
      </c>
      <c r="G12" s="174">
        <v>1190</v>
      </c>
      <c r="H12" s="174">
        <v>60080</v>
      </c>
      <c r="I12" s="174">
        <v>28160</v>
      </c>
      <c r="J12" s="174">
        <v>26070</v>
      </c>
      <c r="K12" s="174">
        <v>10240</v>
      </c>
      <c r="L12" s="174">
        <v>34020</v>
      </c>
      <c r="M12" s="174">
        <v>17910</v>
      </c>
      <c r="N12" s="262"/>
      <c r="O12" s="262"/>
      <c r="P12" s="262"/>
      <c r="Q12" s="262"/>
      <c r="R12" s="262"/>
    </row>
    <row r="13" spans="1:18" ht="21.6" customHeight="1">
      <c r="A13" s="357"/>
      <c r="B13" s="361" t="s">
        <v>6</v>
      </c>
      <c r="C13" s="355"/>
      <c r="D13" s="362"/>
      <c r="E13" s="173">
        <v>75370</v>
      </c>
      <c r="F13" s="174">
        <v>65380</v>
      </c>
      <c r="G13" s="174">
        <v>9990</v>
      </c>
      <c r="H13" s="174">
        <v>28910</v>
      </c>
      <c r="I13" s="174">
        <v>46460</v>
      </c>
      <c r="J13" s="174">
        <v>26760</v>
      </c>
      <c r="K13" s="174">
        <v>42480</v>
      </c>
      <c r="L13" s="174">
        <v>2150</v>
      </c>
      <c r="M13" s="174">
        <v>3980</v>
      </c>
      <c r="N13" s="262"/>
      <c r="O13" s="262"/>
      <c r="P13" s="262"/>
      <c r="Q13" s="262"/>
      <c r="R13" s="262"/>
    </row>
    <row r="14" spans="1:18" ht="21.6" customHeight="1">
      <c r="A14" s="357"/>
      <c r="B14" s="139" t="s">
        <v>28</v>
      </c>
      <c r="C14" s="361" t="s">
        <v>4</v>
      </c>
      <c r="D14" s="362"/>
      <c r="E14" s="173">
        <v>5510</v>
      </c>
      <c r="F14" s="174">
        <v>5020</v>
      </c>
      <c r="G14" s="174">
        <v>500</v>
      </c>
      <c r="H14" s="174">
        <v>2380</v>
      </c>
      <c r="I14" s="174">
        <v>3140</v>
      </c>
      <c r="J14" s="174">
        <v>2380</v>
      </c>
      <c r="K14" s="174">
        <v>3070</v>
      </c>
      <c r="L14" s="174" t="s">
        <v>26</v>
      </c>
      <c r="M14" s="174">
        <v>70</v>
      </c>
      <c r="N14" s="262"/>
      <c r="O14" s="262"/>
      <c r="P14" s="262"/>
      <c r="Q14" s="262"/>
      <c r="R14" s="262"/>
    </row>
    <row r="15" spans="1:18" ht="21.6" customHeight="1">
      <c r="A15" s="357"/>
      <c r="B15" s="157" t="s">
        <v>28</v>
      </c>
      <c r="C15" s="359" t="s">
        <v>456</v>
      </c>
      <c r="D15" s="360"/>
      <c r="E15" s="173">
        <v>7980</v>
      </c>
      <c r="F15" s="174">
        <v>7460</v>
      </c>
      <c r="G15" s="174">
        <v>510</v>
      </c>
      <c r="H15" s="174">
        <v>3980</v>
      </c>
      <c r="I15" s="174">
        <v>4000</v>
      </c>
      <c r="J15" s="174">
        <v>3980</v>
      </c>
      <c r="K15" s="174">
        <v>4000</v>
      </c>
      <c r="L15" s="174" t="s">
        <v>26</v>
      </c>
      <c r="M15" s="174" t="s">
        <v>26</v>
      </c>
      <c r="N15" s="262"/>
      <c r="O15" s="262"/>
      <c r="P15" s="262"/>
      <c r="Q15" s="262"/>
      <c r="R15" s="262"/>
    </row>
    <row r="16" spans="1:18" ht="21.6" customHeight="1">
      <c r="A16" s="357"/>
      <c r="B16" s="157" t="s">
        <v>28</v>
      </c>
      <c r="C16" s="363" t="s">
        <v>457</v>
      </c>
      <c r="D16" s="364"/>
      <c r="E16" s="173">
        <v>10040</v>
      </c>
      <c r="F16" s="174">
        <v>8370</v>
      </c>
      <c r="G16" s="174">
        <v>1670</v>
      </c>
      <c r="H16" s="174">
        <v>2580</v>
      </c>
      <c r="I16" s="174">
        <v>7460</v>
      </c>
      <c r="J16" s="174">
        <v>930</v>
      </c>
      <c r="K16" s="174">
        <v>3900</v>
      </c>
      <c r="L16" s="174">
        <v>1640</v>
      </c>
      <c r="M16" s="174">
        <v>3560</v>
      </c>
      <c r="N16" s="262"/>
      <c r="O16" s="262"/>
      <c r="P16" s="262"/>
      <c r="Q16" s="262"/>
      <c r="R16" s="262"/>
    </row>
    <row r="17" spans="1:18" ht="21.6" customHeight="1">
      <c r="A17" s="357"/>
      <c r="B17" s="157"/>
      <c r="C17" s="359" t="s">
        <v>458</v>
      </c>
      <c r="D17" s="360"/>
      <c r="E17" s="173">
        <v>48120</v>
      </c>
      <c r="F17" s="174">
        <v>40950</v>
      </c>
      <c r="G17" s="174">
        <v>7170</v>
      </c>
      <c r="H17" s="174">
        <v>17950</v>
      </c>
      <c r="I17" s="174">
        <v>30170</v>
      </c>
      <c r="J17" s="174">
        <v>17720</v>
      </c>
      <c r="K17" s="174">
        <v>29930</v>
      </c>
      <c r="L17" s="174">
        <v>230</v>
      </c>
      <c r="M17" s="174">
        <v>250</v>
      </c>
      <c r="N17" s="262"/>
      <c r="O17" s="262"/>
      <c r="P17" s="262"/>
      <c r="Q17" s="262"/>
      <c r="R17" s="262"/>
    </row>
    <row r="18" spans="1:18" ht="21.6" customHeight="1">
      <c r="A18" s="358"/>
      <c r="B18" s="157" t="s">
        <v>28</v>
      </c>
      <c r="C18" s="363" t="s">
        <v>2</v>
      </c>
      <c r="D18" s="364"/>
      <c r="E18" s="173">
        <v>3720</v>
      </c>
      <c r="F18" s="174">
        <v>3580</v>
      </c>
      <c r="G18" s="174">
        <v>140</v>
      </c>
      <c r="H18" s="174">
        <v>2030</v>
      </c>
      <c r="I18" s="174">
        <v>1690</v>
      </c>
      <c r="J18" s="174">
        <v>1760</v>
      </c>
      <c r="K18" s="174">
        <v>1580</v>
      </c>
      <c r="L18" s="174">
        <v>280</v>
      </c>
      <c r="M18" s="174">
        <v>110</v>
      </c>
      <c r="N18" s="262"/>
      <c r="O18" s="262"/>
      <c r="P18" s="262"/>
      <c r="Q18" s="262"/>
      <c r="R18" s="262"/>
    </row>
    <row r="19" spans="1:18" ht="21.6" customHeight="1">
      <c r="A19" s="351" t="s">
        <v>357</v>
      </c>
      <c r="B19" s="365" t="s">
        <v>44</v>
      </c>
      <c r="C19" s="366"/>
      <c r="D19" s="367"/>
      <c r="E19" s="173">
        <v>52920</v>
      </c>
      <c r="F19" s="174">
        <v>49580</v>
      </c>
      <c r="G19" s="174">
        <v>540</v>
      </c>
      <c r="H19" s="174">
        <v>33370</v>
      </c>
      <c r="I19" s="174">
        <v>16750</v>
      </c>
      <c r="J19" s="174" t="s">
        <v>26</v>
      </c>
      <c r="K19" s="174" t="s">
        <v>26</v>
      </c>
      <c r="L19" s="174">
        <v>33370</v>
      </c>
      <c r="M19" s="174">
        <v>16750</v>
      </c>
      <c r="N19" s="262"/>
      <c r="O19" s="262"/>
      <c r="P19" s="262"/>
      <c r="Q19" s="262"/>
      <c r="R19" s="262"/>
    </row>
    <row r="20" spans="1:18" ht="21.6" customHeight="1">
      <c r="A20" s="352"/>
      <c r="B20" s="365" t="s">
        <v>43</v>
      </c>
      <c r="C20" s="366"/>
      <c r="D20" s="367"/>
      <c r="E20" s="173">
        <v>8380</v>
      </c>
      <c r="F20" s="174">
        <v>7190</v>
      </c>
      <c r="G20" s="174">
        <v>540</v>
      </c>
      <c r="H20" s="174">
        <v>2660</v>
      </c>
      <c r="I20" s="174">
        <v>5080</v>
      </c>
      <c r="J20" s="174" t="s">
        <v>26</v>
      </c>
      <c r="K20" s="174" t="s">
        <v>26</v>
      </c>
      <c r="L20" s="174">
        <v>2660</v>
      </c>
      <c r="M20" s="174">
        <v>5080</v>
      </c>
      <c r="N20" s="262"/>
      <c r="O20" s="262"/>
      <c r="P20" s="262"/>
      <c r="Q20" s="262"/>
      <c r="R20" s="262"/>
    </row>
    <row r="21" spans="1:18" ht="21.6" customHeight="1">
      <c r="A21" s="352"/>
      <c r="B21" s="365" t="s">
        <v>42</v>
      </c>
      <c r="C21" s="366"/>
      <c r="D21" s="367"/>
      <c r="E21" s="173">
        <v>107970</v>
      </c>
      <c r="F21" s="174">
        <v>95480</v>
      </c>
      <c r="G21" s="174">
        <v>10070</v>
      </c>
      <c r="H21" s="174">
        <v>52830</v>
      </c>
      <c r="I21" s="174">
        <v>52720</v>
      </c>
      <c r="J21" s="174">
        <v>52830</v>
      </c>
      <c r="K21" s="174">
        <v>52720</v>
      </c>
      <c r="L21" s="174" t="s">
        <v>26</v>
      </c>
      <c r="M21" s="174" t="s">
        <v>26</v>
      </c>
      <c r="N21" s="262"/>
      <c r="O21" s="262"/>
      <c r="P21" s="262"/>
      <c r="Q21" s="262"/>
      <c r="R21" s="262"/>
    </row>
    <row r="22" spans="1:18" ht="21.6" customHeight="1">
      <c r="A22" s="353"/>
      <c r="B22" s="365" t="s">
        <v>41</v>
      </c>
      <c r="C22" s="366"/>
      <c r="D22" s="367"/>
      <c r="E22" s="173">
        <v>250</v>
      </c>
      <c r="F22" s="174">
        <v>170</v>
      </c>
      <c r="G22" s="174">
        <v>30</v>
      </c>
      <c r="H22" s="174">
        <v>140</v>
      </c>
      <c r="I22" s="174">
        <v>70</v>
      </c>
      <c r="J22" s="174" t="s">
        <v>26</v>
      </c>
      <c r="K22" s="174" t="s">
        <v>26</v>
      </c>
      <c r="L22" s="174">
        <v>140</v>
      </c>
      <c r="M22" s="174">
        <v>70</v>
      </c>
      <c r="N22" s="262"/>
      <c r="O22" s="262"/>
      <c r="P22" s="262"/>
      <c r="Q22" s="262"/>
      <c r="R22" s="262"/>
    </row>
    <row r="23" spans="1:18" ht="21.6" customHeight="1">
      <c r="A23" s="351" t="s">
        <v>0</v>
      </c>
      <c r="B23" s="365" t="s">
        <v>40</v>
      </c>
      <c r="C23" s="366"/>
      <c r="D23" s="367"/>
      <c r="E23" s="173">
        <v>54610</v>
      </c>
      <c r="F23" s="174">
        <v>45780</v>
      </c>
      <c r="G23" s="174">
        <v>7690</v>
      </c>
      <c r="H23" s="174">
        <v>29800</v>
      </c>
      <c r="I23" s="174">
        <v>23680</v>
      </c>
      <c r="J23" s="174">
        <v>21440</v>
      </c>
      <c r="K23" s="174">
        <v>21360</v>
      </c>
      <c r="L23" s="174">
        <v>8350</v>
      </c>
      <c r="M23" s="174">
        <v>2310</v>
      </c>
      <c r="N23" s="262"/>
      <c r="O23" s="262"/>
      <c r="P23" s="262"/>
      <c r="Q23" s="262"/>
      <c r="R23" s="262"/>
    </row>
    <row r="24" spans="1:18" ht="21.6" customHeight="1">
      <c r="A24" s="352"/>
      <c r="B24" s="365" t="s">
        <v>39</v>
      </c>
      <c r="C24" s="366"/>
      <c r="D24" s="367"/>
      <c r="E24" s="173">
        <v>51220</v>
      </c>
      <c r="F24" s="174">
        <v>47870</v>
      </c>
      <c r="G24" s="174">
        <v>860</v>
      </c>
      <c r="H24" s="174">
        <v>33290</v>
      </c>
      <c r="I24" s="174">
        <v>15440</v>
      </c>
      <c r="J24" s="174">
        <v>19430</v>
      </c>
      <c r="K24" s="174">
        <v>9680</v>
      </c>
      <c r="L24" s="174">
        <v>13860</v>
      </c>
      <c r="M24" s="174">
        <v>5760</v>
      </c>
      <c r="N24" s="262"/>
      <c r="O24" s="262"/>
      <c r="P24" s="262"/>
      <c r="Q24" s="262"/>
      <c r="R24" s="262"/>
    </row>
    <row r="25" spans="1:18" ht="21.6" customHeight="1">
      <c r="A25" s="352"/>
      <c r="B25" s="365" t="s">
        <v>38</v>
      </c>
      <c r="C25" s="366"/>
      <c r="D25" s="367"/>
      <c r="E25" s="173">
        <v>31880</v>
      </c>
      <c r="F25" s="174">
        <v>30050</v>
      </c>
      <c r="G25" s="174">
        <v>980</v>
      </c>
      <c r="H25" s="174">
        <v>17170</v>
      </c>
      <c r="I25" s="174">
        <v>13860</v>
      </c>
      <c r="J25" s="174">
        <v>8540</v>
      </c>
      <c r="K25" s="174">
        <v>8710</v>
      </c>
      <c r="L25" s="174">
        <v>8630</v>
      </c>
      <c r="M25" s="174">
        <v>5150</v>
      </c>
      <c r="N25" s="262"/>
      <c r="O25" s="262"/>
      <c r="P25" s="262"/>
      <c r="Q25" s="262"/>
      <c r="R25" s="262"/>
    </row>
    <row r="26" spans="1:18" ht="21.6" customHeight="1">
      <c r="A26" s="352"/>
      <c r="B26" s="365" t="s">
        <v>37</v>
      </c>
      <c r="C26" s="366"/>
      <c r="D26" s="367"/>
      <c r="E26" s="173">
        <v>24590</v>
      </c>
      <c r="F26" s="174">
        <v>22380</v>
      </c>
      <c r="G26" s="174">
        <v>1230</v>
      </c>
      <c r="H26" s="174">
        <v>7110</v>
      </c>
      <c r="I26" s="174">
        <v>16500</v>
      </c>
      <c r="J26" s="174">
        <v>2850</v>
      </c>
      <c r="K26" s="174">
        <v>10750</v>
      </c>
      <c r="L26" s="174">
        <v>4260</v>
      </c>
      <c r="M26" s="174">
        <v>5750</v>
      </c>
      <c r="N26" s="262"/>
      <c r="O26" s="262"/>
      <c r="P26" s="262"/>
      <c r="Q26" s="262"/>
      <c r="R26" s="262"/>
    </row>
    <row r="27" spans="1:18" ht="21.6" customHeight="1">
      <c r="A27" s="352"/>
      <c r="B27" s="365" t="s">
        <v>36</v>
      </c>
      <c r="C27" s="366"/>
      <c r="D27" s="367"/>
      <c r="E27" s="173">
        <v>6180</v>
      </c>
      <c r="F27" s="174">
        <v>5500</v>
      </c>
      <c r="G27" s="174">
        <v>240</v>
      </c>
      <c r="H27" s="174">
        <v>1480</v>
      </c>
      <c r="I27" s="174">
        <v>4260</v>
      </c>
      <c r="J27" s="174">
        <v>540</v>
      </c>
      <c r="K27" s="174">
        <v>2020</v>
      </c>
      <c r="L27" s="174">
        <v>940</v>
      </c>
      <c r="M27" s="174">
        <v>2250</v>
      </c>
      <c r="N27" s="262"/>
      <c r="O27" s="262"/>
      <c r="P27" s="262"/>
      <c r="Q27" s="262"/>
      <c r="R27" s="262"/>
    </row>
    <row r="28" spans="1:18" ht="21.6" customHeight="1">
      <c r="A28" s="353"/>
      <c r="B28" s="365" t="s">
        <v>35</v>
      </c>
      <c r="C28" s="366"/>
      <c r="D28" s="367"/>
      <c r="E28" s="173">
        <v>1040</v>
      </c>
      <c r="F28" s="174">
        <v>840</v>
      </c>
      <c r="G28" s="174">
        <v>180</v>
      </c>
      <c r="H28" s="174">
        <v>150</v>
      </c>
      <c r="I28" s="174">
        <v>880</v>
      </c>
      <c r="J28" s="174">
        <v>30</v>
      </c>
      <c r="K28" s="174">
        <v>200</v>
      </c>
      <c r="L28" s="174">
        <v>120</v>
      </c>
      <c r="M28" s="174">
        <v>680</v>
      </c>
      <c r="N28" s="262"/>
      <c r="O28" s="262"/>
      <c r="P28" s="262"/>
      <c r="Q28" s="262"/>
      <c r="R28" s="262"/>
    </row>
    <row r="29" spans="1:18" ht="21.6" customHeight="1">
      <c r="A29" s="351" t="s">
        <v>358</v>
      </c>
      <c r="B29" s="365" t="s">
        <v>25</v>
      </c>
      <c r="C29" s="366"/>
      <c r="D29" s="367"/>
      <c r="E29" s="173">
        <v>27930</v>
      </c>
      <c r="F29" s="174">
        <v>22750</v>
      </c>
      <c r="G29" s="174">
        <v>5180</v>
      </c>
      <c r="H29" s="174">
        <v>12200</v>
      </c>
      <c r="I29" s="174">
        <v>15730</v>
      </c>
      <c r="J29" s="174">
        <v>10230</v>
      </c>
      <c r="K29" s="174">
        <v>15200</v>
      </c>
      <c r="L29" s="174">
        <v>1970</v>
      </c>
      <c r="M29" s="174">
        <v>530</v>
      </c>
      <c r="N29" s="262"/>
      <c r="O29" s="262"/>
      <c r="P29" s="262"/>
      <c r="Q29" s="262"/>
      <c r="R29" s="262"/>
    </row>
    <row r="30" spans="1:18" ht="21.6" customHeight="1">
      <c r="A30" s="352"/>
      <c r="B30" s="365" t="s">
        <v>24</v>
      </c>
      <c r="C30" s="366"/>
      <c r="D30" s="367"/>
      <c r="E30" s="173">
        <v>20510</v>
      </c>
      <c r="F30" s="174">
        <v>18650</v>
      </c>
      <c r="G30" s="174">
        <v>1860</v>
      </c>
      <c r="H30" s="174">
        <v>14080</v>
      </c>
      <c r="I30" s="174">
        <v>6420</v>
      </c>
      <c r="J30" s="174">
        <v>8480</v>
      </c>
      <c r="K30" s="174">
        <v>4900</v>
      </c>
      <c r="L30" s="174">
        <v>5600</v>
      </c>
      <c r="M30" s="174">
        <v>1520</v>
      </c>
      <c r="N30" s="262"/>
      <c r="O30" s="262"/>
      <c r="P30" s="262"/>
      <c r="Q30" s="262"/>
      <c r="R30" s="262"/>
    </row>
    <row r="31" spans="1:18" ht="21.6" customHeight="1">
      <c r="A31" s="352"/>
      <c r="B31" s="365" t="s">
        <v>23</v>
      </c>
      <c r="C31" s="366"/>
      <c r="D31" s="367"/>
      <c r="E31" s="173">
        <v>31690</v>
      </c>
      <c r="F31" s="174">
        <v>31280</v>
      </c>
      <c r="G31" s="174">
        <v>380</v>
      </c>
      <c r="H31" s="174">
        <v>22850</v>
      </c>
      <c r="I31" s="174">
        <v>8810</v>
      </c>
      <c r="J31" s="174">
        <v>13410</v>
      </c>
      <c r="K31" s="174">
        <v>5820</v>
      </c>
      <c r="L31" s="174">
        <v>9440</v>
      </c>
      <c r="M31" s="174">
        <v>3000</v>
      </c>
      <c r="N31" s="262"/>
      <c r="O31" s="262"/>
      <c r="P31" s="262"/>
      <c r="Q31" s="262"/>
      <c r="R31" s="262"/>
    </row>
    <row r="32" spans="1:18" ht="21.6" customHeight="1">
      <c r="A32" s="352"/>
      <c r="B32" s="365" t="s">
        <v>459</v>
      </c>
      <c r="C32" s="366"/>
      <c r="D32" s="367"/>
      <c r="E32" s="173">
        <v>4750</v>
      </c>
      <c r="F32" s="174">
        <v>4680</v>
      </c>
      <c r="G32" s="174">
        <v>70</v>
      </c>
      <c r="H32" s="174">
        <v>3270</v>
      </c>
      <c r="I32" s="174">
        <v>1480</v>
      </c>
      <c r="J32" s="174">
        <v>2560</v>
      </c>
      <c r="K32" s="174">
        <v>1260</v>
      </c>
      <c r="L32" s="174">
        <v>710</v>
      </c>
      <c r="M32" s="174">
        <v>220</v>
      </c>
      <c r="N32" s="262"/>
      <c r="O32" s="262"/>
      <c r="P32" s="262"/>
      <c r="Q32" s="262"/>
      <c r="R32" s="262"/>
    </row>
    <row r="33" spans="1:18" ht="21.6" customHeight="1">
      <c r="A33" s="352"/>
      <c r="B33" s="365" t="s">
        <v>460</v>
      </c>
      <c r="C33" s="366"/>
      <c r="D33" s="367"/>
      <c r="E33" s="173">
        <v>4330</v>
      </c>
      <c r="F33" s="174">
        <v>4250</v>
      </c>
      <c r="G33" s="174">
        <v>90</v>
      </c>
      <c r="H33" s="174">
        <v>2480</v>
      </c>
      <c r="I33" s="174">
        <v>1850</v>
      </c>
      <c r="J33" s="174">
        <v>1560</v>
      </c>
      <c r="K33" s="174">
        <v>1590</v>
      </c>
      <c r="L33" s="174">
        <v>920</v>
      </c>
      <c r="M33" s="174">
        <v>260</v>
      </c>
      <c r="N33" s="262"/>
      <c r="O33" s="262"/>
      <c r="P33" s="262"/>
      <c r="Q33" s="262"/>
      <c r="R33" s="262"/>
    </row>
    <row r="34" spans="1:18" ht="21.6" customHeight="1">
      <c r="A34" s="352"/>
      <c r="B34" s="365" t="s">
        <v>461</v>
      </c>
      <c r="C34" s="366"/>
      <c r="D34" s="367"/>
      <c r="E34" s="173">
        <v>5660</v>
      </c>
      <c r="F34" s="174">
        <v>5630</v>
      </c>
      <c r="G34" s="174">
        <v>30</v>
      </c>
      <c r="H34" s="174">
        <v>2530</v>
      </c>
      <c r="I34" s="174">
        <v>3130</v>
      </c>
      <c r="J34" s="174">
        <v>1640</v>
      </c>
      <c r="K34" s="174">
        <v>2130</v>
      </c>
      <c r="L34" s="174">
        <v>900</v>
      </c>
      <c r="M34" s="174">
        <v>1000</v>
      </c>
      <c r="N34" s="262"/>
      <c r="O34" s="262"/>
      <c r="P34" s="262"/>
      <c r="Q34" s="262"/>
      <c r="R34" s="262"/>
    </row>
    <row r="35" spans="1:18" ht="21.6" customHeight="1">
      <c r="A35" s="352"/>
      <c r="B35" s="380" t="s">
        <v>462</v>
      </c>
      <c r="C35" s="381"/>
      <c r="D35" s="382"/>
      <c r="E35" s="173">
        <v>11470</v>
      </c>
      <c r="F35" s="174">
        <v>11100</v>
      </c>
      <c r="G35" s="174">
        <v>360</v>
      </c>
      <c r="H35" s="174">
        <v>3160</v>
      </c>
      <c r="I35" s="174">
        <v>8290</v>
      </c>
      <c r="J35" s="174">
        <v>1370</v>
      </c>
      <c r="K35" s="174">
        <v>5390</v>
      </c>
      <c r="L35" s="174">
        <v>1800</v>
      </c>
      <c r="M35" s="174">
        <v>2910</v>
      </c>
      <c r="N35" s="262"/>
      <c r="O35" s="262"/>
      <c r="P35" s="262"/>
      <c r="Q35" s="262"/>
      <c r="R35" s="262"/>
    </row>
    <row r="36" spans="1:18" ht="21.6" customHeight="1">
      <c r="A36" s="352"/>
      <c r="B36" s="380" t="s">
        <v>463</v>
      </c>
      <c r="C36" s="381"/>
      <c r="D36" s="382"/>
      <c r="E36" s="173">
        <v>8650</v>
      </c>
      <c r="F36" s="174">
        <v>8230</v>
      </c>
      <c r="G36" s="174">
        <v>420</v>
      </c>
      <c r="H36" s="174">
        <v>3010</v>
      </c>
      <c r="I36" s="174">
        <v>5630</v>
      </c>
      <c r="J36" s="174">
        <v>1310</v>
      </c>
      <c r="K36" s="174">
        <v>3490</v>
      </c>
      <c r="L36" s="174">
        <v>1710</v>
      </c>
      <c r="M36" s="174">
        <v>2140</v>
      </c>
      <c r="N36" s="262"/>
      <c r="O36" s="262"/>
      <c r="P36" s="262"/>
      <c r="Q36" s="262"/>
      <c r="R36" s="262"/>
    </row>
    <row r="37" spans="1:18" ht="21.6" customHeight="1">
      <c r="A37" s="352"/>
      <c r="B37" s="365" t="s">
        <v>464</v>
      </c>
      <c r="C37" s="366"/>
      <c r="D37" s="367"/>
      <c r="E37" s="173">
        <v>16400</v>
      </c>
      <c r="F37" s="174">
        <v>15540</v>
      </c>
      <c r="G37" s="174">
        <v>850</v>
      </c>
      <c r="H37" s="174">
        <v>7550</v>
      </c>
      <c r="I37" s="174">
        <v>8850</v>
      </c>
      <c r="J37" s="174">
        <v>2140</v>
      </c>
      <c r="K37" s="174">
        <v>4290</v>
      </c>
      <c r="L37" s="174">
        <v>5410</v>
      </c>
      <c r="M37" s="174">
        <v>4560</v>
      </c>
      <c r="N37" s="262"/>
      <c r="O37" s="262"/>
      <c r="P37" s="262"/>
      <c r="Q37" s="262"/>
      <c r="R37" s="262"/>
    </row>
    <row r="38" spans="1:18" ht="21.6" customHeight="1">
      <c r="A38" s="352"/>
      <c r="B38" s="383" t="s">
        <v>465</v>
      </c>
      <c r="C38" s="384"/>
      <c r="D38" s="385"/>
      <c r="E38" s="173">
        <v>770</v>
      </c>
      <c r="F38" s="174">
        <v>750</v>
      </c>
      <c r="G38" s="174">
        <v>20</v>
      </c>
      <c r="H38" s="174">
        <v>360</v>
      </c>
      <c r="I38" s="174">
        <v>420</v>
      </c>
      <c r="J38" s="174">
        <v>30</v>
      </c>
      <c r="K38" s="174">
        <v>120</v>
      </c>
      <c r="L38" s="174">
        <v>320</v>
      </c>
      <c r="M38" s="174">
        <v>290</v>
      </c>
      <c r="N38" s="262"/>
      <c r="O38" s="262"/>
      <c r="P38" s="262"/>
      <c r="Q38" s="262"/>
      <c r="R38" s="262"/>
    </row>
    <row r="39" spans="1:18" ht="21.6" customHeight="1">
      <c r="A39" s="353"/>
      <c r="B39" s="365" t="s">
        <v>22</v>
      </c>
      <c r="C39" s="366"/>
      <c r="D39" s="367"/>
      <c r="E39" s="173">
        <v>24220</v>
      </c>
      <c r="F39" s="174">
        <v>20830</v>
      </c>
      <c r="G39" s="174">
        <v>1140</v>
      </c>
      <c r="H39" s="174">
        <v>11480</v>
      </c>
      <c r="I39" s="174">
        <v>10490</v>
      </c>
      <c r="J39" s="174">
        <v>6080</v>
      </c>
      <c r="K39" s="174">
        <v>6190</v>
      </c>
      <c r="L39" s="174">
        <v>5400</v>
      </c>
      <c r="M39" s="174">
        <v>4300</v>
      </c>
      <c r="N39" s="262"/>
      <c r="O39" s="262"/>
      <c r="P39" s="262"/>
      <c r="Q39" s="262"/>
      <c r="R39" s="262"/>
    </row>
    <row r="40" spans="1:18" ht="21.6" customHeight="1">
      <c r="A40" s="356" t="s">
        <v>529</v>
      </c>
      <c r="B40" s="373" t="s">
        <v>527</v>
      </c>
      <c r="C40" s="376" t="s">
        <v>34</v>
      </c>
      <c r="D40" s="376"/>
      <c r="E40" s="173">
        <v>3810</v>
      </c>
      <c r="F40" s="174">
        <v>3680</v>
      </c>
      <c r="G40" s="174">
        <v>130</v>
      </c>
      <c r="H40" s="174">
        <v>1120</v>
      </c>
      <c r="I40" s="174">
        <v>2690</v>
      </c>
      <c r="J40" s="174">
        <v>1050</v>
      </c>
      <c r="K40" s="174">
        <v>2590</v>
      </c>
      <c r="L40" s="174">
        <v>70</v>
      </c>
      <c r="M40" s="174">
        <v>100</v>
      </c>
      <c r="N40" s="262"/>
      <c r="O40" s="262"/>
      <c r="P40" s="262"/>
      <c r="Q40" s="262"/>
      <c r="R40" s="262"/>
    </row>
    <row r="41" spans="1:18" ht="21.6" customHeight="1">
      <c r="A41" s="357"/>
      <c r="B41" s="374"/>
      <c r="C41" s="376" t="s">
        <v>266</v>
      </c>
      <c r="D41" s="376"/>
      <c r="E41" s="173">
        <v>13000</v>
      </c>
      <c r="F41" s="174">
        <v>11970</v>
      </c>
      <c r="G41" s="174">
        <v>1020</v>
      </c>
      <c r="H41" s="174">
        <v>5940</v>
      </c>
      <c r="I41" s="174">
        <v>7060</v>
      </c>
      <c r="J41" s="174">
        <v>4940</v>
      </c>
      <c r="K41" s="174">
        <v>6700</v>
      </c>
      <c r="L41" s="174">
        <v>1000</v>
      </c>
      <c r="M41" s="174">
        <v>370</v>
      </c>
      <c r="N41" s="262"/>
      <c r="O41" s="262"/>
      <c r="P41" s="262"/>
      <c r="Q41" s="262"/>
      <c r="R41" s="262"/>
    </row>
    <row r="42" spans="1:18" ht="21.6" customHeight="1">
      <c r="A42" s="357"/>
      <c r="B42" s="374"/>
      <c r="C42" s="376" t="s">
        <v>505</v>
      </c>
      <c r="D42" s="376"/>
      <c r="E42" s="173">
        <v>24940</v>
      </c>
      <c r="F42" s="174">
        <v>22870</v>
      </c>
      <c r="G42" s="174">
        <v>2060</v>
      </c>
      <c r="H42" s="174">
        <v>10420</v>
      </c>
      <c r="I42" s="174">
        <v>14510</v>
      </c>
      <c r="J42" s="174">
        <v>7290</v>
      </c>
      <c r="K42" s="174">
        <v>11090</v>
      </c>
      <c r="L42" s="174">
        <v>3130</v>
      </c>
      <c r="M42" s="174">
        <v>3420</v>
      </c>
      <c r="N42" s="262"/>
      <c r="O42" s="262"/>
      <c r="P42" s="262"/>
      <c r="Q42" s="262"/>
      <c r="R42" s="262"/>
    </row>
    <row r="43" spans="1:18" ht="21.6" customHeight="1">
      <c r="A43" s="357"/>
      <c r="B43" s="374"/>
      <c r="C43" s="376" t="s">
        <v>506</v>
      </c>
      <c r="D43" s="376"/>
      <c r="E43" s="173">
        <v>30590</v>
      </c>
      <c r="F43" s="174">
        <v>28210</v>
      </c>
      <c r="G43" s="174">
        <v>2380</v>
      </c>
      <c r="H43" s="174">
        <v>13900</v>
      </c>
      <c r="I43" s="174">
        <v>16700</v>
      </c>
      <c r="J43" s="174">
        <v>9260</v>
      </c>
      <c r="K43" s="174">
        <v>11790</v>
      </c>
      <c r="L43" s="174">
        <v>4640</v>
      </c>
      <c r="M43" s="174">
        <v>4900</v>
      </c>
      <c r="N43" s="262"/>
      <c r="O43" s="262"/>
      <c r="P43" s="262"/>
      <c r="Q43" s="262"/>
      <c r="R43" s="262"/>
    </row>
    <row r="44" spans="1:18" ht="21.6" customHeight="1">
      <c r="A44" s="357"/>
      <c r="B44" s="374"/>
      <c r="C44" s="376" t="s">
        <v>507</v>
      </c>
      <c r="D44" s="376"/>
      <c r="E44" s="173">
        <v>26040</v>
      </c>
      <c r="F44" s="174">
        <v>24090</v>
      </c>
      <c r="G44" s="174">
        <v>1950</v>
      </c>
      <c r="H44" s="174">
        <v>15570</v>
      </c>
      <c r="I44" s="174">
        <v>10460</v>
      </c>
      <c r="J44" s="174">
        <v>8980</v>
      </c>
      <c r="K44" s="174">
        <v>7280</v>
      </c>
      <c r="L44" s="174">
        <v>6590</v>
      </c>
      <c r="M44" s="174">
        <v>3180</v>
      </c>
      <c r="N44" s="262"/>
      <c r="O44" s="262"/>
      <c r="P44" s="262"/>
      <c r="Q44" s="262"/>
      <c r="R44" s="262"/>
    </row>
    <row r="45" spans="1:18" ht="21.6" customHeight="1">
      <c r="A45" s="357"/>
      <c r="B45" s="374"/>
      <c r="C45" s="376" t="s">
        <v>33</v>
      </c>
      <c r="D45" s="376"/>
      <c r="E45" s="173">
        <v>57740</v>
      </c>
      <c r="F45" s="174">
        <v>54780</v>
      </c>
      <c r="G45" s="174">
        <v>2960</v>
      </c>
      <c r="H45" s="174">
        <v>37200</v>
      </c>
      <c r="I45" s="174">
        <v>20540</v>
      </c>
      <c r="J45" s="174">
        <v>18220</v>
      </c>
      <c r="K45" s="174">
        <v>11630</v>
      </c>
      <c r="L45" s="174">
        <v>18980</v>
      </c>
      <c r="M45" s="174">
        <v>8910</v>
      </c>
      <c r="N45" s="262"/>
      <c r="O45" s="262"/>
      <c r="P45" s="262"/>
      <c r="Q45" s="262"/>
      <c r="R45" s="262"/>
    </row>
    <row r="46" spans="1:18" ht="21.6" customHeight="1">
      <c r="A46" s="357"/>
      <c r="B46" s="375"/>
      <c r="C46" s="376" t="s">
        <v>267</v>
      </c>
      <c r="D46" s="376"/>
      <c r="E46" s="173">
        <v>13400</v>
      </c>
      <c r="F46" s="174">
        <v>6830</v>
      </c>
      <c r="G46" s="174">
        <v>680</v>
      </c>
      <c r="H46" s="174">
        <v>4860</v>
      </c>
      <c r="I46" s="174">
        <v>2650</v>
      </c>
      <c r="J46" s="174">
        <v>3090</v>
      </c>
      <c r="K46" s="174">
        <v>1650</v>
      </c>
      <c r="L46" s="174">
        <v>1760</v>
      </c>
      <c r="M46" s="174">
        <v>1010</v>
      </c>
      <c r="N46" s="262"/>
      <c r="O46" s="262"/>
      <c r="P46" s="262"/>
      <c r="Q46" s="262"/>
      <c r="R46" s="262"/>
    </row>
    <row r="47" spans="1:18" ht="21.6" customHeight="1">
      <c r="A47" s="357"/>
      <c r="B47" s="377" t="s">
        <v>530</v>
      </c>
      <c r="C47" s="378"/>
      <c r="D47" s="379"/>
      <c r="E47" s="173">
        <v>119340</v>
      </c>
      <c r="F47" s="174">
        <v>109480</v>
      </c>
      <c r="G47" s="174">
        <v>7040</v>
      </c>
      <c r="H47" s="174">
        <v>62090</v>
      </c>
      <c r="I47" s="174">
        <v>54430</v>
      </c>
      <c r="J47" s="174">
        <v>34910</v>
      </c>
      <c r="K47" s="174">
        <v>36430</v>
      </c>
      <c r="L47" s="174">
        <v>27180</v>
      </c>
      <c r="M47" s="174">
        <v>18000</v>
      </c>
      <c r="N47" s="262"/>
      <c r="O47" s="262"/>
      <c r="P47" s="262"/>
      <c r="Q47" s="262"/>
      <c r="R47" s="262"/>
    </row>
    <row r="48" spans="1:18" ht="21.6" customHeight="1">
      <c r="A48" s="357"/>
      <c r="B48" s="377" t="s">
        <v>31</v>
      </c>
      <c r="C48" s="378"/>
      <c r="D48" s="379"/>
      <c r="E48" s="173">
        <v>50180</v>
      </c>
      <c r="F48" s="174">
        <v>42950</v>
      </c>
      <c r="G48" s="174">
        <v>4140</v>
      </c>
      <c r="H48" s="174">
        <v>26910</v>
      </c>
      <c r="I48" s="174">
        <v>20190</v>
      </c>
      <c r="J48" s="174">
        <v>17920</v>
      </c>
      <c r="K48" s="174">
        <v>16290</v>
      </c>
      <c r="L48" s="174">
        <v>8990</v>
      </c>
      <c r="M48" s="174">
        <v>3900</v>
      </c>
      <c r="N48" s="262"/>
      <c r="O48" s="262"/>
      <c r="P48" s="262"/>
      <c r="Q48" s="262"/>
      <c r="R48" s="262"/>
    </row>
    <row r="49" spans="1:18" ht="21.6" customHeight="1">
      <c r="A49" s="357"/>
      <c r="B49" s="369" t="s">
        <v>528</v>
      </c>
      <c r="C49" s="376" t="s">
        <v>30</v>
      </c>
      <c r="D49" s="376"/>
      <c r="E49" s="173">
        <v>12360</v>
      </c>
      <c r="F49" s="174">
        <v>11760</v>
      </c>
      <c r="G49" s="174">
        <v>600</v>
      </c>
      <c r="H49" s="174">
        <v>7820</v>
      </c>
      <c r="I49" s="174">
        <v>4550</v>
      </c>
      <c r="J49" s="174">
        <v>2930</v>
      </c>
      <c r="K49" s="174">
        <v>2360</v>
      </c>
      <c r="L49" s="174">
        <v>4880</v>
      </c>
      <c r="M49" s="174">
        <v>2190</v>
      </c>
      <c r="N49" s="262"/>
      <c r="O49" s="262"/>
      <c r="P49" s="262"/>
      <c r="Q49" s="262"/>
      <c r="R49" s="262"/>
    </row>
    <row r="50" spans="1:18" ht="21.6" customHeight="1">
      <c r="A50" s="357"/>
      <c r="B50" s="370"/>
      <c r="C50" s="376" t="s">
        <v>29</v>
      </c>
      <c r="D50" s="376"/>
      <c r="E50" s="173">
        <v>69740</v>
      </c>
      <c r="F50" s="174">
        <v>65970</v>
      </c>
      <c r="G50" s="174">
        <v>3760</v>
      </c>
      <c r="H50" s="174">
        <v>35220</v>
      </c>
      <c r="I50" s="174">
        <v>34510</v>
      </c>
      <c r="J50" s="174">
        <v>22980</v>
      </c>
      <c r="K50" s="174">
        <v>24400</v>
      </c>
      <c r="L50" s="174">
        <v>12240</v>
      </c>
      <c r="M50" s="174">
        <v>10110</v>
      </c>
      <c r="N50" s="262"/>
      <c r="O50" s="262"/>
      <c r="P50" s="262"/>
      <c r="Q50" s="262"/>
      <c r="R50" s="262"/>
    </row>
    <row r="51" spans="1:18" ht="21.6" customHeight="1">
      <c r="A51" s="372"/>
      <c r="B51" s="371"/>
      <c r="C51" s="368" t="s">
        <v>27</v>
      </c>
      <c r="D51" s="368"/>
      <c r="E51" s="176">
        <v>34980</v>
      </c>
      <c r="F51" s="177">
        <v>33040</v>
      </c>
      <c r="G51" s="177">
        <v>1930</v>
      </c>
      <c r="H51" s="177">
        <v>22150</v>
      </c>
      <c r="I51" s="177">
        <v>12820</v>
      </c>
      <c r="J51" s="177">
        <v>10900</v>
      </c>
      <c r="K51" s="177">
        <v>7350</v>
      </c>
      <c r="L51" s="177">
        <v>11260</v>
      </c>
      <c r="M51" s="177">
        <v>5480</v>
      </c>
      <c r="N51" s="262"/>
      <c r="O51" s="262"/>
      <c r="P51" s="262"/>
      <c r="Q51" s="262"/>
      <c r="R51" s="262"/>
    </row>
    <row r="52" spans="1:18">
      <c r="M52" s="12" t="s">
        <v>510</v>
      </c>
      <c r="N52" s="262"/>
      <c r="O52" s="262"/>
      <c r="P52" s="262"/>
      <c r="Q52" s="262"/>
      <c r="R52" s="262"/>
    </row>
    <row r="53" spans="1:18">
      <c r="A53" s="11" t="s">
        <v>271</v>
      </c>
      <c r="B53" s="11"/>
      <c r="N53" s="262"/>
      <c r="O53" s="262"/>
      <c r="P53" s="262"/>
      <c r="Q53" s="262"/>
      <c r="R53" s="262"/>
    </row>
    <row r="54" spans="1:18">
      <c r="A54" s="11" t="s">
        <v>272</v>
      </c>
      <c r="B54" s="11"/>
      <c r="N54" s="262"/>
      <c r="O54" s="262"/>
      <c r="P54" s="262"/>
      <c r="Q54" s="262"/>
      <c r="R54" s="262"/>
    </row>
    <row r="55" spans="1:18">
      <c r="A55" s="11" t="s">
        <v>273</v>
      </c>
      <c r="B55" s="11"/>
      <c r="N55" s="262"/>
      <c r="O55" s="262"/>
      <c r="P55" s="262"/>
      <c r="Q55" s="262"/>
      <c r="R55" s="262"/>
    </row>
    <row r="56" spans="1:18">
      <c r="A56" s="11" t="s">
        <v>359</v>
      </c>
      <c r="B56" s="11"/>
      <c r="N56" s="262"/>
      <c r="O56" s="262"/>
      <c r="P56" s="262"/>
      <c r="Q56" s="262"/>
      <c r="R56" s="262"/>
    </row>
  </sheetData>
  <mergeCells count="58">
    <mergeCell ref="B38:D38"/>
    <mergeCell ref="B39:D39"/>
    <mergeCell ref="B30:D30"/>
    <mergeCell ref="B31:D31"/>
    <mergeCell ref="B32:D32"/>
    <mergeCell ref="B33:D33"/>
    <mergeCell ref="B34:D34"/>
    <mergeCell ref="B35:D35"/>
    <mergeCell ref="B26:D26"/>
    <mergeCell ref="B27:D27"/>
    <mergeCell ref="B28:D28"/>
    <mergeCell ref="B36:D36"/>
    <mergeCell ref="B37:D37"/>
    <mergeCell ref="B21:D21"/>
    <mergeCell ref="B22:D22"/>
    <mergeCell ref="B23:D23"/>
    <mergeCell ref="B24:D24"/>
    <mergeCell ref="B25:D25"/>
    <mergeCell ref="C51:D51"/>
    <mergeCell ref="B49:B51"/>
    <mergeCell ref="A40:A51"/>
    <mergeCell ref="B40:B46"/>
    <mergeCell ref="C40:D40"/>
    <mergeCell ref="C41:D41"/>
    <mergeCell ref="C42:D42"/>
    <mergeCell ref="C43:D43"/>
    <mergeCell ref="C44:D44"/>
    <mergeCell ref="C45:D45"/>
    <mergeCell ref="C46:D46"/>
    <mergeCell ref="B47:D47"/>
    <mergeCell ref="B48:D48"/>
    <mergeCell ref="C49:D49"/>
    <mergeCell ref="C50:D50"/>
    <mergeCell ref="A29:A39"/>
    <mergeCell ref="A23:A28"/>
    <mergeCell ref="L9:M9"/>
    <mergeCell ref="A11:D11"/>
    <mergeCell ref="A12:A18"/>
    <mergeCell ref="A19:A22"/>
    <mergeCell ref="C17:D17"/>
    <mergeCell ref="B12:D12"/>
    <mergeCell ref="B13:D13"/>
    <mergeCell ref="C14:D14"/>
    <mergeCell ref="C15:D15"/>
    <mergeCell ref="C16:D16"/>
    <mergeCell ref="B29:D29"/>
    <mergeCell ref="C18:D18"/>
    <mergeCell ref="B19:D19"/>
    <mergeCell ref="B20:D20"/>
    <mergeCell ref="A1:M1"/>
    <mergeCell ref="A3:M3"/>
    <mergeCell ref="A5:M5"/>
    <mergeCell ref="A8:D10"/>
    <mergeCell ref="E8:E10"/>
    <mergeCell ref="F8:G9"/>
    <mergeCell ref="H8:M8"/>
    <mergeCell ref="H9:I9"/>
    <mergeCell ref="J9:K9"/>
  </mergeCells>
  <phoneticPr fontId="2"/>
  <pageMargins left="0.25" right="0.25" top="0.75" bottom="0.75" header="0.3" footer="0.3"/>
  <pageSetup paperSize="9" orientation="portrait" r:id="rId1"/>
  <headerFoot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zoomScale="80" zoomScaleNormal="80" zoomScaleSheetLayoutView="100" zoomScalePageLayoutView="80" workbookViewId="0">
      <selection activeCell="I7" sqref="I7"/>
    </sheetView>
  </sheetViews>
  <sheetFormatPr defaultColWidth="1.6640625" defaultRowHeight="12"/>
  <cols>
    <col min="1" max="1" width="1.77734375" style="11" customWidth="1"/>
    <col min="2" max="2" width="10" style="11" customWidth="1"/>
    <col min="3" max="3" width="6.77734375" style="11" customWidth="1"/>
    <col min="4" max="4" width="4.88671875" style="11" customWidth="1"/>
    <col min="5" max="7" width="5.88671875" style="11" customWidth="1"/>
    <col min="8" max="10" width="4.88671875" style="11" customWidth="1"/>
    <col min="11" max="13" width="5.88671875" style="11" customWidth="1"/>
    <col min="14" max="15" width="4.88671875" style="11" customWidth="1"/>
    <col min="16" max="18" width="5.88671875" style="11" customWidth="1"/>
    <col min="19" max="31" width="1.6640625" style="11"/>
    <col min="32" max="32" width="8.109375" style="11" bestFit="1" customWidth="1"/>
    <col min="33" max="16384" width="1.6640625" style="11"/>
  </cols>
  <sheetData>
    <row r="1" spans="1:18" s="8" customFormat="1" ht="38.4" customHeight="1">
      <c r="A1" s="302" t="str">
        <f ca="1">MID(CELL("FILENAME",A1),FIND("]",CELL("FILENAME",A1))+1,99)&amp;"　"&amp;"住宅　－　世帯の型、最寄りの保育所までの距離・小学校までの距離・中学校までの距離別普通世帯数"</f>
        <v>47(5)　住宅　－　世帯の型、最寄りの保育所までの距離・小学校までの距離・中学校までの距離別普通世帯数</v>
      </c>
      <c r="B1" s="302"/>
      <c r="C1" s="302"/>
      <c r="D1" s="302"/>
      <c r="E1" s="302"/>
      <c r="F1" s="302"/>
      <c r="G1" s="302"/>
      <c r="H1" s="302"/>
      <c r="I1" s="302"/>
      <c r="J1" s="302"/>
      <c r="K1" s="302"/>
      <c r="L1" s="302"/>
      <c r="M1" s="302"/>
      <c r="N1" s="302"/>
      <c r="O1" s="302"/>
      <c r="P1" s="302"/>
      <c r="Q1" s="302"/>
      <c r="R1" s="302"/>
    </row>
    <row r="2" spans="1:18" s="10" customFormat="1" ht="18.600000000000001" customHeight="1"/>
    <row r="3" spans="1:18" s="244" customFormat="1" ht="99" customHeight="1">
      <c r="A3" s="303"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303"/>
      <c r="C3" s="303"/>
      <c r="D3" s="303"/>
      <c r="E3" s="303"/>
      <c r="F3" s="303"/>
      <c r="G3" s="303"/>
      <c r="H3" s="303"/>
      <c r="I3" s="303"/>
      <c r="J3" s="303"/>
      <c r="K3" s="303"/>
      <c r="L3" s="303"/>
      <c r="M3" s="303"/>
      <c r="N3" s="303"/>
      <c r="O3" s="303"/>
      <c r="P3" s="303"/>
      <c r="Q3" s="303"/>
      <c r="R3" s="303"/>
    </row>
    <row r="4" spans="1:18" s="10" customFormat="1" ht="12" customHeight="1"/>
    <row r="5" spans="1:18" s="10" customFormat="1" ht="1.2" customHeight="1"/>
    <row r="6" spans="1:18" s="10" customFormat="1" ht="1.2" customHeight="1"/>
    <row r="7" spans="1:18" s="10" customFormat="1">
      <c r="R7" s="93" t="s">
        <v>432</v>
      </c>
    </row>
    <row r="8" spans="1:18" s="10" customFormat="1" ht="28.2" customHeight="1">
      <c r="A8" s="389" t="s">
        <v>384</v>
      </c>
      <c r="B8" s="390"/>
      <c r="C8" s="390" t="s">
        <v>19</v>
      </c>
      <c r="D8" s="390" t="s">
        <v>60</v>
      </c>
      <c r="E8" s="390"/>
      <c r="F8" s="390"/>
      <c r="G8" s="390"/>
      <c r="H8" s="390"/>
      <c r="I8" s="306" t="s">
        <v>58</v>
      </c>
      <c r="J8" s="306"/>
      <c r="K8" s="306"/>
      <c r="L8" s="306"/>
      <c r="M8" s="306"/>
      <c r="N8" s="306" t="s">
        <v>57</v>
      </c>
      <c r="O8" s="306"/>
      <c r="P8" s="306"/>
      <c r="Q8" s="306"/>
      <c r="R8" s="386"/>
    </row>
    <row r="9" spans="1:18" s="10" customFormat="1" ht="57.6" customHeight="1">
      <c r="A9" s="391"/>
      <c r="B9" s="392"/>
      <c r="C9" s="393"/>
      <c r="D9" s="205" t="s">
        <v>59</v>
      </c>
      <c r="E9" s="211" t="s">
        <v>539</v>
      </c>
      <c r="F9" s="211" t="s">
        <v>540</v>
      </c>
      <c r="G9" s="211" t="s">
        <v>538</v>
      </c>
      <c r="H9" s="211" t="s">
        <v>407</v>
      </c>
      <c r="I9" s="206" t="s">
        <v>252</v>
      </c>
      <c r="J9" s="205" t="s">
        <v>473</v>
      </c>
      <c r="K9" s="211" t="s">
        <v>540</v>
      </c>
      <c r="L9" s="211" t="s">
        <v>538</v>
      </c>
      <c r="M9" s="211" t="s">
        <v>407</v>
      </c>
      <c r="N9" s="206" t="s">
        <v>252</v>
      </c>
      <c r="O9" s="205" t="s">
        <v>473</v>
      </c>
      <c r="P9" s="211" t="s">
        <v>540</v>
      </c>
      <c r="Q9" s="211" t="s">
        <v>538</v>
      </c>
      <c r="R9" s="212" t="s">
        <v>407</v>
      </c>
    </row>
    <row r="10" spans="1:18" s="10" customFormat="1" ht="36" customHeight="1">
      <c r="A10" s="387" t="s">
        <v>537</v>
      </c>
      <c r="B10" s="388"/>
      <c r="C10" s="216">
        <v>170300</v>
      </c>
      <c r="D10" s="217">
        <v>5840</v>
      </c>
      <c r="E10" s="217">
        <v>11010</v>
      </c>
      <c r="F10" s="217">
        <v>94550</v>
      </c>
      <c r="G10" s="217">
        <v>55040</v>
      </c>
      <c r="H10" s="217">
        <v>3850</v>
      </c>
      <c r="I10" s="217">
        <v>1770</v>
      </c>
      <c r="J10" s="217">
        <v>4520</v>
      </c>
      <c r="K10" s="217">
        <v>48850</v>
      </c>
      <c r="L10" s="217">
        <v>99990</v>
      </c>
      <c r="M10" s="217">
        <v>15180</v>
      </c>
      <c r="N10" s="214" t="s">
        <v>541</v>
      </c>
      <c r="O10" s="217">
        <v>1270</v>
      </c>
      <c r="P10" s="217">
        <v>24820</v>
      </c>
      <c r="Q10" s="217">
        <v>79380</v>
      </c>
      <c r="R10" s="217">
        <v>64830</v>
      </c>
    </row>
    <row r="11" spans="1:18" s="10" customFormat="1" ht="36" customHeight="1">
      <c r="A11" s="207"/>
      <c r="B11" s="213" t="s">
        <v>542</v>
      </c>
      <c r="C11" s="216">
        <v>27950</v>
      </c>
      <c r="D11" s="217">
        <v>710</v>
      </c>
      <c r="E11" s="217">
        <v>1500</v>
      </c>
      <c r="F11" s="217">
        <v>17670</v>
      </c>
      <c r="G11" s="217">
        <v>7920</v>
      </c>
      <c r="H11" s="217">
        <v>150</v>
      </c>
      <c r="I11" s="217">
        <v>160</v>
      </c>
      <c r="J11" s="217">
        <v>440</v>
      </c>
      <c r="K11" s="217">
        <v>8460</v>
      </c>
      <c r="L11" s="217">
        <v>17330</v>
      </c>
      <c r="M11" s="217">
        <v>1550</v>
      </c>
      <c r="N11" s="214" t="s">
        <v>26</v>
      </c>
      <c r="O11" s="217">
        <v>140</v>
      </c>
      <c r="P11" s="217">
        <v>5040</v>
      </c>
      <c r="Q11" s="217">
        <v>13530</v>
      </c>
      <c r="R11" s="217">
        <v>9240</v>
      </c>
    </row>
    <row r="12" spans="1:18" s="10" customFormat="1" ht="36" customHeight="1">
      <c r="A12" s="207"/>
      <c r="B12" s="209" t="s">
        <v>543</v>
      </c>
      <c r="C12" s="216">
        <v>20510</v>
      </c>
      <c r="D12" s="217">
        <v>610</v>
      </c>
      <c r="E12" s="217">
        <v>1010</v>
      </c>
      <c r="F12" s="217">
        <v>11860</v>
      </c>
      <c r="G12" s="217">
        <v>6670</v>
      </c>
      <c r="H12" s="217">
        <v>360</v>
      </c>
      <c r="I12" s="217">
        <v>310</v>
      </c>
      <c r="J12" s="217">
        <v>490</v>
      </c>
      <c r="K12" s="217">
        <v>5960</v>
      </c>
      <c r="L12" s="217">
        <v>11970</v>
      </c>
      <c r="M12" s="217">
        <v>1770</v>
      </c>
      <c r="N12" s="214" t="s">
        <v>26</v>
      </c>
      <c r="O12" s="217">
        <v>130</v>
      </c>
      <c r="P12" s="217">
        <v>3200</v>
      </c>
      <c r="Q12" s="217">
        <v>9300</v>
      </c>
      <c r="R12" s="217">
        <v>7870</v>
      </c>
    </row>
    <row r="13" spans="1:18" s="10" customFormat="1" ht="36" customHeight="1">
      <c r="A13" s="207"/>
      <c r="B13" s="208" t="s">
        <v>23</v>
      </c>
      <c r="C13" s="216">
        <v>31910</v>
      </c>
      <c r="D13" s="217">
        <v>1150</v>
      </c>
      <c r="E13" s="217">
        <v>2230</v>
      </c>
      <c r="F13" s="217">
        <v>17670</v>
      </c>
      <c r="G13" s="217">
        <v>9910</v>
      </c>
      <c r="H13" s="217">
        <v>960</v>
      </c>
      <c r="I13" s="217">
        <v>490</v>
      </c>
      <c r="J13" s="217">
        <v>950</v>
      </c>
      <c r="K13" s="217">
        <v>8990</v>
      </c>
      <c r="L13" s="217">
        <v>18390</v>
      </c>
      <c r="M13" s="217">
        <v>3080</v>
      </c>
      <c r="N13" s="214" t="s">
        <v>26</v>
      </c>
      <c r="O13" s="217">
        <v>270</v>
      </c>
      <c r="P13" s="217">
        <v>4190</v>
      </c>
      <c r="Q13" s="217">
        <v>15100</v>
      </c>
      <c r="R13" s="217">
        <v>12350</v>
      </c>
    </row>
    <row r="14" spans="1:18" s="10" customFormat="1" ht="36" customHeight="1">
      <c r="A14" s="207"/>
      <c r="B14" s="209" t="s">
        <v>536</v>
      </c>
      <c r="C14" s="216">
        <v>4750</v>
      </c>
      <c r="D14" s="217">
        <v>310</v>
      </c>
      <c r="E14" s="217">
        <v>160</v>
      </c>
      <c r="F14" s="217">
        <v>2570</v>
      </c>
      <c r="G14" s="217">
        <v>1580</v>
      </c>
      <c r="H14" s="217">
        <v>130</v>
      </c>
      <c r="I14" s="217">
        <v>70</v>
      </c>
      <c r="J14" s="217">
        <v>140</v>
      </c>
      <c r="K14" s="217">
        <v>1570</v>
      </c>
      <c r="L14" s="217">
        <v>2590</v>
      </c>
      <c r="M14" s="217">
        <v>380</v>
      </c>
      <c r="N14" s="214" t="s">
        <v>26</v>
      </c>
      <c r="O14" s="217">
        <v>50</v>
      </c>
      <c r="P14" s="217">
        <v>740</v>
      </c>
      <c r="Q14" s="217">
        <v>2600</v>
      </c>
      <c r="R14" s="217">
        <v>1360</v>
      </c>
    </row>
    <row r="15" spans="1:18" s="10" customFormat="1" ht="36" customHeight="1">
      <c r="A15" s="207"/>
      <c r="B15" s="209" t="s">
        <v>531</v>
      </c>
      <c r="C15" s="216">
        <v>4380</v>
      </c>
      <c r="D15" s="217">
        <v>410</v>
      </c>
      <c r="E15" s="217">
        <v>370</v>
      </c>
      <c r="F15" s="217">
        <v>2190</v>
      </c>
      <c r="G15" s="217">
        <v>1330</v>
      </c>
      <c r="H15" s="217">
        <v>80</v>
      </c>
      <c r="I15" s="217">
        <v>40</v>
      </c>
      <c r="J15" s="217">
        <v>80</v>
      </c>
      <c r="K15" s="217">
        <v>1360</v>
      </c>
      <c r="L15" s="217">
        <v>2620</v>
      </c>
      <c r="M15" s="217">
        <v>280</v>
      </c>
      <c r="N15" s="214" t="s">
        <v>26</v>
      </c>
      <c r="O15" s="217">
        <v>120</v>
      </c>
      <c r="P15" s="217">
        <v>740</v>
      </c>
      <c r="Q15" s="217">
        <v>1960</v>
      </c>
      <c r="R15" s="217">
        <v>1550</v>
      </c>
    </row>
    <row r="16" spans="1:18" s="10" customFormat="1" ht="36" customHeight="1">
      <c r="A16" s="207"/>
      <c r="B16" s="209" t="s">
        <v>544</v>
      </c>
      <c r="C16" s="216">
        <v>5800</v>
      </c>
      <c r="D16" s="217">
        <v>300</v>
      </c>
      <c r="E16" s="217">
        <v>570</v>
      </c>
      <c r="F16" s="217">
        <v>2780</v>
      </c>
      <c r="G16" s="217">
        <v>2040</v>
      </c>
      <c r="H16" s="217">
        <v>100</v>
      </c>
      <c r="I16" s="217">
        <v>80</v>
      </c>
      <c r="J16" s="217">
        <v>190</v>
      </c>
      <c r="K16" s="217">
        <v>1950</v>
      </c>
      <c r="L16" s="217">
        <v>2960</v>
      </c>
      <c r="M16" s="217">
        <v>620</v>
      </c>
      <c r="N16" s="214" t="s">
        <v>26</v>
      </c>
      <c r="O16" s="217" t="s">
        <v>26</v>
      </c>
      <c r="P16" s="217">
        <v>740</v>
      </c>
      <c r="Q16" s="217">
        <v>2910</v>
      </c>
      <c r="R16" s="217">
        <v>2150</v>
      </c>
    </row>
    <row r="17" spans="1:32" s="10" customFormat="1" ht="36" customHeight="1">
      <c r="A17" s="207"/>
      <c r="B17" s="209" t="s">
        <v>532</v>
      </c>
      <c r="C17" s="216">
        <v>11550</v>
      </c>
      <c r="D17" s="217">
        <v>300</v>
      </c>
      <c r="E17" s="217">
        <v>850</v>
      </c>
      <c r="F17" s="217">
        <v>6480</v>
      </c>
      <c r="G17" s="217">
        <v>3760</v>
      </c>
      <c r="H17" s="217">
        <v>160</v>
      </c>
      <c r="I17" s="217">
        <v>100</v>
      </c>
      <c r="J17" s="217">
        <v>560</v>
      </c>
      <c r="K17" s="217">
        <v>3110</v>
      </c>
      <c r="L17" s="217">
        <v>6500</v>
      </c>
      <c r="M17" s="217">
        <v>1280</v>
      </c>
      <c r="N17" s="214" t="s">
        <v>26</v>
      </c>
      <c r="O17" s="217">
        <v>80</v>
      </c>
      <c r="P17" s="217">
        <v>1300</v>
      </c>
      <c r="Q17" s="217">
        <v>5460</v>
      </c>
      <c r="R17" s="217">
        <v>4710</v>
      </c>
    </row>
    <row r="18" spans="1:32" s="10" customFormat="1" ht="36" customHeight="1">
      <c r="A18" s="207"/>
      <c r="B18" s="209" t="s">
        <v>533</v>
      </c>
      <c r="C18" s="216">
        <v>8740</v>
      </c>
      <c r="D18" s="217">
        <v>340</v>
      </c>
      <c r="E18" s="217">
        <v>830</v>
      </c>
      <c r="F18" s="217">
        <v>4150</v>
      </c>
      <c r="G18" s="217">
        <v>3160</v>
      </c>
      <c r="H18" s="217">
        <v>250</v>
      </c>
      <c r="I18" s="217">
        <v>80</v>
      </c>
      <c r="J18" s="217">
        <v>350</v>
      </c>
      <c r="K18" s="217">
        <v>2460</v>
      </c>
      <c r="L18" s="217">
        <v>4950</v>
      </c>
      <c r="M18" s="217">
        <v>900</v>
      </c>
      <c r="N18" s="214" t="s">
        <v>26</v>
      </c>
      <c r="O18" s="217">
        <v>100</v>
      </c>
      <c r="P18" s="217">
        <v>1350</v>
      </c>
      <c r="Q18" s="217">
        <v>3470</v>
      </c>
      <c r="R18" s="217">
        <v>3820</v>
      </c>
    </row>
    <row r="19" spans="1:32" s="10" customFormat="1" ht="36" customHeight="1">
      <c r="A19" s="207"/>
      <c r="B19" s="209" t="s">
        <v>534</v>
      </c>
      <c r="C19" s="216">
        <v>16420</v>
      </c>
      <c r="D19" s="217">
        <v>540</v>
      </c>
      <c r="E19" s="217">
        <v>1100</v>
      </c>
      <c r="F19" s="217">
        <v>8820</v>
      </c>
      <c r="G19" s="217">
        <v>5670</v>
      </c>
      <c r="H19" s="217">
        <v>300</v>
      </c>
      <c r="I19" s="217">
        <v>250</v>
      </c>
      <c r="J19" s="217">
        <v>530</v>
      </c>
      <c r="K19" s="217">
        <v>4500</v>
      </c>
      <c r="L19" s="217">
        <v>9590</v>
      </c>
      <c r="M19" s="217">
        <v>1550</v>
      </c>
      <c r="N19" s="214" t="s">
        <v>26</v>
      </c>
      <c r="O19" s="217">
        <v>230</v>
      </c>
      <c r="P19" s="217">
        <v>2070</v>
      </c>
      <c r="Q19" s="217">
        <v>8160</v>
      </c>
      <c r="R19" s="217">
        <v>5950</v>
      </c>
    </row>
    <row r="20" spans="1:32" s="10" customFormat="1" ht="36" customHeight="1">
      <c r="A20" s="207"/>
      <c r="B20" s="282" t="s">
        <v>535</v>
      </c>
      <c r="C20" s="216">
        <v>770</v>
      </c>
      <c r="D20" s="217" t="s">
        <v>26</v>
      </c>
      <c r="E20" s="217">
        <v>80</v>
      </c>
      <c r="F20" s="217">
        <v>470</v>
      </c>
      <c r="G20" s="217">
        <v>230</v>
      </c>
      <c r="H20" s="217" t="s">
        <v>26</v>
      </c>
      <c r="I20" s="217" t="s">
        <v>26</v>
      </c>
      <c r="J20" s="217">
        <v>20</v>
      </c>
      <c r="K20" s="217">
        <v>210</v>
      </c>
      <c r="L20" s="217">
        <v>520</v>
      </c>
      <c r="M20" s="217">
        <v>20</v>
      </c>
      <c r="N20" s="214" t="s">
        <v>26</v>
      </c>
      <c r="O20" s="217" t="s">
        <v>26</v>
      </c>
      <c r="P20" s="217">
        <v>210</v>
      </c>
      <c r="Q20" s="217">
        <v>330</v>
      </c>
      <c r="R20" s="217">
        <v>240</v>
      </c>
    </row>
    <row r="21" spans="1:32" ht="36" customHeight="1">
      <c r="A21" s="210"/>
      <c r="B21" s="208" t="s">
        <v>41</v>
      </c>
      <c r="C21" s="218">
        <v>24370</v>
      </c>
      <c r="D21" s="219">
        <v>860</v>
      </c>
      <c r="E21" s="219">
        <v>1420</v>
      </c>
      <c r="F21" s="219">
        <v>12650</v>
      </c>
      <c r="G21" s="219">
        <v>8340</v>
      </c>
      <c r="H21" s="219">
        <v>1100</v>
      </c>
      <c r="I21" s="219">
        <v>190</v>
      </c>
      <c r="J21" s="219">
        <v>460</v>
      </c>
      <c r="K21" s="219">
        <v>6130</v>
      </c>
      <c r="L21" s="219">
        <v>15170</v>
      </c>
      <c r="M21" s="219">
        <v>2430</v>
      </c>
      <c r="N21" s="215" t="s">
        <v>26</v>
      </c>
      <c r="O21" s="219">
        <v>110</v>
      </c>
      <c r="P21" s="219">
        <v>3420</v>
      </c>
      <c r="Q21" s="219">
        <v>10950</v>
      </c>
      <c r="R21" s="219">
        <v>9880</v>
      </c>
    </row>
    <row r="22" spans="1:32">
      <c r="B22" s="107"/>
      <c r="C22" s="169"/>
      <c r="D22" s="169"/>
      <c r="E22" s="169"/>
      <c r="F22" s="169"/>
      <c r="G22" s="169"/>
      <c r="H22" s="40"/>
      <c r="R22" s="12" t="s">
        <v>510</v>
      </c>
    </row>
    <row r="23" spans="1:32">
      <c r="A23" s="11" t="s">
        <v>251</v>
      </c>
      <c r="C23" s="15"/>
      <c r="D23" s="162"/>
      <c r="E23" s="15"/>
      <c r="F23" s="15"/>
      <c r="G23" s="15"/>
      <c r="H23" s="15"/>
    </row>
    <row r="24" spans="1:32">
      <c r="C24" s="15"/>
      <c r="D24" s="162"/>
      <c r="E24" s="15"/>
      <c r="F24" s="15"/>
      <c r="G24" s="15"/>
      <c r="H24" s="15"/>
    </row>
    <row r="29" spans="1:32">
      <c r="AF29" s="161"/>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8" orientation="landscape" r:id="rId1"/>
      <headerFooter alignWithMargins="0"/>
    </customSheetView>
  </customSheetViews>
  <mergeCells count="8">
    <mergeCell ref="A1:R1"/>
    <mergeCell ref="A3:R3"/>
    <mergeCell ref="N8:R8"/>
    <mergeCell ref="A10:B10"/>
    <mergeCell ref="A8:B9"/>
    <mergeCell ref="C8:C9"/>
    <mergeCell ref="D8:H8"/>
    <mergeCell ref="I8:M8"/>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zoomScaleSheetLayoutView="100" workbookViewId="0">
      <selection activeCell="I7" sqref="I7"/>
    </sheetView>
  </sheetViews>
  <sheetFormatPr defaultColWidth="1.6640625" defaultRowHeight="12"/>
  <cols>
    <col min="1" max="2" width="2.88671875" style="11" customWidth="1"/>
    <col min="3" max="3" width="2.77734375" style="11" customWidth="1"/>
    <col min="4" max="4" width="15" style="11" customWidth="1"/>
    <col min="5" max="12" width="9.6640625" style="11" customWidth="1"/>
    <col min="13" max="16384" width="1.6640625" style="11"/>
  </cols>
  <sheetData>
    <row r="1" spans="1:13" s="8" customFormat="1" ht="39.6" customHeight="1">
      <c r="A1" s="302" t="str">
        <f ca="1">MID(CELL("FILENAME",A1),FIND("]",CELL("FILENAME",A1))+1,99)&amp;"　"&amp;"住宅　－　家族類型、子の居住地別高齢者対応型共同住宅に居住する主世帯数"</f>
        <v>47(6)　住宅　－　家族類型、子の居住地別高齢者対応型共同住宅に居住する主世帯数</v>
      </c>
      <c r="B1" s="302"/>
      <c r="C1" s="302"/>
      <c r="D1" s="302"/>
      <c r="E1" s="302"/>
      <c r="F1" s="302"/>
      <c r="G1" s="302"/>
      <c r="H1" s="302"/>
      <c r="I1" s="302"/>
      <c r="J1" s="302"/>
      <c r="K1" s="302"/>
      <c r="L1" s="302"/>
    </row>
    <row r="2" spans="1:13" s="10" customFormat="1" ht="18.600000000000001" customHeight="1">
      <c r="A2" s="10" t="s">
        <v>446</v>
      </c>
    </row>
    <row r="3" spans="1:13" s="244" customFormat="1" ht="114" customHeight="1">
      <c r="A3" s="303"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303"/>
      <c r="C3" s="303"/>
      <c r="D3" s="303"/>
      <c r="E3" s="303"/>
      <c r="F3" s="303"/>
      <c r="G3" s="303"/>
      <c r="H3" s="303"/>
      <c r="I3" s="303"/>
      <c r="J3" s="303"/>
      <c r="K3" s="303"/>
      <c r="L3" s="303"/>
    </row>
    <row r="4" spans="1:13" s="10" customFormat="1" ht="12" customHeight="1">
      <c r="D4" s="11"/>
    </row>
    <row r="5" spans="1:13" ht="1.2" customHeight="1">
      <c r="A5" s="244"/>
      <c r="B5" s="244"/>
      <c r="C5" s="244"/>
      <c r="D5" s="244"/>
      <c r="E5" s="244"/>
      <c r="F5" s="244"/>
      <c r="G5" s="244"/>
      <c r="H5" s="244"/>
      <c r="I5" s="244"/>
      <c r="J5" s="244"/>
      <c r="K5" s="244"/>
      <c r="L5" s="244"/>
    </row>
    <row r="6" spans="1:13" ht="1.2" customHeight="1">
      <c r="A6" s="244"/>
      <c r="B6" s="244"/>
      <c r="C6" s="244"/>
      <c r="D6" s="244"/>
      <c r="E6" s="244"/>
      <c r="F6" s="244"/>
      <c r="G6" s="244"/>
      <c r="H6" s="244"/>
      <c r="I6" s="244"/>
      <c r="J6" s="244"/>
      <c r="K6" s="244"/>
      <c r="L6" s="244"/>
    </row>
    <row r="7" spans="1:13" s="10" customFormat="1">
      <c r="L7" s="93" t="s">
        <v>432</v>
      </c>
    </row>
    <row r="8" spans="1:13" ht="28.2" customHeight="1">
      <c r="A8" s="322" t="s">
        <v>384</v>
      </c>
      <c r="B8" s="322"/>
      <c r="C8" s="322"/>
      <c r="D8" s="323"/>
      <c r="E8" s="396" t="s">
        <v>513</v>
      </c>
      <c r="F8" s="397" t="s">
        <v>56</v>
      </c>
      <c r="G8" s="398"/>
      <c r="H8" s="398"/>
      <c r="I8" s="398"/>
      <c r="J8" s="398"/>
      <c r="K8" s="305"/>
      <c r="L8" s="399" t="s">
        <v>504</v>
      </c>
      <c r="M8" s="162"/>
    </row>
    <row r="9" spans="1:13" ht="56.7" customHeight="1">
      <c r="A9" s="394"/>
      <c r="B9" s="394"/>
      <c r="C9" s="394"/>
      <c r="D9" s="395"/>
      <c r="E9" s="320"/>
      <c r="F9" s="154" t="s">
        <v>19</v>
      </c>
      <c r="G9" s="152" t="s">
        <v>405</v>
      </c>
      <c r="H9" s="152" t="s">
        <v>412</v>
      </c>
      <c r="I9" s="152" t="s">
        <v>413</v>
      </c>
      <c r="J9" s="152" t="s">
        <v>414</v>
      </c>
      <c r="K9" s="152" t="s">
        <v>415</v>
      </c>
      <c r="L9" s="400"/>
      <c r="M9" s="162"/>
    </row>
    <row r="10" spans="1:13" ht="42" customHeight="1">
      <c r="A10" s="355" t="s">
        <v>517</v>
      </c>
      <c r="B10" s="331"/>
      <c r="C10" s="331"/>
      <c r="D10" s="332"/>
      <c r="E10" s="163">
        <v>32220</v>
      </c>
      <c r="F10" s="145">
        <v>20140</v>
      </c>
      <c r="G10" s="145">
        <v>14670</v>
      </c>
      <c r="H10" s="145">
        <v>460</v>
      </c>
      <c r="I10" s="145">
        <v>910</v>
      </c>
      <c r="J10" s="145">
        <v>2060</v>
      </c>
      <c r="K10" s="145">
        <v>2040</v>
      </c>
      <c r="L10" s="145">
        <v>5780</v>
      </c>
    </row>
    <row r="11" spans="1:13" ht="42" customHeight="1">
      <c r="A11" s="33"/>
      <c r="B11" s="284" t="s">
        <v>55</v>
      </c>
      <c r="C11" s="294"/>
      <c r="D11" s="285"/>
      <c r="E11" s="164">
        <v>21960</v>
      </c>
      <c r="F11" s="148">
        <v>17670</v>
      </c>
      <c r="G11" s="148">
        <v>14350</v>
      </c>
      <c r="H11" s="148">
        <v>110</v>
      </c>
      <c r="I11" s="148">
        <v>450</v>
      </c>
      <c r="J11" s="148">
        <v>1280</v>
      </c>
      <c r="K11" s="148">
        <v>1470</v>
      </c>
      <c r="L11" s="148">
        <v>2920</v>
      </c>
    </row>
    <row r="12" spans="1:13" ht="42" customHeight="1">
      <c r="A12" s="33"/>
      <c r="B12" s="165"/>
      <c r="C12" s="284" t="s">
        <v>54</v>
      </c>
      <c r="D12" s="285"/>
      <c r="E12" s="164">
        <v>21320</v>
      </c>
      <c r="F12" s="148">
        <v>17250</v>
      </c>
      <c r="G12" s="148">
        <v>13950</v>
      </c>
      <c r="H12" s="148">
        <v>110</v>
      </c>
      <c r="I12" s="148">
        <v>440</v>
      </c>
      <c r="J12" s="148">
        <v>1280</v>
      </c>
      <c r="K12" s="148">
        <v>1470</v>
      </c>
      <c r="L12" s="148">
        <v>2730</v>
      </c>
    </row>
    <row r="13" spans="1:13" ht="42" customHeight="1">
      <c r="A13" s="33"/>
      <c r="B13" s="165"/>
      <c r="C13" s="165"/>
      <c r="D13" s="260" t="s">
        <v>502</v>
      </c>
      <c r="E13" s="164">
        <v>6990</v>
      </c>
      <c r="F13" s="148">
        <v>3480</v>
      </c>
      <c r="G13" s="148">
        <v>180</v>
      </c>
      <c r="H13" s="148">
        <v>110</v>
      </c>
      <c r="I13" s="148">
        <v>440</v>
      </c>
      <c r="J13" s="148">
        <v>1280</v>
      </c>
      <c r="K13" s="148">
        <v>1470</v>
      </c>
      <c r="L13" s="148">
        <v>2270</v>
      </c>
    </row>
    <row r="14" spans="1:13" ht="42" customHeight="1">
      <c r="A14" s="33"/>
      <c r="B14" s="165"/>
      <c r="C14" s="165"/>
      <c r="D14" s="260" t="s">
        <v>503</v>
      </c>
      <c r="E14" s="164">
        <v>11580</v>
      </c>
      <c r="F14" s="148">
        <v>11530</v>
      </c>
      <c r="G14" s="148">
        <v>11530</v>
      </c>
      <c r="H14" s="148" t="s">
        <v>15</v>
      </c>
      <c r="I14" s="148" t="s">
        <v>15</v>
      </c>
      <c r="J14" s="148" t="s">
        <v>15</v>
      </c>
      <c r="K14" s="148" t="s">
        <v>15</v>
      </c>
      <c r="L14" s="148">
        <v>50</v>
      </c>
    </row>
    <row r="15" spans="1:13" ht="42" customHeight="1">
      <c r="A15" s="33"/>
      <c r="B15" s="165"/>
      <c r="C15" s="166"/>
      <c r="D15" s="260" t="s">
        <v>404</v>
      </c>
      <c r="E15" s="164">
        <v>2760</v>
      </c>
      <c r="F15" s="148">
        <v>2250</v>
      </c>
      <c r="G15" s="148">
        <v>2250</v>
      </c>
      <c r="H15" s="148" t="s">
        <v>15</v>
      </c>
      <c r="I15" s="148" t="s">
        <v>15</v>
      </c>
      <c r="J15" s="148" t="s">
        <v>15</v>
      </c>
      <c r="K15" s="148" t="s">
        <v>15</v>
      </c>
      <c r="L15" s="148">
        <v>410</v>
      </c>
    </row>
    <row r="16" spans="1:13" ht="42" customHeight="1">
      <c r="A16" s="33"/>
      <c r="B16" s="166"/>
      <c r="C16" s="403" t="s">
        <v>53</v>
      </c>
      <c r="D16" s="339"/>
      <c r="E16" s="164">
        <v>640</v>
      </c>
      <c r="F16" s="148">
        <v>410</v>
      </c>
      <c r="G16" s="148">
        <v>400</v>
      </c>
      <c r="H16" s="148" t="s">
        <v>15</v>
      </c>
      <c r="I16" s="148">
        <v>20</v>
      </c>
      <c r="J16" s="148" t="s">
        <v>15</v>
      </c>
      <c r="K16" s="148" t="s">
        <v>15</v>
      </c>
      <c r="L16" s="148">
        <v>180</v>
      </c>
    </row>
    <row r="17" spans="1:12" ht="42" customHeight="1">
      <c r="A17" s="33"/>
      <c r="B17" s="404" t="s">
        <v>52</v>
      </c>
      <c r="C17" s="331"/>
      <c r="D17" s="332"/>
      <c r="E17" s="164">
        <v>270</v>
      </c>
      <c r="F17" s="148">
        <v>20</v>
      </c>
      <c r="G17" s="148" t="s">
        <v>15</v>
      </c>
      <c r="H17" s="148" t="s">
        <v>15</v>
      </c>
      <c r="I17" s="148" t="s">
        <v>15</v>
      </c>
      <c r="J17" s="148">
        <v>20</v>
      </c>
      <c r="K17" s="148" t="s">
        <v>15</v>
      </c>
      <c r="L17" s="148">
        <v>190</v>
      </c>
    </row>
    <row r="18" spans="1:12" ht="42" customHeight="1">
      <c r="A18" s="77"/>
      <c r="B18" s="401" t="s">
        <v>51</v>
      </c>
      <c r="C18" s="401"/>
      <c r="D18" s="402"/>
      <c r="E18" s="167">
        <v>9100</v>
      </c>
      <c r="F18" s="150">
        <v>1990</v>
      </c>
      <c r="G18" s="150">
        <v>100</v>
      </c>
      <c r="H18" s="150">
        <v>330</v>
      </c>
      <c r="I18" s="150">
        <v>320</v>
      </c>
      <c r="J18" s="150">
        <v>700</v>
      </c>
      <c r="K18" s="150">
        <v>530</v>
      </c>
      <c r="L18" s="150">
        <v>2580</v>
      </c>
    </row>
    <row r="19" spans="1:12">
      <c r="B19" s="6"/>
      <c r="C19" s="6"/>
      <c r="L19" s="12" t="s">
        <v>510</v>
      </c>
    </row>
    <row r="20" spans="1:12">
      <c r="A20" s="6" t="s">
        <v>274</v>
      </c>
      <c r="B20" s="6"/>
      <c r="C20" s="6"/>
    </row>
    <row r="21" spans="1:12">
      <c r="A21" s="6" t="s">
        <v>275</v>
      </c>
    </row>
    <row r="22" spans="1:12">
      <c r="A22" s="6"/>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84" orientation="portrait" r:id="rId1"/>
      <headerFooter alignWithMargins="0"/>
    </customSheetView>
  </customSheetViews>
  <mergeCells count="12">
    <mergeCell ref="B18:D18"/>
    <mergeCell ref="A10:D10"/>
    <mergeCell ref="B11:D11"/>
    <mergeCell ref="C12:D12"/>
    <mergeCell ref="C16:D16"/>
    <mergeCell ref="B17:D17"/>
    <mergeCell ref="A1:L1"/>
    <mergeCell ref="A8:D9"/>
    <mergeCell ref="E8:E9"/>
    <mergeCell ref="F8:K8"/>
    <mergeCell ref="L8:L9"/>
    <mergeCell ref="A3:L3"/>
  </mergeCells>
  <phoneticPr fontId="2"/>
  <pageMargins left="0.25" right="0.25" top="0.75" bottom="0.75" header="0.3" footer="0.3"/>
  <pageSetup paperSize="9" fitToWidth="0" orientation="portrait" r:id="rId2"/>
  <headerFoot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
  <sheetViews>
    <sheetView zoomScaleNormal="100" zoomScaleSheetLayoutView="100" workbookViewId="0">
      <selection activeCell="I7" sqref="I7"/>
    </sheetView>
  </sheetViews>
  <sheetFormatPr defaultColWidth="1.6640625" defaultRowHeight="12"/>
  <cols>
    <col min="1" max="2" width="2.109375" style="11" customWidth="1"/>
    <col min="3" max="3" width="18.33203125" style="11" customWidth="1"/>
    <col min="4" max="4" width="7.44140625" style="11" customWidth="1"/>
    <col min="5" max="14" width="7.109375" style="11" customWidth="1"/>
    <col min="15" max="54" width="1.6640625" style="11"/>
    <col min="55" max="55" width="7.109375" style="11" bestFit="1" customWidth="1"/>
    <col min="56" max="16384" width="1.6640625" style="11"/>
  </cols>
  <sheetData>
    <row r="1" spans="1:14" s="8" customFormat="1" ht="39" customHeight="1">
      <c r="A1" s="302" t="str">
        <f ca="1">MID(CELL("FILENAME",A1),FIND("]",CELL("FILENAME",A1))+1,99)&amp;"　"&amp;"住宅　－　住宅の所有の関係、通勤時間別家計を主に支える者が雇用者である普通世帯数"</f>
        <v>47(7)　住宅　－　住宅の所有の関係、通勤時間別家計を主に支える者が雇用者である普通世帯数</v>
      </c>
      <c r="B1" s="302"/>
      <c r="C1" s="302"/>
      <c r="D1" s="302"/>
      <c r="E1" s="302"/>
      <c r="F1" s="302"/>
      <c r="G1" s="302"/>
      <c r="H1" s="302"/>
      <c r="I1" s="302"/>
      <c r="J1" s="302"/>
      <c r="K1" s="302"/>
      <c r="L1" s="302"/>
      <c r="M1" s="302"/>
      <c r="N1" s="302"/>
    </row>
    <row r="2" spans="1:14" s="10" customFormat="1" ht="18.600000000000001" customHeight="1"/>
    <row r="3" spans="1:14" s="244" customFormat="1" ht="114" customHeight="1">
      <c r="A3" s="303"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303"/>
      <c r="C3" s="303"/>
      <c r="D3" s="303"/>
      <c r="E3" s="303"/>
      <c r="F3" s="303"/>
      <c r="G3" s="303"/>
      <c r="H3" s="303"/>
      <c r="I3" s="303"/>
      <c r="J3" s="303"/>
      <c r="K3" s="303"/>
      <c r="L3" s="303"/>
      <c r="M3" s="303"/>
      <c r="N3" s="303"/>
    </row>
    <row r="4" spans="1:14" s="10" customFormat="1" ht="12" customHeight="1"/>
    <row r="5" spans="1:14" ht="1.2" customHeight="1">
      <c r="A5" s="6"/>
      <c r="B5" s="6"/>
      <c r="C5" s="6"/>
      <c r="D5" s="6"/>
      <c r="E5" s="6"/>
      <c r="F5" s="6"/>
      <c r="G5" s="6"/>
      <c r="H5" s="6"/>
      <c r="I5" s="6"/>
      <c r="J5" s="6"/>
      <c r="K5" s="6"/>
      <c r="L5" s="6"/>
      <c r="M5" s="6"/>
      <c r="N5" s="6"/>
    </row>
    <row r="6" spans="1:14" ht="1.2" customHeight="1">
      <c r="A6" s="246"/>
      <c r="B6" s="246"/>
      <c r="C6" s="246"/>
      <c r="D6" s="246"/>
      <c r="E6" s="246"/>
      <c r="F6" s="246"/>
      <c r="G6" s="246"/>
      <c r="H6" s="246"/>
      <c r="I6" s="246"/>
      <c r="J6" s="246"/>
      <c r="K6" s="246"/>
      <c r="L6" s="246"/>
      <c r="M6" s="246"/>
      <c r="N6" s="246"/>
    </row>
    <row r="7" spans="1:14">
      <c r="A7" s="246"/>
      <c r="B7" s="246"/>
      <c r="C7" s="246"/>
      <c r="D7" s="246"/>
      <c r="E7" s="246"/>
      <c r="F7" s="246"/>
      <c r="G7" s="246"/>
      <c r="H7" s="246"/>
      <c r="I7" s="246"/>
      <c r="J7" s="246"/>
      <c r="K7" s="246"/>
      <c r="L7" s="246"/>
      <c r="M7" s="246"/>
      <c r="N7" s="93" t="s">
        <v>432</v>
      </c>
    </row>
    <row r="8" spans="1:14" ht="25.2" customHeight="1">
      <c r="A8" s="322" t="s">
        <v>384</v>
      </c>
      <c r="B8" s="322"/>
      <c r="C8" s="322"/>
      <c r="D8" s="396" t="s">
        <v>8</v>
      </c>
      <c r="E8" s="386" t="s">
        <v>50</v>
      </c>
      <c r="F8" s="398"/>
      <c r="G8" s="398"/>
      <c r="H8" s="398"/>
      <c r="I8" s="398"/>
      <c r="J8" s="398"/>
      <c r="K8" s="398"/>
      <c r="L8" s="398"/>
      <c r="M8" s="305"/>
      <c r="N8" s="345" t="s">
        <v>423</v>
      </c>
    </row>
    <row r="9" spans="1:14" ht="30.6" customHeight="1">
      <c r="A9" s="394"/>
      <c r="B9" s="394"/>
      <c r="C9" s="394"/>
      <c r="D9" s="320"/>
      <c r="E9" s="196" t="s">
        <v>403</v>
      </c>
      <c r="F9" s="152" t="s">
        <v>417</v>
      </c>
      <c r="G9" s="153" t="s">
        <v>418</v>
      </c>
      <c r="H9" s="153" t="s">
        <v>419</v>
      </c>
      <c r="I9" s="153" t="s">
        <v>420</v>
      </c>
      <c r="J9" s="153" t="s">
        <v>421</v>
      </c>
      <c r="K9" s="153" t="s">
        <v>416</v>
      </c>
      <c r="L9" s="152" t="s">
        <v>422</v>
      </c>
      <c r="M9" s="154" t="s">
        <v>49</v>
      </c>
      <c r="N9" s="405"/>
    </row>
    <row r="10" spans="1:14" ht="41.4" customHeight="1">
      <c r="A10" s="355" t="s">
        <v>48</v>
      </c>
      <c r="B10" s="366"/>
      <c r="C10" s="367"/>
      <c r="D10" s="137">
        <v>70250</v>
      </c>
      <c r="E10" s="138">
        <v>760</v>
      </c>
      <c r="F10" s="138">
        <v>7610</v>
      </c>
      <c r="G10" s="138">
        <v>14370</v>
      </c>
      <c r="H10" s="138">
        <v>14720</v>
      </c>
      <c r="I10" s="138">
        <v>19120</v>
      </c>
      <c r="J10" s="138">
        <v>10040</v>
      </c>
      <c r="K10" s="138">
        <v>1590</v>
      </c>
      <c r="L10" s="138">
        <v>620</v>
      </c>
      <c r="M10" s="138">
        <v>1430</v>
      </c>
      <c r="N10" s="155">
        <v>41.9</v>
      </c>
    </row>
    <row r="11" spans="1:14" ht="41.4" customHeight="1">
      <c r="A11" s="253"/>
      <c r="B11" s="404" t="s">
        <v>7</v>
      </c>
      <c r="C11" s="332"/>
      <c r="D11" s="25">
        <v>37660</v>
      </c>
      <c r="E11" s="26">
        <v>480</v>
      </c>
      <c r="F11" s="26">
        <v>2700</v>
      </c>
      <c r="G11" s="26">
        <v>7480</v>
      </c>
      <c r="H11" s="26">
        <v>7680</v>
      </c>
      <c r="I11" s="26">
        <v>11450</v>
      </c>
      <c r="J11" s="26">
        <v>6280</v>
      </c>
      <c r="K11" s="26">
        <v>1080</v>
      </c>
      <c r="L11" s="26">
        <v>370</v>
      </c>
      <c r="M11" s="26">
        <v>140</v>
      </c>
      <c r="N11" s="156">
        <v>45.5</v>
      </c>
    </row>
    <row r="12" spans="1:14" ht="41.4" customHeight="1">
      <c r="A12" s="253"/>
      <c r="B12" s="292" t="s">
        <v>47</v>
      </c>
      <c r="C12" s="293"/>
      <c r="D12" s="25">
        <v>32590</v>
      </c>
      <c r="E12" s="26">
        <v>280</v>
      </c>
      <c r="F12" s="26">
        <v>4900</v>
      </c>
      <c r="G12" s="26">
        <v>6890</v>
      </c>
      <c r="H12" s="26">
        <v>7030</v>
      </c>
      <c r="I12" s="26">
        <v>7670</v>
      </c>
      <c r="J12" s="26">
        <v>3760</v>
      </c>
      <c r="K12" s="26">
        <v>510</v>
      </c>
      <c r="L12" s="26">
        <v>250</v>
      </c>
      <c r="M12" s="26">
        <v>1300</v>
      </c>
      <c r="N12" s="156">
        <v>37.6</v>
      </c>
    </row>
    <row r="13" spans="1:14" ht="41.4" customHeight="1">
      <c r="A13" s="253"/>
      <c r="B13" s="57" t="s">
        <v>28</v>
      </c>
      <c r="C13" s="67" t="s">
        <v>4</v>
      </c>
      <c r="D13" s="25">
        <v>1670</v>
      </c>
      <c r="E13" s="26">
        <v>20</v>
      </c>
      <c r="F13" s="26">
        <v>290</v>
      </c>
      <c r="G13" s="26">
        <v>380</v>
      </c>
      <c r="H13" s="26">
        <v>410</v>
      </c>
      <c r="I13" s="26">
        <v>230</v>
      </c>
      <c r="J13" s="26">
        <v>220</v>
      </c>
      <c r="K13" s="26">
        <v>50</v>
      </c>
      <c r="L13" s="26">
        <v>40</v>
      </c>
      <c r="M13" s="26">
        <v>30</v>
      </c>
      <c r="N13" s="156">
        <v>34.700000000000003</v>
      </c>
    </row>
    <row r="14" spans="1:14" ht="41.4" customHeight="1">
      <c r="A14" s="253"/>
      <c r="B14" s="57" t="s">
        <v>28</v>
      </c>
      <c r="C14" s="157" t="s">
        <v>401</v>
      </c>
      <c r="D14" s="25">
        <v>2580</v>
      </c>
      <c r="E14" s="26">
        <v>20</v>
      </c>
      <c r="F14" s="26">
        <v>150</v>
      </c>
      <c r="G14" s="26">
        <v>510</v>
      </c>
      <c r="H14" s="26">
        <v>640</v>
      </c>
      <c r="I14" s="26">
        <v>650</v>
      </c>
      <c r="J14" s="26">
        <v>450</v>
      </c>
      <c r="K14" s="26">
        <v>130</v>
      </c>
      <c r="L14" s="26">
        <v>30</v>
      </c>
      <c r="M14" s="26" t="s">
        <v>26</v>
      </c>
      <c r="N14" s="156">
        <v>44.2</v>
      </c>
    </row>
    <row r="15" spans="1:14" ht="41.4" customHeight="1">
      <c r="A15" s="253"/>
      <c r="B15" s="57" t="s">
        <v>28</v>
      </c>
      <c r="C15" s="252" t="s">
        <v>3</v>
      </c>
      <c r="D15" s="25">
        <v>24190</v>
      </c>
      <c r="E15" s="26">
        <v>180</v>
      </c>
      <c r="F15" s="26">
        <v>4140</v>
      </c>
      <c r="G15" s="26">
        <v>5400</v>
      </c>
      <c r="H15" s="26">
        <v>4870</v>
      </c>
      <c r="I15" s="26">
        <v>6000</v>
      </c>
      <c r="J15" s="26">
        <v>2610</v>
      </c>
      <c r="K15" s="26">
        <v>330</v>
      </c>
      <c r="L15" s="26">
        <v>110</v>
      </c>
      <c r="M15" s="26">
        <v>550</v>
      </c>
      <c r="N15" s="156">
        <v>36.5</v>
      </c>
    </row>
    <row r="16" spans="1:14" ht="41.4" customHeight="1">
      <c r="A16" s="253"/>
      <c r="B16" s="57" t="s">
        <v>28</v>
      </c>
      <c r="C16" s="252" t="s">
        <v>2</v>
      </c>
      <c r="D16" s="25">
        <v>3640</v>
      </c>
      <c r="E16" s="26">
        <v>40</v>
      </c>
      <c r="F16" s="26">
        <v>320</v>
      </c>
      <c r="G16" s="26">
        <v>460</v>
      </c>
      <c r="H16" s="26">
        <v>1010</v>
      </c>
      <c r="I16" s="26">
        <v>670</v>
      </c>
      <c r="J16" s="26">
        <v>360</v>
      </c>
      <c r="K16" s="26" t="s">
        <v>26</v>
      </c>
      <c r="L16" s="26">
        <v>70</v>
      </c>
      <c r="M16" s="26">
        <v>710</v>
      </c>
      <c r="N16" s="156">
        <v>39.700000000000003</v>
      </c>
    </row>
    <row r="17" spans="1:55" ht="41.4" customHeight="1">
      <c r="A17" s="266"/>
      <c r="B17" s="140" t="s">
        <v>28</v>
      </c>
      <c r="C17" s="158" t="s">
        <v>402</v>
      </c>
      <c r="D17" s="159">
        <v>520</v>
      </c>
      <c r="E17" s="78">
        <v>30</v>
      </c>
      <c r="F17" s="78" t="s">
        <v>26</v>
      </c>
      <c r="G17" s="78">
        <v>140</v>
      </c>
      <c r="H17" s="78">
        <v>110</v>
      </c>
      <c r="I17" s="78">
        <v>120</v>
      </c>
      <c r="J17" s="78">
        <v>110</v>
      </c>
      <c r="K17" s="78" t="s">
        <v>26</v>
      </c>
      <c r="L17" s="78" t="s">
        <v>26</v>
      </c>
      <c r="M17" s="78" t="s">
        <v>26</v>
      </c>
      <c r="N17" s="160">
        <v>41.5</v>
      </c>
    </row>
    <row r="18" spans="1:55">
      <c r="N18" s="12" t="s">
        <v>510</v>
      </c>
    </row>
    <row r="23" spans="1:55">
      <c r="BC23" s="161"/>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9" scale="80" orientation="portrait" r:id="rId1"/>
      <headerFooter alignWithMargins="0"/>
    </customSheetView>
  </customSheetViews>
  <mergeCells count="9">
    <mergeCell ref="B12:C12"/>
    <mergeCell ref="A8:C9"/>
    <mergeCell ref="D8:D9"/>
    <mergeCell ref="A1:N1"/>
    <mergeCell ref="E8:M8"/>
    <mergeCell ref="N8:N9"/>
    <mergeCell ref="A10:C10"/>
    <mergeCell ref="B11:C11"/>
    <mergeCell ref="A3:N3"/>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zoomScaleSheetLayoutView="100" workbookViewId="0">
      <selection activeCell="I7" sqref="I7"/>
    </sheetView>
  </sheetViews>
  <sheetFormatPr defaultColWidth="1.6640625" defaultRowHeight="12"/>
  <cols>
    <col min="1" max="3" width="2.88671875" style="11" customWidth="1"/>
    <col min="4" max="4" width="13.21875" style="11" customWidth="1"/>
    <col min="5" max="5" width="13" style="11" customWidth="1"/>
    <col min="6" max="12" width="9.21875" style="11" customWidth="1"/>
    <col min="13" max="13" width="9" style="11" customWidth="1"/>
    <col min="14" max="19" width="6" style="11" customWidth="1"/>
    <col min="20" max="20" width="4.88671875" style="11" customWidth="1"/>
    <col min="21" max="16384" width="1.6640625" style="11"/>
  </cols>
  <sheetData>
    <row r="1" spans="1:20" s="8" customFormat="1" ht="40.200000000000003" customHeight="1">
      <c r="A1" s="413" t="str">
        <f ca="1">MID(CELL("FILENAME",A1),FIND("]",CELL("FILENAME",A1))+1,99)&amp;"　"&amp;"住宅　－　建築の時期、高齢者等のための設備状況別65歳以上の世帯員のいる主世帯数(バリアフリー化住宅に居住する主世帯数－特掲)"</f>
        <v>47(8)　住宅　－　建築の時期、高齢者等のための設備状況別65歳以上の世帯員のいる主世帯数(バリアフリー化住宅に居住する主世帯数－特掲)</v>
      </c>
      <c r="B1" s="413"/>
      <c r="C1" s="413"/>
      <c r="D1" s="413"/>
      <c r="E1" s="413"/>
      <c r="F1" s="413"/>
      <c r="G1" s="413"/>
      <c r="H1" s="413"/>
      <c r="I1" s="413"/>
      <c r="J1" s="413"/>
      <c r="K1" s="413"/>
      <c r="L1" s="413"/>
      <c r="M1" s="268"/>
      <c r="N1" s="32"/>
      <c r="O1" s="32"/>
      <c r="P1" s="32"/>
      <c r="Q1" s="32"/>
      <c r="R1" s="32"/>
      <c r="S1" s="32"/>
      <c r="T1" s="32"/>
    </row>
    <row r="2" spans="1:20" s="10" customFormat="1" ht="18.600000000000001" customHeight="1">
      <c r="A2" s="9"/>
      <c r="B2" s="9"/>
      <c r="C2" s="9"/>
      <c r="D2" s="9"/>
      <c r="E2" s="9"/>
      <c r="F2" s="9"/>
      <c r="G2" s="9"/>
      <c r="H2" s="9"/>
      <c r="I2" s="9"/>
      <c r="J2" s="9"/>
      <c r="K2" s="9"/>
      <c r="L2" s="9"/>
      <c r="M2" s="9"/>
      <c r="N2" s="9"/>
      <c r="O2" s="9"/>
      <c r="P2" s="9"/>
      <c r="Q2" s="9"/>
      <c r="R2" s="9"/>
      <c r="S2" s="9"/>
      <c r="T2" s="9"/>
    </row>
    <row r="3" spans="1:20" s="244" customFormat="1" ht="72" customHeight="1">
      <c r="A3" s="412" t="str">
        <f>'47(1)'!A3:K3</f>
        <v>この表に掲げる数値は、標本調査による推計値であり、1位を四捨五入して10位までをそれぞれ有効数字として表章している。したがって、表中の個々の数字の合計が必ずしも総数とは一致しない。
1住宅に1世帯が住んでいる場合はその世帯を｢主世帯｣とし、1住宅に2世帯以上住んでいる場合には、そのうちの主な世帯（家の持ち主や借り主の世帯など）を｢主世帯｣とし、他の世帯を｢同居世帯｣とした。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世帯も｢普通世帯｣とした。（主世帯はすべて｢普通世帯｣である。）住宅に住む同居世帯や住宅以外の建物に住む世帯の場合は、家族と一緒に住んでいたり、寮･寄宿舎の管理人の世帯であれば｢普通世帯｣とした。</v>
      </c>
      <c r="B3" s="412"/>
      <c r="C3" s="412"/>
      <c r="D3" s="412"/>
      <c r="E3" s="412"/>
      <c r="F3" s="412"/>
      <c r="G3" s="412"/>
      <c r="H3" s="412"/>
      <c r="I3" s="412"/>
      <c r="J3" s="412"/>
      <c r="K3" s="412"/>
      <c r="L3" s="412"/>
      <c r="M3" s="272"/>
      <c r="N3" s="272"/>
      <c r="O3" s="272"/>
      <c r="P3" s="272"/>
      <c r="Q3" s="272"/>
      <c r="R3" s="272"/>
      <c r="S3" s="272"/>
      <c r="T3" s="272"/>
    </row>
    <row r="4" spans="1:20" ht="12" customHeight="1">
      <c r="A4" s="10"/>
      <c r="B4" s="10"/>
      <c r="N4" s="9"/>
      <c r="O4" s="9"/>
      <c r="P4" s="9"/>
      <c r="Q4" s="9"/>
      <c r="R4" s="9"/>
    </row>
    <row r="5" spans="1:20" ht="1.2" customHeight="1">
      <c r="A5" s="6"/>
      <c r="B5" s="6"/>
      <c r="C5" s="6"/>
      <c r="D5" s="6"/>
      <c r="E5" s="6"/>
      <c r="F5" s="6"/>
      <c r="G5" s="6"/>
      <c r="H5" s="6"/>
      <c r="I5" s="6"/>
      <c r="J5" s="6"/>
      <c r="K5" s="6"/>
      <c r="L5" s="6"/>
      <c r="M5" s="6"/>
      <c r="N5" s="6"/>
      <c r="O5" s="6"/>
      <c r="P5" s="6"/>
      <c r="Q5" s="6"/>
      <c r="R5" s="6"/>
      <c r="S5" s="6"/>
      <c r="T5" s="6"/>
    </row>
    <row r="6" spans="1:20" ht="1.2" customHeight="1">
      <c r="A6" s="6"/>
      <c r="B6" s="6"/>
      <c r="C6" s="6"/>
      <c r="D6" s="6"/>
      <c r="E6" s="6"/>
      <c r="F6" s="6"/>
      <c r="G6" s="6"/>
      <c r="H6" s="6"/>
      <c r="I6" s="6"/>
      <c r="J6" s="6"/>
      <c r="K6" s="6"/>
      <c r="L6" s="6"/>
      <c r="M6" s="6"/>
      <c r="N6" s="6"/>
      <c r="O6" s="6"/>
      <c r="P6" s="6"/>
      <c r="Q6" s="6"/>
      <c r="R6" s="6"/>
      <c r="S6" s="6"/>
      <c r="T6" s="6"/>
    </row>
    <row r="7" spans="1:20">
      <c r="B7" s="10"/>
      <c r="L7" s="93" t="s">
        <v>432</v>
      </c>
    </row>
    <row r="8" spans="1:20" ht="15" customHeight="1">
      <c r="A8" s="325" t="s">
        <v>384</v>
      </c>
      <c r="B8" s="396"/>
      <c r="C8" s="396"/>
      <c r="D8" s="418"/>
      <c r="E8" s="421" t="s">
        <v>556</v>
      </c>
      <c r="F8" s="417" t="s">
        <v>564</v>
      </c>
      <c r="G8" s="417"/>
      <c r="H8" s="417"/>
      <c r="I8" s="417"/>
      <c r="J8" s="417"/>
      <c r="K8" s="417"/>
      <c r="L8" s="417"/>
    </row>
    <row r="9" spans="1:20" ht="36">
      <c r="A9" s="335"/>
      <c r="B9" s="419"/>
      <c r="C9" s="419"/>
      <c r="D9" s="420"/>
      <c r="E9" s="337"/>
      <c r="F9" s="278" t="s">
        <v>95</v>
      </c>
      <c r="G9" s="278" t="s">
        <v>94</v>
      </c>
      <c r="H9" s="278" t="s">
        <v>559</v>
      </c>
      <c r="I9" s="278" t="s">
        <v>93</v>
      </c>
      <c r="J9" s="278" t="s">
        <v>92</v>
      </c>
      <c r="K9" s="278" t="s">
        <v>62</v>
      </c>
      <c r="L9" s="239" t="s">
        <v>61</v>
      </c>
    </row>
    <row r="10" spans="1:20" ht="27" customHeight="1">
      <c r="A10" s="422" t="s">
        <v>513</v>
      </c>
      <c r="B10" s="423"/>
      <c r="C10" s="423"/>
      <c r="D10" s="338"/>
      <c r="E10" s="146">
        <v>64210</v>
      </c>
      <c r="F10" s="147">
        <v>10460</v>
      </c>
      <c r="G10" s="147">
        <v>14990</v>
      </c>
      <c r="H10" s="147">
        <v>13220</v>
      </c>
      <c r="I10" s="147">
        <v>9960</v>
      </c>
      <c r="J10" s="147">
        <v>7230</v>
      </c>
      <c r="K10" s="147">
        <v>3030</v>
      </c>
      <c r="L10" s="147">
        <v>600</v>
      </c>
    </row>
    <row r="11" spans="1:20" ht="27" customHeight="1">
      <c r="A11" s="424" t="s">
        <v>253</v>
      </c>
      <c r="B11" s="414" t="s">
        <v>562</v>
      </c>
      <c r="C11" s="415"/>
      <c r="D11" s="416"/>
      <c r="E11" s="146">
        <v>41890</v>
      </c>
      <c r="F11" s="147">
        <v>6810</v>
      </c>
      <c r="G11" s="147">
        <v>9580</v>
      </c>
      <c r="H11" s="147">
        <v>7530</v>
      </c>
      <c r="I11" s="147">
        <v>6880</v>
      </c>
      <c r="J11" s="147">
        <v>6230</v>
      </c>
      <c r="K11" s="147">
        <v>2770</v>
      </c>
      <c r="L11" s="147">
        <v>550</v>
      </c>
    </row>
    <row r="12" spans="1:20" ht="27" customHeight="1">
      <c r="A12" s="424"/>
      <c r="B12" s="235"/>
      <c r="C12" s="310" t="s">
        <v>563</v>
      </c>
      <c r="D12" s="309"/>
      <c r="E12" s="146">
        <v>36170</v>
      </c>
      <c r="F12" s="147">
        <v>6440</v>
      </c>
      <c r="G12" s="147">
        <v>7680</v>
      </c>
      <c r="H12" s="147">
        <v>5990</v>
      </c>
      <c r="I12" s="147">
        <v>5950</v>
      </c>
      <c r="J12" s="147">
        <v>5660</v>
      </c>
      <c r="K12" s="147">
        <v>2470</v>
      </c>
      <c r="L12" s="147">
        <v>510</v>
      </c>
    </row>
    <row r="13" spans="1:20" ht="27" customHeight="1">
      <c r="A13" s="424"/>
      <c r="B13" s="236"/>
      <c r="C13" s="237"/>
      <c r="D13" s="233" t="s">
        <v>102</v>
      </c>
      <c r="E13" s="164">
        <v>13530</v>
      </c>
      <c r="F13" s="148">
        <v>2170</v>
      </c>
      <c r="G13" s="148">
        <v>2470</v>
      </c>
      <c r="H13" s="148">
        <v>1630</v>
      </c>
      <c r="I13" s="148">
        <v>2140</v>
      </c>
      <c r="J13" s="148">
        <v>2770</v>
      </c>
      <c r="K13" s="148">
        <v>1480</v>
      </c>
      <c r="L13" s="148">
        <v>260</v>
      </c>
    </row>
    <row r="14" spans="1:20" ht="27" customHeight="1">
      <c r="A14" s="424"/>
      <c r="B14" s="236"/>
      <c r="C14" s="237"/>
      <c r="D14" s="233" t="s">
        <v>101</v>
      </c>
      <c r="E14" s="164">
        <v>21240</v>
      </c>
      <c r="F14" s="148">
        <v>4160</v>
      </c>
      <c r="G14" s="148">
        <v>4000</v>
      </c>
      <c r="H14" s="148">
        <v>2970</v>
      </c>
      <c r="I14" s="148">
        <v>3430</v>
      </c>
      <c r="J14" s="148">
        <v>3800</v>
      </c>
      <c r="K14" s="148">
        <v>1780</v>
      </c>
      <c r="L14" s="148">
        <v>260</v>
      </c>
    </row>
    <row r="15" spans="1:20" ht="27" customHeight="1">
      <c r="A15" s="424"/>
      <c r="B15" s="236"/>
      <c r="C15" s="237"/>
      <c r="D15" s="233" t="s">
        <v>100</v>
      </c>
      <c r="E15" s="164">
        <v>24020</v>
      </c>
      <c r="F15" s="148">
        <v>4000</v>
      </c>
      <c r="G15" s="148">
        <v>4660</v>
      </c>
      <c r="H15" s="148">
        <v>3860</v>
      </c>
      <c r="I15" s="148">
        <v>3850</v>
      </c>
      <c r="J15" s="148">
        <v>4430</v>
      </c>
      <c r="K15" s="148">
        <v>2120</v>
      </c>
      <c r="L15" s="148">
        <v>320</v>
      </c>
    </row>
    <row r="16" spans="1:20" ht="27" customHeight="1">
      <c r="A16" s="424"/>
      <c r="B16" s="236"/>
      <c r="C16" s="237"/>
      <c r="D16" s="233" t="s">
        <v>99</v>
      </c>
      <c r="E16" s="164">
        <v>4440</v>
      </c>
      <c r="F16" s="148">
        <v>570</v>
      </c>
      <c r="G16" s="148">
        <v>600</v>
      </c>
      <c r="H16" s="148">
        <v>570</v>
      </c>
      <c r="I16" s="148">
        <v>620</v>
      </c>
      <c r="J16" s="148">
        <v>960</v>
      </c>
      <c r="K16" s="148">
        <v>960</v>
      </c>
      <c r="L16" s="148">
        <v>20</v>
      </c>
    </row>
    <row r="17" spans="1:12" ht="27" customHeight="1">
      <c r="A17" s="424"/>
      <c r="B17" s="236"/>
      <c r="C17" s="237"/>
      <c r="D17" s="233" t="s">
        <v>98</v>
      </c>
      <c r="E17" s="164">
        <v>6060</v>
      </c>
      <c r="F17" s="148">
        <v>970</v>
      </c>
      <c r="G17" s="148">
        <v>1220</v>
      </c>
      <c r="H17" s="148">
        <v>790</v>
      </c>
      <c r="I17" s="148">
        <v>1040</v>
      </c>
      <c r="J17" s="148">
        <v>920</v>
      </c>
      <c r="K17" s="148">
        <v>760</v>
      </c>
      <c r="L17" s="148">
        <v>90</v>
      </c>
    </row>
    <row r="18" spans="1:12" ht="27" customHeight="1">
      <c r="A18" s="424"/>
      <c r="B18" s="236"/>
      <c r="C18" s="237"/>
      <c r="D18" s="234" t="s">
        <v>97</v>
      </c>
      <c r="E18" s="231">
        <v>20700</v>
      </c>
      <c r="F18" s="149">
        <v>3960</v>
      </c>
      <c r="G18" s="149">
        <v>4720</v>
      </c>
      <c r="H18" s="149">
        <v>3230</v>
      </c>
      <c r="I18" s="149">
        <v>3860</v>
      </c>
      <c r="J18" s="149">
        <v>2470</v>
      </c>
      <c r="K18" s="149">
        <v>1380</v>
      </c>
      <c r="L18" s="149">
        <v>380</v>
      </c>
    </row>
    <row r="19" spans="1:12" ht="27" customHeight="1">
      <c r="A19" s="424"/>
      <c r="B19" s="236"/>
      <c r="C19" s="237"/>
      <c r="D19" s="234" t="s">
        <v>96</v>
      </c>
      <c r="E19" s="231">
        <v>2310</v>
      </c>
      <c r="F19" s="149">
        <v>300</v>
      </c>
      <c r="G19" s="149">
        <v>390</v>
      </c>
      <c r="H19" s="149">
        <v>350</v>
      </c>
      <c r="I19" s="149">
        <v>250</v>
      </c>
      <c r="J19" s="149">
        <v>170</v>
      </c>
      <c r="K19" s="149">
        <v>690</v>
      </c>
      <c r="L19" s="149">
        <v>20</v>
      </c>
    </row>
    <row r="20" spans="1:12" ht="27" customHeight="1">
      <c r="A20" s="424"/>
      <c r="B20" s="236"/>
      <c r="C20" s="238"/>
      <c r="D20" s="234" t="s">
        <v>77</v>
      </c>
      <c r="E20" s="231">
        <v>1210</v>
      </c>
      <c r="F20" s="149">
        <v>150</v>
      </c>
      <c r="G20" s="149">
        <v>420</v>
      </c>
      <c r="H20" s="149">
        <v>240</v>
      </c>
      <c r="I20" s="149">
        <v>110</v>
      </c>
      <c r="J20" s="149">
        <v>90</v>
      </c>
      <c r="K20" s="149">
        <v>20</v>
      </c>
      <c r="L20" s="149">
        <v>60</v>
      </c>
    </row>
    <row r="21" spans="1:12" ht="27" customHeight="1">
      <c r="A21" s="424"/>
      <c r="B21" s="236"/>
      <c r="C21" s="425" t="s">
        <v>103</v>
      </c>
      <c r="D21" s="365"/>
      <c r="E21" s="231">
        <v>17790</v>
      </c>
      <c r="F21" s="149">
        <v>1900</v>
      </c>
      <c r="G21" s="149">
        <v>2930</v>
      </c>
      <c r="H21" s="149">
        <v>3140</v>
      </c>
      <c r="I21" s="149">
        <v>3270</v>
      </c>
      <c r="J21" s="149">
        <v>3940</v>
      </c>
      <c r="K21" s="149">
        <v>2060</v>
      </c>
      <c r="L21" s="149">
        <v>200</v>
      </c>
    </row>
    <row r="22" spans="1:12" ht="27" customHeight="1">
      <c r="A22" s="424"/>
      <c r="B22" s="236"/>
      <c r="C22" s="425" t="s">
        <v>560</v>
      </c>
      <c r="D22" s="365"/>
      <c r="E22" s="231">
        <v>15410</v>
      </c>
      <c r="F22" s="149">
        <v>1150</v>
      </c>
      <c r="G22" s="149">
        <v>2380</v>
      </c>
      <c r="H22" s="149">
        <v>2600</v>
      </c>
      <c r="I22" s="149">
        <v>3220</v>
      </c>
      <c r="J22" s="149">
        <v>3850</v>
      </c>
      <c r="K22" s="149">
        <v>1930</v>
      </c>
      <c r="L22" s="149">
        <v>160</v>
      </c>
    </row>
    <row r="23" spans="1:12" ht="27" customHeight="1">
      <c r="A23" s="424"/>
      <c r="B23" s="236"/>
      <c r="C23" s="425" t="s">
        <v>561</v>
      </c>
      <c r="D23" s="365"/>
      <c r="E23" s="231">
        <v>16470</v>
      </c>
      <c r="F23" s="149">
        <v>1640</v>
      </c>
      <c r="G23" s="149">
        <v>2230</v>
      </c>
      <c r="H23" s="149">
        <v>1790</v>
      </c>
      <c r="I23" s="149">
        <v>3210</v>
      </c>
      <c r="J23" s="149">
        <v>4800</v>
      </c>
      <c r="K23" s="149">
        <v>2270</v>
      </c>
      <c r="L23" s="149">
        <v>310</v>
      </c>
    </row>
    <row r="24" spans="1:12" ht="27" customHeight="1">
      <c r="A24" s="424"/>
      <c r="B24" s="240"/>
      <c r="C24" s="425" t="s">
        <v>276</v>
      </c>
      <c r="D24" s="365"/>
      <c r="E24" s="231">
        <v>14190</v>
      </c>
      <c r="F24" s="149">
        <v>1110</v>
      </c>
      <c r="G24" s="149">
        <v>2860</v>
      </c>
      <c r="H24" s="149">
        <v>2400</v>
      </c>
      <c r="I24" s="149">
        <v>2410</v>
      </c>
      <c r="J24" s="149">
        <v>3360</v>
      </c>
      <c r="K24" s="149">
        <v>1790</v>
      </c>
      <c r="L24" s="149">
        <v>90</v>
      </c>
    </row>
    <row r="25" spans="1:12" ht="27" customHeight="1">
      <c r="A25" s="424"/>
      <c r="B25" s="425" t="s">
        <v>277</v>
      </c>
      <c r="C25" s="409"/>
      <c r="D25" s="404"/>
      <c r="E25" s="231">
        <v>22320</v>
      </c>
      <c r="F25" s="149">
        <v>3650</v>
      </c>
      <c r="G25" s="149">
        <v>5410</v>
      </c>
      <c r="H25" s="149">
        <v>5680</v>
      </c>
      <c r="I25" s="149">
        <v>3070</v>
      </c>
      <c r="J25" s="149">
        <v>1000</v>
      </c>
      <c r="K25" s="149">
        <v>250</v>
      </c>
      <c r="L25" s="149">
        <v>50</v>
      </c>
    </row>
    <row r="26" spans="1:12" ht="27" customHeight="1">
      <c r="A26" s="406" t="s">
        <v>558</v>
      </c>
      <c r="B26" s="408" t="s">
        <v>557</v>
      </c>
      <c r="C26" s="409"/>
      <c r="D26" s="404"/>
      <c r="E26" s="231">
        <v>29230</v>
      </c>
      <c r="F26" s="149">
        <v>4720</v>
      </c>
      <c r="G26" s="149">
        <v>5900</v>
      </c>
      <c r="H26" s="149">
        <v>4330</v>
      </c>
      <c r="I26" s="149">
        <v>4830</v>
      </c>
      <c r="J26" s="149">
        <v>5500</v>
      </c>
      <c r="K26" s="149">
        <v>2520</v>
      </c>
      <c r="L26" s="149">
        <v>430</v>
      </c>
    </row>
    <row r="27" spans="1:12" ht="27" customHeight="1">
      <c r="A27" s="407"/>
      <c r="B27" s="140"/>
      <c r="C27" s="410" t="s">
        <v>278</v>
      </c>
      <c r="D27" s="411"/>
      <c r="E27" s="232">
        <v>7610</v>
      </c>
      <c r="F27" s="151">
        <v>440</v>
      </c>
      <c r="G27" s="151">
        <v>650</v>
      </c>
      <c r="H27" s="151">
        <v>590</v>
      </c>
      <c r="I27" s="151">
        <v>1770</v>
      </c>
      <c r="J27" s="151">
        <v>2650</v>
      </c>
      <c r="K27" s="151">
        <v>1340</v>
      </c>
      <c r="L27" s="151">
        <v>120</v>
      </c>
    </row>
    <row r="28" spans="1:12">
      <c r="L28" s="12" t="s">
        <v>510</v>
      </c>
    </row>
    <row r="29" spans="1:12">
      <c r="A29" s="11" t="s">
        <v>279</v>
      </c>
    </row>
    <row r="30" spans="1:12">
      <c r="A30" s="11" t="s">
        <v>281</v>
      </c>
    </row>
    <row r="31" spans="1:12">
      <c r="A31" s="11" t="s">
        <v>280</v>
      </c>
    </row>
  </sheetData>
  <customSheetViews>
    <customSheetView guid="{17370A40-2FA7-444A-8CA8-37511EDBD2CB}" showPageBreaks="1" printArea="1" view="pageLayout">
      <selection activeCell="D2" sqref="D2"/>
      <pageMargins left="0.23622047244094491" right="0.23622047244094491" top="0.74803149606299213" bottom="0.74803149606299213" header="0.31496062992125984" footer="0.31496062992125984"/>
      <pageSetup paperSize="8" orientation="landscape" r:id="rId1"/>
      <headerFooter alignWithMargins="0"/>
    </customSheetView>
  </customSheetViews>
  <mergeCells count="17">
    <mergeCell ref="B25:D25"/>
    <mergeCell ref="A26:A27"/>
    <mergeCell ref="B26:D26"/>
    <mergeCell ref="C27:D27"/>
    <mergeCell ref="A3:L3"/>
    <mergeCell ref="A1:L1"/>
    <mergeCell ref="B11:D11"/>
    <mergeCell ref="C12:D12"/>
    <mergeCell ref="F8:L8"/>
    <mergeCell ref="A8:D9"/>
    <mergeCell ref="E8:E9"/>
    <mergeCell ref="A10:D10"/>
    <mergeCell ref="A11:A25"/>
    <mergeCell ref="C21:D21"/>
    <mergeCell ref="C22:D22"/>
    <mergeCell ref="C23:D23"/>
    <mergeCell ref="C24:D24"/>
  </mergeCells>
  <phoneticPr fontId="2"/>
  <pageMargins left="0.25" right="0.25" top="0.75" bottom="0.75" header="0.3" footer="0.3"/>
  <pageSetup paperSize="9" orientation="portrait" r:id="rId2"/>
  <headerFoot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目次</vt:lpstr>
      <vt:lpstr>47(1)</vt:lpstr>
      <vt:lpstr>47(2)</vt:lpstr>
      <vt:lpstr>47(3)</vt:lpstr>
      <vt:lpstr>47(4)</vt:lpstr>
      <vt:lpstr>47(5)</vt:lpstr>
      <vt:lpstr>47(6)</vt:lpstr>
      <vt:lpstr>47(7)</vt:lpstr>
      <vt:lpstr>47(8)</vt:lpstr>
      <vt:lpstr>47(9)</vt:lpstr>
      <vt:lpstr>47(10)</vt:lpstr>
      <vt:lpstr>47(11)</vt:lpstr>
      <vt:lpstr>47(12)</vt:lpstr>
      <vt:lpstr>47(13)</vt:lpstr>
      <vt:lpstr>48</vt:lpstr>
      <vt:lpstr>49(1)</vt:lpstr>
      <vt:lpstr>49(2)</vt:lpstr>
      <vt:lpstr>50</vt:lpstr>
      <vt:lpstr>51</vt:lpstr>
      <vt:lpstr>'47(1)'!Print_Area</vt:lpstr>
      <vt:lpstr>'47(10)'!Print_Area</vt:lpstr>
      <vt:lpstr>'47(11)'!Print_Area</vt:lpstr>
      <vt:lpstr>'47(12)'!Print_Area</vt:lpstr>
      <vt:lpstr>'47(13)'!Print_Area</vt:lpstr>
      <vt:lpstr>'47(2)'!Print_Area</vt:lpstr>
      <vt:lpstr>'47(3)'!Print_Area</vt:lpstr>
      <vt:lpstr>'47(4)'!Print_Area</vt:lpstr>
      <vt:lpstr>'47(5)'!Print_Area</vt:lpstr>
      <vt:lpstr>'47(6)'!Print_Area</vt:lpstr>
      <vt:lpstr>'47(7)'!Print_Area</vt:lpstr>
      <vt:lpstr>'47(8)'!Print_Area</vt:lpstr>
      <vt:lpstr>'47(9)'!Print_Area</vt:lpstr>
      <vt:lpstr>'48'!Print_Area</vt:lpstr>
      <vt:lpstr>'49(1)'!Print_Area</vt:lpstr>
      <vt:lpstr>'49(2)'!Print_Area</vt:lpstr>
      <vt:lpstr>'50'!Print_Area</vt:lpstr>
      <vt:lpstr>'51'!Print_Area</vt:lpstr>
      <vt:lpstr>目次!Print_Area</vt:lpstr>
      <vt:lpstr>'47(4)'!Print_Titles</vt:lpstr>
      <vt:lpstr>'49(2)'!Print_Titles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2024-03-25T07:37:14Z</cp:lastPrinted>
  <dcterms:created xsi:type="dcterms:W3CDTF">2021-08-23T05:43:51Z</dcterms:created>
  <dcterms:modified xsi:type="dcterms:W3CDTF">2024-03-26T00:54:33Z</dcterms:modified>
</cp:coreProperties>
</file>