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31-vfsr01-01\b1000\B1100\03統計係\40統計書作成事務\11_統計書\04_入力用原稿他（第52回～）\第62回豊中市統計書　令和5年版\04_発行\01_最終データ\"/>
    </mc:Choice>
  </mc:AlternateContent>
  <bookViews>
    <workbookView xWindow="0" yWindow="0" windowWidth="19200" windowHeight="8676" tabRatio="815"/>
  </bookViews>
  <sheets>
    <sheet name="目次" sheetId="22" r:id="rId1"/>
    <sheet name="52" sheetId="20" r:id="rId2"/>
    <sheet name="53" sheetId="1" r:id="rId3"/>
    <sheet name="54" sheetId="2" r:id="rId4"/>
    <sheet name="55" sheetId="3" r:id="rId5"/>
    <sheet name="56" sheetId="4" r:id="rId6"/>
    <sheet name="57" sheetId="5" r:id="rId7"/>
    <sheet name="58" sheetId="6" r:id="rId8"/>
    <sheet name="59" sheetId="7" r:id="rId9"/>
    <sheet name="60" sheetId="8" r:id="rId10"/>
    <sheet name="61" sheetId="9" r:id="rId11"/>
    <sheet name="62(1)" sheetId="18" r:id="rId12"/>
    <sheet name="62(2)" sheetId="19" r:id="rId13"/>
    <sheet name="63" sheetId="23" r:id="rId14"/>
    <sheet name="64(1)" sheetId="15" r:id="rId15"/>
    <sheet name="64(2)" sheetId="16" r:id="rId16"/>
    <sheet name="65" sheetId="17" r:id="rId17"/>
    <sheet name="66" sheetId="21" r:id="rId18"/>
  </sheets>
  <definedNames>
    <definedName name="_xlnm._FilterDatabase" localSheetId="1" hidden="1">'52'!$A$9:$S$9</definedName>
    <definedName name="_xlnm.Print_Area" localSheetId="1">'52'!$A$1:$S$36</definedName>
    <definedName name="_xlnm.Print_Area" localSheetId="2">'53'!$A$1:$G$21</definedName>
    <definedName name="_xlnm.Print_Area" localSheetId="3">'54'!$A$1:$H$47</definedName>
    <definedName name="_xlnm.Print_Area" localSheetId="4">'55'!$A$1:$J$29</definedName>
    <definedName name="_xlnm.Print_Area" localSheetId="5">'56'!$A$1:$M$18</definedName>
    <definedName name="_xlnm.Print_Area" localSheetId="6">'57'!$A$1:$G$30</definedName>
    <definedName name="_xlnm.Print_Area" localSheetId="7">'58'!$A$1:$F$20</definedName>
    <definedName name="_xlnm.Print_Area" localSheetId="8">'59'!$A$1:$H$25</definedName>
    <definedName name="_xlnm.Print_Area" localSheetId="9">'60'!$A$1:$H$16</definedName>
    <definedName name="_xlnm.Print_Area" localSheetId="10">'61'!$A$1:$K$48</definedName>
    <definedName name="_xlnm.Print_Area" localSheetId="11">'62(1)'!$A$1:$Y$27</definedName>
    <definedName name="_xlnm.Print_Area" localSheetId="12">'62(2)'!$A$1:$W$26</definedName>
    <definedName name="_xlnm.Print_Area" localSheetId="13">'63'!$A$1:$N$31</definedName>
    <definedName name="_xlnm.Print_Area" localSheetId="14">'64(1)'!$A$1:$G$16</definedName>
    <definedName name="_xlnm.Print_Area" localSheetId="15">'64(2)'!$A$1:$J$27</definedName>
    <definedName name="_xlnm.Print_Area" localSheetId="16">'65'!$A$1:$H$49</definedName>
    <definedName name="_xlnm.Print_Area" localSheetId="17">'66'!$A$1:$T$31</definedName>
    <definedName name="Z_2C390AD3_7D24_4790_A52E_DA48AC473F8C_.wvu.FilterData" localSheetId="1" hidden="1">'52'!$A$9:$S$9</definedName>
    <definedName name="Z_2C390AD3_7D24_4790_A52E_DA48AC473F8C_.wvu.PrintArea" localSheetId="1" hidden="1">'52'!$A$1:$S$36</definedName>
    <definedName name="Z_2C390AD3_7D24_4790_A52E_DA48AC473F8C_.wvu.PrintArea" localSheetId="2" hidden="1">'53'!$A$1:$G$21</definedName>
    <definedName name="Z_2C390AD3_7D24_4790_A52E_DA48AC473F8C_.wvu.PrintArea" localSheetId="3" hidden="1">'54'!$A$1:$H$47</definedName>
    <definedName name="Z_2C390AD3_7D24_4790_A52E_DA48AC473F8C_.wvu.PrintArea" localSheetId="4" hidden="1">'55'!$B$1:$J$29</definedName>
    <definedName name="Z_2C390AD3_7D24_4790_A52E_DA48AC473F8C_.wvu.PrintArea" localSheetId="5" hidden="1">'56'!$A$1:$M$17</definedName>
    <definedName name="Z_2C390AD3_7D24_4790_A52E_DA48AC473F8C_.wvu.PrintArea" localSheetId="6" hidden="1">'57'!$A$1:$G$30</definedName>
    <definedName name="Z_2C390AD3_7D24_4790_A52E_DA48AC473F8C_.wvu.PrintArea" localSheetId="7" hidden="1">'58'!$A$1:$F$20</definedName>
    <definedName name="Z_2C390AD3_7D24_4790_A52E_DA48AC473F8C_.wvu.PrintArea" localSheetId="8" hidden="1">'59'!$A$1:$R$6</definedName>
    <definedName name="Z_2C390AD3_7D24_4790_A52E_DA48AC473F8C_.wvu.PrintArea" localSheetId="9" hidden="1">'60'!$A$1:$J$6</definedName>
    <definedName name="Z_2C390AD3_7D24_4790_A52E_DA48AC473F8C_.wvu.PrintArea" localSheetId="10" hidden="1">'61'!$A$1:$AO$6</definedName>
    <definedName name="Z_2C390AD3_7D24_4790_A52E_DA48AC473F8C_.wvu.PrintArea" localSheetId="11" hidden="1">'62(1)'!$A$1:$Y$27</definedName>
    <definedName name="Z_2C390AD3_7D24_4790_A52E_DA48AC473F8C_.wvu.PrintArea" localSheetId="12" hidden="1">'62(2)'!$A$1:$W$26</definedName>
    <definedName name="Z_2C390AD3_7D24_4790_A52E_DA48AC473F8C_.wvu.PrintArea" localSheetId="13" hidden="1">'63'!$A$1:$D$26</definedName>
    <definedName name="Z_2C390AD3_7D24_4790_A52E_DA48AC473F8C_.wvu.PrintArea" localSheetId="14" hidden="1">'64(1)'!$A$1:$K$5</definedName>
    <definedName name="Z_2C390AD3_7D24_4790_A52E_DA48AC473F8C_.wvu.PrintArea" localSheetId="15" hidden="1">'64(2)'!$A$1:$J$27</definedName>
    <definedName name="Z_2C390AD3_7D24_4790_A52E_DA48AC473F8C_.wvu.PrintArea" localSheetId="16" hidden="1">'65'!$A$1:$H$49</definedName>
    <definedName name="Z_2C390AD3_7D24_4790_A52E_DA48AC473F8C_.wvu.PrintArea" localSheetId="17" hidden="1">'66'!$A$1:$T$31</definedName>
    <definedName name="Z_DABDF0D7_CA13_48AE_9BA6_C7516D16550D_.wvu.FilterData" localSheetId="1" hidden="1">'52'!$A$9:$S$9</definedName>
    <definedName name="Z_DABDF0D7_CA13_48AE_9BA6_C7516D16550D_.wvu.PrintArea" localSheetId="1" hidden="1">'52'!$A$1:$S$36</definedName>
    <definedName name="Z_DABDF0D7_CA13_48AE_9BA6_C7516D16550D_.wvu.PrintArea" localSheetId="2" hidden="1">'53'!$A$1:$G$21</definedName>
    <definedName name="Z_DABDF0D7_CA13_48AE_9BA6_C7516D16550D_.wvu.PrintArea" localSheetId="3" hidden="1">'54'!$A$1:$H$47</definedName>
    <definedName name="Z_DABDF0D7_CA13_48AE_9BA6_C7516D16550D_.wvu.PrintArea" localSheetId="4" hidden="1">'55'!$B$1:$J$29</definedName>
    <definedName name="Z_DABDF0D7_CA13_48AE_9BA6_C7516D16550D_.wvu.PrintArea" localSheetId="5" hidden="1">'56'!$A$1:$M$17</definedName>
    <definedName name="Z_DABDF0D7_CA13_48AE_9BA6_C7516D16550D_.wvu.PrintArea" localSheetId="6" hidden="1">'57'!$A$1:$G$30</definedName>
    <definedName name="Z_DABDF0D7_CA13_48AE_9BA6_C7516D16550D_.wvu.PrintArea" localSheetId="7" hidden="1">'58'!$A$1:$F$20</definedName>
    <definedName name="Z_DABDF0D7_CA13_48AE_9BA6_C7516D16550D_.wvu.PrintArea" localSheetId="8" hidden="1">'59'!$A$1:$R$6</definedName>
    <definedName name="Z_DABDF0D7_CA13_48AE_9BA6_C7516D16550D_.wvu.PrintArea" localSheetId="9" hidden="1">'60'!$A$1:$J$6</definedName>
    <definedName name="Z_DABDF0D7_CA13_48AE_9BA6_C7516D16550D_.wvu.PrintArea" localSheetId="10" hidden="1">'61'!$A$1:$AO$6</definedName>
    <definedName name="Z_DABDF0D7_CA13_48AE_9BA6_C7516D16550D_.wvu.PrintArea" localSheetId="11" hidden="1">'62(1)'!$A$1:$Y$27</definedName>
    <definedName name="Z_DABDF0D7_CA13_48AE_9BA6_C7516D16550D_.wvu.PrintArea" localSheetId="12" hidden="1">'62(2)'!$A$1:$W$26</definedName>
    <definedName name="Z_DABDF0D7_CA13_48AE_9BA6_C7516D16550D_.wvu.PrintArea" localSheetId="13" hidden="1">'63'!$A$1:$D$26</definedName>
    <definedName name="Z_DABDF0D7_CA13_48AE_9BA6_C7516D16550D_.wvu.PrintArea" localSheetId="14" hidden="1">'64(1)'!$A$1:$K$5</definedName>
    <definedName name="Z_DABDF0D7_CA13_48AE_9BA6_C7516D16550D_.wvu.PrintArea" localSheetId="15" hidden="1">'64(2)'!$A$1:$J$27</definedName>
    <definedName name="Z_DABDF0D7_CA13_48AE_9BA6_C7516D16550D_.wvu.PrintArea" localSheetId="16" hidden="1">'65'!$A$1:$H$49</definedName>
    <definedName name="Z_DABDF0D7_CA13_48AE_9BA6_C7516D16550D_.wvu.PrintArea" localSheetId="17" hidden="1">'66'!$A$1:$T$31</definedName>
  </definedNames>
  <calcPr calcId="162913"/>
  <customWorkbookViews>
    <customWorkbookView name="fukushima - 個人用ビュー" guid="{DABDF0D7-CA13-48AE-9BA6-C7516D16550D}" mergeInterval="0" personalView="1" maximized="1" xWindow="-9" yWindow="-9" windowWidth="1938" windowHeight="1048" tabRatio="815" activeSheetId="20"/>
    <customWorkbookView name="豊中市 - 個人用ビュー" guid="{2C390AD3-7D24-4790-A52E-DA48AC473F8C}" mergeInterval="0" personalView="1" maximized="1" xWindow="-9" yWindow="-9" windowWidth="1938" windowHeight="1048" tabRatio="815"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23" l="1"/>
  <c r="B16" i="22" s="1"/>
  <c r="D14" i="16" l="1"/>
  <c r="D13" i="16"/>
  <c r="D12" i="16"/>
  <c r="D11" i="16"/>
  <c r="A1" i="21" l="1"/>
  <c r="B20" i="22" l="1"/>
  <c r="A1" i="19" l="1"/>
  <c r="B15" i="22" s="1"/>
  <c r="A1" i="18"/>
  <c r="B14" i="22" s="1"/>
  <c r="A1" i="16"/>
  <c r="B18" i="22" s="1"/>
  <c r="A1" i="15"/>
  <c r="B17" i="22" s="1"/>
  <c r="A1" i="20"/>
  <c r="A1" i="17"/>
  <c r="B19" i="22" s="1"/>
  <c r="A1" i="9"/>
  <c r="B13" i="22" s="1"/>
  <c r="A1" i="8"/>
  <c r="B12" i="22" s="1"/>
  <c r="A1" i="7"/>
  <c r="B11" i="22" s="1"/>
  <c r="A1" i="6"/>
  <c r="B10" i="22" s="1"/>
  <c r="A1" i="5"/>
  <c r="B9" i="22" s="1"/>
  <c r="A1" i="4"/>
  <c r="B8" i="22" s="1"/>
  <c r="A1" i="3"/>
  <c r="B7" i="22" s="1"/>
  <c r="A1" i="2"/>
  <c r="B6" i="22" s="1"/>
  <c r="A1" i="1"/>
  <c r="B5" i="22" s="1"/>
  <c r="B4" i="22" l="1"/>
</calcChain>
</file>

<file path=xl/sharedStrings.xml><?xml version="1.0" encoding="utf-8"?>
<sst xmlns="http://schemas.openxmlformats.org/spreadsheetml/2006/main" count="1127" uniqueCount="411">
  <si>
    <t>-</t>
    <phoneticPr fontId="4"/>
  </si>
  <si>
    <t>-</t>
  </si>
  <si>
    <t>女</t>
  </si>
  <si>
    <t>男</t>
  </si>
  <si>
    <t>年齢不詳</t>
    <rPh sb="0" eb="2">
      <t>ネンレイ</t>
    </rPh>
    <rPh sb="2" eb="4">
      <t>フショウ</t>
    </rPh>
    <phoneticPr fontId="5"/>
  </si>
  <si>
    <t>80歳以上</t>
  </si>
  <si>
    <t>75～79歳</t>
  </si>
  <si>
    <t>70～74歳</t>
  </si>
  <si>
    <t>65～69歳</t>
  </si>
  <si>
    <t>60～64歳</t>
  </si>
  <si>
    <t>55～59歳</t>
  </si>
  <si>
    <t>50～54歳</t>
    <phoneticPr fontId="4"/>
  </si>
  <si>
    <t>45～49歳</t>
  </si>
  <si>
    <t>40～44歳</t>
  </si>
  <si>
    <t>計</t>
  </si>
  <si>
    <t>35～39歳</t>
  </si>
  <si>
    <t>30～34歳</t>
  </si>
  <si>
    <t>25～29歳</t>
  </si>
  <si>
    <t>20～24歳</t>
  </si>
  <si>
    <t>15～19歳</t>
  </si>
  <si>
    <t>10～14歳</t>
  </si>
  <si>
    <t>5～9歳</t>
  </si>
  <si>
    <t>0～4歳</t>
  </si>
  <si>
    <t>総数</t>
    <phoneticPr fontId="5"/>
  </si>
  <si>
    <t>その他</t>
    <rPh sb="2" eb="3">
      <t>タ</t>
    </rPh>
    <phoneticPr fontId="4"/>
  </si>
  <si>
    <t>糖尿病</t>
    <rPh sb="0" eb="3">
      <t>トウニョウビョウ</t>
    </rPh>
    <phoneticPr fontId="4"/>
  </si>
  <si>
    <t>腎不全</t>
    <rPh sb="0" eb="3">
      <t>ジンフゼン</t>
    </rPh>
    <phoneticPr fontId="4"/>
  </si>
  <si>
    <t>老衰</t>
    <rPh sb="0" eb="2">
      <t>ロウスイ</t>
    </rPh>
    <phoneticPr fontId="4"/>
  </si>
  <si>
    <t>自殺</t>
    <rPh sb="0" eb="2">
      <t>ジサツ</t>
    </rPh>
    <phoneticPr fontId="4"/>
  </si>
  <si>
    <t>肝疾患</t>
    <rPh sb="0" eb="1">
      <t>カン</t>
    </rPh>
    <rPh sb="1" eb="3">
      <t>シッカン</t>
    </rPh>
    <phoneticPr fontId="4"/>
  </si>
  <si>
    <t>肺炎</t>
    <rPh sb="0" eb="2">
      <t>ハイエン</t>
    </rPh>
    <phoneticPr fontId="4"/>
  </si>
  <si>
    <t>心疾患</t>
    <rPh sb="0" eb="3">
      <t>シンシッカン</t>
    </rPh>
    <phoneticPr fontId="4"/>
  </si>
  <si>
    <t>総数</t>
    <rPh sb="0" eb="2">
      <t>ソウスウ</t>
    </rPh>
    <phoneticPr fontId="4"/>
  </si>
  <si>
    <t>延往診
者数</t>
    <phoneticPr fontId="4"/>
  </si>
  <si>
    <t>診療
日数</t>
    <phoneticPr fontId="4"/>
  </si>
  <si>
    <t>延受診
者数</t>
    <rPh sb="4" eb="5">
      <t>シャ</t>
    </rPh>
    <rPh sb="5" eb="6">
      <t>スウ</t>
    </rPh>
    <phoneticPr fontId="4"/>
  </si>
  <si>
    <t>開設
日数</t>
    <phoneticPr fontId="4"/>
  </si>
  <si>
    <t>歯科</t>
  </si>
  <si>
    <t>小児科</t>
  </si>
  <si>
    <t>内科</t>
  </si>
  <si>
    <t>受診者
総数</t>
    <phoneticPr fontId="4"/>
  </si>
  <si>
    <t>福祉・保健
施設入所者
歯科訪問診療</t>
    <phoneticPr fontId="4"/>
  </si>
  <si>
    <t>在宅ねたきり者等
訪問歯科診療</t>
    <rPh sb="7" eb="8">
      <t>トウ</t>
    </rPh>
    <rPh sb="9" eb="11">
      <t>ホウモン</t>
    </rPh>
    <phoneticPr fontId="4"/>
  </si>
  <si>
    <t>障害者歯科診療</t>
    <rPh sb="0" eb="3">
      <t>ショウガイシャ</t>
    </rPh>
    <rPh sb="3" eb="5">
      <t>シカ</t>
    </rPh>
    <rPh sb="5" eb="7">
      <t>シンリョウ</t>
    </rPh>
    <phoneticPr fontId="4"/>
  </si>
  <si>
    <t>（単位　日、人）</t>
  </si>
  <si>
    <t>准看護師</t>
    <phoneticPr fontId="5"/>
  </si>
  <si>
    <t>看護師</t>
    <phoneticPr fontId="5"/>
  </si>
  <si>
    <t>助産師</t>
    <phoneticPr fontId="5"/>
  </si>
  <si>
    <t>保健師</t>
    <rPh sb="2" eb="3">
      <t>シ</t>
    </rPh>
    <phoneticPr fontId="5"/>
  </si>
  <si>
    <t>薬剤師</t>
    <phoneticPr fontId="4"/>
  </si>
  <si>
    <t>歯科医師</t>
    <phoneticPr fontId="4"/>
  </si>
  <si>
    <t>医師</t>
  </si>
  <si>
    <t>総数</t>
  </si>
  <si>
    <t>施設数</t>
    <rPh sb="0" eb="3">
      <t>シセツスウ</t>
    </rPh>
    <phoneticPr fontId="4"/>
  </si>
  <si>
    <t>病床数</t>
    <rPh sb="0" eb="3">
      <t>ビョウショウスウ</t>
    </rPh>
    <phoneticPr fontId="4"/>
  </si>
  <si>
    <t>施設数</t>
    <phoneticPr fontId="4"/>
  </si>
  <si>
    <t>病床数</t>
  </si>
  <si>
    <t>施設数</t>
  </si>
  <si>
    <t>乳幼児</t>
  </si>
  <si>
    <t>風しん</t>
    <rPh sb="0" eb="1">
      <t>フウ</t>
    </rPh>
    <phoneticPr fontId="4"/>
  </si>
  <si>
    <t>B型肝炎</t>
    <rPh sb="1" eb="2">
      <t>ガタ</t>
    </rPh>
    <rPh sb="2" eb="4">
      <t>カンエン</t>
    </rPh>
    <phoneticPr fontId="4"/>
  </si>
  <si>
    <t>ヒ  ブ</t>
  </si>
  <si>
    <t>日本脳炎</t>
    <rPh sb="0" eb="2">
      <t>ニホン</t>
    </rPh>
    <rPh sb="2" eb="4">
      <t>ノウエン</t>
    </rPh>
    <phoneticPr fontId="4"/>
  </si>
  <si>
    <t>この表は、予防接種法に基づき実施した各種予防接種の接種者数である（市外実施者数を含む）。</t>
    <rPh sb="25" eb="27">
      <t>セッシュ</t>
    </rPh>
    <rPh sb="27" eb="28">
      <t>シャ</t>
    </rPh>
    <rPh sb="28" eb="29">
      <t>スウ</t>
    </rPh>
    <rPh sb="33" eb="35">
      <t>シガイ</t>
    </rPh>
    <rPh sb="35" eb="37">
      <t>ジッシ</t>
    </rPh>
    <rPh sb="37" eb="38">
      <t>シャ</t>
    </rPh>
    <rPh sb="38" eb="39">
      <t>スウ</t>
    </rPh>
    <rPh sb="40" eb="41">
      <t>フク</t>
    </rPh>
    <phoneticPr fontId="5"/>
  </si>
  <si>
    <t>幼児
（療育を除く）</t>
    <rPh sb="4" eb="6">
      <t>リョウイク</t>
    </rPh>
    <rPh sb="7" eb="8">
      <t>ノゾ</t>
    </rPh>
    <phoneticPr fontId="4"/>
  </si>
  <si>
    <t>乳児
（療育を除く）</t>
    <rPh sb="4" eb="6">
      <t>リョウイク</t>
    </rPh>
    <rPh sb="7" eb="8">
      <t>ノゾ</t>
    </rPh>
    <phoneticPr fontId="4"/>
  </si>
  <si>
    <t>産婦</t>
  </si>
  <si>
    <t>妊婦</t>
  </si>
  <si>
    <t>定期外</t>
  </si>
  <si>
    <t>定期</t>
  </si>
  <si>
    <t>精神</t>
  </si>
  <si>
    <t>総数</t>
    <phoneticPr fontId="4"/>
  </si>
  <si>
    <t>消毒</t>
    <rPh sb="0" eb="1">
      <t>ケ</t>
    </rPh>
    <rPh sb="1" eb="2">
      <t>ドク</t>
    </rPh>
    <phoneticPr fontId="5"/>
  </si>
  <si>
    <t>発生</t>
    <rPh sb="0" eb="1">
      <t>ハツ</t>
    </rPh>
    <rPh sb="1" eb="2">
      <t>ショウ</t>
    </rPh>
    <phoneticPr fontId="5"/>
  </si>
  <si>
    <t>発生</t>
  </si>
  <si>
    <t>パラチフス</t>
  </si>
  <si>
    <t>腸チフス</t>
    <phoneticPr fontId="5"/>
  </si>
  <si>
    <t>ジフテリア</t>
    <phoneticPr fontId="5"/>
  </si>
  <si>
    <t>細菌性赤痢</t>
    <rPh sb="0" eb="2">
      <t>サイキン</t>
    </rPh>
    <rPh sb="2" eb="3">
      <t>セイ</t>
    </rPh>
    <phoneticPr fontId="5"/>
  </si>
  <si>
    <t>急性灰白髄炎</t>
    <rPh sb="0" eb="2">
      <t>キュウセイ</t>
    </rPh>
    <rPh sb="2" eb="3">
      <t>ハイ</t>
    </rPh>
    <rPh sb="3" eb="4">
      <t>ハク</t>
    </rPh>
    <rPh sb="4" eb="5">
      <t>ズイ</t>
    </rPh>
    <rPh sb="5" eb="6">
      <t>エン</t>
    </rPh>
    <phoneticPr fontId="5"/>
  </si>
  <si>
    <t>この表は、感染症の予防及び感染症の患者に対する医療に関する法律に基づく2類感染症・3類感染症の発生患者数、消毒件数を掲げたものである。</t>
    <rPh sb="5" eb="8">
      <t>カンセンショウ</t>
    </rPh>
    <rPh sb="9" eb="11">
      <t>ヨボウ</t>
    </rPh>
    <rPh sb="11" eb="12">
      <t>オヨ</t>
    </rPh>
    <rPh sb="13" eb="16">
      <t>カンセンショウ</t>
    </rPh>
    <rPh sb="17" eb="19">
      <t>カンジャ</t>
    </rPh>
    <rPh sb="20" eb="21">
      <t>タイ</t>
    </rPh>
    <rPh sb="23" eb="25">
      <t>イリョウ</t>
    </rPh>
    <rPh sb="26" eb="27">
      <t>カン</t>
    </rPh>
    <rPh sb="29" eb="31">
      <t>ホウリツ</t>
    </rPh>
    <rPh sb="32" eb="33">
      <t>モト</t>
    </rPh>
    <rPh sb="36" eb="37">
      <t>ルイ</t>
    </rPh>
    <rPh sb="37" eb="40">
      <t>カンセンショウ</t>
    </rPh>
    <rPh sb="42" eb="43">
      <t>ルイ</t>
    </rPh>
    <rPh sb="43" eb="46">
      <t>カンセンショウ</t>
    </rPh>
    <rPh sb="47" eb="49">
      <t>ハッセイ</t>
    </rPh>
    <rPh sb="49" eb="52">
      <t>カンジャスウ</t>
    </rPh>
    <rPh sb="53" eb="55">
      <t>ショウドク</t>
    </rPh>
    <rPh sb="55" eb="57">
      <t>ケンスウ</t>
    </rPh>
    <rPh sb="58" eb="59">
      <t>カカ</t>
    </rPh>
    <phoneticPr fontId="5"/>
  </si>
  <si>
    <t>人員</t>
  </si>
  <si>
    <t>回数</t>
  </si>
  <si>
    <t>人員</t>
    <rPh sb="0" eb="2">
      <t>ジンイン</t>
    </rPh>
    <phoneticPr fontId="4"/>
  </si>
  <si>
    <t>集団</t>
  </si>
  <si>
    <t>個別</t>
  </si>
  <si>
    <t>集団</t>
    <rPh sb="0" eb="2">
      <t>シュウダン</t>
    </rPh>
    <phoneticPr fontId="4"/>
  </si>
  <si>
    <t>一括</t>
    <rPh sb="0" eb="2">
      <t>イッカツ</t>
    </rPh>
    <phoneticPr fontId="4"/>
  </si>
  <si>
    <t>回数</t>
    <rPh sb="0" eb="2">
      <t>カイスウ</t>
    </rPh>
    <phoneticPr fontId="4"/>
  </si>
  <si>
    <t>個別</t>
    <phoneticPr fontId="4"/>
  </si>
  <si>
    <t>個別</t>
    <rPh sb="0" eb="2">
      <t>コベツ</t>
    </rPh>
    <phoneticPr fontId="4"/>
  </si>
  <si>
    <t xml:space="preserve"> </t>
  </si>
  <si>
    <t>千成局</t>
    <phoneticPr fontId="4"/>
  </si>
  <si>
    <t>その他</t>
  </si>
  <si>
    <t>悪臭</t>
  </si>
  <si>
    <t>地盤沈下</t>
  </si>
  <si>
    <t>振動</t>
  </si>
  <si>
    <t>低周波音</t>
    <rPh sb="0" eb="3">
      <t>テイシュウハ</t>
    </rPh>
    <rPh sb="3" eb="4">
      <t>オン</t>
    </rPh>
    <phoneticPr fontId="4"/>
  </si>
  <si>
    <t>騒音</t>
  </si>
  <si>
    <t>土壌汚染</t>
  </si>
  <si>
    <t>水質汚濁</t>
  </si>
  <si>
    <t>大気汚染</t>
    <rPh sb="0" eb="2">
      <t>タイキ</t>
    </rPh>
    <rPh sb="2" eb="4">
      <t>オセン</t>
    </rPh>
    <phoneticPr fontId="4"/>
  </si>
  <si>
    <t>（単位　件）</t>
    <rPh sb="4" eb="5">
      <t>ケン</t>
    </rPh>
    <phoneticPr fontId="4"/>
  </si>
  <si>
    <t>7.8～8.4</t>
    <phoneticPr fontId="4"/>
  </si>
  <si>
    <t>7.2～8.7</t>
    <phoneticPr fontId="4"/>
  </si>
  <si>
    <t>7.4～8.8</t>
    <phoneticPr fontId="4"/>
  </si>
  <si>
    <t>6.9～8.5</t>
    <phoneticPr fontId="4"/>
  </si>
  <si>
    <t>（流末）</t>
    <rPh sb="1" eb="2">
      <t>リュウ</t>
    </rPh>
    <rPh sb="2" eb="3">
      <t>マツ</t>
    </rPh>
    <phoneticPr fontId="4"/>
  </si>
  <si>
    <t>中央幹線</t>
    <rPh sb="0" eb="4">
      <t>チュウオウカンセン</t>
    </rPh>
    <phoneticPr fontId="4"/>
  </si>
  <si>
    <t>7.8～8.8</t>
    <phoneticPr fontId="4"/>
  </si>
  <si>
    <t>8.4～9.4</t>
    <phoneticPr fontId="4"/>
  </si>
  <si>
    <t>8.0～8.8</t>
    <phoneticPr fontId="4"/>
  </si>
  <si>
    <t>7.2～9.0</t>
    <phoneticPr fontId="4"/>
  </si>
  <si>
    <t>6.8～9.4</t>
    <phoneticPr fontId="4"/>
  </si>
  <si>
    <t>7.4～9.1</t>
    <phoneticPr fontId="4"/>
  </si>
  <si>
    <t>7.5～9.6</t>
    <phoneticPr fontId="4"/>
  </si>
  <si>
    <t>8.5～9.1</t>
    <phoneticPr fontId="4"/>
  </si>
  <si>
    <t>8.0～9.6</t>
    <phoneticPr fontId="4"/>
  </si>
  <si>
    <t>8.2～9.3</t>
    <phoneticPr fontId="4"/>
  </si>
  <si>
    <t>7.4～9.5</t>
    <phoneticPr fontId="4"/>
  </si>
  <si>
    <t>(単位　pＨ以外は㎎/ｌ）</t>
    <phoneticPr fontId="4"/>
  </si>
  <si>
    <t>救急科</t>
    <phoneticPr fontId="4"/>
  </si>
  <si>
    <t>感染症</t>
  </si>
  <si>
    <t>麻酔科</t>
  </si>
  <si>
    <t>歯科口腔
外科</t>
    <rPh sb="5" eb="7">
      <t>ゲカ</t>
    </rPh>
    <phoneticPr fontId="4"/>
  </si>
  <si>
    <t>耳鼻
いんこう科</t>
    <rPh sb="0" eb="2">
      <t>ジビ</t>
    </rPh>
    <rPh sb="7" eb="8">
      <t>カ</t>
    </rPh>
    <phoneticPr fontId="4"/>
  </si>
  <si>
    <t>眼科</t>
  </si>
  <si>
    <t>産婦人科</t>
  </si>
  <si>
    <t>泌尿器科</t>
  </si>
  <si>
    <t>皮膚科</t>
  </si>
  <si>
    <t>心臓血管
外科</t>
    <rPh sb="5" eb="7">
      <t>ゲカ</t>
    </rPh>
    <phoneticPr fontId="4"/>
  </si>
  <si>
    <t>整形外科</t>
  </si>
  <si>
    <t>外科</t>
  </si>
  <si>
    <t>神経内科</t>
    <phoneticPr fontId="4"/>
  </si>
  <si>
    <t>入院患者
総数</t>
    <rPh sb="5" eb="7">
      <t>ソウスウ</t>
    </rPh>
    <phoneticPr fontId="4"/>
  </si>
  <si>
    <t>病床数</t>
    <phoneticPr fontId="4"/>
  </si>
  <si>
    <t>放射線
治療科</t>
    <rPh sb="0" eb="3">
      <t>ホウシャセン</t>
    </rPh>
    <rPh sb="4" eb="6">
      <t>チリョウ</t>
    </rPh>
    <rPh sb="6" eb="7">
      <t>カ</t>
    </rPh>
    <phoneticPr fontId="4"/>
  </si>
  <si>
    <t>放射線
診断科</t>
    <rPh sb="4" eb="6">
      <t>シンダン</t>
    </rPh>
    <phoneticPr fontId="4"/>
  </si>
  <si>
    <t>耳鼻
いんこう科</t>
    <rPh sb="7" eb="8">
      <t>カ</t>
    </rPh>
    <phoneticPr fontId="5"/>
  </si>
  <si>
    <t>精神科</t>
  </si>
  <si>
    <t>外来患者
総数</t>
    <rPh sb="5" eb="7">
      <t>ソウスウ</t>
    </rPh>
    <phoneticPr fontId="4"/>
  </si>
  <si>
    <t>ペットボトル</t>
    <phoneticPr fontId="4"/>
  </si>
  <si>
    <t>ガラスビン</t>
    <phoneticPr fontId="4"/>
  </si>
  <si>
    <t>紙・布</t>
    <rPh sb="0" eb="1">
      <t>カミ</t>
    </rPh>
    <rPh sb="2" eb="3">
      <t>ヌノ</t>
    </rPh>
    <phoneticPr fontId="5"/>
  </si>
  <si>
    <t>粗大ごみ</t>
    <rPh sb="0" eb="2">
      <t>ソダイ</t>
    </rPh>
    <phoneticPr fontId="4"/>
  </si>
  <si>
    <t>不燃ごみ</t>
  </si>
  <si>
    <t>可燃ごみ</t>
  </si>
  <si>
    <t>し尿、浄化槽汚泥（kl）</t>
  </si>
  <si>
    <t>全国平均</t>
  </si>
  <si>
    <t>体重</t>
    <rPh sb="0" eb="2">
      <t>タイジュウ</t>
    </rPh>
    <phoneticPr fontId="4"/>
  </si>
  <si>
    <t>身長</t>
    <rPh sb="0" eb="2">
      <t>シンチョウ</t>
    </rPh>
    <phoneticPr fontId="4"/>
  </si>
  <si>
    <t>14歳</t>
    <phoneticPr fontId="4"/>
  </si>
  <si>
    <t>13歳</t>
    <phoneticPr fontId="4"/>
  </si>
  <si>
    <t>12歳</t>
    <phoneticPr fontId="4"/>
  </si>
  <si>
    <t>11歳</t>
    <phoneticPr fontId="4"/>
  </si>
  <si>
    <t>10歳</t>
    <phoneticPr fontId="4"/>
  </si>
  <si>
    <t>9歳</t>
    <phoneticPr fontId="4"/>
  </si>
  <si>
    <t>8歳</t>
    <phoneticPr fontId="4"/>
  </si>
  <si>
    <t>7歳</t>
    <phoneticPr fontId="4"/>
  </si>
  <si>
    <t>6歳</t>
    <phoneticPr fontId="4"/>
  </si>
  <si>
    <t>5歳</t>
    <phoneticPr fontId="4"/>
  </si>
  <si>
    <t>4歳</t>
    <phoneticPr fontId="4"/>
  </si>
  <si>
    <t>3歳</t>
    <phoneticPr fontId="4"/>
  </si>
  <si>
    <t>2歳</t>
    <phoneticPr fontId="4"/>
  </si>
  <si>
    <t>1歳</t>
    <phoneticPr fontId="4"/>
  </si>
  <si>
    <t>0歳</t>
    <phoneticPr fontId="4"/>
  </si>
  <si>
    <t>00歳</t>
    <rPh sb="2" eb="3">
      <t>サイ</t>
    </rPh>
    <phoneticPr fontId="4"/>
  </si>
  <si>
    <t>（単位　㎝、㎏）</t>
  </si>
  <si>
    <t>7.9～9.9</t>
    <phoneticPr fontId="4"/>
  </si>
  <si>
    <t>9.0～9.6</t>
    <phoneticPr fontId="4"/>
  </si>
  <si>
    <t>7.2～9.9</t>
    <phoneticPr fontId="4"/>
  </si>
  <si>
    <t>7.9～9.5</t>
    <phoneticPr fontId="4"/>
  </si>
  <si>
    <t>8.4～9.0</t>
    <phoneticPr fontId="4"/>
  </si>
  <si>
    <t>8.0～9.2</t>
    <phoneticPr fontId="4"/>
  </si>
  <si>
    <t>8.9～9.2</t>
    <phoneticPr fontId="4"/>
  </si>
  <si>
    <t>7.6～8.3</t>
    <phoneticPr fontId="4"/>
  </si>
  <si>
    <t>8.1～8.8</t>
    <phoneticPr fontId="4"/>
  </si>
  <si>
    <t>水  痘</t>
    <phoneticPr fontId="4"/>
  </si>
  <si>
    <t>麻しん</t>
    <rPh sb="0" eb="1">
      <t>マ</t>
    </rPh>
    <phoneticPr fontId="4"/>
  </si>
  <si>
    <t>7.8～10.4</t>
    <phoneticPr fontId="4"/>
  </si>
  <si>
    <t>8.9～9.7</t>
    <phoneticPr fontId="4"/>
  </si>
  <si>
    <t>7.4～8.9</t>
    <phoneticPr fontId="4"/>
  </si>
  <si>
    <t>7.5～9.2</t>
    <phoneticPr fontId="4"/>
  </si>
  <si>
    <t>8.8～9.4</t>
    <phoneticPr fontId="4"/>
  </si>
  <si>
    <t>7.7～9.0</t>
    <phoneticPr fontId="4"/>
  </si>
  <si>
    <t>6.9～8.1</t>
    <phoneticPr fontId="4"/>
  </si>
  <si>
    <t>個　別</t>
    <rPh sb="0" eb="1">
      <t>コ</t>
    </rPh>
    <rPh sb="2" eb="3">
      <t>ベツ</t>
    </rPh>
    <phoneticPr fontId="4"/>
  </si>
  <si>
    <t>休日等急病診療</t>
    <phoneticPr fontId="4"/>
  </si>
  <si>
    <t>腸管出血性大腸菌感染症</t>
    <phoneticPr fontId="4"/>
  </si>
  <si>
    <t>母子</t>
    <phoneticPr fontId="4"/>
  </si>
  <si>
    <t>結核</t>
    <phoneticPr fontId="4"/>
  </si>
  <si>
    <t>都市計画法に基づく区域。</t>
    <phoneticPr fontId="4"/>
  </si>
  <si>
    <t>注１）    平成30年4月から外来患者総数に含む。</t>
    <rPh sb="0" eb="1">
      <t>チュウ</t>
    </rPh>
    <phoneticPr fontId="4"/>
  </si>
  <si>
    <t>資　料    市立豊中病院　医事課</t>
    <phoneticPr fontId="5"/>
  </si>
  <si>
    <t xml:space="preserve"> 市収集及び市搬入</t>
    <rPh sb="8" eb="9">
      <t>ニュウ</t>
    </rPh>
    <phoneticPr fontId="4"/>
  </si>
  <si>
    <t>臨時・公共系
（可燃）</t>
    <phoneticPr fontId="7"/>
  </si>
  <si>
    <t>業者・一般
持込（可燃）</t>
    <phoneticPr fontId="7"/>
  </si>
  <si>
    <t>業者・一般
持込（不燃）</t>
    <phoneticPr fontId="7"/>
  </si>
  <si>
    <t>し尿収集量
（委託業者）</t>
    <phoneticPr fontId="7"/>
  </si>
  <si>
    <t>注2）    し尿収集世帯数は、各年度末現在の世帯数である。　</t>
    <rPh sb="0" eb="1">
      <t>チュウ</t>
    </rPh>
    <phoneticPr fontId="4"/>
  </si>
  <si>
    <t>資　料     環境部　減量計画課</t>
    <phoneticPr fontId="4"/>
  </si>
  <si>
    <t>男子</t>
    <rPh sb="0" eb="2">
      <t>ダンシ</t>
    </rPh>
    <phoneticPr fontId="4"/>
  </si>
  <si>
    <t>女子</t>
    <rPh sb="0" eb="2">
      <t>ジョシ</t>
    </rPh>
    <phoneticPr fontId="4"/>
  </si>
  <si>
    <t>この表は、学校保健安全法に基づき、1学期に市立の各幼保連携型認定こども園、小・中学校で実施された定期健康診断の計測結果を平均したものである。なお、全国平均は学校保健統計調査(基幹統計)の結果を掲げたものである。年齢は4月1日現在の満年齢であり、数値は令和3年の調査結果に基づく。</t>
    <rPh sb="2" eb="3">
      <t>ヒョウ</t>
    </rPh>
    <rPh sb="5" eb="9">
      <t>ガッコウホケン</t>
    </rPh>
    <rPh sb="9" eb="12">
      <t>アンゼンホウ</t>
    </rPh>
    <rPh sb="13" eb="14">
      <t>モト</t>
    </rPh>
    <rPh sb="18" eb="20">
      <t>ガッキ</t>
    </rPh>
    <rPh sb="21" eb="23">
      <t>シリツ</t>
    </rPh>
    <rPh sb="24" eb="25">
      <t>カク</t>
    </rPh>
    <rPh sb="25" eb="32">
      <t>ヨウホレンケイガタニンテイ</t>
    </rPh>
    <rPh sb="35" eb="36">
      <t>エン</t>
    </rPh>
    <rPh sb="37" eb="38">
      <t>ショウ</t>
    </rPh>
    <rPh sb="39" eb="42">
      <t>チュウガッコウ</t>
    </rPh>
    <rPh sb="43" eb="45">
      <t>ジッシ</t>
    </rPh>
    <rPh sb="48" eb="50">
      <t>テイキ</t>
    </rPh>
    <rPh sb="50" eb="52">
      <t>ケンコウ</t>
    </rPh>
    <rPh sb="52" eb="54">
      <t>シンダン</t>
    </rPh>
    <rPh sb="55" eb="57">
      <t>ケイソク</t>
    </rPh>
    <rPh sb="57" eb="59">
      <t>ケッカ</t>
    </rPh>
    <rPh sb="60" eb="62">
      <t>ヘイキン</t>
    </rPh>
    <phoneticPr fontId="4"/>
  </si>
  <si>
    <t>注2）    小中学校の結果については、例年、各校で4～6月末までに測定した結果を集計しているが、令和2年度（2020年度）については、新型コロナウイルス感染症の影響により、4～12月末日までに測定した結果を集計している。　</t>
    <rPh sb="0" eb="1">
      <t>チュウ</t>
    </rPh>
    <phoneticPr fontId="4"/>
  </si>
  <si>
    <t>区分</t>
    <rPh sb="0" eb="2">
      <t>クブン</t>
    </rPh>
    <phoneticPr fontId="4"/>
  </si>
  <si>
    <t xml:space="preserve">総量  </t>
    <phoneticPr fontId="4"/>
  </si>
  <si>
    <t>水銀使用
廃製品</t>
    <rPh sb="0" eb="4">
      <t>スイギンシヨウ</t>
    </rPh>
    <phoneticPr fontId="4"/>
  </si>
  <si>
    <t>この表は、豊中市が健康増進法、高齢者の医療の確保に関する法律に基づき実施した生活習慣病検診等の受診者数を掲げたものである。令和3年度からは、すべての検診が個別化した。</t>
    <phoneticPr fontId="4"/>
  </si>
  <si>
    <t>平成29年</t>
    <rPh sb="4" eb="5">
      <t>ネン</t>
    </rPh>
    <phoneticPr fontId="4"/>
  </si>
  <si>
    <t>平成30年</t>
    <rPh sb="4" eb="5">
      <t>ネン</t>
    </rPh>
    <phoneticPr fontId="4"/>
  </si>
  <si>
    <t>令和元年</t>
    <rPh sb="0" eb="2">
      <t>レイワ</t>
    </rPh>
    <rPh sb="2" eb="3">
      <t>ガン</t>
    </rPh>
    <rPh sb="3" eb="4">
      <t>ネン</t>
    </rPh>
    <phoneticPr fontId="4"/>
  </si>
  <si>
    <t>令和2年</t>
    <rPh sb="0" eb="2">
      <t>レイワ</t>
    </rPh>
    <rPh sb="3" eb="4">
      <t>ネン</t>
    </rPh>
    <phoneticPr fontId="4"/>
  </si>
  <si>
    <t>令和3年</t>
    <rPh sb="0" eb="2">
      <t>レイワ</t>
    </rPh>
    <rPh sb="3" eb="4">
      <t>ネン</t>
    </rPh>
    <phoneticPr fontId="4"/>
  </si>
  <si>
    <t>区分</t>
    <rPh sb="0" eb="2">
      <t>クブン</t>
    </rPh>
    <phoneticPr fontId="4"/>
  </si>
  <si>
    <t>令和元年</t>
    <rPh sb="0" eb="2">
      <t>レイワ</t>
    </rPh>
    <rPh sb="2" eb="4">
      <t>ガンネン</t>
    </rPh>
    <phoneticPr fontId="4"/>
  </si>
  <si>
    <t>令和4年</t>
    <rPh sb="0" eb="2">
      <t>レイワ</t>
    </rPh>
    <rPh sb="3" eb="4">
      <t>ネン</t>
    </rPh>
    <phoneticPr fontId="4"/>
  </si>
  <si>
    <t>平成30年度</t>
    <rPh sb="4" eb="6">
      <t>ネンド</t>
    </rPh>
    <phoneticPr fontId="4"/>
  </si>
  <si>
    <t>令和元年度</t>
    <rPh sb="0" eb="2">
      <t>レイワ</t>
    </rPh>
    <rPh sb="2" eb="4">
      <t>ガンネン</t>
    </rPh>
    <rPh sb="4" eb="5">
      <t>ド</t>
    </rPh>
    <phoneticPr fontId="4"/>
  </si>
  <si>
    <t>令和2年度</t>
    <rPh sb="0" eb="2">
      <t>レイワ</t>
    </rPh>
    <rPh sb="3" eb="5">
      <t>ネンド</t>
    </rPh>
    <rPh sb="4" eb="5">
      <t>ド</t>
    </rPh>
    <phoneticPr fontId="4"/>
  </si>
  <si>
    <t>令和4年度</t>
    <rPh sb="0" eb="2">
      <t>レイワ</t>
    </rPh>
    <rPh sb="3" eb="5">
      <t>ネンド</t>
    </rPh>
    <phoneticPr fontId="4"/>
  </si>
  <si>
    <t>令和3年度</t>
    <rPh sb="0" eb="2">
      <t>レイワ</t>
    </rPh>
    <rPh sb="3" eb="4">
      <t>ネン</t>
    </rPh>
    <rPh sb="4" eb="5">
      <t>ド</t>
    </rPh>
    <phoneticPr fontId="4"/>
  </si>
  <si>
    <t>注1）    市外実施者数を含む。</t>
    <phoneticPr fontId="4"/>
  </si>
  <si>
    <t>平成30年</t>
    <rPh sb="4" eb="5">
      <t>ネン</t>
    </rPh>
    <phoneticPr fontId="5"/>
  </si>
  <si>
    <t>コレラ</t>
    <phoneticPr fontId="5"/>
  </si>
  <si>
    <t>4月</t>
  </si>
  <si>
    <t>4月</t>
    <rPh sb="1" eb="2">
      <t>ツキ</t>
    </rPh>
    <phoneticPr fontId="4"/>
  </si>
  <si>
    <t>5月</t>
  </si>
  <si>
    <t>6月</t>
  </si>
  <si>
    <t>7月</t>
  </si>
  <si>
    <t>8月</t>
  </si>
  <si>
    <t>9月</t>
  </si>
  <si>
    <t>10月</t>
  </si>
  <si>
    <t>11月</t>
  </si>
  <si>
    <t>12月</t>
  </si>
  <si>
    <t>1月</t>
  </si>
  <si>
    <t>2月</t>
  </si>
  <si>
    <t>3月</t>
  </si>
  <si>
    <t>千里川</t>
    <phoneticPr fontId="4"/>
  </si>
  <si>
    <t>天竺川</t>
    <phoneticPr fontId="4"/>
  </si>
  <si>
    <t>高川</t>
    <phoneticPr fontId="4"/>
  </si>
  <si>
    <t>1月</t>
    <rPh sb="1" eb="2">
      <t>ツキ</t>
    </rPh>
    <phoneticPr fontId="4"/>
  </si>
  <si>
    <t>注1）    制度改正に伴い平成27年からは00歳から３歳までの集計も開始。</t>
    <rPh sb="0" eb="1">
      <t>チュウ</t>
    </rPh>
    <phoneticPr fontId="4"/>
  </si>
  <si>
    <t>ご み（トン）</t>
    <phoneticPr fontId="4"/>
  </si>
  <si>
    <t>上流
（落合橋）</t>
    <rPh sb="0" eb="2">
      <t>ジョウリュウ</t>
    </rPh>
    <phoneticPr fontId="4"/>
  </si>
  <si>
    <t>区分</t>
    <rPh sb="0" eb="2">
      <t>クブン</t>
    </rPh>
    <phoneticPr fontId="4"/>
  </si>
  <si>
    <t>中流
（月見橋）</t>
    <rPh sb="0" eb="2">
      <t>チュウリュウ</t>
    </rPh>
    <rPh sb="4" eb="5">
      <t>ツキ</t>
    </rPh>
    <rPh sb="5" eb="6">
      <t>ミ</t>
    </rPh>
    <rPh sb="6" eb="7">
      <t>ハシ</t>
    </rPh>
    <phoneticPr fontId="4"/>
  </si>
  <si>
    <r>
      <t>歯科健康診査</t>
    </r>
    <r>
      <rPr>
        <vertAlign val="superscript"/>
        <sz val="10"/>
        <rFont val="ＭＳ Ｐ明朝"/>
        <family val="1"/>
        <charset val="128"/>
      </rPr>
      <t/>
    </r>
    <phoneticPr fontId="5"/>
  </si>
  <si>
    <t>ジフテリア百日咳
破傷風不活化ポリオ混合</t>
    <rPh sb="5" eb="8">
      <t>ヒャクニチゼキ</t>
    </rPh>
    <rPh sb="9" eb="12">
      <t>ハショウフウ</t>
    </rPh>
    <rPh sb="12" eb="13">
      <t>フ</t>
    </rPh>
    <rPh sb="13" eb="15">
      <t>カツカ</t>
    </rPh>
    <rPh sb="18" eb="20">
      <t>コンゴウ</t>
    </rPh>
    <phoneticPr fontId="4"/>
  </si>
  <si>
    <t>インフルエンザ</t>
    <phoneticPr fontId="4"/>
  </si>
  <si>
    <t>病院</t>
    <phoneticPr fontId="4"/>
  </si>
  <si>
    <t>注1）    ジフテリア、百日咳、破傷風混合ワクチンの取扱いは、平成28年7月15日から平成29年12月末までは中止し、平成30年1月より再開した。　</t>
    <phoneticPr fontId="4"/>
  </si>
  <si>
    <t>注3）    ロタウイルス感染症は令和2年10月1日から定期接種化。　</t>
    <phoneticPr fontId="4"/>
  </si>
  <si>
    <t>注4）    風しん（第5期）は昭和37年4月2日～昭和54年4月1日生の男性を対象に、平成31年2月1日から国の風しんの追加的対象として実施。</t>
    <phoneticPr fontId="4"/>
  </si>
  <si>
    <t>各年10月1日現在</t>
    <rPh sb="0" eb="2">
      <t>カクネン</t>
    </rPh>
    <rPh sb="4" eb="5">
      <t>ガツ</t>
    </rPh>
    <rPh sb="6" eb="7">
      <t>ニチ</t>
    </rPh>
    <rPh sb="7" eb="9">
      <t>ゲンザイ</t>
    </rPh>
    <phoneticPr fontId="4"/>
  </si>
  <si>
    <t>数値は年間平均である。</t>
    <phoneticPr fontId="4"/>
  </si>
  <si>
    <t>病床数は年末および月末現在の許可病床数、患者数は、年中または月中の延人員である。なお、入院患者数には当日退院患者数を含む。</t>
    <phoneticPr fontId="4"/>
  </si>
  <si>
    <t>7.1～10.1</t>
  </si>
  <si>
    <t>8.6～10.0</t>
  </si>
  <si>
    <t>7.5～9.9</t>
  </si>
  <si>
    <t>7.5～9.5</t>
  </si>
  <si>
    <t>7.8～8.3</t>
  </si>
  <si>
    <t>8.5～9.5</t>
  </si>
  <si>
    <t>7.9～8.8</t>
  </si>
  <si>
    <t>7.6～8.2</t>
  </si>
  <si>
    <t>注1）    許可業者及び自己搬入の業者・一般持込(不燃）の中に教育機関の資源物を含む。　</t>
    <rPh sb="0" eb="1">
      <t>チュウ</t>
    </rPh>
    <phoneticPr fontId="4"/>
  </si>
  <si>
    <t>注3）　　各項目の合計値は、表示単位未満を四捨五入しているので、一致しない場合がある。　</t>
    <rPh sb="0" eb="1">
      <t>チュウ</t>
    </rPh>
    <phoneticPr fontId="7"/>
  </si>
  <si>
    <t>総量</t>
    <phoneticPr fontId="7"/>
  </si>
  <si>
    <t>-</t>
    <phoneticPr fontId="4"/>
  </si>
  <si>
    <t>高齢者肺炎球菌</t>
    <rPh sb="0" eb="3">
      <t>コウレイシャ</t>
    </rPh>
    <rPh sb="3" eb="5">
      <t>ハイエン</t>
    </rPh>
    <rPh sb="5" eb="7">
      <t>キュウキン</t>
    </rPh>
    <phoneticPr fontId="4"/>
  </si>
  <si>
    <t>小児用肺炎球菌</t>
    <rPh sb="0" eb="2">
      <t>ショウニ</t>
    </rPh>
    <rPh sb="2" eb="3">
      <t>ヨウ</t>
    </rPh>
    <rPh sb="3" eb="5">
      <t>ハイエン</t>
    </rPh>
    <rPh sb="5" eb="7">
      <t>キュウキン</t>
    </rPh>
    <phoneticPr fontId="4"/>
  </si>
  <si>
    <t>悪性新生物</t>
    <rPh sb="0" eb="2">
      <t>アクセイ</t>
    </rPh>
    <rPh sb="2" eb="5">
      <t>シンセイブツ</t>
    </rPh>
    <phoneticPr fontId="4"/>
  </si>
  <si>
    <t>脳血管疾患</t>
    <rPh sb="0" eb="1">
      <t>ノウ</t>
    </rPh>
    <rPh sb="1" eb="3">
      <t>ケッカン</t>
    </rPh>
    <rPh sb="3" eb="5">
      <t>シッカン</t>
    </rPh>
    <phoneticPr fontId="4"/>
  </si>
  <si>
    <t>不慮の事故</t>
    <rPh sb="0" eb="2">
      <t>フリョ</t>
    </rPh>
    <rPh sb="3" eb="5">
      <t>ジコ</t>
    </rPh>
    <phoneticPr fontId="4"/>
  </si>
  <si>
    <t>高血圧性疾患</t>
    <rPh sb="0" eb="3">
      <t>コウケツアツ</t>
    </rPh>
    <rPh sb="3" eb="4">
      <t>セイ</t>
    </rPh>
    <rPh sb="4" eb="6">
      <t>シッカン</t>
    </rPh>
    <phoneticPr fontId="4"/>
  </si>
  <si>
    <t>-</t>
    <phoneticPr fontId="4"/>
  </si>
  <si>
    <t>市民健康診査</t>
    <phoneticPr fontId="5"/>
  </si>
  <si>
    <t>特定健康診査</t>
    <rPh sb="0" eb="1">
      <t>トク</t>
    </rPh>
    <rPh sb="1" eb="2">
      <t>テイ</t>
    </rPh>
    <rPh sb="2" eb="3">
      <t>ケン</t>
    </rPh>
    <phoneticPr fontId="4"/>
  </si>
  <si>
    <t>胃がん検診</t>
    <phoneticPr fontId="4"/>
  </si>
  <si>
    <t>肺がん検診</t>
    <rPh sb="0" eb="1">
      <t>ハイ</t>
    </rPh>
    <rPh sb="3" eb="4">
      <t>ケン</t>
    </rPh>
    <rPh sb="4" eb="5">
      <t>ミ</t>
    </rPh>
    <phoneticPr fontId="4"/>
  </si>
  <si>
    <t>乳がん検診</t>
    <phoneticPr fontId="5"/>
  </si>
  <si>
    <t>子宮がん検診</t>
    <phoneticPr fontId="4"/>
  </si>
  <si>
    <t>大腸がん検診</t>
    <phoneticPr fontId="5"/>
  </si>
  <si>
    <t>骨密度測定</t>
    <phoneticPr fontId="4"/>
  </si>
  <si>
    <t>資　料    健康医療部　コロナ健康支援課</t>
    <rPh sb="18" eb="20">
      <t>シエン</t>
    </rPh>
    <phoneticPr fontId="4"/>
  </si>
  <si>
    <t>　　　-</t>
    <phoneticPr fontId="4"/>
  </si>
  <si>
    <t>資　料    健康医療部　保健安全課、厚生労働省　（人口動態調査）</t>
    <rPh sb="13" eb="15">
      <t>ホケン</t>
    </rPh>
    <rPh sb="15" eb="17">
      <t>アンゼン</t>
    </rPh>
    <rPh sb="19" eb="21">
      <t>コウセイ</t>
    </rPh>
    <rPh sb="21" eb="24">
      <t>ロウドウショウ</t>
    </rPh>
    <rPh sb="26" eb="28">
      <t>ジンコウ</t>
    </rPh>
    <rPh sb="28" eb="30">
      <t>ドウタイ</t>
    </rPh>
    <rPh sb="30" eb="32">
      <t>チョウサ</t>
    </rPh>
    <phoneticPr fontId="4"/>
  </si>
  <si>
    <t>資　料    健康医療部　保健安全課、厚生労働省　（人口動態調査）</t>
    <rPh sb="13" eb="15">
      <t>ホケン</t>
    </rPh>
    <rPh sb="15" eb="17">
      <t>アンゼン</t>
    </rPh>
    <rPh sb="17" eb="18">
      <t>カ</t>
    </rPh>
    <rPh sb="19" eb="24">
      <t>コウセイロウドウショウ</t>
    </rPh>
    <rPh sb="26" eb="28">
      <t>ジンコウ</t>
    </rPh>
    <rPh sb="28" eb="30">
      <t>ドウタイ</t>
    </rPh>
    <rPh sb="30" eb="32">
      <t>チョウサ</t>
    </rPh>
    <phoneticPr fontId="4"/>
  </si>
  <si>
    <t>資　料    健康医療部　健康危機対策課</t>
    <rPh sb="13" eb="15">
      <t>ケンコウ</t>
    </rPh>
    <rPh sb="15" eb="17">
      <t>キキ</t>
    </rPh>
    <rPh sb="17" eb="19">
      <t>タイサク</t>
    </rPh>
    <rPh sb="19" eb="20">
      <t>カ</t>
    </rPh>
    <phoneticPr fontId="4"/>
  </si>
  <si>
    <t>資　料    健康医療部　健康危機対策課</t>
    <rPh sb="13" eb="15">
      <t>ケンコウ</t>
    </rPh>
    <rPh sb="15" eb="17">
      <t>キキ</t>
    </rPh>
    <rPh sb="17" eb="19">
      <t>タイサク</t>
    </rPh>
    <phoneticPr fontId="4"/>
  </si>
  <si>
    <t>…</t>
    <phoneticPr fontId="4"/>
  </si>
  <si>
    <t>注１）    廃棄物投棄については、用途地域別に集計していないため総数のみを記載・加算する。そのため、用途地域別の合計値と総数には乖離が生じる。</t>
    <rPh sb="41" eb="43">
      <t>カサン</t>
    </rPh>
    <rPh sb="51" eb="53">
      <t>ヨウト</t>
    </rPh>
    <rPh sb="53" eb="55">
      <t>チイキ</t>
    </rPh>
    <rPh sb="55" eb="56">
      <t>ベツ</t>
    </rPh>
    <rPh sb="57" eb="60">
      <t>ゴウケイチ</t>
    </rPh>
    <rPh sb="61" eb="63">
      <t>ソウスウ</t>
    </rPh>
    <rPh sb="65" eb="67">
      <t>カイリ</t>
    </rPh>
    <rPh sb="68" eb="69">
      <t>ショウ</t>
    </rPh>
    <phoneticPr fontId="4"/>
  </si>
  <si>
    <t>児童・生徒</t>
    <phoneticPr fontId="4"/>
  </si>
  <si>
    <t xml:space="preserve">注2）    要精密検査者数は、産業医の診断による。 </t>
    <phoneticPr fontId="4"/>
  </si>
  <si>
    <t>注3）     65歳以上が対象である。</t>
    <phoneticPr fontId="4"/>
  </si>
  <si>
    <t>急性灰白髄炎（ポリオ）</t>
    <phoneticPr fontId="4"/>
  </si>
  <si>
    <t>MR混合（麻しん・風しん）</t>
    <rPh sb="2" eb="4">
      <t>コンゴウ</t>
    </rPh>
    <rPh sb="5" eb="6">
      <t>マ</t>
    </rPh>
    <rPh sb="9" eb="10">
      <t>フウ</t>
    </rPh>
    <phoneticPr fontId="4"/>
  </si>
  <si>
    <t>ジフテリア破傷風混合</t>
    <rPh sb="5" eb="8">
      <t>ハショウフウ</t>
    </rPh>
    <rPh sb="8" eb="10">
      <t>コンゴウ</t>
    </rPh>
    <phoneticPr fontId="4"/>
  </si>
  <si>
    <t>水素イオン濃度（ｐH）</t>
    <phoneticPr fontId="4"/>
  </si>
  <si>
    <t>溶存酸素量(DO)</t>
    <phoneticPr fontId="4"/>
  </si>
  <si>
    <t>浮遊物質量(SS)</t>
    <phoneticPr fontId="4"/>
  </si>
  <si>
    <t>生物化学的酸素要求量(BＯD)</t>
    <phoneticPr fontId="4"/>
  </si>
  <si>
    <t>化学的酸素要求量(COD)</t>
    <phoneticPr fontId="4"/>
  </si>
  <si>
    <t>目次</t>
    <rPh sb="0" eb="2">
      <t>モクジ</t>
    </rPh>
    <phoneticPr fontId="4"/>
  </si>
  <si>
    <t>項目　タイトル</t>
    <rPh sb="0" eb="2">
      <t>コウモク</t>
    </rPh>
    <phoneticPr fontId="4"/>
  </si>
  <si>
    <t>←各タイトルをクリックすると各ページへ</t>
    <rPh sb="1" eb="2">
      <t>カク</t>
    </rPh>
    <rPh sb="14" eb="15">
      <t>カク</t>
    </rPh>
    <phoneticPr fontId="4"/>
  </si>
  <si>
    <t>歯科衛生士</t>
    <phoneticPr fontId="4"/>
  </si>
  <si>
    <t>歯科技工士</t>
    <phoneticPr fontId="4"/>
  </si>
  <si>
    <t>有床診療所</t>
    <phoneticPr fontId="4"/>
  </si>
  <si>
    <t>無床診療所</t>
    <rPh sb="2" eb="5">
      <t>シンリョウジョ</t>
    </rPh>
    <phoneticPr fontId="4"/>
  </si>
  <si>
    <t>一般診療所</t>
    <phoneticPr fontId="4"/>
  </si>
  <si>
    <t>歯科診療所</t>
    <phoneticPr fontId="4"/>
  </si>
  <si>
    <t>直接撮影者数</t>
    <rPh sb="0" eb="2">
      <t>チョクセツ</t>
    </rPh>
    <rPh sb="2" eb="5">
      <t>サツエイシャ</t>
    </rPh>
    <rPh sb="5" eb="6">
      <t>スウ</t>
    </rPh>
    <phoneticPr fontId="5"/>
  </si>
  <si>
    <t>間接撮影者数</t>
    <phoneticPr fontId="4"/>
  </si>
  <si>
    <t>要精密検査者数</t>
    <phoneticPr fontId="4"/>
  </si>
  <si>
    <t>住居地域</t>
    <rPh sb="0" eb="2">
      <t>ジュウキョ</t>
    </rPh>
    <rPh sb="2" eb="4">
      <t>チイキ</t>
    </rPh>
    <phoneticPr fontId="4"/>
  </si>
  <si>
    <t>商業地域</t>
    <rPh sb="0" eb="2">
      <t>ショウギョウ</t>
    </rPh>
    <rPh sb="2" eb="4">
      <t>チイキ</t>
    </rPh>
    <phoneticPr fontId="4"/>
  </si>
  <si>
    <t>準工業地域</t>
    <rPh sb="0" eb="1">
      <t>ジュン</t>
    </rPh>
    <rPh sb="1" eb="3">
      <t>コウギョウ</t>
    </rPh>
    <rPh sb="3" eb="5">
      <t>チイキ</t>
    </rPh>
    <phoneticPr fontId="4"/>
  </si>
  <si>
    <t>工業地域</t>
    <rPh sb="0" eb="2">
      <t>コウギョウ</t>
    </rPh>
    <rPh sb="2" eb="4">
      <t>チイキ</t>
    </rPh>
    <phoneticPr fontId="4"/>
  </si>
  <si>
    <t>空港周辺
排水路</t>
    <phoneticPr fontId="4"/>
  </si>
  <si>
    <t>豊能南部
雨水幹線</t>
    <rPh sb="5" eb="7">
      <t>ウスイ</t>
    </rPh>
    <rPh sb="7" eb="9">
      <t>カンセン</t>
    </rPh>
    <phoneticPr fontId="4"/>
  </si>
  <si>
    <t>（神崎川
合流直前）</t>
    <phoneticPr fontId="4"/>
  </si>
  <si>
    <t>下流
（猪名川
合流直前）</t>
    <rPh sb="0" eb="2">
      <t>カリュウ</t>
    </rPh>
    <rPh sb="4" eb="7">
      <t>イナガワ</t>
    </rPh>
    <rPh sb="8" eb="10">
      <t>ゴウリュウ</t>
    </rPh>
    <rPh sb="10" eb="12">
      <t>チョクゼン</t>
    </rPh>
    <phoneticPr fontId="4"/>
  </si>
  <si>
    <t>消化器
内科</t>
    <rPh sb="0" eb="1">
      <t>ショウ</t>
    </rPh>
    <rPh sb="1" eb="2">
      <t>カ</t>
    </rPh>
    <rPh sb="2" eb="3">
      <t>ウツワ</t>
    </rPh>
    <rPh sb="4" eb="5">
      <t>ナイ</t>
    </rPh>
    <rPh sb="5" eb="6">
      <t>カ</t>
    </rPh>
    <phoneticPr fontId="4"/>
  </si>
  <si>
    <t>循環器
内科</t>
    <rPh sb="0" eb="3">
      <t>ジュンカンキ</t>
    </rPh>
    <rPh sb="4" eb="5">
      <t>ナイ</t>
    </rPh>
    <rPh sb="5" eb="6">
      <t>カ</t>
    </rPh>
    <phoneticPr fontId="5"/>
  </si>
  <si>
    <t>脳神経
外科</t>
    <phoneticPr fontId="4"/>
  </si>
  <si>
    <t>ﾘﾊﾋﾞﾘﾃｰｼｮﾝ科</t>
    <rPh sb="10" eb="11">
      <t>カ</t>
    </rPh>
    <phoneticPr fontId="4"/>
  </si>
  <si>
    <t>循環器
内科</t>
    <rPh sb="0" eb="3">
      <t>ジュンカンキ</t>
    </rPh>
    <rPh sb="4" eb="5">
      <t>ウチ</t>
    </rPh>
    <rPh sb="5" eb="6">
      <t>カ</t>
    </rPh>
    <phoneticPr fontId="5"/>
  </si>
  <si>
    <t>ﾘﾊﾋﾞﾘﾃｰ
ｼｮﾝ科</t>
    <rPh sb="11" eb="12">
      <t>カ</t>
    </rPh>
    <phoneticPr fontId="4"/>
  </si>
  <si>
    <t>浄化槽
汚泥量
（許可業者）</t>
    <phoneticPr fontId="7"/>
  </si>
  <si>
    <t>ﾌﾟﾗｽﾁｯｸ製
包装容器</t>
    <rPh sb="7" eb="8">
      <t>セイ</t>
    </rPh>
    <phoneticPr fontId="4"/>
  </si>
  <si>
    <t>15～39歳</t>
    <phoneticPr fontId="4"/>
  </si>
  <si>
    <t>うち訪問診査</t>
    <phoneticPr fontId="4"/>
  </si>
  <si>
    <t>40～74歳</t>
    <phoneticPr fontId="4"/>
  </si>
  <si>
    <t>40～74歳</t>
    <rPh sb="5" eb="6">
      <t>サイ</t>
    </rPh>
    <phoneticPr fontId="4"/>
  </si>
  <si>
    <t>35～39歳</t>
    <phoneticPr fontId="4"/>
  </si>
  <si>
    <t>40歳以上</t>
    <phoneticPr fontId="4"/>
  </si>
  <si>
    <t>20歳以上</t>
    <phoneticPr fontId="4"/>
  </si>
  <si>
    <t>30歳以上</t>
    <phoneticPr fontId="5"/>
  </si>
  <si>
    <t>節目年齢</t>
    <rPh sb="0" eb="2">
      <t>フシメ</t>
    </rPh>
    <rPh sb="2" eb="4">
      <t>ネンレイ</t>
    </rPh>
    <phoneticPr fontId="4"/>
  </si>
  <si>
    <t>18歳以上の女性</t>
    <rPh sb="3" eb="5">
      <t>イジョウ</t>
    </rPh>
    <phoneticPr fontId="5"/>
  </si>
  <si>
    <t>大気汚染</t>
    <phoneticPr fontId="4"/>
  </si>
  <si>
    <t>水質汚濁</t>
    <phoneticPr fontId="4"/>
  </si>
  <si>
    <t>土壌汚染</t>
    <phoneticPr fontId="4"/>
  </si>
  <si>
    <t>騒音</t>
    <phoneticPr fontId="4"/>
  </si>
  <si>
    <t>地盤沈下</t>
    <phoneticPr fontId="4"/>
  </si>
  <si>
    <t>区分</t>
    <rPh sb="0" eb="2">
      <t>クブン</t>
    </rPh>
    <phoneticPr fontId="4"/>
  </si>
  <si>
    <t>空き缶・
危険ごみ</t>
    <rPh sb="0" eb="1">
      <t>ア</t>
    </rPh>
    <rPh sb="2" eb="3">
      <t>カン</t>
    </rPh>
    <phoneticPr fontId="4"/>
  </si>
  <si>
    <t>-</t>
    <phoneticPr fontId="4"/>
  </si>
  <si>
    <t>資　料    健康医療部　健康危機対策課・医療支援課
こども未来部　おやこ保健課</t>
    <rPh sb="13" eb="15">
      <t>ケンコウ</t>
    </rPh>
    <rPh sb="15" eb="17">
      <t>キキ</t>
    </rPh>
    <rPh sb="17" eb="19">
      <t>タイサク</t>
    </rPh>
    <rPh sb="19" eb="20">
      <t>カ</t>
    </rPh>
    <rPh sb="21" eb="23">
      <t>イリョウ</t>
    </rPh>
    <rPh sb="23" eb="25">
      <t>シエン</t>
    </rPh>
    <rPh sb="25" eb="26">
      <t>カ</t>
    </rPh>
    <rPh sb="30" eb="32">
      <t>ミライ</t>
    </rPh>
    <rPh sb="32" eb="33">
      <t>ブ</t>
    </rPh>
    <rPh sb="37" eb="39">
      <t>ホケン</t>
    </rPh>
    <rPh sb="39" eb="40">
      <t>カ</t>
    </rPh>
    <phoneticPr fontId="4"/>
  </si>
  <si>
    <t>資　料     文部科学省　生涯学習政策局　政策課　調査統計企画室
こども未来部　こども事業課、教育委員会事務局　学務保健課</t>
    <rPh sb="57" eb="61">
      <t>ガクムホケン</t>
    </rPh>
    <phoneticPr fontId="4"/>
  </si>
  <si>
    <t>資　料    健康医療部　健康危機対策課、こども未来部　おやこ保健課
教育委員会事務局　学務保健課・教職員課</t>
    <rPh sb="13" eb="15">
      <t>ケンコウ</t>
    </rPh>
    <rPh sb="15" eb="17">
      <t>キキ</t>
    </rPh>
    <rPh sb="17" eb="19">
      <t>タイサク</t>
    </rPh>
    <rPh sb="44" eb="46">
      <t>ガクム</t>
    </rPh>
    <rPh sb="46" eb="48">
      <t>ホケン</t>
    </rPh>
    <rPh sb="50" eb="53">
      <t>キョウショクイン</t>
    </rPh>
    <rPh sb="53" eb="54">
      <t>カ</t>
    </rPh>
    <phoneticPr fontId="4"/>
  </si>
  <si>
    <t>資　料    厚生労働省　（医療施設調査）、健康医療部　保健安全課</t>
    <rPh sb="7" eb="9">
      <t>コウセイ</t>
    </rPh>
    <rPh sb="9" eb="12">
      <t>ロウドウショウ</t>
    </rPh>
    <phoneticPr fontId="4"/>
  </si>
  <si>
    <t>-</t>
    <phoneticPr fontId="4"/>
  </si>
  <si>
    <t>注1）   （一財）豊中市医療保健センターが市の受託事業として豊中市立庄内保健センターで実施していた休日等急病診療及び障害者歯科診療は、令和3年4月1日より（一財）豊中市医療保健センターの自主事業となったため、診療所の名称が「（一財）豊中市医療保健センター」は「（一財）豊中市医療保健センター本部診療所」、「豊中市立庄内保健センター」は「（一財）豊中市医療保健センター南部診療所」に変更。</t>
    <rPh sb="191" eb="193">
      <t>ヘンコウ</t>
    </rPh>
    <phoneticPr fontId="4"/>
  </si>
  <si>
    <t>資　料    健康医療部　保健安全課、（一財）豊中市医療保健センター</t>
    <rPh sb="13" eb="15">
      <t>ホケン</t>
    </rPh>
    <rPh sb="15" eb="18">
      <t>アンゼンカ</t>
    </rPh>
    <rPh sb="20" eb="22">
      <t>イチザイ</t>
    </rPh>
    <phoneticPr fontId="4"/>
  </si>
  <si>
    <t>この表は、一般財団法人豊中市医療保健センター本部診療所及び南部診療所の休日等急病診療（日・祝日・夏季8/14・15及び年末年始の10時～12時、13時～17時）、障害者歯科診療｛一般財団法人豊中市医療保健センター本部診療所（火･木の14時～16時）、南部診療所（水の14時～16時）｝、在宅ねたきり者等訪問歯科診療（火・水・木・金の13時～15時）、福祉・保健施設入所者歯科訪問診療（木・金の13時～15時）事業の状況を掲げたものである。ただし、在宅ねたきり者等訪問歯科、福祉・保健施設入所者歯科訪問の診療事業は、一般財団法人豊中市医療保健センター本部診療所のみ実施。</t>
    <phoneticPr fontId="4"/>
  </si>
  <si>
    <t>注1）    骨密度測定の対象年齢は、40、45、50、55、60、65、70の節目年齢とした。</t>
    <phoneticPr fontId="4"/>
  </si>
  <si>
    <t>30～39歳</t>
    <phoneticPr fontId="4"/>
  </si>
  <si>
    <t>令和2年</t>
    <rPh sb="0" eb="2">
      <t>レイワネンド</t>
    </rPh>
    <phoneticPr fontId="4"/>
  </si>
  <si>
    <r>
      <t>許可業者及び自己搬入</t>
    </r>
    <r>
      <rPr>
        <vertAlign val="superscript"/>
        <sz val="10"/>
        <rFont val="HGPｺﾞｼｯｸM"/>
        <family val="3"/>
        <charset val="128"/>
      </rPr>
      <t>1)</t>
    </r>
    <phoneticPr fontId="7"/>
  </si>
  <si>
    <r>
      <t>し尿収集
世帯数</t>
    </r>
    <r>
      <rPr>
        <vertAlign val="superscript"/>
        <sz val="10"/>
        <rFont val="HGPｺﾞｼｯｸM"/>
        <family val="3"/>
        <charset val="128"/>
      </rPr>
      <t>2)</t>
    </r>
    <phoneticPr fontId="7"/>
  </si>
  <si>
    <r>
      <t>収集量</t>
    </r>
    <r>
      <rPr>
        <vertAlign val="superscript"/>
        <sz val="10"/>
        <rFont val="HGPｺﾞｼｯｸM"/>
        <family val="3"/>
        <charset val="128"/>
      </rPr>
      <t>3)</t>
    </r>
    <rPh sb="0" eb="2">
      <t>シュウシュウ</t>
    </rPh>
    <rPh sb="2" eb="3">
      <t>リョウ</t>
    </rPh>
    <phoneticPr fontId="4"/>
  </si>
  <si>
    <r>
      <t>臨時・公共系</t>
    </r>
    <r>
      <rPr>
        <vertAlign val="superscript"/>
        <sz val="9.5"/>
        <rFont val="HGPｺﾞｼｯｸM"/>
        <family val="3"/>
        <charset val="128"/>
      </rPr>
      <t xml:space="preserve">
</t>
    </r>
    <r>
      <rPr>
        <sz val="9.5"/>
        <rFont val="HGPｺﾞｼｯｸM"/>
        <family val="3"/>
        <charset val="128"/>
      </rPr>
      <t>（不燃）</t>
    </r>
    <phoneticPr fontId="7"/>
  </si>
  <si>
    <r>
      <t>幼保連携型認定こども園</t>
    </r>
    <r>
      <rPr>
        <vertAlign val="superscript"/>
        <sz val="10"/>
        <rFont val="HGPｺﾞｼｯｸM"/>
        <family val="3"/>
        <charset val="128"/>
      </rPr>
      <t>1)</t>
    </r>
    <phoneticPr fontId="4"/>
  </si>
  <si>
    <r>
      <t>小学校</t>
    </r>
    <r>
      <rPr>
        <vertAlign val="superscript"/>
        <sz val="10"/>
        <rFont val="HGPｺﾞｼｯｸM"/>
        <family val="3"/>
        <charset val="128"/>
      </rPr>
      <t>2)</t>
    </r>
    <phoneticPr fontId="4"/>
  </si>
  <si>
    <r>
      <t>中学校</t>
    </r>
    <r>
      <rPr>
        <vertAlign val="superscript"/>
        <sz val="10"/>
        <rFont val="HGPｺﾞｼｯｸM"/>
        <family val="3"/>
        <charset val="128"/>
      </rPr>
      <t>2)</t>
    </r>
    <phoneticPr fontId="4"/>
  </si>
  <si>
    <r>
      <t>救急科</t>
    </r>
    <r>
      <rPr>
        <vertAlign val="superscript"/>
        <sz val="10"/>
        <rFont val="HGPｺﾞｼｯｸM"/>
        <family val="3"/>
        <charset val="128"/>
      </rPr>
      <t>1)</t>
    </r>
    <phoneticPr fontId="4"/>
  </si>
  <si>
    <r>
      <t>総数</t>
    </r>
    <r>
      <rPr>
        <vertAlign val="superscript"/>
        <sz val="10"/>
        <rFont val="HGPｺﾞｼｯｸM"/>
        <family val="3"/>
        <charset val="128"/>
      </rPr>
      <t>1)</t>
    </r>
    <rPh sb="0" eb="2">
      <t>ソウスウ</t>
    </rPh>
    <phoneticPr fontId="4"/>
  </si>
  <si>
    <r>
      <t>廃棄物投棄</t>
    </r>
    <r>
      <rPr>
        <vertAlign val="superscript"/>
        <sz val="10"/>
        <rFont val="HGPｺﾞｼｯｸM"/>
        <family val="3"/>
        <charset val="128"/>
      </rPr>
      <t>1)</t>
    </r>
    <rPh sb="0" eb="3">
      <t>ハイキブツ</t>
    </rPh>
    <rPh sb="3" eb="5">
      <t>トウキ</t>
    </rPh>
    <phoneticPr fontId="4"/>
  </si>
  <si>
    <r>
      <t>個　別</t>
    </r>
    <r>
      <rPr>
        <vertAlign val="superscript"/>
        <sz val="10"/>
        <rFont val="HGPｺﾞｼｯｸM"/>
        <family val="3"/>
        <charset val="128"/>
      </rPr>
      <t>1)</t>
    </r>
    <phoneticPr fontId="4"/>
  </si>
  <si>
    <r>
      <t>BCG接種者数</t>
    </r>
    <r>
      <rPr>
        <vertAlign val="superscript"/>
        <sz val="10"/>
        <rFont val="HGPｺﾞｼｯｸM"/>
        <family val="3"/>
        <charset val="128"/>
      </rPr>
      <t>1)</t>
    </r>
    <phoneticPr fontId="4"/>
  </si>
  <si>
    <r>
      <t>教職員</t>
    </r>
    <r>
      <rPr>
        <vertAlign val="superscript"/>
        <sz val="10"/>
        <rFont val="HGPｺﾞｼｯｸM"/>
        <family val="3"/>
        <charset val="128"/>
      </rPr>
      <t>2)</t>
    </r>
    <rPh sb="0" eb="3">
      <t>キョウショクイン</t>
    </rPh>
    <phoneticPr fontId="4"/>
  </si>
  <si>
    <r>
      <t>一般</t>
    </r>
    <r>
      <rPr>
        <vertAlign val="superscript"/>
        <sz val="10"/>
        <rFont val="HGPｺﾞｼｯｸM"/>
        <family val="3"/>
        <charset val="128"/>
      </rPr>
      <t>3)</t>
    </r>
    <phoneticPr fontId="4"/>
  </si>
  <si>
    <r>
      <t>ジフテリア百日咳</t>
    </r>
    <r>
      <rPr>
        <vertAlign val="superscript"/>
        <sz val="10"/>
        <rFont val="HGPｺﾞｼｯｸM"/>
        <family val="3"/>
        <charset val="128"/>
      </rPr>
      <t>1)</t>
    </r>
    <r>
      <rPr>
        <sz val="10"/>
        <rFont val="HGPｺﾞｼｯｸM"/>
        <family val="3"/>
        <charset val="128"/>
      </rPr>
      <t xml:space="preserve">
破傷風混合</t>
    </r>
    <rPh sb="11" eb="14">
      <t>ハショウフウ</t>
    </rPh>
    <rPh sb="14" eb="16">
      <t>コンゴウ</t>
    </rPh>
    <phoneticPr fontId="4"/>
  </si>
  <si>
    <r>
      <t>ロタウイルス感染症</t>
    </r>
    <r>
      <rPr>
        <vertAlign val="superscript"/>
        <sz val="10"/>
        <rFont val="HGPｺﾞｼｯｸM"/>
        <family val="3"/>
        <charset val="128"/>
      </rPr>
      <t>3)</t>
    </r>
    <rPh sb="6" eb="9">
      <t>カンセンショウ</t>
    </rPh>
    <phoneticPr fontId="4"/>
  </si>
  <si>
    <r>
      <t>風しん（第5期）</t>
    </r>
    <r>
      <rPr>
        <vertAlign val="superscript"/>
        <sz val="10"/>
        <rFont val="HGPｺﾞｼｯｸM"/>
        <family val="3"/>
        <charset val="128"/>
      </rPr>
      <t>4)</t>
    </r>
    <rPh sb="0" eb="1">
      <t>フウ</t>
    </rPh>
    <rPh sb="4" eb="5">
      <t>ダイ</t>
    </rPh>
    <rPh sb="6" eb="7">
      <t>キ</t>
    </rPh>
    <phoneticPr fontId="4"/>
  </si>
  <si>
    <r>
      <t>（一財）豊中市
医療保健センター
本部診療所</t>
    </r>
    <r>
      <rPr>
        <vertAlign val="superscript"/>
        <sz val="10"/>
        <rFont val="HGPｺﾞｼｯｸM"/>
        <family val="3"/>
        <charset val="128"/>
      </rPr>
      <t>1)</t>
    </r>
    <phoneticPr fontId="4"/>
  </si>
  <si>
    <r>
      <t>（一財）豊中市
医療保健センター
南部診療所</t>
    </r>
    <r>
      <rPr>
        <vertAlign val="superscript"/>
        <sz val="10"/>
        <rFont val="HGPｺﾞｼｯｸM"/>
        <family val="3"/>
        <charset val="128"/>
      </rPr>
      <t>1)</t>
    </r>
    <phoneticPr fontId="4"/>
  </si>
  <si>
    <t>資　料    環境部　環境指導課</t>
    <rPh sb="0" eb="1">
      <t>シ</t>
    </rPh>
    <rPh sb="2" eb="3">
      <t>リョウ</t>
    </rPh>
    <rPh sb="11" eb="13">
      <t>カンキョウ</t>
    </rPh>
    <rPh sb="13" eb="15">
      <t>シドウ</t>
    </rPh>
    <rPh sb="15" eb="16">
      <t>カ</t>
    </rPh>
    <phoneticPr fontId="4"/>
  </si>
  <si>
    <t>資　料    環境部　環境指導課</t>
    <rPh sb="15" eb="16">
      <t>カ</t>
    </rPh>
    <phoneticPr fontId="4"/>
  </si>
  <si>
    <t>資　料    環境部　環境指導課・美化推進課</t>
    <rPh sb="11" eb="13">
      <t>カンキョウ</t>
    </rPh>
    <rPh sb="13" eb="15">
      <t>シドウ</t>
    </rPh>
    <phoneticPr fontId="4"/>
  </si>
  <si>
    <t>用途地域別</t>
    <rPh sb="0" eb="2">
      <t>ヨウト</t>
    </rPh>
    <rPh sb="2" eb="4">
      <t>チイキ</t>
    </rPh>
    <rPh sb="4" eb="5">
      <t>ベツ</t>
    </rPh>
    <phoneticPr fontId="4"/>
  </si>
  <si>
    <t>計</t>
    <rPh sb="0" eb="1">
      <t>ケイ</t>
    </rPh>
    <phoneticPr fontId="4"/>
  </si>
  <si>
    <t>近隣商業
地域</t>
    <rPh sb="0" eb="2">
      <t>キンリン</t>
    </rPh>
    <rPh sb="2" eb="4">
      <t>ショウギョウ</t>
    </rPh>
    <rPh sb="5" eb="7">
      <t>チイキ</t>
    </rPh>
    <phoneticPr fontId="4"/>
  </si>
  <si>
    <t>その他の
地域</t>
    <rPh sb="2" eb="3">
      <t>タ</t>
    </rPh>
    <rPh sb="5" eb="7">
      <t>チイキ</t>
    </rPh>
    <phoneticPr fontId="4"/>
  </si>
  <si>
    <t>-</t>
    <phoneticPr fontId="4"/>
  </si>
  <si>
    <r>
      <t>ヒトパピローマウイルス感染症（子宮頸がん）</t>
    </r>
    <r>
      <rPr>
        <vertAlign val="superscript"/>
        <sz val="10"/>
        <rFont val="HGPｺﾞｼｯｸM"/>
        <family val="3"/>
        <charset val="128"/>
      </rPr>
      <t>2)</t>
    </r>
    <phoneticPr fontId="4"/>
  </si>
  <si>
    <t>注2）    ヒトパピローマウイルス感染症（子宮頸がん）は平成25年6月から積極的な勧奨を控え、令和４年４月から積極的勧奨を再開した。</t>
    <phoneticPr fontId="4"/>
  </si>
  <si>
    <t>市役所局</t>
  </si>
  <si>
    <t>千里局</t>
  </si>
  <si>
    <t>千成局</t>
  </si>
  <si>
    <t>注2）    環境基準:1時間値の1日平均値が10ppm以下であり、かつ、1時間値の8時間平均値が20ppm以下であること。</t>
    <phoneticPr fontId="4"/>
  </si>
  <si>
    <t>注3）    環境基準:1時間値の1日平均値が0.10㎎/㎥以下であり、かつ、1時間値が0.20mg/㎥以下であること。浮遊粒子状物質とは、 大気中に浮遊する粒子状物質であって、その粒径は10μm以下のものをいう。</t>
    <phoneticPr fontId="4"/>
  </si>
  <si>
    <t>注4）    環境基準:1時間値の1日平均値が0.04ppmから0.06ppmまでのゾーン内又はそれ以下であること。</t>
    <phoneticPr fontId="4"/>
  </si>
  <si>
    <t>注5）    環境基準:1時間値が0.06ppm以下であること。</t>
    <phoneticPr fontId="4"/>
  </si>
  <si>
    <r>
      <t>浮遊粒子状物質
濃度(㎎/㎥)</t>
    </r>
    <r>
      <rPr>
        <vertAlign val="superscript"/>
        <sz val="10"/>
        <rFont val="HGPｺﾞｼｯｸM"/>
        <family val="3"/>
        <charset val="128"/>
      </rPr>
      <t>3)</t>
    </r>
    <phoneticPr fontId="4"/>
  </si>
  <si>
    <r>
      <t>一酸化炭素
濃度(ppm)</t>
    </r>
    <r>
      <rPr>
        <vertAlign val="superscript"/>
        <sz val="8"/>
        <rFont val="HGPｺﾞｼｯｸM"/>
        <family val="3"/>
        <charset val="128"/>
      </rPr>
      <t>2)</t>
    </r>
    <phoneticPr fontId="4"/>
  </si>
  <si>
    <r>
      <t>二酸化いおう
濃度( p p m )</t>
    </r>
    <r>
      <rPr>
        <vertAlign val="superscript"/>
        <sz val="10"/>
        <rFont val="HGPｺﾞｼｯｸM"/>
        <family val="3"/>
        <charset val="128"/>
      </rPr>
      <t>1)</t>
    </r>
    <rPh sb="0" eb="3">
      <t>ニサンカ</t>
    </rPh>
    <rPh sb="7" eb="9">
      <t>ノウド</t>
    </rPh>
    <phoneticPr fontId="4"/>
  </si>
  <si>
    <r>
      <t>二酸化窒素
濃度( p p m )</t>
    </r>
    <r>
      <rPr>
        <vertAlign val="superscript"/>
        <sz val="10"/>
        <rFont val="HGPｺﾞｼｯｸM"/>
        <family val="3"/>
        <charset val="128"/>
      </rPr>
      <t>4)</t>
    </r>
    <phoneticPr fontId="4"/>
  </si>
  <si>
    <r>
      <t>光化学オキシダント
濃度( p p m )</t>
    </r>
    <r>
      <rPr>
        <vertAlign val="superscript"/>
        <sz val="10"/>
        <rFont val="HGPｺﾞｼｯｸM"/>
        <family val="3"/>
        <charset val="128"/>
      </rPr>
      <t>5)</t>
    </r>
    <phoneticPr fontId="4"/>
  </si>
  <si>
    <t>注1）    環境基準:1時間値の1日平均値が0.04ppm以下であり、かつ、1時間値が0.1ppm以下であること。</t>
    <phoneticPr fontId="4"/>
  </si>
  <si>
    <t>…</t>
  </si>
  <si>
    <t>…</t>
    <phoneticPr fontId="4"/>
  </si>
  <si>
    <t>総数</t>
    <phoneticPr fontId="4"/>
  </si>
  <si>
    <t>医療施設数</t>
    <rPh sb="0" eb="2">
      <t>イリョウ</t>
    </rPh>
    <rPh sb="2" eb="4">
      <t>シセツ</t>
    </rPh>
    <rPh sb="4" eb="5">
      <t>スウ</t>
    </rPh>
    <phoneticPr fontId="4"/>
  </si>
  <si>
    <t>医療従事者数</t>
    <rPh sb="0" eb="2">
      <t>イリョウ</t>
    </rPh>
    <rPh sb="2" eb="5">
      <t>ジュウジシャ</t>
    </rPh>
    <rPh sb="5" eb="6">
      <t>スウ</t>
    </rPh>
    <phoneticPr fontId="4"/>
  </si>
  <si>
    <t>1)</t>
    <phoneticPr fontId="4"/>
  </si>
  <si>
    <t>注1）    医師法、歯科医師法、薬剤師法、保健師・助産師・看護師法、歯科衛生士法、歯科技工士法に基づき住所地もしくは就業地において1月15日までに届出があったものである。令和４年については、現在国による集計中のため不詳。</t>
    <rPh sb="0" eb="1">
      <t>チュウ</t>
    </rPh>
    <phoneticPr fontId="4"/>
  </si>
  <si>
    <t>-</t>
    <phoneticPr fontId="4"/>
  </si>
  <si>
    <t>第10章　保健衛生</t>
    <rPh sb="0" eb="1">
      <t>ダイ</t>
    </rPh>
    <rPh sb="3" eb="4">
      <t>ショウ</t>
    </rPh>
    <rPh sb="5" eb="7">
      <t>ホケン</t>
    </rPh>
    <rPh sb="7" eb="9">
      <t>エイセイ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</si>
</sst>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Red]#,##0"/>
    <numFmt numFmtId="178" formatCode="#,##0.0;[Red]#,##0.0"/>
    <numFmt numFmtId="179" formatCode="#,##0.00_);[Red]\(#,##0.00\)"/>
    <numFmt numFmtId="180" formatCode="#,##0.00_ "/>
    <numFmt numFmtId="181" formatCode="0.0"/>
    <numFmt numFmtId="182" formatCode="##,###,##0;&quot;-&quot;#,###,##0"/>
  </numFmts>
  <fonts count="24">
    <font>
      <sz val="11"/>
      <name val="ＭＳ Ｐゴシック"/>
      <family val="3"/>
      <charset val="128"/>
    </font>
    <font>
      <sz val="11"/>
      <color theme="1"/>
      <name val="ＭＳ Ｐゴシック"/>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6"/>
      <name val="ＭＳ Ｐ明朝"/>
      <family val="1"/>
      <charset val="128"/>
    </font>
    <font>
      <vertAlign val="superscript"/>
      <sz val="10"/>
      <name val="ＭＳ Ｐ明朝"/>
      <family val="1"/>
      <charset val="128"/>
    </font>
    <font>
      <sz val="6"/>
      <name val="ＭＳ Ｐゴシック"/>
      <family val="2"/>
      <charset val="128"/>
    </font>
    <font>
      <sz val="20"/>
      <name val="ＭＳ Ｐゴシック"/>
      <family val="3"/>
      <charset val="128"/>
    </font>
    <font>
      <sz val="16"/>
      <name val="ＭＳ Ｐゴシック"/>
      <family val="3"/>
      <charset val="128"/>
    </font>
    <font>
      <sz val="9"/>
      <name val="ＭＳ Ｐゴシック"/>
      <family val="3"/>
      <charset val="128"/>
    </font>
    <font>
      <sz val="10"/>
      <name val="HGPｺﾞｼｯｸM"/>
      <family val="3"/>
      <charset val="128"/>
    </font>
    <font>
      <sz val="9"/>
      <color theme="1"/>
      <name val="HGPｺﾞｼｯｸM"/>
      <family val="3"/>
      <charset val="128"/>
    </font>
    <font>
      <sz val="11"/>
      <name val="HGPｺﾞｼｯｸM"/>
      <family val="3"/>
      <charset val="128"/>
    </font>
    <font>
      <sz val="16"/>
      <name val="HGPｺﾞｼｯｸM"/>
      <family val="3"/>
      <charset val="128"/>
    </font>
    <font>
      <b/>
      <sz val="10"/>
      <name val="HGPｺﾞｼｯｸM"/>
      <family val="3"/>
      <charset val="128"/>
    </font>
    <font>
      <sz val="10"/>
      <color theme="1"/>
      <name val="HGPｺﾞｼｯｸM"/>
      <family val="3"/>
      <charset val="128"/>
    </font>
    <font>
      <vertAlign val="superscript"/>
      <sz val="10"/>
      <name val="HGPｺﾞｼｯｸM"/>
      <family val="3"/>
      <charset val="128"/>
    </font>
    <font>
      <sz val="9.5"/>
      <name val="HGPｺﾞｼｯｸM"/>
      <family val="3"/>
      <charset val="128"/>
    </font>
    <font>
      <vertAlign val="superscript"/>
      <sz val="9.5"/>
      <name val="HGPｺﾞｼｯｸM"/>
      <family val="3"/>
      <charset val="128"/>
    </font>
    <font>
      <b/>
      <sz val="10"/>
      <color theme="1"/>
      <name val="HGPｺﾞｼｯｸM"/>
      <family val="3"/>
      <charset val="128"/>
    </font>
    <font>
      <sz val="8"/>
      <name val="HGPｺﾞｼｯｸM"/>
      <family val="3"/>
      <charset val="128"/>
    </font>
    <font>
      <vertAlign val="superscript"/>
      <sz val="8"/>
      <name val="HGPｺﾞｼｯｸM"/>
      <family val="3"/>
      <charset val="128"/>
    </font>
    <font>
      <sz val="9"/>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3">
    <border>
      <left/>
      <right/>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diagonal/>
    </border>
    <border>
      <left/>
      <right/>
      <top style="thin">
        <color indexed="64"/>
      </top>
      <bottom/>
      <diagonal/>
    </border>
    <border>
      <left/>
      <right style="hair">
        <color indexed="64"/>
      </right>
      <top style="hair">
        <color indexed="64"/>
      </top>
      <bottom/>
      <diagonal/>
    </border>
    <border>
      <left/>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style="hair">
        <color auto="1"/>
      </right>
      <top style="hair">
        <color auto="1"/>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bottom style="dotted">
        <color rgb="FF3F3F3F"/>
      </bottom>
      <diagonal/>
    </border>
  </borders>
  <cellStyleXfs count="8">
    <xf numFmtId="0" fontId="0" fillId="0" borderId="0"/>
    <xf numFmtId="38" fontId="3"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3" fillId="0" borderId="0"/>
    <xf numFmtId="0" fontId="12" fillId="2" borderId="32">
      <alignment vertical="center"/>
    </xf>
  </cellStyleXfs>
  <cellXfs count="402">
    <xf numFmtId="0" fontId="0" fillId="0" borderId="0" xfId="0"/>
    <xf numFmtId="0" fontId="0" fillId="2" borderId="0" xfId="0" applyFill="1"/>
    <xf numFmtId="0" fontId="9" fillId="2" borderId="0" xfId="0" applyFont="1" applyFill="1" applyAlignment="1">
      <alignment vertical="center"/>
    </xf>
    <xf numFmtId="0" fontId="0" fillId="2" borderId="0" xfId="0" applyFill="1" applyAlignment="1">
      <alignment vertical="center"/>
    </xf>
    <xf numFmtId="0" fontId="10" fillId="3" borderId="1" xfId="0" applyFont="1" applyFill="1" applyBorder="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horizontal="left" vertical="center"/>
    </xf>
    <xf numFmtId="0" fontId="14" fillId="2" borderId="0" xfId="0" applyFont="1" applyFill="1" applyAlignment="1">
      <alignment horizontal="center" vertical="center"/>
    </xf>
    <xf numFmtId="0" fontId="14" fillId="2" borderId="0" xfId="0" applyFont="1" applyFill="1" applyBorder="1" applyAlignment="1">
      <alignment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11" fillId="2" borderId="0" xfId="0" applyFont="1" applyFill="1" applyBorder="1" applyAlignment="1">
      <alignment horizontal="left" vertical="center"/>
    </xf>
    <xf numFmtId="38" fontId="11" fillId="2" borderId="13" xfId="1" applyFont="1" applyFill="1" applyBorder="1" applyAlignment="1">
      <alignment horizontal="distributed" vertical="center" justifyLastLine="1"/>
    </xf>
    <xf numFmtId="38" fontId="11" fillId="2" borderId="13" xfId="1" applyFont="1" applyFill="1" applyBorder="1" applyAlignment="1">
      <alignment horizontal="distributed" vertical="distributed" justifyLastLine="1"/>
    </xf>
    <xf numFmtId="38" fontId="11" fillId="2" borderId="12" xfId="1" applyFont="1" applyFill="1" applyBorder="1" applyAlignment="1">
      <alignment horizontal="distributed" vertical="distributed" justifyLastLine="1"/>
    </xf>
    <xf numFmtId="0" fontId="15" fillId="2" borderId="0" xfId="0" applyFont="1" applyFill="1" applyBorder="1" applyAlignment="1">
      <alignment vertical="center"/>
    </xf>
    <xf numFmtId="38" fontId="11" fillId="2" borderId="0" xfId="1" applyFont="1" applyFill="1" applyBorder="1" applyAlignment="1">
      <alignment vertical="center"/>
    </xf>
    <xf numFmtId="38" fontId="16" fillId="2" borderId="0" xfId="1" applyFont="1" applyFill="1" applyBorder="1" applyAlignment="1">
      <alignment vertical="center"/>
    </xf>
    <xf numFmtId="38" fontId="11" fillId="2" borderId="1" xfId="1" applyFont="1" applyFill="1" applyBorder="1" applyAlignment="1">
      <alignment vertical="center"/>
    </xf>
    <xf numFmtId="38" fontId="16" fillId="2" borderId="1" xfId="1" applyFont="1" applyFill="1" applyBorder="1" applyAlignment="1">
      <alignment vertical="center"/>
    </xf>
    <xf numFmtId="0" fontId="11" fillId="2" borderId="0" xfId="0" applyFont="1" applyFill="1" applyBorder="1" applyAlignment="1">
      <alignment horizontal="right" vertical="center"/>
    </xf>
    <xf numFmtId="0" fontId="14" fillId="2" borderId="0" xfId="2" applyFont="1" applyFill="1" applyBorder="1" applyAlignment="1">
      <alignment horizontal="left" vertical="center"/>
    </xf>
    <xf numFmtId="0" fontId="11" fillId="2" borderId="0" xfId="2" applyFont="1" applyFill="1" applyBorder="1" applyAlignment="1">
      <alignment horizontal="left" vertical="center"/>
    </xf>
    <xf numFmtId="0" fontId="11" fillId="2" borderId="0" xfId="2" applyFont="1" applyFill="1" applyBorder="1" applyAlignment="1">
      <alignment horizontal="left" vertical="center" wrapText="1"/>
    </xf>
    <xf numFmtId="0" fontId="11" fillId="2" borderId="0" xfId="2" applyFont="1" applyFill="1" applyBorder="1" applyAlignment="1">
      <alignment horizontal="distributed" vertical="center" wrapText="1" justifyLastLine="1"/>
    </xf>
    <xf numFmtId="0" fontId="11" fillId="2" borderId="0" xfId="2" applyFont="1" applyFill="1" applyBorder="1" applyAlignment="1">
      <alignment horizontal="distributed" vertical="center" justifyLastLine="1"/>
    </xf>
    <xf numFmtId="0" fontId="11" fillId="2" borderId="7" xfId="2" applyFont="1" applyFill="1" applyBorder="1" applyAlignment="1">
      <alignment horizontal="distributed" vertical="distributed" justifyLastLine="1"/>
    </xf>
    <xf numFmtId="0" fontId="11" fillId="2" borderId="7" xfId="2" applyFont="1" applyFill="1" applyBorder="1" applyAlignment="1">
      <alignment horizontal="distributed" vertical="distributed" justifyLastLine="1" shrinkToFit="1"/>
    </xf>
    <xf numFmtId="0" fontId="11" fillId="2" borderId="7" xfId="2" applyFont="1" applyFill="1" applyBorder="1" applyAlignment="1">
      <alignment horizontal="distributed" vertical="center" wrapText="1" justifyLastLine="1"/>
    </xf>
    <xf numFmtId="0" fontId="11" fillId="2" borderId="7" xfId="2" applyFont="1" applyFill="1" applyBorder="1" applyAlignment="1">
      <alignment horizontal="distributed" vertical="center" wrapText="1" justifyLastLine="1" shrinkToFit="1"/>
    </xf>
    <xf numFmtId="0" fontId="18" fillId="2" borderId="6" xfId="2" applyFont="1" applyFill="1" applyBorder="1" applyAlignment="1">
      <alignment horizontal="distributed" vertical="center" wrapText="1" justifyLastLine="1" shrinkToFit="1"/>
    </xf>
    <xf numFmtId="0" fontId="18" fillId="2" borderId="7" xfId="2" applyFont="1" applyFill="1" applyBorder="1" applyAlignment="1">
      <alignment horizontal="distributed" vertical="center" wrapText="1" justifyLastLine="1" shrinkToFit="1"/>
    </xf>
    <xf numFmtId="0" fontId="11" fillId="2" borderId="6" xfId="2" applyFont="1" applyFill="1" applyBorder="1" applyAlignment="1">
      <alignment horizontal="distributed" vertical="center" wrapText="1" justifyLastLine="1" shrinkToFit="1"/>
    </xf>
    <xf numFmtId="180" fontId="11" fillId="2" borderId="4" xfId="3" applyNumberFormat="1" applyFont="1" applyFill="1" applyBorder="1" applyAlignment="1">
      <alignment vertical="center"/>
    </xf>
    <xf numFmtId="180" fontId="11" fillId="2" borderId="0" xfId="3" applyNumberFormat="1" applyFont="1" applyFill="1" applyBorder="1" applyAlignment="1" applyProtection="1">
      <alignment vertical="center"/>
    </xf>
    <xf numFmtId="180" fontId="11" fillId="2" borderId="0" xfId="3" applyNumberFormat="1" applyFont="1" applyFill="1" applyBorder="1" applyAlignment="1">
      <alignment vertical="center" shrinkToFit="1"/>
    </xf>
    <xf numFmtId="179" fontId="11" fillId="2" borderId="0" xfId="2" applyNumberFormat="1" applyFont="1" applyFill="1" applyBorder="1" applyAlignment="1">
      <alignment vertical="center" justifyLastLine="1" shrinkToFit="1"/>
    </xf>
    <xf numFmtId="179" fontId="11" fillId="2" borderId="0" xfId="3" applyNumberFormat="1" applyFont="1" applyFill="1" applyBorder="1" applyAlignment="1">
      <alignment vertical="center" shrinkToFit="1"/>
    </xf>
    <xf numFmtId="0" fontId="11" fillId="2" borderId="0" xfId="3" applyNumberFormat="1" applyFont="1" applyFill="1" applyBorder="1" applyAlignment="1">
      <alignment vertical="center"/>
    </xf>
    <xf numFmtId="0" fontId="11" fillId="2" borderId="0" xfId="3" applyNumberFormat="1" applyFont="1" applyFill="1" applyBorder="1" applyAlignment="1">
      <alignment vertical="center" shrinkToFit="1"/>
    </xf>
    <xf numFmtId="0" fontId="11" fillId="2" borderId="0" xfId="2" applyNumberFormat="1" applyFont="1" applyFill="1" applyBorder="1" applyAlignment="1">
      <alignment vertical="center"/>
    </xf>
    <xf numFmtId="0" fontId="11" fillId="2" borderId="0" xfId="2" applyFont="1" applyFill="1" applyBorder="1" applyAlignment="1">
      <alignment vertical="center"/>
    </xf>
    <xf numFmtId="0" fontId="11" fillId="2" borderId="0" xfId="3" applyNumberFormat="1" applyFont="1" applyFill="1" applyBorder="1" applyAlignment="1">
      <alignment vertical="center" wrapText="1"/>
    </xf>
    <xf numFmtId="0" fontId="11" fillId="2" borderId="0" xfId="3" applyNumberFormat="1" applyFont="1" applyFill="1" applyBorder="1" applyAlignment="1">
      <alignment vertical="center" wrapText="1" shrinkToFit="1"/>
    </xf>
    <xf numFmtId="0" fontId="11" fillId="2" borderId="0" xfId="2" applyNumberFormat="1" applyFont="1" applyFill="1" applyBorder="1" applyAlignment="1">
      <alignment vertical="center" wrapText="1"/>
    </xf>
    <xf numFmtId="0" fontId="15" fillId="2" borderId="0" xfId="2" applyFont="1" applyFill="1" applyBorder="1" applyAlignment="1">
      <alignment vertical="center" wrapText="1"/>
    </xf>
    <xf numFmtId="180" fontId="11" fillId="2" borderId="4" xfId="3" applyNumberFormat="1" applyFont="1" applyFill="1" applyBorder="1" applyAlignment="1" applyProtection="1">
      <alignment vertical="center"/>
      <protection locked="0"/>
    </xf>
    <xf numFmtId="180" fontId="11" fillId="2" borderId="0" xfId="3" applyNumberFormat="1" applyFont="1" applyFill="1" applyBorder="1" applyAlignment="1" applyProtection="1">
      <alignment vertical="center"/>
      <protection locked="0"/>
    </xf>
    <xf numFmtId="180" fontId="11" fillId="2" borderId="0" xfId="3" applyNumberFormat="1" applyFont="1" applyFill="1" applyBorder="1" applyAlignment="1" applyProtection="1">
      <alignment vertical="center" shrinkToFit="1"/>
      <protection locked="0"/>
    </xf>
    <xf numFmtId="179" fontId="11" fillId="2" borderId="0" xfId="2" applyNumberFormat="1" applyFont="1" applyFill="1" applyBorder="1" applyAlignment="1" applyProtection="1">
      <alignment vertical="center" justifyLastLine="1" shrinkToFit="1"/>
      <protection locked="0"/>
    </xf>
    <xf numFmtId="179" fontId="11" fillId="2" borderId="0" xfId="3" applyNumberFormat="1" applyFont="1" applyFill="1" applyBorder="1" applyAlignment="1" applyProtection="1">
      <alignment vertical="center" shrinkToFit="1"/>
      <protection locked="0"/>
    </xf>
    <xf numFmtId="0" fontId="11" fillId="2" borderId="0" xfId="3" applyNumberFormat="1" applyFont="1" applyFill="1" applyBorder="1" applyAlignment="1" applyProtection="1">
      <alignment vertical="center"/>
      <protection locked="0"/>
    </xf>
    <xf numFmtId="0" fontId="11" fillId="2" borderId="0" xfId="3" applyNumberFormat="1" applyFont="1" applyFill="1" applyBorder="1" applyAlignment="1" applyProtection="1">
      <alignment vertical="center" shrinkToFit="1"/>
      <protection locked="0"/>
    </xf>
    <xf numFmtId="0" fontId="11" fillId="2" borderId="0" xfId="2" applyNumberFormat="1" applyFont="1" applyFill="1" applyBorder="1" applyAlignment="1" applyProtection="1">
      <alignment vertical="center"/>
      <protection locked="0"/>
    </xf>
    <xf numFmtId="0" fontId="16" fillId="2" borderId="0" xfId="2" applyFont="1" applyFill="1" applyBorder="1" applyAlignment="1">
      <alignment horizontal="distributed" vertical="center"/>
    </xf>
    <xf numFmtId="180" fontId="11" fillId="2" borderId="23" xfId="3" applyNumberFormat="1" applyFont="1" applyFill="1" applyBorder="1" applyAlignment="1" applyProtection="1">
      <alignment vertical="center"/>
      <protection locked="0"/>
    </xf>
    <xf numFmtId="180" fontId="11" fillId="2" borderId="19" xfId="3" applyNumberFormat="1" applyFont="1" applyFill="1" applyBorder="1" applyAlignment="1" applyProtection="1">
      <alignment vertical="center"/>
      <protection locked="0"/>
    </xf>
    <xf numFmtId="180" fontId="11" fillId="2" borderId="19" xfId="3" applyNumberFormat="1" applyFont="1" applyFill="1" applyBorder="1" applyAlignment="1" applyProtection="1">
      <alignment vertical="center" shrinkToFit="1"/>
      <protection locked="0"/>
    </xf>
    <xf numFmtId="179" fontId="11" fillId="2" borderId="19" xfId="3" applyNumberFormat="1" applyFont="1" applyFill="1" applyBorder="1" applyAlignment="1" applyProtection="1">
      <alignment vertical="center" shrinkToFit="1"/>
      <protection locked="0"/>
    </xf>
    <xf numFmtId="0" fontId="11" fillId="2" borderId="19" xfId="3" applyNumberFormat="1" applyFont="1" applyFill="1" applyBorder="1" applyAlignment="1" applyProtection="1">
      <alignment vertical="center"/>
      <protection locked="0"/>
    </xf>
    <xf numFmtId="0" fontId="11" fillId="2" borderId="19" xfId="3" applyNumberFormat="1" applyFont="1" applyFill="1" applyBorder="1" applyAlignment="1" applyProtection="1">
      <alignment vertical="center" shrinkToFit="1"/>
      <protection locked="0"/>
    </xf>
    <xf numFmtId="0" fontId="20" fillId="2" borderId="0" xfId="2" applyFont="1" applyFill="1" applyBorder="1" applyAlignment="1">
      <alignment horizontal="distributed" vertical="center"/>
    </xf>
    <xf numFmtId="0" fontId="16" fillId="2" borderId="1" xfId="2" applyFont="1" applyFill="1" applyBorder="1" applyAlignment="1">
      <alignment horizontal="distributed" vertical="center"/>
    </xf>
    <xf numFmtId="0" fontId="11" fillId="2" borderId="2" xfId="0" applyFont="1" applyFill="1" applyBorder="1" applyAlignment="1">
      <alignment horizontal="distributed" vertical="center" justifyLastLine="1"/>
    </xf>
    <xf numFmtId="180" fontId="11" fillId="2" borderId="2" xfId="3" applyNumberFormat="1" applyFont="1" applyFill="1" applyBorder="1" applyAlignment="1" applyProtection="1">
      <alignment vertical="center"/>
      <protection locked="0"/>
    </xf>
    <xf numFmtId="180" fontId="11" fillId="2" borderId="1" xfId="3" applyNumberFormat="1" applyFont="1" applyFill="1" applyBorder="1" applyAlignment="1" applyProtection="1">
      <alignment vertical="center"/>
      <protection locked="0"/>
    </xf>
    <xf numFmtId="180" fontId="11" fillId="2" borderId="1" xfId="3" applyNumberFormat="1" applyFont="1" applyFill="1" applyBorder="1" applyAlignment="1" applyProtection="1">
      <alignment vertical="center" shrinkToFit="1"/>
      <protection locked="0"/>
    </xf>
    <xf numFmtId="179" fontId="11" fillId="2" borderId="1" xfId="3" applyNumberFormat="1" applyFont="1" applyFill="1" applyBorder="1" applyAlignment="1" applyProtection="1">
      <alignment vertical="center" shrinkToFit="1"/>
      <protection locked="0"/>
    </xf>
    <xf numFmtId="0" fontId="11" fillId="2" borderId="1" xfId="3" applyNumberFormat="1" applyFont="1" applyFill="1" applyBorder="1" applyAlignment="1" applyProtection="1">
      <alignment vertical="center"/>
      <protection locked="0"/>
    </xf>
    <xf numFmtId="0" fontId="11" fillId="2" borderId="1" xfId="3" applyNumberFormat="1" applyFont="1" applyFill="1" applyBorder="1" applyAlignment="1" applyProtection="1">
      <alignment vertical="center" shrinkToFit="1"/>
      <protection locked="0"/>
    </xf>
    <xf numFmtId="0" fontId="11" fillId="2" borderId="17" xfId="2" applyFont="1" applyFill="1" applyBorder="1" applyAlignment="1">
      <alignment vertical="center"/>
    </xf>
    <xf numFmtId="0" fontId="11" fillId="2" borderId="0" xfId="2" applyFont="1" applyFill="1" applyBorder="1" applyAlignment="1">
      <alignment horizontal="right" vertical="center"/>
    </xf>
    <xf numFmtId="0" fontId="11" fillId="2" borderId="0" xfId="2" applyFont="1" applyFill="1" applyAlignment="1">
      <alignment vertical="center"/>
    </xf>
    <xf numFmtId="0" fontId="11" fillId="2" borderId="0" xfId="2" applyFont="1" applyFill="1" applyAlignment="1">
      <alignment horizontal="left" vertical="center"/>
    </xf>
    <xf numFmtId="0" fontId="14" fillId="2" borderId="0" xfId="0" applyFont="1" applyFill="1" applyBorder="1" applyAlignment="1">
      <alignment horizontal="left" vertical="center"/>
    </xf>
    <xf numFmtId="0" fontId="11" fillId="2" borderId="0" xfId="0" applyFont="1" applyFill="1" applyAlignment="1">
      <alignment horizontal="left" vertical="center"/>
    </xf>
    <xf numFmtId="0" fontId="11" fillId="2" borderId="6" xfId="0" applyFont="1" applyFill="1" applyBorder="1" applyAlignment="1">
      <alignment horizontal="distributed" vertical="center" wrapText="1" justifyLastLine="1"/>
    </xf>
    <xf numFmtId="0" fontId="11" fillId="2" borderId="7" xfId="0" applyFont="1" applyFill="1" applyBorder="1" applyAlignment="1">
      <alignment horizontal="distributed" vertical="center" wrapText="1" justifyLastLine="1"/>
    </xf>
    <xf numFmtId="0" fontId="11" fillId="2" borderId="0" xfId="0" applyFont="1" applyFill="1" applyBorder="1" applyAlignment="1">
      <alignment horizontal="distributed" vertical="center" wrapText="1" justifyLastLine="1"/>
    </xf>
    <xf numFmtId="181" fontId="16" fillId="2" borderId="0" xfId="0" applyNumberFormat="1" applyFont="1" applyFill="1" applyBorder="1" applyAlignment="1">
      <alignment vertical="center"/>
    </xf>
    <xf numFmtId="0" fontId="11" fillId="2" borderId="0" xfId="0" applyFont="1" applyFill="1" applyBorder="1" applyAlignment="1">
      <alignment horizontal="distributed" vertical="distributed" textRotation="255" justifyLastLine="1"/>
    </xf>
    <xf numFmtId="0" fontId="11" fillId="2" borderId="0" xfId="0" applyFont="1" applyFill="1" applyBorder="1" applyAlignment="1">
      <alignment horizontal="distributed" vertical="center"/>
    </xf>
    <xf numFmtId="38" fontId="11" fillId="2" borderId="12" xfId="1" applyFont="1" applyFill="1" applyBorder="1" applyAlignment="1">
      <alignment horizontal="distributed" vertical="center" wrapText="1" justifyLastLine="1"/>
    </xf>
    <xf numFmtId="38" fontId="11" fillId="2" borderId="13" xfId="1" applyFont="1" applyFill="1" applyBorder="1" applyAlignment="1">
      <alignment horizontal="distributed" vertical="center" wrapText="1" justifyLastLine="1"/>
    </xf>
    <xf numFmtId="38" fontId="11" fillId="2" borderId="23" xfId="1" applyFont="1" applyFill="1" applyBorder="1" applyAlignment="1">
      <alignment vertical="center"/>
    </xf>
    <xf numFmtId="38" fontId="11" fillId="2" borderId="0" xfId="1" applyFont="1" applyFill="1" applyBorder="1" applyAlignment="1">
      <alignment horizontal="right" vertical="center"/>
    </xf>
    <xf numFmtId="38" fontId="11" fillId="2" borderId="19" xfId="1" applyFont="1" applyFill="1" applyBorder="1" applyAlignment="1">
      <alignment vertical="center"/>
    </xf>
    <xf numFmtId="38" fontId="11" fillId="2" borderId="4" xfId="1" applyFont="1" applyFill="1" applyBorder="1" applyAlignment="1">
      <alignment vertical="center"/>
    </xf>
    <xf numFmtId="38" fontId="11" fillId="2" borderId="0" xfId="0" applyNumberFormat="1" applyFont="1" applyFill="1" applyBorder="1" applyAlignment="1">
      <alignment vertical="center"/>
    </xf>
    <xf numFmtId="38" fontId="11" fillId="2" borderId="4" xfId="1" applyFont="1" applyFill="1" applyBorder="1" applyAlignment="1">
      <alignment vertical="center" wrapText="1"/>
    </xf>
    <xf numFmtId="38" fontId="11" fillId="2" borderId="0" xfId="1" applyFont="1" applyFill="1" applyBorder="1" applyAlignment="1">
      <alignment vertical="center" wrapText="1"/>
    </xf>
    <xf numFmtId="38" fontId="11" fillId="2" borderId="0" xfId="0" applyNumberFormat="1" applyFont="1" applyFill="1" applyBorder="1" applyAlignment="1">
      <alignment vertical="center" wrapText="1"/>
    </xf>
    <xf numFmtId="38" fontId="11" fillId="2" borderId="0" xfId="1" applyFont="1" applyFill="1" applyBorder="1" applyAlignment="1">
      <alignment horizontal="right" vertical="center" wrapText="1"/>
    </xf>
    <xf numFmtId="38" fontId="11" fillId="2" borderId="20" xfId="1" applyFont="1" applyFill="1" applyBorder="1" applyAlignment="1" applyProtection="1">
      <alignment vertical="center"/>
      <protection locked="0"/>
    </xf>
    <xf numFmtId="38" fontId="11" fillId="2" borderId="0" xfId="1" applyFont="1" applyFill="1" applyBorder="1" applyAlignment="1" applyProtection="1">
      <alignment vertical="center"/>
      <protection locked="0"/>
    </xf>
    <xf numFmtId="38" fontId="11" fillId="2" borderId="0" xfId="0" applyNumberFormat="1" applyFont="1" applyFill="1" applyBorder="1" applyAlignment="1" applyProtection="1">
      <alignment vertical="center"/>
      <protection locked="0"/>
    </xf>
    <xf numFmtId="38" fontId="11" fillId="2" borderId="0" xfId="1" applyFont="1" applyFill="1" applyBorder="1" applyAlignment="1" applyProtection="1">
      <alignment horizontal="right" vertical="center"/>
      <protection locked="0"/>
    </xf>
    <xf numFmtId="38" fontId="11" fillId="2" borderId="19" xfId="1" applyFont="1" applyFill="1" applyBorder="1" applyAlignment="1" applyProtection="1">
      <alignment vertical="center"/>
      <protection locked="0"/>
    </xf>
    <xf numFmtId="38" fontId="11" fillId="2" borderId="19" xfId="1" applyFont="1" applyFill="1" applyBorder="1" applyAlignment="1" applyProtection="1">
      <alignment horizontal="right" vertical="center"/>
      <protection locked="0"/>
    </xf>
    <xf numFmtId="0" fontId="11" fillId="2" borderId="24" xfId="0" applyFont="1" applyFill="1" applyBorder="1" applyAlignment="1">
      <alignment horizontal="distributed" vertical="center" justifyLastLine="1"/>
    </xf>
    <xf numFmtId="38" fontId="11" fillId="2" borderId="1" xfId="1" applyFont="1" applyFill="1" applyBorder="1" applyAlignment="1">
      <alignment horizontal="distributed" vertical="center"/>
    </xf>
    <xf numFmtId="0" fontId="11" fillId="2" borderId="27" xfId="0" applyFont="1" applyFill="1" applyBorder="1" applyAlignment="1">
      <alignment horizontal="distributed" vertical="center" justifyLastLine="1"/>
    </xf>
    <xf numFmtId="38" fontId="11" fillId="2" borderId="2" xfId="1" applyFont="1" applyFill="1" applyBorder="1" applyAlignment="1">
      <alignment vertical="center"/>
    </xf>
    <xf numFmtId="38" fontId="11" fillId="2" borderId="1" xfId="1" applyFont="1" applyFill="1" applyBorder="1" applyAlignment="1" applyProtection="1">
      <alignment vertical="center"/>
      <protection locked="0"/>
    </xf>
    <xf numFmtId="38" fontId="11" fillId="2" borderId="1" xfId="1" applyFont="1" applyFill="1" applyBorder="1" applyAlignment="1" applyProtection="1">
      <alignment horizontal="right" vertical="center"/>
      <protection locked="0"/>
    </xf>
    <xf numFmtId="0" fontId="11" fillId="2" borderId="0" xfId="0" applyFont="1" applyFill="1" applyAlignment="1">
      <alignment horizontal="right" vertical="center"/>
    </xf>
    <xf numFmtId="0" fontId="11" fillId="2" borderId="0" xfId="0" applyFont="1" applyFill="1" applyAlignment="1">
      <alignment horizontal="center" vertical="center"/>
    </xf>
    <xf numFmtId="38" fontId="11" fillId="2" borderId="4" xfId="1" applyNumberFormat="1" applyFont="1" applyFill="1" applyBorder="1" applyAlignment="1">
      <alignment vertical="center"/>
    </xf>
    <xf numFmtId="38" fontId="11" fillId="2" borderId="4"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3" fontId="11" fillId="2" borderId="23" xfId="0" applyNumberFormat="1" applyFont="1" applyFill="1" applyBorder="1" applyAlignment="1" applyProtection="1">
      <alignment vertical="center"/>
      <protection locked="0"/>
    </xf>
    <xf numFmtId="3" fontId="11" fillId="2" borderId="0" xfId="0" applyNumberFormat="1" applyFont="1" applyFill="1" applyBorder="1" applyAlignment="1" applyProtection="1">
      <alignment vertical="center"/>
      <protection locked="0"/>
    </xf>
    <xf numFmtId="3" fontId="11" fillId="2" borderId="1" xfId="0" applyNumberFormat="1" applyFont="1" applyFill="1" applyBorder="1" applyAlignment="1" applyProtection="1">
      <alignment vertical="center"/>
      <protection locked="0"/>
    </xf>
    <xf numFmtId="176" fontId="11" fillId="2" borderId="0" xfId="0" applyNumberFormat="1" applyFont="1" applyFill="1" applyBorder="1" applyAlignment="1">
      <alignment vertical="center"/>
    </xf>
    <xf numFmtId="0" fontId="11" fillId="2" borderId="0" xfId="0" applyFont="1" applyFill="1" applyAlignment="1">
      <alignment vertical="center" wrapText="1"/>
    </xf>
    <xf numFmtId="178" fontId="11" fillId="2" borderId="0" xfId="0" applyNumberFormat="1" applyFont="1" applyFill="1" applyBorder="1" applyAlignment="1">
      <alignment horizontal="right" vertical="center" wrapText="1"/>
    </xf>
    <xf numFmtId="178" fontId="11" fillId="2" borderId="0" xfId="0" applyNumberFormat="1" applyFont="1" applyFill="1" applyBorder="1" applyAlignment="1" applyProtection="1">
      <alignment horizontal="right" vertical="center" wrapText="1"/>
      <protection locked="0"/>
    </xf>
    <xf numFmtId="177" fontId="11" fillId="2" borderId="0" xfId="0" applyNumberFormat="1" applyFont="1" applyFill="1" applyBorder="1" applyAlignment="1">
      <alignment vertical="center"/>
    </xf>
    <xf numFmtId="177" fontId="11" fillId="2" borderId="0" xfId="0" applyNumberFormat="1" applyFont="1" applyFill="1" applyBorder="1" applyAlignment="1" applyProtection="1">
      <alignment vertical="center"/>
      <protection locked="0"/>
    </xf>
    <xf numFmtId="178" fontId="11" fillId="2" borderId="0" xfId="0" applyNumberFormat="1" applyFont="1" applyFill="1" applyBorder="1" applyAlignment="1">
      <alignment vertical="center"/>
    </xf>
    <xf numFmtId="178" fontId="11" fillId="2" borderId="0" xfId="0" applyNumberFormat="1" applyFont="1" applyFill="1" applyBorder="1" applyAlignment="1" applyProtection="1">
      <alignment vertical="center"/>
      <protection locked="0"/>
    </xf>
    <xf numFmtId="178" fontId="11" fillId="2" borderId="0" xfId="0" applyNumberFormat="1" applyFont="1" applyFill="1" applyBorder="1" applyAlignment="1">
      <alignment horizontal="right" vertical="center"/>
    </xf>
    <xf numFmtId="178" fontId="11" fillId="2" borderId="0" xfId="0" applyNumberFormat="1" applyFont="1" applyFill="1" applyBorder="1" applyAlignment="1" applyProtection="1">
      <alignment horizontal="right" vertical="center"/>
      <protection locked="0"/>
    </xf>
    <xf numFmtId="177" fontId="11" fillId="2" borderId="1" xfId="0" applyNumberFormat="1" applyFont="1" applyFill="1" applyBorder="1" applyAlignment="1">
      <alignment vertical="center"/>
    </xf>
    <xf numFmtId="177" fontId="11" fillId="2" borderId="1" xfId="0" applyNumberFormat="1" applyFont="1" applyFill="1" applyBorder="1" applyAlignment="1" applyProtection="1">
      <alignment vertical="center"/>
      <protection locked="0"/>
    </xf>
    <xf numFmtId="0" fontId="11" fillId="2" borderId="1" xfId="0" applyFont="1" applyFill="1" applyBorder="1" applyAlignment="1">
      <alignment vertical="center"/>
    </xf>
    <xf numFmtId="0" fontId="11" fillId="2" borderId="4" xfId="0" applyFont="1" applyFill="1" applyBorder="1" applyAlignment="1">
      <alignment horizontal="right" vertical="center"/>
    </xf>
    <xf numFmtId="0" fontId="11" fillId="2" borderId="4" xfId="0" applyFont="1" applyFill="1" applyBorder="1" applyAlignment="1" applyProtection="1">
      <alignment horizontal="right" vertical="center"/>
      <protection locked="0"/>
    </xf>
    <xf numFmtId="0" fontId="11" fillId="2" borderId="0" xfId="0" applyFont="1" applyFill="1" applyBorder="1" applyAlignment="1" applyProtection="1">
      <alignment horizontal="right" vertical="center"/>
      <protection locked="0"/>
    </xf>
    <xf numFmtId="0" fontId="11" fillId="2" borderId="23" xfId="0" applyFont="1" applyFill="1" applyBorder="1" applyAlignment="1" applyProtection="1">
      <alignment horizontal="right" vertical="center"/>
      <protection locked="0"/>
    </xf>
    <xf numFmtId="0" fontId="11" fillId="2" borderId="19" xfId="0" applyFont="1" applyFill="1" applyBorder="1" applyAlignment="1" applyProtection="1">
      <alignment horizontal="right" vertical="center"/>
      <protection locked="0"/>
    </xf>
    <xf numFmtId="0" fontId="11" fillId="2" borderId="24" xfId="0" applyFont="1" applyFill="1" applyBorder="1" applyAlignment="1">
      <alignment horizontal="distributed" vertical="center"/>
    </xf>
    <xf numFmtId="0" fontId="11" fillId="2" borderId="1" xfId="0" applyFont="1" applyFill="1" applyBorder="1" applyAlignment="1">
      <alignment horizontal="distributed" vertical="center"/>
    </xf>
    <xf numFmtId="0" fontId="11" fillId="2" borderId="27" xfId="0" applyFont="1" applyFill="1" applyBorder="1" applyAlignment="1">
      <alignment horizontal="distributed" vertical="center"/>
    </xf>
    <xf numFmtId="0" fontId="11" fillId="2" borderId="2" xfId="0" applyFont="1" applyFill="1" applyBorder="1" applyAlignment="1" applyProtection="1">
      <alignment horizontal="right" vertical="center"/>
      <protection locked="0"/>
    </xf>
    <xf numFmtId="0" fontId="11" fillId="2" borderId="1" xfId="0" applyFont="1" applyFill="1" applyBorder="1" applyAlignment="1" applyProtection="1">
      <alignment horizontal="right" vertical="center"/>
      <protection locked="0"/>
    </xf>
    <xf numFmtId="0" fontId="11" fillId="2" borderId="17" xfId="0" applyFont="1" applyFill="1" applyBorder="1" applyAlignment="1">
      <alignment vertical="center"/>
    </xf>
    <xf numFmtId="0" fontId="11" fillId="2" borderId="0" xfId="0" applyFont="1" applyFill="1" applyBorder="1" applyAlignment="1" applyProtection="1">
      <alignment vertical="center"/>
      <protection locked="0"/>
    </xf>
    <xf numFmtId="182" fontId="11" fillId="2" borderId="0" xfId="0" quotePrefix="1" applyNumberFormat="1" applyFont="1" applyFill="1" applyBorder="1" applyAlignment="1" applyProtection="1">
      <alignment horizontal="right" vertical="center"/>
      <protection locked="0"/>
    </xf>
    <xf numFmtId="0" fontId="11" fillId="2" borderId="1" xfId="0" applyFont="1" applyFill="1" applyBorder="1" applyAlignment="1">
      <alignment vertical="center" wrapText="1"/>
    </xf>
    <xf numFmtId="0" fontId="11" fillId="2" borderId="1" xfId="0" applyFont="1" applyFill="1" applyBorder="1" applyAlignment="1" applyProtection="1">
      <alignment vertical="center"/>
      <protection locked="0"/>
    </xf>
    <xf numFmtId="0" fontId="15" fillId="2" borderId="0" xfId="0" applyFont="1" applyFill="1" applyBorder="1" applyAlignment="1">
      <alignment horizontal="left" vertical="center"/>
    </xf>
    <xf numFmtId="176" fontId="11" fillId="2" borderId="23" xfId="0" applyNumberFormat="1" applyFont="1" applyFill="1" applyBorder="1" applyAlignment="1" applyProtection="1">
      <alignment vertical="center"/>
      <protection locked="0"/>
    </xf>
    <xf numFmtId="176" fontId="11" fillId="2" borderId="0" xfId="0" applyNumberFormat="1" applyFont="1" applyFill="1" applyBorder="1" applyAlignment="1" applyProtection="1">
      <alignment vertical="center"/>
      <protection locked="0"/>
    </xf>
    <xf numFmtId="176" fontId="11" fillId="2" borderId="4" xfId="0" applyNumberFormat="1" applyFont="1" applyFill="1" applyBorder="1" applyAlignment="1" applyProtection="1">
      <alignment vertical="center"/>
      <protection locked="0"/>
    </xf>
    <xf numFmtId="176" fontId="11" fillId="2" borderId="2" xfId="0" applyNumberFormat="1" applyFont="1" applyFill="1" applyBorder="1" applyAlignment="1" applyProtection="1">
      <alignment vertical="center"/>
      <protection locked="0"/>
    </xf>
    <xf numFmtId="176" fontId="11" fillId="2" borderId="1" xfId="0" applyNumberFormat="1" applyFont="1" applyFill="1" applyBorder="1" applyAlignment="1" applyProtection="1">
      <alignment vertical="center"/>
      <protection locked="0"/>
    </xf>
    <xf numFmtId="176" fontId="11" fillId="2" borderId="4" xfId="0" applyNumberFormat="1" applyFont="1" applyFill="1" applyBorder="1" applyAlignment="1">
      <alignment vertical="center"/>
    </xf>
    <xf numFmtId="0" fontId="11" fillId="2" borderId="1" xfId="0" applyFont="1" applyFill="1" applyBorder="1" applyAlignment="1">
      <alignment horizontal="center" vertical="center"/>
    </xf>
    <xf numFmtId="176" fontId="11" fillId="2" borderId="19" xfId="0" applyNumberFormat="1" applyFont="1" applyFill="1" applyBorder="1" applyAlignment="1" applyProtection="1">
      <alignment vertical="center"/>
      <protection locked="0"/>
    </xf>
    <xf numFmtId="0" fontId="11" fillId="2" borderId="0" xfId="0" applyFont="1" applyFill="1"/>
    <xf numFmtId="38" fontId="15" fillId="2" borderId="0" xfId="1" applyFont="1" applyFill="1" applyBorder="1" applyAlignment="1">
      <alignment vertical="center"/>
    </xf>
    <xf numFmtId="38" fontId="11" fillId="2" borderId="20" xfId="1" applyFont="1" applyFill="1" applyBorder="1" applyAlignment="1">
      <alignment horizontal="distributed" vertical="center" wrapText="1"/>
    </xf>
    <xf numFmtId="3" fontId="11" fillId="2" borderId="0" xfId="0" applyNumberFormat="1" applyFont="1" applyFill="1" applyBorder="1" applyAlignment="1">
      <alignment vertical="center"/>
    </xf>
    <xf numFmtId="0" fontId="11" fillId="2" borderId="22" xfId="0" applyFont="1" applyFill="1" applyBorder="1" applyAlignment="1">
      <alignment horizontal="distributed" vertical="center" wrapText="1"/>
    </xf>
    <xf numFmtId="3" fontId="11" fillId="2" borderId="0" xfId="0" applyNumberFormat="1" applyFont="1" applyFill="1" applyBorder="1" applyAlignment="1">
      <alignment horizontal="right" vertical="center"/>
    </xf>
    <xf numFmtId="3" fontId="11" fillId="2" borderId="0" xfId="0" applyNumberFormat="1" applyFont="1" applyFill="1" applyBorder="1" applyAlignment="1" applyProtection="1">
      <alignment horizontal="right" vertical="center"/>
      <protection locked="0"/>
    </xf>
    <xf numFmtId="38" fontId="11" fillId="2" borderId="8" xfId="1" applyFont="1" applyFill="1" applyBorder="1" applyAlignment="1">
      <alignment horizontal="distributed" vertical="center" shrinkToFit="1"/>
    </xf>
    <xf numFmtId="38" fontId="11" fillId="2" borderId="29" xfId="1" applyFont="1" applyFill="1" applyBorder="1" applyAlignment="1">
      <alignment horizontal="distributed" vertical="center"/>
    </xf>
    <xf numFmtId="38" fontId="11" fillId="2" borderId="1" xfId="1" applyFont="1" applyFill="1" applyBorder="1" applyAlignment="1">
      <alignment horizontal="right" vertical="center"/>
    </xf>
    <xf numFmtId="38" fontId="11" fillId="2" borderId="29" xfId="1" applyFont="1" applyFill="1" applyBorder="1" applyAlignment="1">
      <alignment horizontal="distributed" vertical="center" wrapText="1"/>
    </xf>
    <xf numFmtId="38" fontId="11" fillId="2" borderId="1" xfId="1" applyFont="1" applyFill="1" applyBorder="1" applyAlignment="1">
      <alignment vertical="center" wrapText="1"/>
    </xf>
    <xf numFmtId="0" fontId="11" fillId="2" borderId="13" xfId="0" applyFont="1" applyFill="1" applyBorder="1" applyAlignment="1">
      <alignment horizontal="distributed" vertical="distributed" justifyLastLine="1"/>
    </xf>
    <xf numFmtId="0" fontId="11" fillId="2" borderId="12" xfId="0" applyFont="1" applyFill="1" applyBorder="1" applyAlignment="1">
      <alignment horizontal="distributed" vertical="distributed" justifyLastLine="1"/>
    </xf>
    <xf numFmtId="38" fontId="11" fillId="2" borderId="1" xfId="1" applyFont="1" applyFill="1" applyBorder="1" applyAlignment="1">
      <alignment horizontal="right" vertical="center" wrapText="1"/>
    </xf>
    <xf numFmtId="0" fontId="11" fillId="2" borderId="5" xfId="0" applyFont="1" applyFill="1" applyBorder="1" applyAlignment="1">
      <alignment vertical="center"/>
    </xf>
    <xf numFmtId="38" fontId="11" fillId="2" borderId="24" xfId="1" applyFont="1" applyFill="1" applyBorder="1" applyAlignment="1">
      <alignment horizontal="distributed" vertical="center"/>
    </xf>
    <xf numFmtId="38" fontId="11" fillId="2" borderId="0" xfId="1" applyFont="1" applyFill="1" applyBorder="1" applyAlignment="1" applyProtection="1">
      <alignment vertical="center" wrapText="1"/>
      <protection locked="0"/>
    </xf>
    <xf numFmtId="0" fontId="11" fillId="2" borderId="3" xfId="0" applyFont="1" applyFill="1" applyBorder="1" applyAlignment="1">
      <alignment vertical="center"/>
    </xf>
    <xf numFmtId="38" fontId="11" fillId="2" borderId="27" xfId="1" applyFont="1" applyFill="1" applyBorder="1" applyAlignment="1">
      <alignment horizontal="distributed" vertical="center" wrapText="1"/>
    </xf>
    <xf numFmtId="38" fontId="11" fillId="2" borderId="2" xfId="1" applyFont="1" applyFill="1" applyBorder="1" applyAlignment="1">
      <alignment horizontal="right" vertical="center" wrapText="1"/>
    </xf>
    <xf numFmtId="38" fontId="11" fillId="2" borderId="7" xfId="1" applyFont="1" applyFill="1" applyBorder="1" applyAlignment="1">
      <alignment horizontal="distributed" vertical="center" wrapText="1" justifyLastLine="1" shrinkToFit="1"/>
    </xf>
    <xf numFmtId="38" fontId="11" fillId="2" borderId="7" xfId="1" applyFont="1" applyFill="1" applyBorder="1" applyAlignment="1">
      <alignment horizontal="distributed" vertical="center" wrapText="1" justifyLastLine="1"/>
    </xf>
    <xf numFmtId="38" fontId="11" fillId="2" borderId="7" xfId="1" applyFont="1" applyFill="1" applyBorder="1" applyAlignment="1">
      <alignment horizontal="distributed" vertical="center" justifyLastLine="1"/>
    </xf>
    <xf numFmtId="38" fontId="11" fillId="2" borderId="6" xfId="1" applyFont="1" applyFill="1" applyBorder="1" applyAlignment="1">
      <alignment horizontal="distributed" vertical="center" wrapText="1" justifyLastLine="1"/>
    </xf>
    <xf numFmtId="38" fontId="11" fillId="2" borderId="4" xfId="0" applyNumberFormat="1" applyFont="1" applyFill="1" applyBorder="1" applyAlignment="1">
      <alignment vertical="center"/>
    </xf>
    <xf numFmtId="38" fontId="11" fillId="2" borderId="4" xfId="0" applyNumberFormat="1" applyFont="1" applyFill="1" applyBorder="1" applyAlignment="1" applyProtection="1">
      <alignment vertical="center"/>
      <protection locked="0"/>
    </xf>
    <xf numFmtId="49" fontId="11" fillId="2" borderId="0" xfId="1" applyNumberFormat="1" applyFont="1" applyFill="1" applyBorder="1" applyAlignment="1" applyProtection="1">
      <alignment horizontal="right" vertical="center"/>
      <protection locked="0"/>
    </xf>
    <xf numFmtId="49" fontId="11" fillId="2" borderId="1" xfId="1" applyNumberFormat="1" applyFont="1" applyFill="1" applyBorder="1" applyAlignment="1" applyProtection="1">
      <alignment horizontal="right" vertical="center"/>
      <protection locked="0"/>
    </xf>
    <xf numFmtId="0" fontId="14" fillId="2" borderId="0" xfId="0" applyFont="1" applyFill="1" applyBorder="1" applyAlignment="1">
      <alignment horizontal="center" vertical="center"/>
    </xf>
    <xf numFmtId="38" fontId="16" fillId="2" borderId="0" xfId="1" applyFont="1" applyFill="1" applyBorder="1" applyAlignment="1">
      <alignment horizontal="right" vertical="center"/>
    </xf>
    <xf numFmtId="38" fontId="16" fillId="2" borderId="0" xfId="1" applyFont="1" applyFill="1" applyBorder="1" applyAlignment="1" applyProtection="1">
      <alignment horizontal="right" vertical="center"/>
      <protection locked="0"/>
    </xf>
    <xf numFmtId="38" fontId="16" fillId="2" borderId="1" xfId="1" applyFont="1" applyFill="1" applyBorder="1" applyAlignment="1">
      <alignment horizontal="right" vertical="center"/>
    </xf>
    <xf numFmtId="38" fontId="11" fillId="2" borderId="12" xfId="1" applyFont="1" applyFill="1" applyBorder="1" applyAlignment="1">
      <alignment horizontal="distributed" vertical="center" justifyLastLine="1"/>
    </xf>
    <xf numFmtId="0" fontId="11" fillId="2" borderId="0" xfId="0" applyFont="1" applyFill="1" applyAlignment="1">
      <alignment horizontal="distributed" justifyLastLine="1"/>
    </xf>
    <xf numFmtId="38" fontId="11" fillId="2" borderId="7" xfId="1" applyFont="1" applyFill="1" applyBorder="1" applyAlignment="1">
      <alignment horizontal="center" vertical="center" justifyLastLine="1"/>
    </xf>
    <xf numFmtId="0" fontId="11" fillId="2" borderId="5" xfId="0" applyFont="1" applyFill="1" applyBorder="1"/>
    <xf numFmtId="38" fontId="11" fillId="2" borderId="0" xfId="1" applyFont="1" applyFill="1" applyBorder="1" applyAlignment="1">
      <alignment horizontal="right" vertical="center" shrinkToFit="1"/>
    </xf>
    <xf numFmtId="0" fontId="11" fillId="2" borderId="3" xfId="0" applyFont="1" applyFill="1" applyBorder="1"/>
    <xf numFmtId="38" fontId="11" fillId="2" borderId="29" xfId="1" applyFont="1" applyFill="1" applyBorder="1" applyAlignment="1">
      <alignment horizontal="distributed" vertical="center" justifyLastLine="1"/>
    </xf>
    <xf numFmtId="181" fontId="11" fillId="2" borderId="23" xfId="0" applyNumberFormat="1" applyFont="1" applyFill="1" applyBorder="1" applyAlignment="1">
      <alignment vertical="center" shrinkToFit="1"/>
    </xf>
    <xf numFmtId="181" fontId="11" fillId="2" borderId="0" xfId="0" applyNumberFormat="1" applyFont="1" applyFill="1" applyBorder="1" applyAlignment="1">
      <alignment vertical="center" shrinkToFit="1"/>
    </xf>
    <xf numFmtId="181" fontId="11" fillId="2" borderId="4" xfId="0" applyNumberFormat="1" applyFont="1" applyFill="1" applyBorder="1" applyAlignment="1">
      <alignment vertical="center" shrinkToFit="1"/>
    </xf>
    <xf numFmtId="181" fontId="16" fillId="2" borderId="4" xfId="0" applyNumberFormat="1" applyFont="1" applyFill="1" applyBorder="1" applyAlignment="1">
      <alignment vertical="center" shrinkToFit="1"/>
    </xf>
    <xf numFmtId="181" fontId="16" fillId="2" borderId="0" xfId="0" applyNumberFormat="1" applyFont="1" applyFill="1" applyBorder="1" applyAlignment="1">
      <alignment vertical="center" shrinkToFit="1"/>
    </xf>
    <xf numFmtId="181" fontId="16" fillId="2" borderId="4" xfId="0" applyNumberFormat="1" applyFont="1" applyFill="1" applyBorder="1" applyAlignment="1">
      <alignment horizontal="right" vertical="center" shrinkToFit="1"/>
    </xf>
    <xf numFmtId="181" fontId="16" fillId="2" borderId="4" xfId="0" applyNumberFormat="1" applyFont="1" applyFill="1" applyBorder="1" applyAlignment="1" applyProtection="1">
      <alignment horizontal="right" vertical="center" shrinkToFit="1"/>
      <protection locked="0"/>
    </xf>
    <xf numFmtId="181" fontId="16" fillId="2" borderId="0" xfId="0" applyNumberFormat="1" applyFont="1" applyFill="1" applyBorder="1" applyAlignment="1" applyProtection="1">
      <alignment vertical="center" shrinkToFit="1"/>
      <protection locked="0"/>
    </xf>
    <xf numFmtId="181" fontId="11" fillId="2" borderId="0" xfId="0" applyNumberFormat="1" applyFont="1" applyFill="1" applyBorder="1" applyAlignment="1" applyProtection="1">
      <alignment vertical="center" shrinkToFit="1"/>
      <protection locked="0"/>
    </xf>
    <xf numFmtId="181" fontId="16" fillId="2" borderId="20" xfId="0" applyNumberFormat="1" applyFont="1" applyFill="1" applyBorder="1" applyAlignment="1" applyProtection="1">
      <alignment horizontal="right" vertical="center" shrinkToFit="1"/>
      <protection locked="0"/>
    </xf>
    <xf numFmtId="181" fontId="16" fillId="2" borderId="10" xfId="0" applyNumberFormat="1" applyFont="1" applyFill="1" applyBorder="1" applyAlignment="1" applyProtection="1">
      <alignment horizontal="right" vertical="center" shrinkToFit="1"/>
      <protection locked="0"/>
    </xf>
    <xf numFmtId="181" fontId="16" fillId="2" borderId="10" xfId="0" quotePrefix="1" applyNumberFormat="1" applyFont="1" applyFill="1" applyBorder="1" applyAlignment="1" applyProtection="1">
      <alignment horizontal="right" vertical="center" shrinkToFit="1"/>
      <protection locked="0"/>
    </xf>
    <xf numFmtId="181" fontId="11" fillId="2" borderId="10" xfId="0" applyNumberFormat="1" applyFont="1" applyFill="1" applyBorder="1" applyAlignment="1" applyProtection="1">
      <alignment horizontal="right" vertical="center" shrinkToFit="1"/>
      <protection locked="0"/>
    </xf>
    <xf numFmtId="181" fontId="11" fillId="2" borderId="10" xfId="0" applyNumberFormat="1" applyFont="1" applyFill="1" applyBorder="1" applyAlignment="1" applyProtection="1">
      <alignment vertical="center" shrinkToFit="1"/>
      <protection locked="0"/>
    </xf>
    <xf numFmtId="181" fontId="16" fillId="2" borderId="2" xfId="0" applyNumberFormat="1" applyFont="1" applyFill="1" applyBorder="1" applyAlignment="1" applyProtection="1">
      <alignment horizontal="right" vertical="center" shrinkToFit="1"/>
      <protection locked="0"/>
    </xf>
    <xf numFmtId="181" fontId="16" fillId="2" borderId="1" xfId="0" applyNumberFormat="1" applyFont="1" applyFill="1" applyBorder="1" applyAlignment="1" applyProtection="1">
      <alignment horizontal="right" vertical="center" shrinkToFit="1"/>
      <protection locked="0"/>
    </xf>
    <xf numFmtId="181" fontId="16" fillId="2" borderId="1" xfId="0" quotePrefix="1" applyNumberFormat="1" applyFont="1" applyFill="1" applyBorder="1" applyAlignment="1" applyProtection="1">
      <alignment horizontal="right" vertical="center" shrinkToFit="1"/>
      <protection locked="0"/>
    </xf>
    <xf numFmtId="181" fontId="11" fillId="2" borderId="1" xfId="0" applyNumberFormat="1" applyFont="1" applyFill="1" applyBorder="1" applyAlignment="1" applyProtection="1">
      <alignment horizontal="right" vertical="center" shrinkToFit="1"/>
      <protection locked="0"/>
    </xf>
    <xf numFmtId="181" fontId="11" fillId="2" borderId="1" xfId="0" applyNumberFormat="1" applyFont="1" applyFill="1" applyBorder="1" applyAlignment="1" applyProtection="1">
      <alignment vertical="center" shrinkToFit="1"/>
      <protection locked="0"/>
    </xf>
    <xf numFmtId="0" fontId="11" fillId="2" borderId="15" xfId="0" applyFont="1" applyFill="1" applyBorder="1" applyAlignment="1">
      <alignment vertical="center"/>
    </xf>
    <xf numFmtId="0" fontId="11" fillId="2" borderId="10" xfId="0" applyFont="1" applyFill="1" applyBorder="1" applyAlignment="1">
      <alignment vertical="center"/>
    </xf>
    <xf numFmtId="0" fontId="21" fillId="2" borderId="13" xfId="0" applyFont="1" applyFill="1" applyBorder="1" applyAlignment="1">
      <alignment horizontal="distributed" vertical="center" wrapText="1" justifyLastLine="1"/>
    </xf>
    <xf numFmtId="0" fontId="11" fillId="2" borderId="0" xfId="0" applyFont="1" applyFill="1" applyBorder="1" applyAlignment="1">
      <alignment vertical="center" wrapText="1"/>
    </xf>
    <xf numFmtId="0" fontId="17" fillId="2" borderId="3" xfId="0" applyFont="1" applyFill="1" applyBorder="1" applyAlignment="1">
      <alignment horizontal="center" vertical="top" justifyLastLine="1"/>
    </xf>
    <xf numFmtId="38" fontId="11" fillId="2" borderId="20" xfId="1" applyFont="1" applyFill="1" applyBorder="1" applyAlignment="1">
      <alignment horizontal="right" vertical="center"/>
    </xf>
    <xf numFmtId="38" fontId="11" fillId="2" borderId="10" xfId="1" applyFont="1" applyFill="1" applyBorder="1" applyAlignment="1">
      <alignment horizontal="right" vertical="center"/>
    </xf>
    <xf numFmtId="38" fontId="16" fillId="2" borderId="10" xfId="1" applyFont="1" applyFill="1" applyBorder="1" applyAlignment="1">
      <alignment horizontal="right" vertical="center"/>
    </xf>
    <xf numFmtId="0" fontId="11" fillId="2" borderId="24" xfId="0" applyFont="1" applyFill="1" applyBorder="1" applyAlignment="1">
      <alignment vertical="center"/>
    </xf>
    <xf numFmtId="38" fontId="11" fillId="2" borderId="22" xfId="1" applyFont="1" applyFill="1" applyBorder="1" applyAlignment="1">
      <alignment horizontal="distributed" vertical="center" wrapText="1" justifyLastLine="1"/>
    </xf>
    <xf numFmtId="0" fontId="11" fillId="2" borderId="22" xfId="0" applyFont="1" applyFill="1" applyBorder="1" applyAlignment="1">
      <alignment horizontal="distributed" vertical="center" wrapText="1" justifyLastLine="1"/>
    </xf>
    <xf numFmtId="38" fontId="11" fillId="2" borderId="20" xfId="1" applyFont="1" applyFill="1" applyBorder="1" applyAlignment="1">
      <alignment horizontal="distributed" vertical="center" wrapText="1" justifyLastLine="1" shrinkToFit="1"/>
    </xf>
    <xf numFmtId="38" fontId="18" fillId="2" borderId="20" xfId="1" applyFont="1" applyFill="1" applyBorder="1" applyAlignment="1">
      <alignment horizontal="distributed" vertical="center" wrapText="1" justifyLastLine="1"/>
    </xf>
    <xf numFmtId="38" fontId="11" fillId="2" borderId="10" xfId="1" applyFont="1" applyFill="1" applyBorder="1" applyAlignment="1">
      <alignment horizontal="distributed" vertical="center" wrapText="1" justifyLastLine="1" shrinkToFit="1"/>
    </xf>
    <xf numFmtId="0" fontId="11" fillId="2" borderId="15" xfId="0" applyFont="1" applyFill="1" applyBorder="1" applyAlignment="1">
      <alignment vertical="center" wrapText="1"/>
    </xf>
    <xf numFmtId="38" fontId="11" fillId="2" borderId="22" xfId="1" applyFont="1" applyFill="1" applyBorder="1" applyAlignment="1">
      <alignment horizontal="distributed" vertical="center" wrapText="1" justifyLastLine="1" shrinkToFit="1"/>
    </xf>
    <xf numFmtId="38" fontId="18" fillId="2" borderId="19" xfId="1" applyFont="1" applyFill="1" applyBorder="1" applyAlignment="1">
      <alignment horizontal="distributed" vertical="center"/>
    </xf>
    <xf numFmtId="0" fontId="18" fillId="2" borderId="10" xfId="0" applyFont="1" applyFill="1" applyBorder="1" applyAlignment="1">
      <alignment horizontal="distributed" vertical="center"/>
    </xf>
    <xf numFmtId="38" fontId="18" fillId="2" borderId="4" xfId="1" applyFont="1" applyFill="1" applyBorder="1" applyAlignment="1">
      <alignment horizontal="distributed" vertical="distributed"/>
    </xf>
    <xf numFmtId="0" fontId="18" fillId="2" borderId="2" xfId="0" applyFont="1" applyFill="1" applyBorder="1" applyAlignment="1">
      <alignment horizontal="distributed" vertical="center"/>
    </xf>
    <xf numFmtId="0" fontId="12" fillId="2" borderId="32" xfId="7">
      <alignment vertical="center"/>
    </xf>
    <xf numFmtId="0" fontId="11" fillId="2" borderId="0" xfId="0" applyFont="1" applyFill="1" applyBorder="1" applyAlignment="1">
      <alignment horizontal="left" vertical="center" wrapText="1"/>
    </xf>
    <xf numFmtId="0" fontId="11" fillId="2" borderId="17" xfId="0" applyFont="1" applyFill="1" applyBorder="1" applyAlignment="1">
      <alignment horizontal="distributed" vertical="center" justifyLastLine="1"/>
    </xf>
    <xf numFmtId="0" fontId="11" fillId="2" borderId="0" xfId="0" applyFont="1" applyFill="1" applyBorder="1" applyAlignment="1">
      <alignment horizontal="right" vertical="center" wrapText="1"/>
    </xf>
    <xf numFmtId="38" fontId="11" fillId="2" borderId="8" xfId="1" applyFont="1" applyFill="1" applyBorder="1" applyAlignment="1">
      <alignment horizontal="distributed" vertical="center" wrapText="1"/>
    </xf>
    <xf numFmtId="0" fontId="11" fillId="2" borderId="8" xfId="0" applyFont="1" applyFill="1" applyBorder="1" applyAlignment="1">
      <alignment horizontal="distributed" vertical="center"/>
    </xf>
    <xf numFmtId="38" fontId="11" fillId="2" borderId="7" xfId="1" applyFont="1" applyFill="1" applyBorder="1" applyAlignment="1">
      <alignment horizontal="distributed" vertical="center"/>
    </xf>
    <xf numFmtId="0" fontId="11" fillId="2" borderId="7" xfId="0" applyFont="1" applyFill="1" applyBorder="1" applyAlignment="1">
      <alignment horizontal="distributed" vertical="center"/>
    </xf>
    <xf numFmtId="38" fontId="11" fillId="2" borderId="0" xfId="1" applyFont="1" applyFill="1" applyBorder="1" applyAlignment="1">
      <alignment horizontal="distributed" vertical="center"/>
    </xf>
    <xf numFmtId="0" fontId="11" fillId="2" borderId="8" xfId="0" applyFont="1" applyFill="1" applyBorder="1" applyAlignment="1">
      <alignment horizontal="distributed" vertical="center" wrapText="1"/>
    </xf>
    <xf numFmtId="38" fontId="11" fillId="2" borderId="28" xfId="1" applyFont="1" applyFill="1" applyBorder="1" applyAlignment="1">
      <alignment horizontal="distributed" vertical="center" wrapText="1"/>
    </xf>
    <xf numFmtId="38" fontId="11" fillId="2" borderId="7" xfId="1" applyFont="1" applyFill="1" applyBorder="1" applyAlignment="1">
      <alignment horizontal="distributed" vertical="center" wrapText="1"/>
    </xf>
    <xf numFmtId="38" fontId="11" fillId="2" borderId="14" xfId="1" applyFont="1" applyFill="1" applyBorder="1" applyAlignment="1">
      <alignment horizontal="distributed" vertical="center" justifyLastLine="1"/>
    </xf>
    <xf numFmtId="0" fontId="11" fillId="2" borderId="17" xfId="0" applyFont="1" applyFill="1" applyBorder="1" applyAlignment="1">
      <alignment horizontal="right" vertical="center"/>
    </xf>
    <xf numFmtId="0" fontId="11" fillId="2" borderId="28" xfId="0" applyFont="1" applyFill="1" applyBorder="1" applyAlignment="1">
      <alignment horizontal="distributed" vertical="center"/>
    </xf>
    <xf numFmtId="0" fontId="11" fillId="2" borderId="0" xfId="0" applyFont="1" applyFill="1" applyAlignment="1">
      <alignment horizontal="left" vertical="center" wrapText="1"/>
    </xf>
    <xf numFmtId="38" fontId="11" fillId="2" borderId="26" xfId="1" applyFont="1" applyFill="1" applyBorder="1" applyAlignment="1">
      <alignment horizontal="distributed" vertical="center"/>
    </xf>
    <xf numFmtId="0" fontId="11" fillId="2" borderId="6" xfId="0" applyFont="1" applyFill="1" applyBorder="1" applyAlignment="1">
      <alignment horizontal="distributed" vertical="center"/>
    </xf>
    <xf numFmtId="38" fontId="11" fillId="2" borderId="26" xfId="1" applyFont="1" applyFill="1" applyBorder="1" applyAlignment="1">
      <alignment horizontal="distributed" vertical="center" wrapText="1"/>
    </xf>
    <xf numFmtId="0" fontId="11" fillId="2" borderId="26" xfId="0" applyFont="1" applyFill="1" applyBorder="1" applyAlignment="1">
      <alignment horizontal="distributed" vertical="center"/>
    </xf>
    <xf numFmtId="0" fontId="11" fillId="2" borderId="7" xfId="0" applyFont="1" applyFill="1" applyBorder="1" applyAlignment="1">
      <alignment horizontal="distributed" vertical="center" wrapText="1"/>
    </xf>
    <xf numFmtId="38" fontId="11" fillId="2" borderId="20" xfId="1" applyFont="1" applyFill="1" applyBorder="1" applyAlignment="1">
      <alignment horizontal="distributed" vertical="center" wrapText="1" justifyLastLine="1"/>
    </xf>
    <xf numFmtId="38" fontId="11" fillId="2" borderId="10" xfId="1" applyFont="1" applyFill="1" applyBorder="1" applyAlignment="1">
      <alignment horizontal="distributed" vertical="center" wrapText="1" justifyLastLine="1"/>
    </xf>
    <xf numFmtId="38" fontId="11" fillId="2" borderId="0" xfId="1" applyFont="1" applyFill="1" applyBorder="1" applyAlignment="1">
      <alignment horizontal="distributed" vertical="center" wrapText="1"/>
    </xf>
    <xf numFmtId="38" fontId="18" fillId="2" borderId="0" xfId="1" applyFont="1" applyFill="1" applyBorder="1" applyAlignment="1">
      <alignment horizontal="distributed" vertical="distributed"/>
    </xf>
    <xf numFmtId="0" fontId="11" fillId="2" borderId="7" xfId="0" applyFont="1" applyFill="1" applyBorder="1" applyAlignment="1">
      <alignment horizontal="distributed" vertical="center" justifyLastLine="1"/>
    </xf>
    <xf numFmtId="0" fontId="11" fillId="2" borderId="0" xfId="0" applyFont="1" applyFill="1" applyBorder="1" applyAlignment="1">
      <alignment horizontal="distributed" vertical="center" justifyLastLine="1"/>
    </xf>
    <xf numFmtId="0" fontId="11" fillId="2" borderId="4" xfId="0" applyFont="1" applyFill="1" applyBorder="1" applyAlignment="1">
      <alignment horizontal="distributed" vertical="center" justifyLastLine="1"/>
    </xf>
    <xf numFmtId="0" fontId="11" fillId="2" borderId="23" xfId="0" applyFont="1" applyFill="1" applyBorder="1" applyAlignment="1">
      <alignment horizontal="distributed" vertical="center" justifyLastLine="1"/>
    </xf>
    <xf numFmtId="0" fontId="11" fillId="2" borderId="29" xfId="0" applyFont="1" applyFill="1" applyBorder="1" applyAlignment="1">
      <alignment horizontal="distributed" vertical="center" wrapText="1"/>
    </xf>
    <xf numFmtId="0" fontId="16" fillId="2" borderId="9" xfId="2" applyFont="1" applyFill="1" applyBorder="1" applyAlignment="1">
      <alignment horizontal="distributed" vertical="distributed" justifyLastLine="1"/>
    </xf>
    <xf numFmtId="38" fontId="16" fillId="2" borderId="1" xfId="1" applyFont="1" applyFill="1" applyBorder="1" applyAlignment="1" applyProtection="1">
      <alignment horizontal="right" vertical="center"/>
      <protection locked="0"/>
    </xf>
    <xf numFmtId="0" fontId="8" fillId="2" borderId="0" xfId="0" applyFont="1" applyFill="1" applyAlignment="1">
      <alignment horizontal="center" vertical="center"/>
    </xf>
    <xf numFmtId="0" fontId="11" fillId="2" borderId="0" xfId="0" applyFont="1" applyFill="1" applyBorder="1" applyAlignment="1">
      <alignment horizontal="left" vertical="center" wrapText="1"/>
    </xf>
    <xf numFmtId="0" fontId="11" fillId="2" borderId="12" xfId="0" applyFont="1" applyFill="1" applyBorder="1" applyAlignment="1">
      <alignment horizontal="distributed" vertical="center" justifyLastLine="1"/>
    </xf>
    <xf numFmtId="0" fontId="11" fillId="2" borderId="15" xfId="0" applyFont="1" applyFill="1" applyBorder="1" applyAlignment="1">
      <alignment horizontal="distributed" vertical="center" justifyLastLine="1"/>
    </xf>
    <xf numFmtId="0" fontId="11" fillId="2" borderId="14" xfId="0" applyFont="1" applyFill="1" applyBorder="1" applyAlignment="1">
      <alignment horizontal="distributed" vertical="center" justifyLastLine="1"/>
    </xf>
    <xf numFmtId="0" fontId="11" fillId="2" borderId="17" xfId="0" applyFont="1" applyFill="1" applyBorder="1" applyAlignment="1">
      <alignment horizontal="distributed" vertical="center" justifyLastLine="1"/>
    </xf>
    <xf numFmtId="0" fontId="11" fillId="2" borderId="16" xfId="0" applyFont="1" applyFill="1" applyBorder="1" applyAlignment="1">
      <alignment horizontal="distributed" vertical="center" justifyLastLine="1"/>
    </xf>
    <xf numFmtId="0" fontId="11" fillId="2" borderId="10" xfId="0" applyFont="1" applyFill="1" applyBorder="1" applyAlignment="1">
      <alignment horizontal="distributed" vertical="center" justifyLastLine="1"/>
    </xf>
    <xf numFmtId="0" fontId="11" fillId="2" borderId="11" xfId="0" applyFont="1" applyFill="1" applyBorder="1" applyAlignment="1">
      <alignment horizontal="distributed" vertical="center" justifyLastLine="1"/>
    </xf>
    <xf numFmtId="0" fontId="16" fillId="2" borderId="0" xfId="0" applyFont="1" applyFill="1" applyBorder="1" applyAlignment="1">
      <alignment horizontal="left" vertical="center" wrapText="1"/>
    </xf>
    <xf numFmtId="0" fontId="11" fillId="2" borderId="26" xfId="0" applyFont="1" applyFill="1" applyBorder="1" applyAlignment="1">
      <alignment horizontal="distributed" vertical="distributed" textRotation="255" justifyLastLine="1"/>
    </xf>
    <xf numFmtId="0" fontId="11" fillId="2" borderId="24" xfId="0" applyFont="1" applyFill="1" applyBorder="1" applyAlignment="1">
      <alignment horizontal="distributed" vertical="distributed" textRotation="255" justifyLastLine="1"/>
    </xf>
    <xf numFmtId="0" fontId="11" fillId="2" borderId="22" xfId="0" applyFont="1" applyFill="1" applyBorder="1" applyAlignment="1">
      <alignment horizontal="distributed" vertical="distributed" textRotation="255" justifyLastLine="1"/>
    </xf>
    <xf numFmtId="0" fontId="11" fillId="2" borderId="27" xfId="0" applyFont="1" applyFill="1" applyBorder="1" applyAlignment="1">
      <alignment horizontal="distributed" vertical="distributed" textRotation="255" justifyLastLine="1"/>
    </xf>
    <xf numFmtId="0" fontId="11" fillId="2" borderId="18" xfId="0" applyFont="1" applyFill="1" applyBorder="1" applyAlignment="1">
      <alignment horizontal="distributed" vertical="distributed" textRotation="255" justifyLastLine="1"/>
    </xf>
    <xf numFmtId="0" fontId="11" fillId="2" borderId="5" xfId="0" applyFont="1" applyFill="1" applyBorder="1" applyAlignment="1">
      <alignment horizontal="distributed" vertical="distributed" textRotation="255" justifyLastLine="1"/>
    </xf>
    <xf numFmtId="0" fontId="11" fillId="2" borderId="11" xfId="0" applyFont="1" applyFill="1" applyBorder="1" applyAlignment="1">
      <alignment horizontal="distributed" vertical="distributed" textRotation="255" justifyLastLine="1"/>
    </xf>
    <xf numFmtId="0" fontId="11" fillId="2" borderId="3" xfId="0" applyFont="1" applyFill="1" applyBorder="1" applyAlignment="1">
      <alignment horizontal="distributed" vertical="distributed" textRotation="255" justifyLastLine="1"/>
    </xf>
    <xf numFmtId="0" fontId="11" fillId="2" borderId="0" xfId="0" applyFont="1" applyFill="1" applyBorder="1" applyAlignment="1">
      <alignment horizontal="right" vertical="center" wrapText="1"/>
    </xf>
    <xf numFmtId="0" fontId="11" fillId="2" borderId="17" xfId="0" applyFont="1" applyFill="1" applyBorder="1" applyAlignment="1">
      <alignment horizontal="right" vertical="center" wrapText="1"/>
    </xf>
    <xf numFmtId="38" fontId="11" fillId="2" borderId="15" xfId="1" applyFont="1" applyFill="1" applyBorder="1" applyAlignment="1">
      <alignment horizontal="distributed" vertical="center" wrapText="1" justifyLastLine="1"/>
    </xf>
    <xf numFmtId="38" fontId="11" fillId="2" borderId="14" xfId="1" applyFont="1" applyFill="1" applyBorder="1" applyAlignment="1">
      <alignment horizontal="distributed" vertical="center" wrapText="1" justifyLastLine="1"/>
    </xf>
    <xf numFmtId="38" fontId="11" fillId="2" borderId="19" xfId="1" applyFont="1" applyFill="1" applyBorder="1" applyAlignment="1">
      <alignment horizontal="distributed" vertical="center" wrapText="1"/>
    </xf>
    <xf numFmtId="38" fontId="11" fillId="2" borderId="8" xfId="1" applyFont="1" applyFill="1" applyBorder="1" applyAlignment="1">
      <alignment horizontal="distributed" vertical="center" wrapText="1"/>
    </xf>
    <xf numFmtId="38" fontId="11" fillId="2" borderId="8" xfId="1" applyFont="1" applyFill="1" applyBorder="1" applyAlignment="1">
      <alignment horizontal="distributed" vertical="center"/>
    </xf>
    <xf numFmtId="0" fontId="11" fillId="2" borderId="8" xfId="0" applyFont="1" applyFill="1" applyBorder="1" applyAlignment="1">
      <alignment horizontal="distributed" vertical="center"/>
    </xf>
    <xf numFmtId="0" fontId="11" fillId="2" borderId="8" xfId="0" applyFont="1" applyFill="1" applyBorder="1" applyAlignment="1">
      <alignment horizontal="distributed" vertical="center" shrinkToFit="1"/>
    </xf>
    <xf numFmtId="0" fontId="11" fillId="2" borderId="28" xfId="0" applyFont="1" applyFill="1" applyBorder="1" applyAlignment="1">
      <alignment horizontal="distributed" vertical="center" shrinkToFit="1"/>
    </xf>
    <xf numFmtId="38" fontId="11" fillId="2" borderId="7" xfId="1" applyFont="1" applyFill="1" applyBorder="1" applyAlignment="1">
      <alignment horizontal="distributed" vertical="center"/>
    </xf>
    <xf numFmtId="0" fontId="11" fillId="2" borderId="7" xfId="0" applyFont="1" applyFill="1" applyBorder="1" applyAlignment="1">
      <alignment horizontal="distributed" vertical="center"/>
    </xf>
    <xf numFmtId="38" fontId="11" fillId="2" borderId="16" xfId="1" applyFont="1" applyFill="1" applyBorder="1" applyAlignment="1">
      <alignment horizontal="distributed" vertical="center" wrapText="1" justifyLastLine="1"/>
    </xf>
    <xf numFmtId="0" fontId="11" fillId="2" borderId="25" xfId="0" applyFont="1" applyFill="1" applyBorder="1" applyAlignment="1">
      <alignment horizontal="distributed" vertical="center" wrapText="1" justifyLastLine="1"/>
    </xf>
    <xf numFmtId="38" fontId="11" fillId="2" borderId="19" xfId="1" applyFont="1" applyFill="1" applyBorder="1" applyAlignment="1">
      <alignment horizontal="distributed" vertical="center"/>
    </xf>
    <xf numFmtId="38" fontId="11" fillId="2" borderId="18" xfId="1" applyFont="1" applyFill="1" applyBorder="1" applyAlignment="1">
      <alignment horizontal="distributed" vertical="center"/>
    </xf>
    <xf numFmtId="38" fontId="11" fillId="2" borderId="0" xfId="1" applyFont="1" applyFill="1" applyBorder="1" applyAlignment="1">
      <alignment horizontal="distributed" vertical="center"/>
    </xf>
    <xf numFmtId="38" fontId="11" fillId="2" borderId="5" xfId="1" applyFont="1" applyFill="1" applyBorder="1" applyAlignment="1">
      <alignment horizontal="distributed" vertical="center"/>
    </xf>
    <xf numFmtId="0" fontId="11" fillId="2" borderId="0" xfId="0" applyFont="1" applyFill="1" applyBorder="1" applyAlignment="1">
      <alignment horizontal="left" wrapText="1"/>
    </xf>
    <xf numFmtId="38" fontId="11" fillId="2" borderId="11" xfId="1" applyFont="1" applyFill="1" applyBorder="1" applyAlignment="1">
      <alignment horizontal="distributed" vertical="center"/>
    </xf>
    <xf numFmtId="38" fontId="11" fillId="2" borderId="6" xfId="1" applyFont="1" applyFill="1" applyBorder="1" applyAlignment="1">
      <alignment horizontal="distributed" vertical="center"/>
    </xf>
    <xf numFmtId="38" fontId="11" fillId="2" borderId="9" xfId="1" applyFont="1" applyFill="1" applyBorder="1" applyAlignment="1">
      <alignment horizontal="distributed" vertical="center"/>
    </xf>
    <xf numFmtId="0" fontId="11" fillId="2" borderId="8" xfId="0" applyFont="1" applyFill="1" applyBorder="1" applyAlignment="1">
      <alignment horizontal="distributed" vertical="center" wrapText="1"/>
    </xf>
    <xf numFmtId="38" fontId="11" fillId="2" borderId="6" xfId="1" applyFont="1" applyFill="1" applyBorder="1" applyAlignment="1">
      <alignment horizontal="distributed" vertical="center" wrapText="1"/>
    </xf>
    <xf numFmtId="38" fontId="11" fillId="2" borderId="9" xfId="1" applyFont="1" applyFill="1" applyBorder="1" applyAlignment="1">
      <alignment horizontal="distributed" vertical="center" wrapText="1"/>
    </xf>
    <xf numFmtId="38" fontId="11" fillId="2" borderId="30" xfId="1" applyFont="1" applyFill="1" applyBorder="1" applyAlignment="1">
      <alignment horizontal="distributed" vertical="center" wrapText="1"/>
    </xf>
    <xf numFmtId="38" fontId="11" fillId="2" borderId="31" xfId="1" applyFont="1" applyFill="1" applyBorder="1" applyAlignment="1">
      <alignment horizontal="distributed" vertical="center" wrapText="1"/>
    </xf>
    <xf numFmtId="38" fontId="11" fillId="2" borderId="28" xfId="1" applyFont="1" applyFill="1" applyBorder="1" applyAlignment="1">
      <alignment horizontal="distributed" vertical="center" wrapText="1"/>
    </xf>
    <xf numFmtId="38" fontId="11" fillId="2" borderId="5" xfId="1" applyFont="1" applyFill="1" applyBorder="1" applyAlignment="1">
      <alignment horizontal="distributed" vertical="center" wrapText="1"/>
    </xf>
    <xf numFmtId="0" fontId="11" fillId="2" borderId="5" xfId="0" applyFont="1" applyFill="1" applyBorder="1" applyAlignment="1">
      <alignment horizontal="distributed" vertical="center"/>
    </xf>
    <xf numFmtId="38" fontId="11" fillId="2" borderId="7" xfId="1" applyFont="1" applyFill="1" applyBorder="1" applyAlignment="1">
      <alignment horizontal="distributed" vertical="center" wrapText="1"/>
    </xf>
    <xf numFmtId="0" fontId="11" fillId="2" borderId="5" xfId="0" applyFont="1" applyFill="1" applyBorder="1" applyAlignment="1">
      <alignment horizontal="distributed" vertical="center" wrapText="1"/>
    </xf>
    <xf numFmtId="0" fontId="11" fillId="2" borderId="11" xfId="0" applyFont="1" applyFill="1" applyBorder="1" applyAlignment="1">
      <alignment horizontal="distributed" vertical="center"/>
    </xf>
    <xf numFmtId="38" fontId="11" fillId="2" borderId="15" xfId="1" applyFont="1" applyFill="1" applyBorder="1" applyAlignment="1">
      <alignment horizontal="distributed" vertical="center" justifyLastLine="1"/>
    </xf>
    <xf numFmtId="38" fontId="11" fillId="2" borderId="14" xfId="1" applyFont="1" applyFill="1" applyBorder="1" applyAlignment="1">
      <alignment horizontal="distributed" vertical="center" justifyLastLine="1"/>
    </xf>
    <xf numFmtId="0" fontId="11" fillId="2" borderId="18" xfId="0" applyFont="1" applyFill="1" applyBorder="1" applyAlignment="1">
      <alignment horizontal="center" vertical="distributed" textRotation="255" justifyLastLine="1"/>
    </xf>
    <xf numFmtId="0" fontId="11" fillId="2" borderId="5" xfId="0" applyFont="1" applyFill="1" applyBorder="1" applyAlignment="1">
      <alignment horizontal="center" vertical="distributed" textRotation="255" justifyLastLine="1"/>
    </xf>
    <xf numFmtId="0" fontId="11" fillId="2" borderId="11" xfId="0" applyFont="1" applyFill="1" applyBorder="1" applyAlignment="1">
      <alignment horizontal="center" vertical="distributed" textRotation="255" justifyLastLine="1"/>
    </xf>
    <xf numFmtId="38" fontId="11" fillId="2" borderId="21" xfId="1" applyFont="1" applyFill="1" applyBorder="1" applyAlignment="1">
      <alignment horizontal="distributed" vertical="center" justifyLastLine="1" shrinkToFit="1"/>
    </xf>
    <xf numFmtId="0" fontId="11" fillId="2" borderId="16" xfId="0" applyFont="1" applyFill="1" applyBorder="1" applyAlignment="1">
      <alignment horizontal="distributed" vertical="center" justifyLastLine="1" shrinkToFit="1"/>
    </xf>
    <xf numFmtId="38" fontId="11" fillId="2" borderId="21" xfId="1" applyFont="1" applyFill="1" applyBorder="1" applyAlignment="1">
      <alignment horizontal="distributed" vertical="center" wrapText="1" justifyLastLine="1" shrinkToFit="1"/>
    </xf>
    <xf numFmtId="0" fontId="11" fillId="2" borderId="16" xfId="0" applyFont="1" applyFill="1" applyBorder="1" applyAlignment="1">
      <alignment horizontal="distributed" vertical="center" wrapText="1" justifyLastLine="1" shrinkToFit="1"/>
    </xf>
    <xf numFmtId="0" fontId="11" fillId="2" borderId="17" xfId="0" applyFont="1" applyFill="1" applyBorder="1" applyAlignment="1">
      <alignment horizontal="distributed" vertical="center" wrapText="1" justifyLastLine="1" shrinkToFit="1"/>
    </xf>
    <xf numFmtId="0" fontId="11" fillId="2" borderId="21" xfId="0" applyFont="1" applyFill="1" applyBorder="1" applyAlignment="1">
      <alignment horizontal="distributed" vertical="center" justifyLastLine="1"/>
    </xf>
    <xf numFmtId="38" fontId="11" fillId="2" borderId="0" xfId="1" applyFont="1" applyFill="1" applyBorder="1" applyAlignment="1">
      <alignment horizontal="distributed" vertical="distributed"/>
    </xf>
    <xf numFmtId="0" fontId="11" fillId="2" borderId="5" xfId="0" applyFont="1" applyFill="1" applyBorder="1" applyAlignment="1">
      <alignment horizontal="distributed" vertical="distributed"/>
    </xf>
    <xf numFmtId="38" fontId="11" fillId="2" borderId="17" xfId="1" applyFont="1" applyFill="1" applyBorder="1" applyAlignment="1">
      <alignment horizontal="distributed" vertical="center" justifyLastLine="1"/>
    </xf>
    <xf numFmtId="38" fontId="11" fillId="2" borderId="16" xfId="1" applyFont="1" applyFill="1" applyBorder="1" applyAlignment="1">
      <alignment horizontal="distributed" vertical="center" justifyLastLine="1"/>
    </xf>
    <xf numFmtId="38" fontId="11" fillId="2" borderId="0" xfId="1" applyFont="1" applyFill="1" applyBorder="1" applyAlignment="1">
      <alignment horizontal="distributed" vertical="center" justifyLastLine="1"/>
    </xf>
    <xf numFmtId="38" fontId="11" fillId="2" borderId="5" xfId="1" applyFont="1" applyFill="1" applyBorder="1" applyAlignment="1">
      <alignment horizontal="distributed" vertical="center" justifyLastLine="1"/>
    </xf>
    <xf numFmtId="0" fontId="11" fillId="2" borderId="0" xfId="0" applyFont="1" applyFill="1" applyBorder="1" applyAlignment="1">
      <alignment vertical="center" wrapText="1"/>
    </xf>
    <xf numFmtId="0" fontId="11" fillId="2" borderId="17" xfId="0" applyFont="1" applyFill="1" applyBorder="1" applyAlignment="1">
      <alignment horizontal="right" vertical="center"/>
    </xf>
    <xf numFmtId="38" fontId="11" fillId="2" borderId="5" xfId="1" applyFont="1" applyFill="1" applyBorder="1" applyAlignment="1">
      <alignment horizontal="distributed" vertical="distributed"/>
    </xf>
    <xf numFmtId="38" fontId="11" fillId="2" borderId="0" xfId="1" applyFont="1" applyFill="1" applyBorder="1" applyAlignment="1">
      <alignment horizontal="distributed" vertical="distributed" wrapText="1"/>
    </xf>
    <xf numFmtId="38" fontId="11" fillId="2" borderId="5" xfId="1" applyFont="1" applyFill="1" applyBorder="1" applyAlignment="1">
      <alignment horizontal="distributed" vertical="distributed" wrapText="1"/>
    </xf>
    <xf numFmtId="0" fontId="11" fillId="2" borderId="28" xfId="0" applyFont="1" applyFill="1" applyBorder="1" applyAlignment="1">
      <alignment horizontal="distributed" vertical="center"/>
    </xf>
    <xf numFmtId="0" fontId="11" fillId="2" borderId="0" xfId="0" applyFont="1" applyFill="1" applyAlignment="1">
      <alignment horizontal="left" vertical="center" wrapText="1"/>
    </xf>
    <xf numFmtId="0" fontId="11" fillId="2" borderId="13" xfId="0" applyFont="1" applyFill="1" applyBorder="1" applyAlignment="1">
      <alignment horizontal="distributed" vertical="center" justifyLastLine="1"/>
    </xf>
    <xf numFmtId="38" fontId="11" fillId="2" borderId="23" xfId="1" applyFont="1" applyFill="1" applyBorder="1" applyAlignment="1">
      <alignment horizontal="distributed" vertical="center"/>
    </xf>
    <xf numFmtId="38" fontId="11" fillId="2" borderId="2" xfId="1" applyFont="1" applyFill="1" applyBorder="1" applyAlignment="1">
      <alignment horizontal="distributed" vertical="center"/>
    </xf>
    <xf numFmtId="38" fontId="11" fillId="2" borderId="3" xfId="1" applyFont="1" applyFill="1" applyBorder="1" applyAlignment="1">
      <alignment horizontal="distributed" vertical="center"/>
    </xf>
    <xf numFmtId="38" fontId="11" fillId="2" borderId="26" xfId="1" applyFont="1" applyFill="1" applyBorder="1" applyAlignment="1">
      <alignment horizontal="distributed" vertical="center"/>
    </xf>
    <xf numFmtId="0" fontId="11" fillId="2" borderId="6" xfId="0" applyFont="1" applyFill="1" applyBorder="1" applyAlignment="1">
      <alignment horizontal="distributed" vertical="center"/>
    </xf>
    <xf numFmtId="38" fontId="11" fillId="2" borderId="26" xfId="1" applyFont="1" applyFill="1" applyBorder="1" applyAlignment="1">
      <alignment horizontal="distributed" vertical="center" wrapText="1"/>
    </xf>
    <xf numFmtId="0" fontId="11" fillId="2" borderId="26" xfId="0" applyFont="1" applyFill="1" applyBorder="1" applyAlignment="1">
      <alignment horizontal="distributed" vertical="center"/>
    </xf>
    <xf numFmtId="0" fontId="11" fillId="2" borderId="7" xfId="0" applyFont="1" applyFill="1" applyBorder="1" applyAlignment="1">
      <alignment horizontal="distributed" vertical="center" wrapText="1"/>
    </xf>
    <xf numFmtId="38" fontId="11" fillId="2" borderId="20" xfId="1" applyFont="1" applyFill="1" applyBorder="1" applyAlignment="1">
      <alignment horizontal="distributed" vertical="center"/>
    </xf>
    <xf numFmtId="0" fontId="11" fillId="2" borderId="23" xfId="0" applyFont="1" applyFill="1" applyBorder="1" applyAlignment="1">
      <alignment horizontal="distributed" vertical="center" wrapText="1"/>
    </xf>
    <xf numFmtId="0" fontId="11" fillId="2" borderId="29" xfId="0" applyFont="1" applyFill="1" applyBorder="1" applyAlignment="1">
      <alignment horizontal="distributed" vertical="center"/>
    </xf>
    <xf numFmtId="0" fontId="11" fillId="2" borderId="0" xfId="0" applyFont="1" applyFill="1" applyAlignment="1">
      <alignment horizontal="distributed" vertical="center"/>
    </xf>
    <xf numFmtId="0" fontId="11" fillId="2" borderId="0" xfId="0" applyFont="1" applyFill="1" applyAlignment="1">
      <alignment horizontal="distributed"/>
    </xf>
    <xf numFmtId="0" fontId="11" fillId="2" borderId="19" xfId="0" applyFont="1" applyFill="1" applyBorder="1" applyAlignment="1">
      <alignment horizontal="distributed" vertical="center"/>
    </xf>
    <xf numFmtId="38" fontId="11" fillId="2" borderId="21" xfId="1" applyFont="1" applyFill="1" applyBorder="1" applyAlignment="1">
      <alignment horizontal="distributed" vertical="center" wrapText="1" justifyLastLine="1"/>
    </xf>
    <xf numFmtId="38" fontId="11" fillId="2" borderId="20" xfId="1" applyFont="1" applyFill="1" applyBorder="1" applyAlignment="1">
      <alignment horizontal="distributed" vertical="center" wrapText="1" justifyLastLine="1"/>
    </xf>
    <xf numFmtId="38" fontId="11" fillId="2" borderId="17" xfId="1" applyFont="1" applyFill="1" applyBorder="1" applyAlignment="1">
      <alignment horizontal="distributed" vertical="center" wrapText="1" justifyLastLine="1"/>
    </xf>
    <xf numFmtId="38" fontId="11" fillId="2" borderId="10" xfId="1" applyFont="1" applyFill="1" applyBorder="1" applyAlignment="1">
      <alignment horizontal="distributed" vertical="center" wrapText="1" justifyLastLine="1"/>
    </xf>
    <xf numFmtId="38" fontId="11" fillId="2" borderId="11" xfId="1" applyFont="1" applyFill="1" applyBorder="1" applyAlignment="1">
      <alignment horizontal="distributed" vertical="center" wrapText="1" justifyLastLine="1"/>
    </xf>
    <xf numFmtId="38" fontId="11" fillId="2" borderId="0" xfId="1" applyFont="1" applyFill="1" applyBorder="1" applyAlignment="1">
      <alignment horizontal="distributed" vertical="center" wrapText="1"/>
    </xf>
    <xf numFmtId="0" fontId="11" fillId="2" borderId="0" xfId="0" applyFont="1" applyFill="1" applyAlignment="1">
      <alignment horizontal="distributed" vertical="center" wrapText="1"/>
    </xf>
    <xf numFmtId="38" fontId="18" fillId="2" borderId="0" xfId="1" applyFont="1" applyFill="1" applyBorder="1" applyAlignment="1">
      <alignment horizontal="distributed" vertical="distributed"/>
    </xf>
    <xf numFmtId="0" fontId="18" fillId="2" borderId="0" xfId="0" applyFont="1" applyFill="1" applyAlignment="1">
      <alignment horizontal="distributed"/>
    </xf>
    <xf numFmtId="0" fontId="11" fillId="2" borderId="13" xfId="0" applyFont="1" applyFill="1" applyBorder="1" applyAlignment="1">
      <alignment horizontal="distributed" vertical="center" wrapText="1" justifyLastLine="1"/>
    </xf>
    <xf numFmtId="0" fontId="11" fillId="2" borderId="8" xfId="0" applyFont="1" applyFill="1" applyBorder="1" applyAlignment="1">
      <alignment horizontal="distributed" vertical="center" justifyLastLine="1"/>
    </xf>
    <xf numFmtId="0" fontId="11" fillId="2" borderId="7" xfId="0" applyFont="1" applyFill="1" applyBorder="1" applyAlignment="1">
      <alignment horizontal="distributed" vertical="center" justifyLastLine="1"/>
    </xf>
    <xf numFmtId="38" fontId="23" fillId="2" borderId="0" xfId="1" applyFont="1" applyFill="1" applyBorder="1" applyAlignment="1">
      <alignment horizontal="distributed" vertical="center"/>
    </xf>
    <xf numFmtId="0" fontId="23" fillId="2" borderId="0" xfId="0" applyFont="1" applyFill="1" applyBorder="1" applyAlignment="1">
      <alignment horizontal="distributed" vertical="center"/>
    </xf>
    <xf numFmtId="38" fontId="18" fillId="2" borderId="0" xfId="1" applyFont="1" applyFill="1" applyBorder="1" applyAlignment="1">
      <alignment horizontal="distributed" vertical="center"/>
    </xf>
    <xf numFmtId="0" fontId="18" fillId="2" borderId="0" xfId="0" applyFont="1" applyFill="1" applyAlignment="1">
      <alignment horizontal="distributed" vertical="center"/>
    </xf>
    <xf numFmtId="0" fontId="11" fillId="2" borderId="18" xfId="0" applyFont="1" applyFill="1" applyBorder="1" applyAlignment="1">
      <alignment horizontal="distributed" vertical="center"/>
    </xf>
    <xf numFmtId="0" fontId="11" fillId="2" borderId="0" xfId="0" applyFont="1" applyFill="1" applyBorder="1" applyAlignment="1">
      <alignment horizontal="distributed" vertical="center" justifyLastLine="1"/>
    </xf>
    <xf numFmtId="0" fontId="11" fillId="2" borderId="5" xfId="0" applyFont="1" applyFill="1" applyBorder="1" applyAlignment="1">
      <alignment horizontal="distributed" vertical="center" justifyLastLine="1"/>
    </xf>
    <xf numFmtId="0" fontId="11" fillId="2" borderId="4" xfId="0" applyFont="1" applyFill="1" applyBorder="1" applyAlignment="1">
      <alignment horizontal="distributed" vertical="center" justifyLastLine="1"/>
    </xf>
    <xf numFmtId="0" fontId="11" fillId="2" borderId="22" xfId="0" applyFont="1" applyFill="1" applyBorder="1" applyAlignment="1">
      <alignment horizontal="distributed" vertical="center" justifyLastLine="1"/>
    </xf>
    <xf numFmtId="0" fontId="11" fillId="2" borderId="23" xfId="0" applyFont="1" applyFill="1" applyBorder="1" applyAlignment="1">
      <alignment horizontal="distributed" vertical="center" justifyLastLine="1"/>
    </xf>
    <xf numFmtId="0" fontId="11" fillId="2" borderId="19" xfId="0" applyFont="1" applyFill="1" applyBorder="1" applyAlignment="1">
      <alignment horizontal="distributed" vertical="center" justifyLastLine="1"/>
    </xf>
    <xf numFmtId="0" fontId="11" fillId="2" borderId="8" xfId="0" applyFont="1" applyFill="1" applyBorder="1" applyAlignment="1">
      <alignment horizontal="distributed" vertical="distributed" textRotation="255" justifyLastLine="1"/>
    </xf>
    <xf numFmtId="0" fontId="11" fillId="2" borderId="8" xfId="0" applyFont="1" applyFill="1" applyBorder="1" applyAlignment="1">
      <alignment horizontal="distributed" vertical="distributed" textRotation="255" wrapText="1" justifyLastLine="1"/>
    </xf>
    <xf numFmtId="0" fontId="11" fillId="2" borderId="8" xfId="0" applyFont="1" applyFill="1" applyBorder="1" applyAlignment="1">
      <alignment vertical="distributed" textRotation="255" wrapText="1" justifyLastLine="1"/>
    </xf>
    <xf numFmtId="0" fontId="11" fillId="2" borderId="28" xfId="0" applyFont="1" applyFill="1" applyBorder="1" applyAlignment="1">
      <alignment vertical="distributed" textRotation="255" wrapText="1" justifyLastLine="1"/>
    </xf>
    <xf numFmtId="0" fontId="11" fillId="2" borderId="29" xfId="0" applyFont="1" applyFill="1" applyBorder="1" applyAlignment="1">
      <alignment horizontal="distributed" vertical="center" wrapText="1"/>
    </xf>
    <xf numFmtId="0" fontId="11" fillId="2" borderId="8" xfId="0" applyFont="1" applyFill="1" applyBorder="1" applyAlignment="1">
      <alignment vertical="distributed" textRotation="255" justifyLastLine="1"/>
    </xf>
    <xf numFmtId="0" fontId="11" fillId="2" borderId="12" xfId="2" applyFont="1" applyFill="1" applyBorder="1" applyAlignment="1">
      <alignment horizontal="distributed" vertical="distributed" wrapText="1" justifyLastLine="1"/>
    </xf>
    <xf numFmtId="0" fontId="11" fillId="2" borderId="15" xfId="2" applyFont="1" applyFill="1" applyBorder="1" applyAlignment="1">
      <alignment horizontal="distributed" vertical="distributed" wrapText="1" justifyLastLine="1"/>
    </xf>
    <xf numFmtId="0" fontId="11" fillId="2" borderId="14" xfId="2" applyFont="1" applyFill="1" applyBorder="1" applyAlignment="1">
      <alignment horizontal="distributed" vertical="distributed" wrapText="1" justifyLastLine="1"/>
    </xf>
    <xf numFmtId="0" fontId="16" fillId="2" borderId="17" xfId="2" applyFont="1" applyFill="1" applyBorder="1" applyAlignment="1">
      <alignment horizontal="distributed" vertical="center" justifyLastLine="1"/>
    </xf>
    <xf numFmtId="0" fontId="16" fillId="2" borderId="0" xfId="2" applyFont="1" applyFill="1" applyAlignment="1">
      <alignment horizontal="distributed" vertical="center" justifyLastLine="1"/>
    </xf>
    <xf numFmtId="0" fontId="16" fillId="2" borderId="15" xfId="2" applyFont="1" applyFill="1" applyBorder="1" applyAlignment="1">
      <alignment horizontal="distributed" vertical="distributed" wrapText="1" justifyLastLine="1"/>
    </xf>
    <xf numFmtId="0" fontId="11" fillId="2" borderId="23" xfId="2" applyFont="1" applyFill="1" applyBorder="1" applyAlignment="1">
      <alignment horizontal="distributed" vertical="distributed" justifyLastLine="1"/>
    </xf>
    <xf numFmtId="0" fontId="11" fillId="2" borderId="4" xfId="2" applyFont="1" applyFill="1" applyBorder="1" applyAlignment="1">
      <alignment horizontal="distributed" vertical="distributed" justifyLastLine="1"/>
    </xf>
    <xf numFmtId="0" fontId="11" fillId="2" borderId="20" xfId="2" applyFont="1" applyFill="1" applyBorder="1" applyAlignment="1">
      <alignment horizontal="distributed" vertical="distributed" justifyLastLine="1"/>
    </xf>
    <xf numFmtId="0" fontId="11" fillId="2" borderId="6" xfId="2" applyFont="1" applyFill="1" applyBorder="1" applyAlignment="1">
      <alignment horizontal="distributed" vertical="distributed" justifyLastLine="1"/>
    </xf>
    <xf numFmtId="0" fontId="16" fillId="2" borderId="9" xfId="2" applyFont="1" applyFill="1" applyBorder="1" applyAlignment="1">
      <alignment horizontal="distributed" vertical="distributed" justifyLastLine="1"/>
    </xf>
    <xf numFmtId="0" fontId="16" fillId="2" borderId="8" xfId="2" applyFont="1" applyFill="1" applyBorder="1" applyAlignment="1">
      <alignment horizontal="distributed" vertical="distributed" justifyLastLine="1"/>
    </xf>
    <xf numFmtId="0" fontId="11" fillId="2" borderId="6" xfId="2" applyFont="1" applyFill="1" applyBorder="1" applyAlignment="1">
      <alignment horizontal="distributed" vertical="distributed" justifyLastLine="1" shrinkToFit="1"/>
    </xf>
    <xf numFmtId="0" fontId="11" fillId="2" borderId="8" xfId="2" applyFont="1" applyFill="1" applyBorder="1" applyAlignment="1">
      <alignment horizontal="distributed" vertical="distributed" justifyLastLine="1" shrinkToFit="1"/>
    </xf>
    <xf numFmtId="0" fontId="11" fillId="2" borderId="26" xfId="2" applyFont="1" applyFill="1" applyBorder="1" applyAlignment="1">
      <alignment horizontal="distributed" vertical="center" wrapText="1" justifyLastLine="1" shrinkToFit="1"/>
    </xf>
    <xf numFmtId="0" fontId="11" fillId="2" borderId="24" xfId="2" applyFont="1" applyFill="1" applyBorder="1" applyAlignment="1">
      <alignment horizontal="distributed" vertical="center" wrapText="1" justifyLastLine="1" shrinkToFit="1"/>
    </xf>
    <xf numFmtId="0" fontId="11" fillId="2" borderId="22" xfId="2" applyFont="1" applyFill="1" applyBorder="1" applyAlignment="1">
      <alignment horizontal="distributed" vertical="center" justifyLastLine="1" shrinkToFit="1"/>
    </xf>
    <xf numFmtId="0" fontId="11" fillId="2" borderId="23" xfId="2" applyFont="1" applyFill="1" applyBorder="1" applyAlignment="1">
      <alignment horizontal="distributed" vertical="distributed" wrapText="1" justifyLastLine="1"/>
    </xf>
    <xf numFmtId="0" fontId="11" fillId="2" borderId="22" xfId="2" applyFont="1" applyFill="1" applyBorder="1" applyAlignment="1">
      <alignment horizontal="distributed" vertical="distributed" wrapText="1" justifyLastLine="1"/>
    </xf>
    <xf numFmtId="0" fontId="11" fillId="2" borderId="0" xfId="0" applyFont="1" applyFill="1" applyAlignment="1">
      <alignment horizontal="distributed" wrapText="1"/>
    </xf>
  </cellXfs>
  <cellStyles count="8">
    <cellStyle name="スタイル 1" xfId="7"/>
    <cellStyle name="桁区切り" xfId="1" builtinId="6"/>
    <cellStyle name="桁区切り 2" xfId="3"/>
    <cellStyle name="桁区切り 2 2" xfId="5"/>
    <cellStyle name="標準" xfId="0" builtinId="0"/>
    <cellStyle name="標準 2" xfId="2"/>
    <cellStyle name="標準 2 2" xfId="4"/>
    <cellStyle name="標準 2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abSelected="1" workbookViewId="0">
      <pane ySplit="3" topLeftCell="A4" activePane="bottomLeft" state="frozen"/>
      <selection pane="bottomLeft" activeCell="A3" sqref="A3"/>
    </sheetView>
  </sheetViews>
  <sheetFormatPr defaultColWidth="8.88671875" defaultRowHeight="13.2"/>
  <cols>
    <col min="1" max="1" width="4.44140625" style="1" customWidth="1"/>
    <col min="2" max="2" width="86.33203125" style="1" customWidth="1"/>
    <col min="3" max="16384" width="8.88671875" style="1"/>
  </cols>
  <sheetData>
    <row r="1" spans="1:4" ht="23.4">
      <c r="A1" s="263" t="s">
        <v>303</v>
      </c>
      <c r="B1" s="263"/>
    </row>
    <row r="2" spans="1:4" ht="19.2">
      <c r="A2" s="2" t="s">
        <v>410</v>
      </c>
      <c r="B2" s="3"/>
    </row>
    <row r="3" spans="1:4">
      <c r="A3" s="5"/>
      <c r="B3" s="4" t="s">
        <v>304</v>
      </c>
    </row>
    <row r="4" spans="1:4" s="7" customFormat="1" ht="18" customHeight="1">
      <c r="A4" s="6"/>
      <c r="B4" s="231" t="str">
        <f ca="1">'52'!A1</f>
        <v>52　幼児・児童・生徒の平均体位</v>
      </c>
      <c r="D4" s="7" t="s">
        <v>305</v>
      </c>
    </row>
    <row r="5" spans="1:4" s="7" customFormat="1" ht="18" customHeight="1">
      <c r="A5" s="6"/>
      <c r="B5" s="231" t="str">
        <f ca="1">'53'!A1</f>
        <v>53　死因別死亡数</v>
      </c>
    </row>
    <row r="6" spans="1:4" s="7" customFormat="1" ht="18" customHeight="1">
      <c r="A6" s="6"/>
      <c r="B6" s="231" t="str">
        <f ca="1">'54'!A1</f>
        <v>54　年齢 （５歳階級） 別死亡数</v>
      </c>
    </row>
    <row r="7" spans="1:4" s="7" customFormat="1" ht="18" customHeight="1">
      <c r="A7" s="6"/>
      <c r="B7" s="231" t="str">
        <f ca="1">'55'!A1</f>
        <v>55　医療施設等の概況</v>
      </c>
    </row>
    <row r="8" spans="1:4" s="7" customFormat="1" ht="18" customHeight="1">
      <c r="A8" s="6"/>
      <c r="B8" s="231" t="str">
        <f ca="1">'56'!A1</f>
        <v>56　休日急病診療等の状況</v>
      </c>
    </row>
    <row r="9" spans="1:4" s="7" customFormat="1" ht="18" customHeight="1">
      <c r="A9" s="6"/>
      <c r="B9" s="231" t="str">
        <f ca="1">'57'!A1</f>
        <v>57　各種予防接種実施状況</v>
      </c>
    </row>
    <row r="10" spans="1:4" s="7" customFormat="1" ht="18" customHeight="1">
      <c r="A10" s="6"/>
      <c r="B10" s="231" t="str">
        <f ca="1">'58'!A1</f>
        <v>58　結核にかかる定期健康診断・予防接種受診者数</v>
      </c>
    </row>
    <row r="11" spans="1:4" s="7" customFormat="1" ht="18" customHeight="1">
      <c r="A11" s="6"/>
      <c r="B11" s="231" t="str">
        <f ca="1">'59'!A1</f>
        <v>59　２類・３類感染症の発生・消毒件数</v>
      </c>
    </row>
    <row r="12" spans="1:4" s="7" customFormat="1" ht="18" customHeight="1">
      <c r="A12" s="6"/>
      <c r="B12" s="231" t="str">
        <f ca="1">'60'!A1</f>
        <v>60　健康診断受診者数</v>
      </c>
    </row>
    <row r="13" spans="1:4" s="7" customFormat="1" ht="18" customHeight="1">
      <c r="A13" s="6"/>
      <c r="B13" s="231" t="str">
        <f ca="1">'61'!A1</f>
        <v>61　生活習慣病検診等の実施状況</v>
      </c>
    </row>
    <row r="14" spans="1:4" s="7" customFormat="1" ht="18" customHeight="1">
      <c r="A14" s="6"/>
      <c r="B14" s="231" t="str">
        <f ca="1">'62(1)'!A1</f>
        <v>62(1)　市立豊中病院の利用状況　－　外来</v>
      </c>
    </row>
    <row r="15" spans="1:4" s="7" customFormat="1" ht="18" customHeight="1">
      <c r="A15" s="6"/>
      <c r="B15" s="231" t="str">
        <f ca="1">'62(2)'!A1</f>
        <v>62(2)　市立豊中病院の利用状況　－　入院</v>
      </c>
    </row>
    <row r="16" spans="1:4" s="7" customFormat="1" ht="18" customHeight="1">
      <c r="A16" s="6"/>
      <c r="B16" s="231" t="str">
        <f ca="1">'63'!A1</f>
        <v>63　大気汚染の状況</v>
      </c>
    </row>
    <row r="17" spans="1:2" s="7" customFormat="1" ht="18" customHeight="1">
      <c r="A17" s="6"/>
      <c r="B17" s="231" t="str">
        <f ca="1">'64(1)'!A1</f>
        <v>64(1)　公害苦情件数　－　種類別苦情件数</v>
      </c>
    </row>
    <row r="18" spans="1:2" s="7" customFormat="1" ht="18" customHeight="1">
      <c r="A18" s="6"/>
      <c r="B18" s="231" t="str">
        <f ca="1">'64(2)'!A1</f>
        <v>64(2)　公害苦情件数　－　種類別・用途地域別苦情件数</v>
      </c>
    </row>
    <row r="19" spans="1:2" s="7" customFormat="1" ht="18" customHeight="1">
      <c r="A19" s="6"/>
      <c r="B19" s="231" t="str">
        <f ca="1">'65'!A1</f>
        <v>65　公共用水域の水質測定結果</v>
      </c>
    </row>
    <row r="20" spans="1:2" s="7" customFormat="1" ht="18" customHeight="1">
      <c r="A20" s="6"/>
      <c r="B20" s="231" t="str">
        <f ca="1">'66'!A1</f>
        <v>66　ごみ・し尿の収集状況</v>
      </c>
    </row>
  </sheetData>
  <mergeCells count="1">
    <mergeCell ref="A1:B1"/>
  </mergeCells>
  <phoneticPr fontId="4"/>
  <hyperlinks>
    <hyperlink ref="B4" location="'52'!A1" display="'52'!A1"/>
    <hyperlink ref="B6" location="'54'!A1" display="'54'!A1"/>
    <hyperlink ref="B7" location="'55'!A1" display="'55'!A1"/>
    <hyperlink ref="B8" location="'56'!A1" display="'56'!A1"/>
    <hyperlink ref="B9" location="'57'!A1" display="'57'!A1"/>
    <hyperlink ref="B10" location="'58'!A1" display="'58'!A1"/>
    <hyperlink ref="B11" location="'59'!A1" display="'59'!A1"/>
    <hyperlink ref="B12" location="'60'!A1" display="'60'!A1"/>
    <hyperlink ref="B13" location="'61'!A1" display="'61'!A1"/>
    <hyperlink ref="B16" location="'63'!A1" display="'63'!A1"/>
    <hyperlink ref="B17" location="'64(1)'!A1" display="'64(1)'!A1"/>
    <hyperlink ref="B18" location="'64(2)'!A1" display="'64(2)'!A1"/>
    <hyperlink ref="B19" location="'65'!A1" display="'65'!A1"/>
    <hyperlink ref="B14" location="'62(1)'!A1" display="'62(1)'!A1"/>
    <hyperlink ref="B20" location="'66'!A1" display="'66'!A1"/>
    <hyperlink ref="B5" location="'53'!A1" display="'53'!A1"/>
    <hyperlink ref="B15" location="'62(2)'!A1" display="'62(2)'!A1"/>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opLeftCell="A3" zoomScaleNormal="100" zoomScaleSheetLayoutView="100" zoomScalePageLayoutView="85" workbookViewId="0">
      <selection activeCell="F15" sqref="F15"/>
    </sheetView>
  </sheetViews>
  <sheetFormatPr defaultColWidth="1.6640625" defaultRowHeight="12"/>
  <cols>
    <col min="1" max="1" width="2.77734375" style="12" customWidth="1"/>
    <col min="2" max="2" width="11.33203125" style="12" customWidth="1"/>
    <col min="3" max="3" width="14.109375" style="12" customWidth="1"/>
    <col min="4" max="8" width="14.44140625" style="12" customWidth="1"/>
    <col min="9" max="10" width="14.77734375" style="12" customWidth="1"/>
    <col min="11" max="16384" width="1.6640625" style="12"/>
  </cols>
  <sheetData>
    <row r="1" spans="1:10" s="10" customFormat="1" ht="19.2">
      <c r="A1" s="8" t="str">
        <f ca="1">MID(CELL("FILENAME",A1),FIND("]",CELL("FILENAME",A1))+1,99)&amp;"　"&amp;"健康診断受診者数"</f>
        <v>60　健康診断受診者数</v>
      </c>
      <c r="B1" s="8"/>
      <c r="C1" s="8"/>
      <c r="D1" s="8"/>
      <c r="E1" s="8"/>
      <c r="F1" s="8"/>
    </row>
    <row r="2" spans="1:10">
      <c r="A2" s="143"/>
      <c r="B2" s="143"/>
    </row>
    <row r="3" spans="1:10" s="214" customFormat="1" ht="1.2" customHeight="1">
      <c r="A3" s="337"/>
      <c r="B3" s="337"/>
      <c r="C3" s="337"/>
      <c r="D3" s="337"/>
      <c r="E3" s="337"/>
      <c r="F3" s="337"/>
      <c r="G3" s="337"/>
      <c r="H3" s="337"/>
      <c r="I3" s="337"/>
      <c r="J3" s="337"/>
    </row>
    <row r="4" spans="1:10" s="214" customFormat="1" ht="1.2" customHeight="1">
      <c r="A4" s="246"/>
      <c r="B4" s="246"/>
      <c r="C4" s="246"/>
      <c r="D4" s="246"/>
      <c r="E4" s="246"/>
      <c r="F4" s="246"/>
      <c r="G4" s="246"/>
      <c r="H4" s="246"/>
      <c r="I4" s="246"/>
      <c r="J4" s="246"/>
    </row>
    <row r="5" spans="1:10" s="214" customFormat="1" ht="1.2" customHeight="1">
      <c r="A5" s="246"/>
      <c r="B5" s="246"/>
      <c r="C5" s="246"/>
      <c r="D5" s="246"/>
      <c r="E5" s="246"/>
      <c r="F5" s="246"/>
      <c r="G5" s="246"/>
      <c r="H5" s="246"/>
      <c r="I5" s="246"/>
      <c r="J5" s="246"/>
    </row>
    <row r="6" spans="1:10" ht="1.2" customHeight="1">
      <c r="A6" s="77"/>
      <c r="B6" s="77"/>
      <c r="C6" s="77"/>
      <c r="D6" s="77"/>
      <c r="E6" s="77"/>
      <c r="F6" s="77"/>
    </row>
    <row r="7" spans="1:10" ht="28.2" customHeight="1">
      <c r="A7" s="315" t="s">
        <v>205</v>
      </c>
      <c r="B7" s="315"/>
      <c r="C7" s="338"/>
      <c r="D7" s="85" t="s">
        <v>217</v>
      </c>
      <c r="E7" s="15" t="s">
        <v>218</v>
      </c>
      <c r="F7" s="15" t="s">
        <v>219</v>
      </c>
      <c r="G7" s="15" t="s">
        <v>221</v>
      </c>
      <c r="H7" s="16" t="s">
        <v>220</v>
      </c>
    </row>
    <row r="8" spans="1:10" ht="42" customHeight="1">
      <c r="A8" s="296" t="s">
        <v>71</v>
      </c>
      <c r="B8" s="287"/>
      <c r="C8" s="292"/>
      <c r="D8" s="92">
        <v>61273</v>
      </c>
      <c r="E8" s="18">
        <v>61376</v>
      </c>
      <c r="F8" s="18">
        <v>62313</v>
      </c>
      <c r="G8" s="18">
        <v>61685</v>
      </c>
      <c r="H8" s="96">
        <v>58149</v>
      </c>
    </row>
    <row r="9" spans="1:10" ht="42" customHeight="1">
      <c r="A9" s="167"/>
      <c r="B9" s="288" t="s">
        <v>190</v>
      </c>
      <c r="C9" s="237" t="s">
        <v>69</v>
      </c>
      <c r="D9" s="94" t="s">
        <v>0</v>
      </c>
      <c r="E9" s="87" t="s">
        <v>0</v>
      </c>
      <c r="F9" s="87" t="s">
        <v>0</v>
      </c>
      <c r="G9" s="87" t="s">
        <v>0</v>
      </c>
      <c r="H9" s="98" t="s">
        <v>0</v>
      </c>
    </row>
    <row r="10" spans="1:10" ht="42" customHeight="1">
      <c r="A10" s="167"/>
      <c r="B10" s="288"/>
      <c r="C10" s="237" t="s">
        <v>68</v>
      </c>
      <c r="D10" s="92">
        <v>628</v>
      </c>
      <c r="E10" s="18">
        <v>481</v>
      </c>
      <c r="F10" s="18">
        <v>401</v>
      </c>
      <c r="G10" s="18">
        <v>339</v>
      </c>
      <c r="H10" s="96">
        <v>249</v>
      </c>
    </row>
    <row r="11" spans="1:10" ht="42" customHeight="1">
      <c r="A11" s="167"/>
      <c r="B11" s="302" t="s">
        <v>70</v>
      </c>
      <c r="C11" s="287"/>
      <c r="D11" s="92">
        <v>21</v>
      </c>
      <c r="E11" s="18">
        <v>22</v>
      </c>
      <c r="F11" s="18">
        <v>27</v>
      </c>
      <c r="G11" s="18">
        <v>10</v>
      </c>
      <c r="H11" s="96">
        <v>15</v>
      </c>
    </row>
    <row r="12" spans="1:10" ht="42" customHeight="1">
      <c r="A12" s="167"/>
      <c r="B12" s="287" t="s">
        <v>189</v>
      </c>
      <c r="C12" s="237" t="s">
        <v>67</v>
      </c>
      <c r="D12" s="92">
        <v>39287</v>
      </c>
      <c r="E12" s="18">
        <v>40086</v>
      </c>
      <c r="F12" s="18">
        <v>41457</v>
      </c>
      <c r="G12" s="18">
        <v>39363</v>
      </c>
      <c r="H12" s="96">
        <v>37967</v>
      </c>
    </row>
    <row r="13" spans="1:10" ht="42" customHeight="1">
      <c r="A13" s="167"/>
      <c r="B13" s="288"/>
      <c r="C13" s="237" t="s">
        <v>66</v>
      </c>
      <c r="D13" s="92">
        <v>4876</v>
      </c>
      <c r="E13" s="18">
        <v>5333</v>
      </c>
      <c r="F13" s="18">
        <v>5238</v>
      </c>
      <c r="G13" s="18">
        <v>5252</v>
      </c>
      <c r="H13" s="96">
        <v>5127</v>
      </c>
    </row>
    <row r="14" spans="1:10" ht="42" customHeight="1">
      <c r="A14" s="167"/>
      <c r="B14" s="288"/>
      <c r="C14" s="242" t="s">
        <v>65</v>
      </c>
      <c r="D14" s="92">
        <v>9548</v>
      </c>
      <c r="E14" s="18">
        <v>8950</v>
      </c>
      <c r="F14" s="18">
        <v>9131</v>
      </c>
      <c r="G14" s="18">
        <v>8673</v>
      </c>
      <c r="H14" s="96">
        <v>8508</v>
      </c>
    </row>
    <row r="15" spans="1:10" ht="42" customHeight="1">
      <c r="A15" s="170"/>
      <c r="B15" s="336"/>
      <c r="C15" s="162" t="s">
        <v>64</v>
      </c>
      <c r="D15" s="163">
        <v>6913</v>
      </c>
      <c r="E15" s="20">
        <v>6504</v>
      </c>
      <c r="F15" s="20">
        <v>6059</v>
      </c>
      <c r="G15" s="20">
        <v>8048</v>
      </c>
      <c r="H15" s="105">
        <v>6283</v>
      </c>
    </row>
    <row r="16" spans="1:10" ht="24.6" customHeight="1">
      <c r="A16" s="281" t="s">
        <v>349</v>
      </c>
      <c r="B16" s="281"/>
      <c r="C16" s="281"/>
      <c r="D16" s="281"/>
      <c r="E16" s="281"/>
      <c r="F16" s="281"/>
      <c r="G16" s="281"/>
      <c r="H16" s="281"/>
    </row>
  </sheetData>
  <customSheetViews>
    <customSheetView guid="{DABDF0D7-CA13-48AE-9BA6-C7516D16550D}" showPageBreaks="1" printArea="1" view="pageBreakPreview">
      <selection activeCell="B9" sqref="B9:B10"/>
      <pageMargins left="0.19685039370078741" right="0.70866141732283472" top="0.59055118110236227" bottom="0.59055118110236227" header="0.51181102362204722" footer="0.51181102362204722"/>
      <printOptions horizontalCentered="1"/>
      <pageSetup paperSize="9" scale="63" orientation="portrait" r:id="rId1"/>
      <headerFooter alignWithMargins="0"/>
    </customSheetView>
    <customSheetView guid="{2C390AD3-7D24-4790-A52E-DA48AC473F8C}" showPageBreaks="1" printArea="1" view="pageLayout">
      <selection activeCell="I14" sqref="I14"/>
      <pageMargins left="0.23622047244094491" right="0.23622047244094491" top="0.74803149606299213" bottom="0.74803149606299213" header="0.31496062992125984" footer="0.31496062992125984"/>
      <pageSetup paperSize="9" scale="75" orientation="portrait" r:id="rId2"/>
      <headerFooter alignWithMargins="0">
        <oddFooter>&amp;C&amp;A</oddFooter>
      </headerFooter>
    </customSheetView>
  </customSheetViews>
  <mergeCells count="7">
    <mergeCell ref="A3:J3"/>
    <mergeCell ref="A16:H16"/>
    <mergeCell ref="A7:C7"/>
    <mergeCell ref="A8:C8"/>
    <mergeCell ref="B9:B10"/>
    <mergeCell ref="B12:B15"/>
    <mergeCell ref="B11:C11"/>
  </mergeCells>
  <phoneticPr fontId="4"/>
  <pageMargins left="0.25" right="0.25" top="0.75" bottom="0.75" header="0.3" footer="0.3"/>
  <pageSetup paperSize="9" orientation="portrait" r:id="rId3"/>
  <headerFooter>
    <oddFooter>&amp;L&amp;"HGPｺﾞｼｯｸM,ﾒﾃﾞｨｳﾑ"&amp;A&amp;R&amp;"HGPｺﾞｼｯｸM,ﾒﾃﾞｨｳﾑ"&amp;A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8"/>
  <sheetViews>
    <sheetView zoomScaleNormal="100" zoomScaleSheetLayoutView="100" zoomScalePageLayoutView="85" workbookViewId="0">
      <selection activeCell="H23" sqref="H23"/>
    </sheetView>
  </sheetViews>
  <sheetFormatPr defaultColWidth="1.6640625" defaultRowHeight="12"/>
  <cols>
    <col min="1" max="1" width="14.33203125" style="12" customWidth="1"/>
    <col min="2" max="2" width="2.6640625" style="12" customWidth="1"/>
    <col min="3" max="3" width="5.33203125" style="12" customWidth="1"/>
    <col min="4" max="4" width="2.44140625" style="12" customWidth="1"/>
    <col min="5" max="5" width="12" style="12" customWidth="1"/>
    <col min="6" max="6" width="5.33203125" style="12" bestFit="1" customWidth="1"/>
    <col min="7" max="11" width="11.77734375" style="12" customWidth="1"/>
    <col min="12" max="41" width="6.77734375" style="12" customWidth="1"/>
    <col min="42" max="16384" width="1.6640625" style="12"/>
  </cols>
  <sheetData>
    <row r="1" spans="1:41" s="10" customFormat="1" ht="19.2">
      <c r="A1" s="8" t="str">
        <f ca="1">MID(CELL("FILENAME",A1),FIND("]",CELL("FILENAME",A1))+1,99)&amp;"　"&amp;"生活習慣病検診等の実施状況"</f>
        <v>61　生活習慣病検診等の実施状況</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row>
    <row r="2" spans="1:41">
      <c r="A2" s="143"/>
    </row>
    <row r="3" spans="1:41" s="232" customFormat="1" ht="36.6" customHeight="1">
      <c r="A3" s="337" t="s">
        <v>208</v>
      </c>
      <c r="B3" s="337"/>
      <c r="C3" s="337"/>
      <c r="D3" s="337"/>
      <c r="E3" s="337"/>
      <c r="F3" s="337"/>
      <c r="G3" s="337"/>
      <c r="H3" s="337"/>
      <c r="I3" s="337"/>
      <c r="J3" s="337"/>
      <c r="K3" s="337"/>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row>
    <row r="4" spans="1:41" s="214" customFormat="1">
      <c r="A4" s="246"/>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row>
    <row r="5" spans="1:41" s="214" customFormat="1" ht="1.2" customHeight="1">
      <c r="A5" s="246"/>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row>
    <row r="6" spans="1:41" ht="1.2" customHeight="1">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row>
    <row r="7" spans="1:41" ht="19.95" customHeight="1">
      <c r="A7" s="315" t="s">
        <v>346</v>
      </c>
      <c r="B7" s="338"/>
      <c r="C7" s="338"/>
      <c r="D7" s="338"/>
      <c r="E7" s="338"/>
      <c r="F7" s="338"/>
      <c r="G7" s="14" t="s">
        <v>217</v>
      </c>
      <c r="H7" s="15" t="s">
        <v>218</v>
      </c>
      <c r="I7" s="15" t="s">
        <v>219</v>
      </c>
      <c r="J7" s="15" t="s">
        <v>221</v>
      </c>
      <c r="K7" s="16" t="s">
        <v>220</v>
      </c>
      <c r="N7" s="153"/>
      <c r="O7" s="153"/>
    </row>
    <row r="8" spans="1:41" ht="15" customHeight="1">
      <c r="A8" s="286" t="s">
        <v>276</v>
      </c>
      <c r="B8" s="342" t="s">
        <v>52</v>
      </c>
      <c r="C8" s="291"/>
      <c r="D8" s="292"/>
      <c r="E8" s="292"/>
      <c r="F8" s="237" t="s">
        <v>81</v>
      </c>
      <c r="G8" s="18">
        <v>2350</v>
      </c>
      <c r="H8" s="18">
        <v>2191</v>
      </c>
      <c r="I8" s="18">
        <v>1869</v>
      </c>
      <c r="J8" s="18">
        <v>2147</v>
      </c>
      <c r="K8" s="96">
        <v>2049</v>
      </c>
    </row>
    <row r="9" spans="1:41" ht="15" customHeight="1">
      <c r="A9" s="288"/>
      <c r="B9" s="219"/>
      <c r="C9" s="291" t="s">
        <v>85</v>
      </c>
      <c r="D9" s="311" t="s">
        <v>331</v>
      </c>
      <c r="E9" s="291"/>
      <c r="F9" s="237" t="s">
        <v>81</v>
      </c>
      <c r="G9" s="18">
        <v>1283</v>
      </c>
      <c r="H9" s="18">
        <v>1245</v>
      </c>
      <c r="I9" s="18">
        <v>1199</v>
      </c>
      <c r="J9" s="18">
        <v>1498</v>
      </c>
      <c r="K9" s="96">
        <v>1279</v>
      </c>
    </row>
    <row r="10" spans="1:41" ht="15" customHeight="1">
      <c r="A10" s="288"/>
      <c r="C10" s="292"/>
      <c r="D10" s="344" t="s">
        <v>336</v>
      </c>
      <c r="E10" s="311"/>
      <c r="F10" s="237" t="s">
        <v>81</v>
      </c>
      <c r="G10" s="18">
        <v>628</v>
      </c>
      <c r="H10" s="18">
        <v>542</v>
      </c>
      <c r="I10" s="18">
        <v>583</v>
      </c>
      <c r="J10" s="18">
        <v>649</v>
      </c>
      <c r="K10" s="96">
        <v>770</v>
      </c>
    </row>
    <row r="11" spans="1:41" ht="15" customHeight="1">
      <c r="A11" s="288"/>
      <c r="C11" s="343"/>
      <c r="D11" s="154"/>
      <c r="E11" s="242" t="s">
        <v>332</v>
      </c>
      <c r="F11" s="237" t="s">
        <v>81</v>
      </c>
      <c r="G11" s="87" t="s">
        <v>0</v>
      </c>
      <c r="H11" s="87" t="s">
        <v>0</v>
      </c>
      <c r="I11" s="87" t="s">
        <v>1</v>
      </c>
      <c r="J11" s="87" t="s">
        <v>0</v>
      </c>
      <c r="K11" s="98" t="s">
        <v>0</v>
      </c>
    </row>
    <row r="12" spans="1:41" ht="15" customHeight="1">
      <c r="A12" s="288"/>
      <c r="C12" s="291" t="s">
        <v>84</v>
      </c>
      <c r="D12" s="291" t="s">
        <v>82</v>
      </c>
      <c r="E12" s="292"/>
      <c r="F12" s="292"/>
      <c r="G12" s="18">
        <v>49</v>
      </c>
      <c r="H12" s="18">
        <v>50</v>
      </c>
      <c r="I12" s="18">
        <v>21</v>
      </c>
      <c r="J12" s="87" t="s">
        <v>0</v>
      </c>
      <c r="K12" s="98" t="s">
        <v>0</v>
      </c>
    </row>
    <row r="13" spans="1:41" ht="15" customHeight="1">
      <c r="A13" s="288"/>
      <c r="C13" s="292"/>
      <c r="D13" s="311" t="s">
        <v>331</v>
      </c>
      <c r="E13" s="291"/>
      <c r="F13" s="237" t="s">
        <v>81</v>
      </c>
      <c r="G13" s="18">
        <v>306</v>
      </c>
      <c r="H13" s="18">
        <v>273</v>
      </c>
      <c r="I13" s="18">
        <v>46</v>
      </c>
      <c r="J13" s="87" t="s">
        <v>0</v>
      </c>
      <c r="K13" s="98" t="s">
        <v>0</v>
      </c>
    </row>
    <row r="14" spans="1:41" ht="15" customHeight="1">
      <c r="A14" s="288"/>
      <c r="C14" s="292"/>
      <c r="D14" s="311" t="s">
        <v>336</v>
      </c>
      <c r="E14" s="311"/>
      <c r="F14" s="237" t="s">
        <v>81</v>
      </c>
      <c r="G14" s="18">
        <v>133</v>
      </c>
      <c r="H14" s="18">
        <v>131</v>
      </c>
      <c r="I14" s="18">
        <v>41</v>
      </c>
      <c r="J14" s="87" t="s">
        <v>0</v>
      </c>
      <c r="K14" s="98" t="s">
        <v>0</v>
      </c>
    </row>
    <row r="15" spans="1:41" ht="15" customHeight="1">
      <c r="A15" s="303" t="s">
        <v>277</v>
      </c>
      <c r="B15" s="345" t="s">
        <v>32</v>
      </c>
      <c r="C15" s="292"/>
      <c r="D15" s="292"/>
      <c r="E15" s="292"/>
      <c r="F15" s="238" t="s">
        <v>83</v>
      </c>
      <c r="G15" s="155">
        <v>14111</v>
      </c>
      <c r="H15" s="155">
        <v>12782</v>
      </c>
      <c r="I15" s="155">
        <v>10835</v>
      </c>
      <c r="J15" s="155">
        <v>11343</v>
      </c>
      <c r="K15" s="113">
        <v>11268</v>
      </c>
    </row>
    <row r="16" spans="1:41" ht="15" customHeight="1">
      <c r="A16" s="288"/>
      <c r="B16" s="219"/>
      <c r="C16" s="292" t="s">
        <v>90</v>
      </c>
      <c r="D16" s="348" t="s">
        <v>333</v>
      </c>
      <c r="E16" s="303"/>
      <c r="F16" s="238" t="s">
        <v>83</v>
      </c>
      <c r="G16" s="155">
        <v>12134</v>
      </c>
      <c r="H16" s="155">
        <v>10904</v>
      </c>
      <c r="I16" s="155">
        <v>10148</v>
      </c>
      <c r="J16" s="155">
        <v>11343</v>
      </c>
      <c r="K16" s="113">
        <v>11268</v>
      </c>
    </row>
    <row r="17" spans="1:11" ht="15" customHeight="1">
      <c r="A17" s="288"/>
      <c r="C17" s="343"/>
      <c r="D17" s="156"/>
      <c r="E17" s="242" t="s">
        <v>332</v>
      </c>
      <c r="F17" s="238" t="s">
        <v>83</v>
      </c>
      <c r="G17" s="157" t="s">
        <v>0</v>
      </c>
      <c r="H17" s="157" t="s">
        <v>0</v>
      </c>
      <c r="I17" s="157" t="s">
        <v>1</v>
      </c>
      <c r="J17" s="157" t="s">
        <v>0</v>
      </c>
      <c r="K17" s="158" t="s">
        <v>0</v>
      </c>
    </row>
    <row r="18" spans="1:11" ht="15" customHeight="1">
      <c r="A18" s="288"/>
      <c r="C18" s="292" t="s">
        <v>86</v>
      </c>
      <c r="D18" s="292" t="s">
        <v>88</v>
      </c>
      <c r="E18" s="292"/>
      <c r="F18" s="292"/>
      <c r="G18" s="155">
        <v>49</v>
      </c>
      <c r="H18" s="155">
        <v>50</v>
      </c>
      <c r="I18" s="155">
        <v>21</v>
      </c>
      <c r="J18" s="157" t="s">
        <v>0</v>
      </c>
      <c r="K18" s="158" t="s">
        <v>0</v>
      </c>
    </row>
    <row r="19" spans="1:11" ht="15" customHeight="1">
      <c r="A19" s="288"/>
      <c r="C19" s="292"/>
      <c r="D19" s="346" t="s">
        <v>334</v>
      </c>
      <c r="E19" s="292"/>
      <c r="F19" s="238" t="s">
        <v>83</v>
      </c>
      <c r="G19" s="155">
        <v>1977</v>
      </c>
      <c r="H19" s="155">
        <v>1893</v>
      </c>
      <c r="I19" s="155">
        <v>687</v>
      </c>
      <c r="J19" s="157" t="s">
        <v>0</v>
      </c>
      <c r="K19" s="158" t="s">
        <v>0</v>
      </c>
    </row>
    <row r="20" spans="1:11" ht="15" customHeight="1">
      <c r="A20" s="286" t="s">
        <v>278</v>
      </c>
      <c r="B20" s="342" t="s">
        <v>52</v>
      </c>
      <c r="C20" s="291"/>
      <c r="D20" s="292"/>
      <c r="E20" s="292"/>
      <c r="F20" s="237" t="s">
        <v>81</v>
      </c>
      <c r="G20" s="18">
        <v>4796</v>
      </c>
      <c r="H20" s="18">
        <v>4104</v>
      </c>
      <c r="I20" s="18">
        <v>2857</v>
      </c>
      <c r="J20" s="18">
        <v>3913</v>
      </c>
      <c r="K20" s="96">
        <v>4481</v>
      </c>
    </row>
    <row r="21" spans="1:11" ht="15" customHeight="1">
      <c r="A21" s="288"/>
      <c r="B21" s="219"/>
      <c r="C21" s="291" t="s">
        <v>89</v>
      </c>
      <c r="D21" s="311" t="s">
        <v>335</v>
      </c>
      <c r="E21" s="291"/>
      <c r="F21" s="237" t="s">
        <v>81</v>
      </c>
      <c r="G21" s="87" t="s">
        <v>0</v>
      </c>
      <c r="H21" s="87" t="s">
        <v>0</v>
      </c>
      <c r="I21" s="87" t="s">
        <v>1</v>
      </c>
      <c r="J21" s="87" t="s">
        <v>0</v>
      </c>
      <c r="K21" s="98" t="s">
        <v>0</v>
      </c>
    </row>
    <row r="22" spans="1:11" ht="15" customHeight="1">
      <c r="A22" s="288"/>
      <c r="C22" s="292"/>
      <c r="D22" s="311" t="s">
        <v>336</v>
      </c>
      <c r="E22" s="291"/>
      <c r="F22" s="237" t="s">
        <v>81</v>
      </c>
      <c r="G22" s="18">
        <v>2955</v>
      </c>
      <c r="H22" s="18">
        <v>3281</v>
      </c>
      <c r="I22" s="18">
        <v>2528</v>
      </c>
      <c r="J22" s="18">
        <v>3913</v>
      </c>
      <c r="K22" s="96">
        <v>4481</v>
      </c>
    </row>
    <row r="23" spans="1:11" ht="15" customHeight="1">
      <c r="A23" s="288"/>
      <c r="C23" s="291" t="s">
        <v>84</v>
      </c>
      <c r="D23" s="291" t="s">
        <v>82</v>
      </c>
      <c r="E23" s="292"/>
      <c r="F23" s="292"/>
      <c r="G23" s="18">
        <v>55</v>
      </c>
      <c r="H23" s="18">
        <v>30</v>
      </c>
      <c r="I23" s="18">
        <v>14</v>
      </c>
      <c r="J23" s="87" t="s">
        <v>0</v>
      </c>
      <c r="K23" s="98" t="s">
        <v>0</v>
      </c>
    </row>
    <row r="24" spans="1:11" ht="15" customHeight="1">
      <c r="A24" s="288"/>
      <c r="C24" s="292"/>
      <c r="D24" s="311" t="s">
        <v>335</v>
      </c>
      <c r="E24" s="291"/>
      <c r="F24" s="237" t="s">
        <v>81</v>
      </c>
      <c r="G24" s="87" t="s">
        <v>0</v>
      </c>
      <c r="H24" s="87" t="s">
        <v>0</v>
      </c>
      <c r="I24" s="87" t="s">
        <v>1</v>
      </c>
      <c r="J24" s="87" t="s">
        <v>0</v>
      </c>
      <c r="K24" s="98" t="s">
        <v>0</v>
      </c>
    </row>
    <row r="25" spans="1:11" ht="15" customHeight="1">
      <c r="A25" s="288"/>
      <c r="C25" s="292"/>
      <c r="D25" s="311" t="s">
        <v>336</v>
      </c>
      <c r="E25" s="291"/>
      <c r="F25" s="237" t="s">
        <v>81</v>
      </c>
      <c r="G25" s="18">
        <v>1841</v>
      </c>
      <c r="H25" s="18">
        <v>823</v>
      </c>
      <c r="I25" s="18">
        <v>329</v>
      </c>
      <c r="J25" s="87" t="s">
        <v>0</v>
      </c>
      <c r="K25" s="98" t="s">
        <v>0</v>
      </c>
    </row>
    <row r="26" spans="1:11" ht="15" customHeight="1">
      <c r="A26" s="286" t="s">
        <v>279</v>
      </c>
      <c r="B26" s="301" t="s">
        <v>186</v>
      </c>
      <c r="C26" s="287"/>
      <c r="D26" s="311" t="s">
        <v>336</v>
      </c>
      <c r="E26" s="291"/>
      <c r="F26" s="237" t="s">
        <v>81</v>
      </c>
      <c r="G26" s="87" t="s">
        <v>0</v>
      </c>
      <c r="H26" s="87" t="s">
        <v>0</v>
      </c>
      <c r="I26" s="87" t="s">
        <v>0</v>
      </c>
      <c r="J26" s="18">
        <v>10268</v>
      </c>
      <c r="K26" s="96">
        <v>12772</v>
      </c>
    </row>
    <row r="27" spans="1:11" ht="15" customHeight="1">
      <c r="A27" s="288"/>
      <c r="B27" s="339" t="s">
        <v>84</v>
      </c>
      <c r="C27" s="296"/>
      <c r="D27" s="291" t="s">
        <v>82</v>
      </c>
      <c r="E27" s="292"/>
      <c r="F27" s="292"/>
      <c r="G27" s="18">
        <v>63</v>
      </c>
      <c r="H27" s="18">
        <v>59</v>
      </c>
      <c r="I27" s="18">
        <v>47</v>
      </c>
      <c r="J27" s="87" t="s">
        <v>0</v>
      </c>
      <c r="K27" s="98" t="s">
        <v>0</v>
      </c>
    </row>
    <row r="28" spans="1:11" ht="15" customHeight="1">
      <c r="A28" s="288"/>
      <c r="B28" s="347"/>
      <c r="C28" s="300"/>
      <c r="D28" s="311" t="s">
        <v>336</v>
      </c>
      <c r="E28" s="291"/>
      <c r="F28" s="237" t="s">
        <v>81</v>
      </c>
      <c r="G28" s="18">
        <v>4762</v>
      </c>
      <c r="H28" s="18">
        <v>4386</v>
      </c>
      <c r="I28" s="18">
        <v>2178</v>
      </c>
      <c r="J28" s="87" t="s">
        <v>0</v>
      </c>
      <c r="K28" s="98" t="s">
        <v>0</v>
      </c>
    </row>
    <row r="29" spans="1:11" ht="15" customHeight="1">
      <c r="A29" s="286" t="s">
        <v>280</v>
      </c>
      <c r="B29" s="342" t="s">
        <v>52</v>
      </c>
      <c r="C29" s="291"/>
      <c r="D29" s="292"/>
      <c r="E29" s="292"/>
      <c r="F29" s="237" t="s">
        <v>81</v>
      </c>
      <c r="G29" s="18">
        <v>7779</v>
      </c>
      <c r="H29" s="18">
        <v>7607</v>
      </c>
      <c r="I29" s="18">
        <v>5714</v>
      </c>
      <c r="J29" s="18">
        <v>6132</v>
      </c>
      <c r="K29" s="96">
        <v>6318</v>
      </c>
    </row>
    <row r="30" spans="1:11" ht="15" customHeight="1">
      <c r="A30" s="288"/>
      <c r="B30" s="219"/>
      <c r="C30" s="291" t="s">
        <v>87</v>
      </c>
      <c r="D30" s="311" t="s">
        <v>358</v>
      </c>
      <c r="E30" s="291"/>
      <c r="F30" s="237" t="s">
        <v>81</v>
      </c>
      <c r="G30" s="18">
        <v>1061</v>
      </c>
      <c r="H30" s="18">
        <v>860</v>
      </c>
      <c r="I30" s="18">
        <v>907</v>
      </c>
      <c r="J30" s="87" t="s">
        <v>0</v>
      </c>
      <c r="K30" s="98" t="s">
        <v>0</v>
      </c>
    </row>
    <row r="31" spans="1:11" ht="15" customHeight="1">
      <c r="A31" s="288"/>
      <c r="C31" s="292"/>
      <c r="D31" s="311" t="s">
        <v>336</v>
      </c>
      <c r="E31" s="291"/>
      <c r="F31" s="237" t="s">
        <v>81</v>
      </c>
      <c r="G31" s="18">
        <v>3984</v>
      </c>
      <c r="H31" s="18">
        <v>4379</v>
      </c>
      <c r="I31" s="18">
        <v>4170</v>
      </c>
      <c r="J31" s="18">
        <v>6132</v>
      </c>
      <c r="K31" s="96">
        <v>6318</v>
      </c>
    </row>
    <row r="32" spans="1:11" ht="15" customHeight="1">
      <c r="A32" s="288"/>
      <c r="C32" s="291" t="s">
        <v>86</v>
      </c>
      <c r="D32" s="291" t="s">
        <v>82</v>
      </c>
      <c r="E32" s="292"/>
      <c r="F32" s="292"/>
      <c r="G32" s="18">
        <v>48</v>
      </c>
      <c r="H32" s="18">
        <v>40</v>
      </c>
      <c r="I32" s="18">
        <v>15</v>
      </c>
      <c r="J32" s="87" t="s">
        <v>0</v>
      </c>
      <c r="K32" s="98" t="s">
        <v>0</v>
      </c>
    </row>
    <row r="33" spans="1:11" ht="15" customHeight="1">
      <c r="A33" s="288"/>
      <c r="C33" s="292"/>
      <c r="D33" s="311" t="s">
        <v>358</v>
      </c>
      <c r="E33" s="291"/>
      <c r="F33" s="237" t="s">
        <v>81</v>
      </c>
      <c r="G33" s="18">
        <v>380</v>
      </c>
      <c r="H33" s="18">
        <v>228</v>
      </c>
      <c r="I33" s="18">
        <v>46</v>
      </c>
      <c r="J33" s="87" t="s">
        <v>0</v>
      </c>
      <c r="K33" s="98" t="s">
        <v>0</v>
      </c>
    </row>
    <row r="34" spans="1:11" ht="15" customHeight="1">
      <c r="A34" s="288"/>
      <c r="C34" s="292"/>
      <c r="D34" s="311" t="s">
        <v>336</v>
      </c>
      <c r="E34" s="291"/>
      <c r="F34" s="237" t="s">
        <v>81</v>
      </c>
      <c r="G34" s="18">
        <v>2354</v>
      </c>
      <c r="H34" s="18">
        <v>2140</v>
      </c>
      <c r="I34" s="18">
        <v>591</v>
      </c>
      <c r="J34" s="87" t="s">
        <v>0</v>
      </c>
      <c r="K34" s="98" t="s">
        <v>0</v>
      </c>
    </row>
    <row r="35" spans="1:11" ht="15" customHeight="1">
      <c r="A35" s="303" t="s">
        <v>281</v>
      </c>
      <c r="B35" s="342" t="s">
        <v>52</v>
      </c>
      <c r="C35" s="291"/>
      <c r="D35" s="292"/>
      <c r="E35" s="292"/>
      <c r="F35" s="238" t="s">
        <v>83</v>
      </c>
      <c r="G35" s="18">
        <v>12672</v>
      </c>
      <c r="H35" s="18">
        <v>13026</v>
      </c>
      <c r="I35" s="18">
        <v>12151</v>
      </c>
      <c r="J35" s="18">
        <v>14775</v>
      </c>
      <c r="K35" s="96">
        <v>14198</v>
      </c>
    </row>
    <row r="36" spans="1:11" ht="15" customHeight="1">
      <c r="A36" s="288"/>
      <c r="B36" s="219"/>
      <c r="C36" s="237" t="s">
        <v>85</v>
      </c>
      <c r="D36" s="311" t="s">
        <v>337</v>
      </c>
      <c r="E36" s="291"/>
      <c r="F36" s="237" t="s">
        <v>81</v>
      </c>
      <c r="G36" s="18">
        <v>11824</v>
      </c>
      <c r="H36" s="18">
        <v>12005</v>
      </c>
      <c r="I36" s="18">
        <v>11858</v>
      </c>
      <c r="J36" s="18">
        <v>14775</v>
      </c>
      <c r="K36" s="96">
        <v>14198</v>
      </c>
    </row>
    <row r="37" spans="1:11" ht="15" customHeight="1">
      <c r="A37" s="288"/>
      <c r="C37" s="291" t="s">
        <v>86</v>
      </c>
      <c r="D37" s="291" t="s">
        <v>82</v>
      </c>
      <c r="E37" s="292"/>
      <c r="F37" s="292"/>
      <c r="G37" s="18">
        <v>14</v>
      </c>
      <c r="H37" s="18">
        <v>16</v>
      </c>
      <c r="I37" s="18">
        <v>6</v>
      </c>
      <c r="J37" s="87" t="s">
        <v>0</v>
      </c>
      <c r="K37" s="98" t="s">
        <v>0</v>
      </c>
    </row>
    <row r="38" spans="1:11" ht="15" customHeight="1">
      <c r="A38" s="288"/>
      <c r="C38" s="292"/>
      <c r="D38" s="311" t="s">
        <v>337</v>
      </c>
      <c r="E38" s="291"/>
      <c r="F38" s="237" t="s">
        <v>81</v>
      </c>
      <c r="G38" s="18">
        <v>848</v>
      </c>
      <c r="H38" s="18">
        <v>1021</v>
      </c>
      <c r="I38" s="18">
        <v>293</v>
      </c>
      <c r="J38" s="87" t="s">
        <v>0</v>
      </c>
      <c r="K38" s="98" t="s">
        <v>0</v>
      </c>
    </row>
    <row r="39" spans="1:11" ht="15" customHeight="1">
      <c r="A39" s="286" t="s">
        <v>282</v>
      </c>
      <c r="B39" s="291" t="s">
        <v>52</v>
      </c>
      <c r="C39" s="291"/>
      <c r="D39" s="292"/>
      <c r="E39" s="292"/>
      <c r="F39" s="237" t="s">
        <v>81</v>
      </c>
      <c r="G39" s="18">
        <v>23873</v>
      </c>
      <c r="H39" s="18">
        <v>22202</v>
      </c>
      <c r="I39" s="18">
        <v>18825</v>
      </c>
      <c r="J39" s="18">
        <v>20910</v>
      </c>
      <c r="K39" s="96">
        <v>21904</v>
      </c>
    </row>
    <row r="40" spans="1:11" ht="15" customHeight="1">
      <c r="A40" s="288"/>
      <c r="C40" s="237" t="s">
        <v>85</v>
      </c>
      <c r="D40" s="311" t="s">
        <v>338</v>
      </c>
      <c r="E40" s="291"/>
      <c r="F40" s="237" t="s">
        <v>81</v>
      </c>
      <c r="G40" s="18">
        <v>20231</v>
      </c>
      <c r="H40" s="18">
        <v>18667</v>
      </c>
      <c r="I40" s="18">
        <v>17548</v>
      </c>
      <c r="J40" s="18">
        <v>20910</v>
      </c>
      <c r="K40" s="96">
        <v>21904</v>
      </c>
    </row>
    <row r="41" spans="1:11" ht="15" customHeight="1">
      <c r="A41" s="288"/>
      <c r="C41" s="291" t="s">
        <v>84</v>
      </c>
      <c r="D41" s="291" t="s">
        <v>82</v>
      </c>
      <c r="E41" s="292"/>
      <c r="F41" s="292"/>
      <c r="G41" s="18">
        <v>49</v>
      </c>
      <c r="H41" s="18">
        <v>50</v>
      </c>
      <c r="I41" s="18">
        <v>21</v>
      </c>
      <c r="J41" s="87" t="s">
        <v>0</v>
      </c>
      <c r="K41" s="98" t="s">
        <v>0</v>
      </c>
    </row>
    <row r="42" spans="1:11" ht="15" customHeight="1">
      <c r="A42" s="288"/>
      <c r="C42" s="292"/>
      <c r="D42" s="311" t="s">
        <v>338</v>
      </c>
      <c r="E42" s="291"/>
      <c r="F42" s="237" t="s">
        <v>81</v>
      </c>
      <c r="G42" s="18">
        <v>3642</v>
      </c>
      <c r="H42" s="18">
        <v>3535</v>
      </c>
      <c r="I42" s="18">
        <v>1277</v>
      </c>
      <c r="J42" s="87" t="s">
        <v>0</v>
      </c>
      <c r="K42" s="98" t="s">
        <v>0</v>
      </c>
    </row>
    <row r="43" spans="1:11" ht="15" customHeight="1">
      <c r="A43" s="159" t="s">
        <v>247</v>
      </c>
      <c r="B43" s="301" t="s">
        <v>85</v>
      </c>
      <c r="C43" s="287"/>
      <c r="D43" s="311" t="s">
        <v>338</v>
      </c>
      <c r="E43" s="291"/>
      <c r="F43" s="237" t="s">
        <v>81</v>
      </c>
      <c r="G43" s="18">
        <v>3781</v>
      </c>
      <c r="H43" s="18">
        <v>3813</v>
      </c>
      <c r="I43" s="18">
        <v>4437</v>
      </c>
      <c r="J43" s="18">
        <v>6136</v>
      </c>
      <c r="K43" s="96">
        <v>7730</v>
      </c>
    </row>
    <row r="44" spans="1:11" ht="15" customHeight="1">
      <c r="A44" s="286" t="s">
        <v>283</v>
      </c>
      <c r="B44" s="301" t="s">
        <v>370</v>
      </c>
      <c r="C44" s="287"/>
      <c r="D44" s="311" t="s">
        <v>339</v>
      </c>
      <c r="E44" s="292"/>
      <c r="F44" s="237" t="s">
        <v>81</v>
      </c>
      <c r="G44" s="87" t="s">
        <v>0</v>
      </c>
      <c r="H44" s="87" t="s">
        <v>0</v>
      </c>
      <c r="I44" s="87" t="s">
        <v>0</v>
      </c>
      <c r="J44" s="18">
        <v>1205</v>
      </c>
      <c r="K44" s="96">
        <v>3448</v>
      </c>
    </row>
    <row r="45" spans="1:11" ht="15" customHeight="1">
      <c r="A45" s="288"/>
      <c r="B45" s="339" t="s">
        <v>84</v>
      </c>
      <c r="C45" s="296"/>
      <c r="D45" s="311" t="s">
        <v>340</v>
      </c>
      <c r="E45" s="292"/>
      <c r="F45" s="237" t="s">
        <v>82</v>
      </c>
      <c r="G45" s="18">
        <v>15</v>
      </c>
      <c r="H45" s="18">
        <v>15</v>
      </c>
      <c r="I45" s="18">
        <v>6</v>
      </c>
      <c r="J45" s="87" t="s">
        <v>0</v>
      </c>
      <c r="K45" s="98" t="s">
        <v>0</v>
      </c>
    </row>
    <row r="46" spans="1:11" ht="15" customHeight="1">
      <c r="A46" s="336"/>
      <c r="B46" s="340"/>
      <c r="C46" s="341"/>
      <c r="D46" s="349"/>
      <c r="E46" s="349"/>
      <c r="F46" s="160" t="s">
        <v>81</v>
      </c>
      <c r="G46" s="20">
        <v>1393</v>
      </c>
      <c r="H46" s="20">
        <v>1214</v>
      </c>
      <c r="I46" s="20">
        <v>404</v>
      </c>
      <c r="J46" s="161" t="s">
        <v>0</v>
      </c>
      <c r="K46" s="106" t="s">
        <v>0</v>
      </c>
    </row>
    <row r="47" spans="1:11">
      <c r="K47" s="22" t="s">
        <v>284</v>
      </c>
    </row>
    <row r="48" spans="1:11">
      <c r="A48" s="13" t="s">
        <v>357</v>
      </c>
    </row>
  </sheetData>
  <customSheetViews>
    <customSheetView guid="{DABDF0D7-CA13-48AE-9BA6-C7516D16550D}" showPageBreaks="1" printArea="1" view="pageBreakPreview">
      <selection activeCell="A2" sqref="A2"/>
      <pageMargins left="0.19685039370078741" right="0.70866141732283472" top="0.59055118110236227" bottom="0.59055118110236227" header="0.51181102362204722" footer="0.51181102362204722"/>
      <printOptions horizontalCentered="1"/>
      <pageSetup paperSize="8" scale="80" fitToHeight="0" orientation="landscape" r:id="rId1"/>
      <headerFooter alignWithMargins="0"/>
    </customSheetView>
    <customSheetView guid="{2C390AD3-7D24-4790-A52E-DA48AC473F8C}" showPageBreaks="1" printArea="1" view="pageLayout" topLeftCell="Z1">
      <selection activeCell="I14" sqref="I14"/>
      <pageMargins left="0.23622047244094491" right="0.23622047244094491" top="0.74803149606299213" bottom="0.74803149606299213" header="0.31496062992125984" footer="0.31496062992125984"/>
      <pageSetup paperSize="8" scale="75" fitToHeight="0" orientation="landscape" r:id="rId2"/>
      <headerFooter alignWithMargins="0">
        <oddFooter>&amp;C&amp;A</oddFooter>
      </headerFooter>
    </customSheetView>
  </customSheetViews>
  <mergeCells count="61">
    <mergeCell ref="A3:K3"/>
    <mergeCell ref="D16:E16"/>
    <mergeCell ref="D43:E43"/>
    <mergeCell ref="A44:A46"/>
    <mergeCell ref="D44:E44"/>
    <mergeCell ref="D45:E46"/>
    <mergeCell ref="A39:A42"/>
    <mergeCell ref="B39:E39"/>
    <mergeCell ref="D40:E40"/>
    <mergeCell ref="C41:C42"/>
    <mergeCell ref="D41:F41"/>
    <mergeCell ref="D42:E42"/>
    <mergeCell ref="A35:A38"/>
    <mergeCell ref="B35:E35"/>
    <mergeCell ref="D36:E36"/>
    <mergeCell ref="C37:C38"/>
    <mergeCell ref="D37:F37"/>
    <mergeCell ref="D38:E38"/>
    <mergeCell ref="A29:A34"/>
    <mergeCell ref="B29:E29"/>
    <mergeCell ref="C30:C31"/>
    <mergeCell ref="D30:E30"/>
    <mergeCell ref="D31:E31"/>
    <mergeCell ref="C32:C34"/>
    <mergeCell ref="D32:F32"/>
    <mergeCell ref="D33:E33"/>
    <mergeCell ref="D34:E34"/>
    <mergeCell ref="A26:A28"/>
    <mergeCell ref="D26:E26"/>
    <mergeCell ref="D27:F27"/>
    <mergeCell ref="D28:E28"/>
    <mergeCell ref="B26:C26"/>
    <mergeCell ref="B27:C28"/>
    <mergeCell ref="C18:C19"/>
    <mergeCell ref="D18:F18"/>
    <mergeCell ref="D19:E19"/>
    <mergeCell ref="A20:A25"/>
    <mergeCell ref="B20:E20"/>
    <mergeCell ref="C21:C22"/>
    <mergeCell ref="D21:E21"/>
    <mergeCell ref="D22:E22"/>
    <mergeCell ref="C23:C25"/>
    <mergeCell ref="D23:F23"/>
    <mergeCell ref="D24:E24"/>
    <mergeCell ref="D25:E25"/>
    <mergeCell ref="B43:C43"/>
    <mergeCell ref="B44:C44"/>
    <mergeCell ref="B45:C46"/>
    <mergeCell ref="A7:F7"/>
    <mergeCell ref="A8:A14"/>
    <mergeCell ref="B8:E8"/>
    <mergeCell ref="C9:C11"/>
    <mergeCell ref="D9:E9"/>
    <mergeCell ref="D10:E10"/>
    <mergeCell ref="C12:C14"/>
    <mergeCell ref="D12:F12"/>
    <mergeCell ref="D13:E13"/>
    <mergeCell ref="D14:E14"/>
    <mergeCell ref="A15:A19"/>
    <mergeCell ref="B15:E15"/>
    <mergeCell ref="C16:C17"/>
  </mergeCells>
  <phoneticPr fontId="4"/>
  <pageMargins left="0.25" right="0.25" top="0.75" bottom="0.75" header="0.3" footer="0.3"/>
  <pageSetup paperSize="9" fitToHeight="0" orientation="portrait" r:id="rId3"/>
  <headerFooter>
    <oddFooter>&amp;L&amp;"HGPｺﾞｼｯｸM,ﾒﾃﾞｨｳﾑ"&amp;A&amp;R&amp;"HGPｺﾞｼｯｸM,ﾒﾃﾞｨｳﾑ"&amp;A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zoomScaleNormal="100" zoomScaleSheetLayoutView="100" zoomScalePageLayoutView="70" workbookViewId="0">
      <selection sqref="A1:XFD1048576"/>
    </sheetView>
  </sheetViews>
  <sheetFormatPr defaultColWidth="1.6640625" defaultRowHeight="12"/>
  <cols>
    <col min="1" max="1" width="3.33203125" style="12" customWidth="1"/>
    <col min="2" max="25" width="8.44140625" style="12" customWidth="1"/>
    <col min="26" max="16384" width="1.6640625" style="12"/>
  </cols>
  <sheetData>
    <row r="1" spans="1:25" s="76" customFormat="1" ht="19.2">
      <c r="A1" s="8" t="str">
        <f ca="1">MID(CELL("FILENAME",A1),FIND("]",CELL("FILENAME",A1))+1,99)&amp;"　"&amp;"市立豊中病院の利用状況　－　外来"</f>
        <v>62(1)　市立豊中病院の利用状況　－　外来</v>
      </c>
      <c r="B1" s="8"/>
      <c r="C1" s="8"/>
      <c r="D1" s="8"/>
      <c r="E1" s="8"/>
      <c r="F1" s="8"/>
      <c r="G1" s="8"/>
      <c r="H1" s="8"/>
      <c r="I1" s="8"/>
      <c r="J1" s="8"/>
      <c r="K1" s="8"/>
      <c r="L1" s="8"/>
      <c r="M1" s="8"/>
      <c r="N1" s="8"/>
      <c r="O1" s="8"/>
      <c r="P1" s="8"/>
      <c r="Q1" s="8"/>
      <c r="R1" s="8"/>
      <c r="S1" s="8"/>
      <c r="T1" s="8"/>
      <c r="U1" s="8"/>
      <c r="V1" s="8"/>
      <c r="W1" s="8"/>
      <c r="X1" s="8"/>
      <c r="Y1" s="8"/>
    </row>
    <row r="2" spans="1:25">
      <c r="A2" s="108"/>
      <c r="B2" s="108"/>
      <c r="C2" s="108"/>
      <c r="D2" s="108"/>
      <c r="E2" s="108"/>
      <c r="F2" s="108"/>
      <c r="G2" s="108"/>
      <c r="H2" s="108"/>
      <c r="I2" s="108"/>
      <c r="J2" s="108"/>
      <c r="K2" s="108"/>
      <c r="L2" s="108"/>
      <c r="M2" s="108"/>
      <c r="N2" s="108"/>
      <c r="O2" s="108"/>
      <c r="P2" s="108"/>
      <c r="Q2" s="108"/>
      <c r="R2" s="108"/>
      <c r="S2" s="108"/>
      <c r="T2" s="108"/>
      <c r="U2" s="108"/>
      <c r="V2" s="108"/>
      <c r="W2" s="108"/>
      <c r="X2" s="108"/>
      <c r="Y2" s="108"/>
    </row>
    <row r="3" spans="1:25" s="232" customFormat="1" ht="24" customHeight="1">
      <c r="A3" s="264" t="s">
        <v>256</v>
      </c>
      <c r="B3" s="264"/>
      <c r="C3" s="264"/>
      <c r="D3" s="264"/>
      <c r="E3" s="264"/>
      <c r="F3" s="264"/>
      <c r="G3" s="264"/>
      <c r="H3" s="264"/>
      <c r="I3" s="264"/>
      <c r="J3" s="264"/>
      <c r="K3" s="264"/>
      <c r="L3" s="264"/>
      <c r="M3" s="264"/>
      <c r="N3" s="264"/>
      <c r="O3" s="264"/>
      <c r="P3" s="264"/>
      <c r="Q3" s="264"/>
      <c r="R3" s="264"/>
      <c r="S3" s="264"/>
      <c r="T3" s="264"/>
      <c r="U3" s="264"/>
      <c r="V3" s="264"/>
      <c r="W3" s="264"/>
      <c r="X3" s="264"/>
      <c r="Y3" s="264"/>
    </row>
    <row r="4" spans="1:25" ht="0.6" customHeight="1">
      <c r="A4" s="108"/>
      <c r="B4" s="108"/>
      <c r="C4" s="108"/>
      <c r="D4" s="108"/>
      <c r="E4" s="108"/>
      <c r="F4" s="108"/>
      <c r="G4" s="108"/>
      <c r="H4" s="108"/>
      <c r="I4" s="108"/>
      <c r="J4" s="108"/>
      <c r="K4" s="108"/>
      <c r="L4" s="108"/>
      <c r="M4" s="108"/>
      <c r="N4" s="108"/>
      <c r="O4" s="108"/>
      <c r="P4" s="108"/>
      <c r="Q4" s="108"/>
      <c r="R4" s="108"/>
      <c r="S4" s="108"/>
      <c r="T4" s="108"/>
      <c r="U4" s="108"/>
      <c r="V4" s="108"/>
      <c r="W4" s="108"/>
      <c r="X4" s="108"/>
      <c r="Y4" s="108"/>
    </row>
    <row r="5" spans="1:25" s="214" customFormat="1" ht="1.2" customHeight="1">
      <c r="A5" s="232"/>
      <c r="B5" s="232"/>
      <c r="C5" s="232"/>
      <c r="D5" s="232"/>
      <c r="E5" s="232"/>
      <c r="F5" s="232"/>
      <c r="G5" s="232"/>
      <c r="H5" s="232"/>
      <c r="I5" s="232"/>
      <c r="J5" s="232"/>
      <c r="K5" s="232"/>
      <c r="L5" s="232"/>
      <c r="M5" s="232"/>
      <c r="N5" s="232"/>
      <c r="O5" s="232"/>
      <c r="P5" s="232"/>
      <c r="Q5" s="232"/>
      <c r="R5" s="232"/>
      <c r="S5" s="232"/>
      <c r="T5" s="232"/>
      <c r="U5" s="232"/>
      <c r="V5" s="232"/>
      <c r="W5" s="232"/>
      <c r="X5" s="232"/>
      <c r="Y5" s="232"/>
    </row>
    <row r="6" spans="1:25" ht="1.2" customHeight="1">
      <c r="A6" s="13"/>
      <c r="B6" s="13"/>
      <c r="C6" s="13"/>
      <c r="D6" s="13"/>
      <c r="E6" s="13"/>
      <c r="F6" s="13"/>
      <c r="G6" s="13"/>
      <c r="H6" s="13"/>
      <c r="I6" s="13"/>
      <c r="J6" s="13"/>
      <c r="K6" s="13"/>
      <c r="L6" s="13"/>
      <c r="M6" s="13"/>
      <c r="N6" s="13"/>
      <c r="O6" s="13"/>
      <c r="P6" s="13"/>
      <c r="Q6" s="13"/>
      <c r="R6" s="13"/>
      <c r="S6" s="13"/>
      <c r="T6" s="13"/>
      <c r="U6" s="13"/>
      <c r="V6" s="13"/>
      <c r="W6" s="13"/>
      <c r="X6" s="13"/>
      <c r="Y6" s="13"/>
    </row>
    <row r="7" spans="1:25" s="214" customFormat="1" ht="11.25" customHeight="1">
      <c r="A7" s="355" t="s">
        <v>214</v>
      </c>
      <c r="B7" s="293"/>
      <c r="C7" s="353" t="s">
        <v>140</v>
      </c>
      <c r="D7" s="225"/>
      <c r="E7" s="225"/>
      <c r="F7" s="225"/>
      <c r="G7" s="225"/>
      <c r="H7" s="225"/>
      <c r="I7" s="225"/>
      <c r="J7" s="225"/>
      <c r="K7" s="225"/>
      <c r="L7" s="225"/>
      <c r="M7" s="225"/>
      <c r="N7" s="225"/>
      <c r="O7" s="225"/>
      <c r="P7" s="225"/>
      <c r="Q7" s="225"/>
      <c r="R7" s="225"/>
      <c r="S7" s="225"/>
      <c r="T7" s="225"/>
      <c r="U7" s="225"/>
      <c r="V7" s="225"/>
      <c r="W7" s="225"/>
      <c r="X7" s="225"/>
      <c r="Y7" s="225"/>
    </row>
    <row r="8" spans="1:25" s="214" customFormat="1" ht="32.4" customHeight="1">
      <c r="A8" s="356"/>
      <c r="B8" s="357"/>
      <c r="C8" s="354"/>
      <c r="D8" s="220" t="s">
        <v>39</v>
      </c>
      <c r="E8" s="252" t="s">
        <v>133</v>
      </c>
      <c r="F8" s="221" t="s">
        <v>323</v>
      </c>
      <c r="G8" s="222" t="s">
        <v>324</v>
      </c>
      <c r="H8" s="220" t="s">
        <v>139</v>
      </c>
      <c r="I8" s="252" t="s">
        <v>38</v>
      </c>
      <c r="J8" s="220" t="s">
        <v>132</v>
      </c>
      <c r="K8" s="252" t="s">
        <v>131</v>
      </c>
      <c r="L8" s="222" t="s">
        <v>325</v>
      </c>
      <c r="M8" s="252" t="s">
        <v>130</v>
      </c>
      <c r="N8" s="220" t="s">
        <v>129</v>
      </c>
      <c r="O8" s="252" t="s">
        <v>128</v>
      </c>
      <c r="P8" s="252" t="s">
        <v>127</v>
      </c>
      <c r="Q8" s="252" t="s">
        <v>126</v>
      </c>
      <c r="R8" s="223" t="s">
        <v>138</v>
      </c>
      <c r="S8" s="252" t="s">
        <v>326</v>
      </c>
      <c r="T8" s="252" t="s">
        <v>137</v>
      </c>
      <c r="U8" s="220" t="s">
        <v>136</v>
      </c>
      <c r="V8" s="252" t="s">
        <v>37</v>
      </c>
      <c r="W8" s="220" t="s">
        <v>124</v>
      </c>
      <c r="X8" s="220" t="s">
        <v>123</v>
      </c>
      <c r="Y8" s="224" t="s">
        <v>367</v>
      </c>
    </row>
    <row r="9" spans="1:25" s="17" customFormat="1" ht="36" customHeight="1">
      <c r="A9" s="295" t="s">
        <v>210</v>
      </c>
      <c r="B9" s="352"/>
      <c r="C9" s="109">
        <v>293756</v>
      </c>
      <c r="D9" s="88">
        <v>46347</v>
      </c>
      <c r="E9" s="88">
        <v>7903</v>
      </c>
      <c r="F9" s="18">
        <v>41124</v>
      </c>
      <c r="G9" s="18">
        <v>16767</v>
      </c>
      <c r="H9" s="18">
        <v>1982</v>
      </c>
      <c r="I9" s="18">
        <v>10523</v>
      </c>
      <c r="J9" s="18">
        <v>33018</v>
      </c>
      <c r="K9" s="18">
        <v>17225</v>
      </c>
      <c r="L9" s="18">
        <v>4588</v>
      </c>
      <c r="M9" s="18">
        <v>5188</v>
      </c>
      <c r="N9" s="18">
        <v>10450</v>
      </c>
      <c r="O9" s="18">
        <v>20756</v>
      </c>
      <c r="P9" s="18">
        <v>23482</v>
      </c>
      <c r="Q9" s="18">
        <v>6128</v>
      </c>
      <c r="R9" s="18">
        <v>12433</v>
      </c>
      <c r="S9" s="18">
        <v>6610</v>
      </c>
      <c r="T9" s="18">
        <v>782</v>
      </c>
      <c r="U9" s="18">
        <v>3587</v>
      </c>
      <c r="V9" s="18">
        <v>1334</v>
      </c>
      <c r="W9" s="18">
        <v>11484</v>
      </c>
      <c r="X9" s="88">
        <v>727</v>
      </c>
      <c r="Y9" s="88">
        <v>16036</v>
      </c>
    </row>
    <row r="10" spans="1:25" s="17" customFormat="1" ht="36" customHeight="1">
      <c r="A10" s="325" t="s">
        <v>215</v>
      </c>
      <c r="B10" s="351"/>
      <c r="C10" s="109">
        <v>292749</v>
      </c>
      <c r="D10" s="18">
        <v>43698</v>
      </c>
      <c r="E10" s="18">
        <v>7861</v>
      </c>
      <c r="F10" s="18">
        <v>42297</v>
      </c>
      <c r="G10" s="18">
        <v>15984</v>
      </c>
      <c r="H10" s="18">
        <v>2210</v>
      </c>
      <c r="I10" s="18">
        <v>11951</v>
      </c>
      <c r="J10" s="18">
        <v>31649</v>
      </c>
      <c r="K10" s="18">
        <v>17402</v>
      </c>
      <c r="L10" s="18">
        <v>4461</v>
      </c>
      <c r="M10" s="18">
        <v>5285</v>
      </c>
      <c r="N10" s="18">
        <v>9942</v>
      </c>
      <c r="O10" s="18">
        <v>20688</v>
      </c>
      <c r="P10" s="18">
        <v>22398</v>
      </c>
      <c r="Q10" s="18">
        <v>4795</v>
      </c>
      <c r="R10" s="18">
        <v>11901</v>
      </c>
      <c r="S10" s="18">
        <v>6862</v>
      </c>
      <c r="T10" s="18">
        <v>546</v>
      </c>
      <c r="U10" s="18">
        <v>3385</v>
      </c>
      <c r="V10" s="18">
        <v>1379</v>
      </c>
      <c r="W10" s="18">
        <v>12191</v>
      </c>
      <c r="X10" s="18">
        <v>612</v>
      </c>
      <c r="Y10" s="18">
        <v>15252</v>
      </c>
    </row>
    <row r="11" spans="1:25" ht="36" customHeight="1">
      <c r="A11" s="325" t="s">
        <v>359</v>
      </c>
      <c r="B11" s="351"/>
      <c r="C11" s="89">
        <v>247600</v>
      </c>
      <c r="D11" s="18">
        <v>40224</v>
      </c>
      <c r="E11" s="18">
        <v>7136</v>
      </c>
      <c r="F11" s="18">
        <v>37292</v>
      </c>
      <c r="G11" s="18">
        <v>14233</v>
      </c>
      <c r="H11" s="18">
        <v>1413</v>
      </c>
      <c r="I11" s="18">
        <v>9875</v>
      </c>
      <c r="J11" s="18">
        <v>30147</v>
      </c>
      <c r="K11" s="18">
        <v>14945</v>
      </c>
      <c r="L11" s="18">
        <v>4360</v>
      </c>
      <c r="M11" s="18">
        <v>4683</v>
      </c>
      <c r="N11" s="18">
        <v>8170</v>
      </c>
      <c r="O11" s="18">
        <v>16672</v>
      </c>
      <c r="P11" s="18">
        <v>19960</v>
      </c>
      <c r="Q11" s="18">
        <v>3584</v>
      </c>
      <c r="R11" s="18">
        <v>8477</v>
      </c>
      <c r="S11" s="18">
        <v>3783</v>
      </c>
      <c r="T11" s="18">
        <v>381</v>
      </c>
      <c r="U11" s="18">
        <v>2866</v>
      </c>
      <c r="V11" s="18">
        <v>1196</v>
      </c>
      <c r="W11" s="18">
        <v>9766</v>
      </c>
      <c r="X11" s="18">
        <v>162</v>
      </c>
      <c r="Y11" s="18">
        <v>8275</v>
      </c>
    </row>
    <row r="12" spans="1:25" ht="36" customHeight="1">
      <c r="A12" s="297" t="s">
        <v>213</v>
      </c>
      <c r="B12" s="350"/>
      <c r="C12" s="89">
        <v>257716</v>
      </c>
      <c r="D12" s="18">
        <v>42685</v>
      </c>
      <c r="E12" s="18">
        <v>7370</v>
      </c>
      <c r="F12" s="18">
        <v>37993</v>
      </c>
      <c r="G12" s="18">
        <v>15107</v>
      </c>
      <c r="H12" s="18">
        <v>1307</v>
      </c>
      <c r="I12" s="18">
        <v>9230</v>
      </c>
      <c r="J12" s="18">
        <v>31168</v>
      </c>
      <c r="K12" s="18">
        <v>15955</v>
      </c>
      <c r="L12" s="18">
        <v>4303</v>
      </c>
      <c r="M12" s="18">
        <v>4596</v>
      </c>
      <c r="N12" s="18">
        <v>9003</v>
      </c>
      <c r="O12" s="18">
        <v>15107</v>
      </c>
      <c r="P12" s="18">
        <v>20955</v>
      </c>
      <c r="Q12" s="18">
        <v>4341</v>
      </c>
      <c r="R12" s="18">
        <v>8804</v>
      </c>
      <c r="S12" s="18">
        <v>5091</v>
      </c>
      <c r="T12" s="18">
        <v>428</v>
      </c>
      <c r="U12" s="18">
        <v>3537</v>
      </c>
      <c r="V12" s="18">
        <v>1263</v>
      </c>
      <c r="W12" s="18">
        <v>10503</v>
      </c>
      <c r="X12" s="18">
        <v>289</v>
      </c>
      <c r="Y12" s="18">
        <v>8681</v>
      </c>
    </row>
    <row r="13" spans="1:25" ht="36" customHeight="1">
      <c r="A13" s="325" t="s">
        <v>216</v>
      </c>
      <c r="B13" s="351"/>
      <c r="C13" s="110">
        <v>274936</v>
      </c>
      <c r="D13" s="111">
        <v>46368</v>
      </c>
      <c r="E13" s="111">
        <v>7562</v>
      </c>
      <c r="F13" s="111">
        <v>39269</v>
      </c>
      <c r="G13" s="111">
        <v>15767</v>
      </c>
      <c r="H13" s="111">
        <v>656</v>
      </c>
      <c r="I13" s="111">
        <v>10189</v>
      </c>
      <c r="J13" s="111">
        <v>31549</v>
      </c>
      <c r="K13" s="111">
        <v>16697</v>
      </c>
      <c r="L13" s="111">
        <v>4508</v>
      </c>
      <c r="M13" s="111">
        <v>5430</v>
      </c>
      <c r="N13" s="111">
        <v>11635</v>
      </c>
      <c r="O13" s="111">
        <v>15954</v>
      </c>
      <c r="P13" s="111">
        <v>21302</v>
      </c>
      <c r="Q13" s="111">
        <v>5003</v>
      </c>
      <c r="R13" s="111">
        <v>9538</v>
      </c>
      <c r="S13" s="111">
        <v>4494</v>
      </c>
      <c r="T13" s="111">
        <v>524</v>
      </c>
      <c r="U13" s="111">
        <v>4094</v>
      </c>
      <c r="V13" s="111">
        <v>1397</v>
      </c>
      <c r="W13" s="111">
        <v>9322</v>
      </c>
      <c r="X13" s="111">
        <v>410</v>
      </c>
      <c r="Y13" s="111">
        <v>13268</v>
      </c>
    </row>
    <row r="14" spans="1:25" ht="36" customHeight="1">
      <c r="A14" s="239"/>
      <c r="B14" s="259" t="s">
        <v>241</v>
      </c>
      <c r="C14" s="112">
        <v>21191</v>
      </c>
      <c r="D14" s="96">
        <v>3676</v>
      </c>
      <c r="E14" s="96">
        <v>566</v>
      </c>
      <c r="F14" s="96">
        <v>2949</v>
      </c>
      <c r="G14" s="96">
        <v>1212</v>
      </c>
      <c r="H14" s="96">
        <v>49</v>
      </c>
      <c r="I14" s="96">
        <v>760</v>
      </c>
      <c r="J14" s="96">
        <v>2474</v>
      </c>
      <c r="K14" s="96">
        <v>1238</v>
      </c>
      <c r="L14" s="96">
        <v>340</v>
      </c>
      <c r="M14" s="96">
        <v>369</v>
      </c>
      <c r="N14" s="96">
        <v>938</v>
      </c>
      <c r="O14" s="96">
        <v>1173</v>
      </c>
      <c r="P14" s="96">
        <v>1661</v>
      </c>
      <c r="Q14" s="96">
        <v>385</v>
      </c>
      <c r="R14" s="96">
        <v>761</v>
      </c>
      <c r="S14" s="96">
        <v>307</v>
      </c>
      <c r="T14" s="96">
        <v>42</v>
      </c>
      <c r="U14" s="96">
        <v>250</v>
      </c>
      <c r="V14" s="96">
        <v>98</v>
      </c>
      <c r="W14" s="96">
        <v>714</v>
      </c>
      <c r="X14" s="96">
        <v>38</v>
      </c>
      <c r="Y14" s="96">
        <v>1191</v>
      </c>
    </row>
    <row r="15" spans="1:25" ht="36" customHeight="1">
      <c r="A15" s="239" t="s">
        <v>91</v>
      </c>
      <c r="B15" s="101" t="s">
        <v>236</v>
      </c>
      <c r="C15" s="113">
        <v>21139</v>
      </c>
      <c r="D15" s="96">
        <v>3440</v>
      </c>
      <c r="E15" s="96">
        <v>623</v>
      </c>
      <c r="F15" s="96">
        <v>2971</v>
      </c>
      <c r="G15" s="96">
        <v>1271</v>
      </c>
      <c r="H15" s="96">
        <v>52</v>
      </c>
      <c r="I15" s="96">
        <v>701</v>
      </c>
      <c r="J15" s="96">
        <v>2394</v>
      </c>
      <c r="K15" s="96">
        <v>1336</v>
      </c>
      <c r="L15" s="96">
        <v>337</v>
      </c>
      <c r="M15" s="96">
        <v>398</v>
      </c>
      <c r="N15" s="96">
        <v>998</v>
      </c>
      <c r="O15" s="96">
        <v>1313</v>
      </c>
      <c r="P15" s="96">
        <v>1624</v>
      </c>
      <c r="Q15" s="96">
        <v>383</v>
      </c>
      <c r="R15" s="96">
        <v>811</v>
      </c>
      <c r="S15" s="96">
        <v>316</v>
      </c>
      <c r="T15" s="96">
        <v>51</v>
      </c>
      <c r="U15" s="96">
        <v>383</v>
      </c>
      <c r="V15" s="96">
        <v>94</v>
      </c>
      <c r="W15" s="96">
        <v>734</v>
      </c>
      <c r="X15" s="96">
        <v>34</v>
      </c>
      <c r="Y15" s="96">
        <v>875</v>
      </c>
    </row>
    <row r="16" spans="1:25" ht="36" customHeight="1">
      <c r="A16" s="239" t="s">
        <v>91</v>
      </c>
      <c r="B16" s="101" t="s">
        <v>237</v>
      </c>
      <c r="C16" s="113">
        <v>24725</v>
      </c>
      <c r="D16" s="96">
        <v>3986</v>
      </c>
      <c r="E16" s="96">
        <v>645</v>
      </c>
      <c r="F16" s="96">
        <v>3522</v>
      </c>
      <c r="G16" s="96">
        <v>1452</v>
      </c>
      <c r="H16" s="96">
        <v>61</v>
      </c>
      <c r="I16" s="96">
        <v>947</v>
      </c>
      <c r="J16" s="96">
        <v>2861</v>
      </c>
      <c r="K16" s="96">
        <v>1527</v>
      </c>
      <c r="L16" s="96">
        <v>392</v>
      </c>
      <c r="M16" s="96">
        <v>440</v>
      </c>
      <c r="N16" s="96">
        <v>1216</v>
      </c>
      <c r="O16" s="96">
        <v>1502</v>
      </c>
      <c r="P16" s="96">
        <v>1975</v>
      </c>
      <c r="Q16" s="96">
        <v>496</v>
      </c>
      <c r="R16" s="96">
        <v>881</v>
      </c>
      <c r="S16" s="96">
        <v>380</v>
      </c>
      <c r="T16" s="96">
        <v>54</v>
      </c>
      <c r="U16" s="96">
        <v>435</v>
      </c>
      <c r="V16" s="96">
        <v>107</v>
      </c>
      <c r="W16" s="96">
        <v>879</v>
      </c>
      <c r="X16" s="96">
        <v>32</v>
      </c>
      <c r="Y16" s="96">
        <v>935</v>
      </c>
    </row>
    <row r="17" spans="1:25" ht="36" customHeight="1">
      <c r="A17" s="239" t="s">
        <v>91</v>
      </c>
      <c r="B17" s="101" t="s">
        <v>225</v>
      </c>
      <c r="C17" s="113">
        <v>21804</v>
      </c>
      <c r="D17" s="96">
        <v>3568</v>
      </c>
      <c r="E17" s="96">
        <v>528</v>
      </c>
      <c r="F17" s="96">
        <v>3262</v>
      </c>
      <c r="G17" s="96">
        <v>1358</v>
      </c>
      <c r="H17" s="96">
        <v>51</v>
      </c>
      <c r="I17" s="96">
        <v>676</v>
      </c>
      <c r="J17" s="96">
        <v>2454</v>
      </c>
      <c r="K17" s="96">
        <v>1358</v>
      </c>
      <c r="L17" s="96">
        <v>377</v>
      </c>
      <c r="M17" s="96">
        <v>451</v>
      </c>
      <c r="N17" s="96">
        <v>938</v>
      </c>
      <c r="O17" s="96">
        <v>1203</v>
      </c>
      <c r="P17" s="96">
        <v>1578</v>
      </c>
      <c r="Q17" s="96">
        <v>428</v>
      </c>
      <c r="R17" s="96">
        <v>812</v>
      </c>
      <c r="S17" s="96">
        <v>433</v>
      </c>
      <c r="T17" s="96">
        <v>49</v>
      </c>
      <c r="U17" s="96">
        <v>355</v>
      </c>
      <c r="V17" s="96">
        <v>137</v>
      </c>
      <c r="W17" s="96">
        <v>769</v>
      </c>
      <c r="X17" s="96">
        <v>19</v>
      </c>
      <c r="Y17" s="96">
        <v>1000</v>
      </c>
    </row>
    <row r="18" spans="1:25" ht="36" customHeight="1">
      <c r="A18" s="239"/>
      <c r="B18" s="101" t="s">
        <v>227</v>
      </c>
      <c r="C18" s="113">
        <v>22060</v>
      </c>
      <c r="D18" s="96">
        <v>3548</v>
      </c>
      <c r="E18" s="96">
        <v>605</v>
      </c>
      <c r="F18" s="96">
        <v>3118</v>
      </c>
      <c r="G18" s="96">
        <v>1272</v>
      </c>
      <c r="H18" s="96">
        <v>60</v>
      </c>
      <c r="I18" s="96">
        <v>749</v>
      </c>
      <c r="J18" s="96">
        <v>2565</v>
      </c>
      <c r="K18" s="96">
        <v>1415</v>
      </c>
      <c r="L18" s="96">
        <v>339</v>
      </c>
      <c r="M18" s="96">
        <v>436</v>
      </c>
      <c r="N18" s="96">
        <v>950</v>
      </c>
      <c r="O18" s="96">
        <v>1251</v>
      </c>
      <c r="P18" s="96">
        <v>1779</v>
      </c>
      <c r="Q18" s="96">
        <v>377</v>
      </c>
      <c r="R18" s="96">
        <v>723</v>
      </c>
      <c r="S18" s="96">
        <v>464</v>
      </c>
      <c r="T18" s="96">
        <v>47</v>
      </c>
      <c r="U18" s="96">
        <v>325</v>
      </c>
      <c r="V18" s="96">
        <v>110</v>
      </c>
      <c r="W18" s="96">
        <v>742</v>
      </c>
      <c r="X18" s="96">
        <v>31</v>
      </c>
      <c r="Y18" s="96">
        <v>1154</v>
      </c>
    </row>
    <row r="19" spans="1:25" ht="36" customHeight="1">
      <c r="A19" s="239" t="s">
        <v>91</v>
      </c>
      <c r="B19" s="101" t="s">
        <v>228</v>
      </c>
      <c r="C19" s="113">
        <v>24492</v>
      </c>
      <c r="D19" s="96">
        <v>3995</v>
      </c>
      <c r="E19" s="96">
        <v>675</v>
      </c>
      <c r="F19" s="96">
        <v>3600</v>
      </c>
      <c r="G19" s="96">
        <v>1399</v>
      </c>
      <c r="H19" s="96">
        <v>68</v>
      </c>
      <c r="I19" s="96">
        <v>811</v>
      </c>
      <c r="J19" s="96">
        <v>2893</v>
      </c>
      <c r="K19" s="96">
        <v>1533</v>
      </c>
      <c r="L19" s="96">
        <v>414</v>
      </c>
      <c r="M19" s="96">
        <v>566</v>
      </c>
      <c r="N19" s="96">
        <v>955</v>
      </c>
      <c r="O19" s="96">
        <v>1414</v>
      </c>
      <c r="P19" s="96">
        <v>1925</v>
      </c>
      <c r="Q19" s="96">
        <v>434</v>
      </c>
      <c r="R19" s="96">
        <v>799</v>
      </c>
      <c r="S19" s="96">
        <v>470</v>
      </c>
      <c r="T19" s="96">
        <v>53</v>
      </c>
      <c r="U19" s="96">
        <v>448</v>
      </c>
      <c r="V19" s="96">
        <v>121</v>
      </c>
      <c r="W19" s="96">
        <v>838</v>
      </c>
      <c r="X19" s="96">
        <v>37</v>
      </c>
      <c r="Y19" s="96">
        <v>1044</v>
      </c>
    </row>
    <row r="20" spans="1:25" ht="36" customHeight="1">
      <c r="A20" s="239" t="s">
        <v>91</v>
      </c>
      <c r="B20" s="101" t="s">
        <v>229</v>
      </c>
      <c r="C20" s="113">
        <v>23992</v>
      </c>
      <c r="D20" s="96">
        <v>4245</v>
      </c>
      <c r="E20" s="96">
        <v>665</v>
      </c>
      <c r="F20" s="96">
        <v>3348</v>
      </c>
      <c r="G20" s="96">
        <v>1216</v>
      </c>
      <c r="H20" s="96">
        <v>59</v>
      </c>
      <c r="I20" s="96">
        <v>1226</v>
      </c>
      <c r="J20" s="96">
        <v>2495</v>
      </c>
      <c r="K20" s="96">
        <v>1387</v>
      </c>
      <c r="L20" s="96">
        <v>365</v>
      </c>
      <c r="M20" s="96">
        <v>367</v>
      </c>
      <c r="N20" s="96">
        <v>971</v>
      </c>
      <c r="O20" s="96">
        <v>1308</v>
      </c>
      <c r="P20" s="96">
        <v>1759</v>
      </c>
      <c r="Q20" s="96">
        <v>429</v>
      </c>
      <c r="R20" s="96">
        <v>803</v>
      </c>
      <c r="S20" s="96">
        <v>377</v>
      </c>
      <c r="T20" s="96">
        <v>44</v>
      </c>
      <c r="U20" s="96">
        <v>328</v>
      </c>
      <c r="V20" s="96">
        <v>118</v>
      </c>
      <c r="W20" s="96">
        <v>754</v>
      </c>
      <c r="X20" s="96">
        <v>35</v>
      </c>
      <c r="Y20" s="96">
        <v>1693</v>
      </c>
    </row>
    <row r="21" spans="1:25" ht="36" customHeight="1">
      <c r="A21" s="239" t="s">
        <v>91</v>
      </c>
      <c r="B21" s="101" t="s">
        <v>230</v>
      </c>
      <c r="C21" s="113">
        <v>24853</v>
      </c>
      <c r="D21" s="96">
        <v>4663</v>
      </c>
      <c r="E21" s="96">
        <v>724</v>
      </c>
      <c r="F21" s="96">
        <v>3285</v>
      </c>
      <c r="G21" s="96">
        <v>1303</v>
      </c>
      <c r="H21" s="96">
        <v>40</v>
      </c>
      <c r="I21" s="96">
        <v>1126</v>
      </c>
      <c r="J21" s="96">
        <v>2735</v>
      </c>
      <c r="K21" s="96">
        <v>1503</v>
      </c>
      <c r="L21" s="96">
        <v>361</v>
      </c>
      <c r="M21" s="96">
        <v>558</v>
      </c>
      <c r="N21" s="96">
        <v>929</v>
      </c>
      <c r="O21" s="96">
        <v>1439</v>
      </c>
      <c r="P21" s="96">
        <v>1833</v>
      </c>
      <c r="Q21" s="96">
        <v>378</v>
      </c>
      <c r="R21" s="96">
        <v>802</v>
      </c>
      <c r="S21" s="96">
        <v>374</v>
      </c>
      <c r="T21" s="96">
        <v>42</v>
      </c>
      <c r="U21" s="96">
        <v>326</v>
      </c>
      <c r="V21" s="96">
        <v>121</v>
      </c>
      <c r="W21" s="96">
        <v>850</v>
      </c>
      <c r="X21" s="96">
        <v>36</v>
      </c>
      <c r="Y21" s="96">
        <v>1425</v>
      </c>
    </row>
    <row r="22" spans="1:25" ht="36" customHeight="1">
      <c r="A22" s="239" t="s">
        <v>91</v>
      </c>
      <c r="B22" s="101" t="s">
        <v>231</v>
      </c>
      <c r="C22" s="113">
        <v>22737</v>
      </c>
      <c r="D22" s="96">
        <v>3939</v>
      </c>
      <c r="E22" s="96">
        <v>661</v>
      </c>
      <c r="F22" s="96">
        <v>3266</v>
      </c>
      <c r="G22" s="96">
        <v>1321</v>
      </c>
      <c r="H22" s="96">
        <v>46</v>
      </c>
      <c r="I22" s="96">
        <v>853</v>
      </c>
      <c r="J22" s="96">
        <v>2725</v>
      </c>
      <c r="K22" s="96">
        <v>1278</v>
      </c>
      <c r="L22" s="96">
        <v>395</v>
      </c>
      <c r="M22" s="96">
        <v>468</v>
      </c>
      <c r="N22" s="96">
        <v>960</v>
      </c>
      <c r="O22" s="96">
        <v>1265</v>
      </c>
      <c r="P22" s="96">
        <v>1877</v>
      </c>
      <c r="Q22" s="96">
        <v>433</v>
      </c>
      <c r="R22" s="96">
        <v>751</v>
      </c>
      <c r="S22" s="96">
        <v>309</v>
      </c>
      <c r="T22" s="96">
        <v>28</v>
      </c>
      <c r="U22" s="96">
        <v>260</v>
      </c>
      <c r="V22" s="96">
        <v>135</v>
      </c>
      <c r="W22" s="96">
        <v>735</v>
      </c>
      <c r="X22" s="96">
        <v>40</v>
      </c>
      <c r="Y22" s="96">
        <v>992</v>
      </c>
    </row>
    <row r="23" spans="1:25" ht="36" customHeight="1">
      <c r="A23" s="239" t="s">
        <v>91</v>
      </c>
      <c r="B23" s="101" t="s">
        <v>232</v>
      </c>
      <c r="C23" s="113">
        <v>22515</v>
      </c>
      <c r="D23" s="96">
        <v>3768</v>
      </c>
      <c r="E23" s="96">
        <v>647</v>
      </c>
      <c r="F23" s="96">
        <v>3341</v>
      </c>
      <c r="G23" s="96">
        <v>1335</v>
      </c>
      <c r="H23" s="96">
        <v>57</v>
      </c>
      <c r="I23" s="96">
        <v>771</v>
      </c>
      <c r="J23" s="96">
        <v>2655</v>
      </c>
      <c r="K23" s="96">
        <v>1361</v>
      </c>
      <c r="L23" s="96">
        <v>428</v>
      </c>
      <c r="M23" s="96">
        <v>416</v>
      </c>
      <c r="N23" s="96">
        <v>922</v>
      </c>
      <c r="O23" s="96">
        <v>1311</v>
      </c>
      <c r="P23" s="96">
        <v>1776</v>
      </c>
      <c r="Q23" s="96">
        <v>413</v>
      </c>
      <c r="R23" s="96">
        <v>762</v>
      </c>
      <c r="S23" s="96">
        <v>338</v>
      </c>
      <c r="T23" s="96">
        <v>47</v>
      </c>
      <c r="U23" s="96">
        <v>282</v>
      </c>
      <c r="V23" s="96">
        <v>100</v>
      </c>
      <c r="W23" s="96">
        <v>778</v>
      </c>
      <c r="X23" s="96">
        <v>31</v>
      </c>
      <c r="Y23" s="96">
        <v>976</v>
      </c>
    </row>
    <row r="24" spans="1:25" ht="36" customHeight="1">
      <c r="A24" s="239" t="s">
        <v>91</v>
      </c>
      <c r="B24" s="101" t="s">
        <v>233</v>
      </c>
      <c r="C24" s="113">
        <v>22589</v>
      </c>
      <c r="D24" s="96">
        <v>3677</v>
      </c>
      <c r="E24" s="96">
        <v>617</v>
      </c>
      <c r="F24" s="96">
        <v>3404</v>
      </c>
      <c r="G24" s="96">
        <v>1331</v>
      </c>
      <c r="H24" s="96">
        <v>59</v>
      </c>
      <c r="I24" s="96">
        <v>766</v>
      </c>
      <c r="J24" s="96">
        <v>2599</v>
      </c>
      <c r="K24" s="96">
        <v>1424</v>
      </c>
      <c r="L24" s="96">
        <v>360</v>
      </c>
      <c r="M24" s="96">
        <v>509</v>
      </c>
      <c r="N24" s="96">
        <v>909</v>
      </c>
      <c r="O24" s="96">
        <v>1393</v>
      </c>
      <c r="P24" s="96">
        <v>1725</v>
      </c>
      <c r="Q24" s="96">
        <v>413</v>
      </c>
      <c r="R24" s="96">
        <v>811</v>
      </c>
      <c r="S24" s="96">
        <v>380</v>
      </c>
      <c r="T24" s="96">
        <v>30</v>
      </c>
      <c r="U24" s="96">
        <v>359</v>
      </c>
      <c r="V24" s="96">
        <v>132</v>
      </c>
      <c r="W24" s="96">
        <v>755</v>
      </c>
      <c r="X24" s="96">
        <v>42</v>
      </c>
      <c r="Y24" s="96">
        <v>894</v>
      </c>
    </row>
    <row r="25" spans="1:25" ht="36" customHeight="1">
      <c r="A25" s="102" t="s">
        <v>91</v>
      </c>
      <c r="B25" s="103" t="s">
        <v>234</v>
      </c>
      <c r="C25" s="114">
        <v>22839</v>
      </c>
      <c r="D25" s="105">
        <v>3863</v>
      </c>
      <c r="E25" s="105">
        <v>606</v>
      </c>
      <c r="F25" s="105">
        <v>3203</v>
      </c>
      <c r="G25" s="105">
        <v>1297</v>
      </c>
      <c r="H25" s="105">
        <v>54</v>
      </c>
      <c r="I25" s="105">
        <v>803</v>
      </c>
      <c r="J25" s="105">
        <v>2699</v>
      </c>
      <c r="K25" s="105">
        <v>1337</v>
      </c>
      <c r="L25" s="105">
        <v>400</v>
      </c>
      <c r="M25" s="105">
        <v>452</v>
      </c>
      <c r="N25" s="105">
        <v>949</v>
      </c>
      <c r="O25" s="105">
        <v>1382</v>
      </c>
      <c r="P25" s="105">
        <v>1790</v>
      </c>
      <c r="Q25" s="105">
        <v>434</v>
      </c>
      <c r="R25" s="105">
        <v>822</v>
      </c>
      <c r="S25" s="105">
        <v>346</v>
      </c>
      <c r="T25" s="105">
        <v>37</v>
      </c>
      <c r="U25" s="105">
        <v>343</v>
      </c>
      <c r="V25" s="105">
        <v>124</v>
      </c>
      <c r="W25" s="105">
        <v>774</v>
      </c>
      <c r="X25" s="105">
        <v>35</v>
      </c>
      <c r="Y25" s="105">
        <v>1089</v>
      </c>
    </row>
    <row r="26" spans="1:25">
      <c r="A26" s="239"/>
      <c r="B26" s="257"/>
      <c r="C26" s="115"/>
      <c r="D26" s="18"/>
      <c r="E26" s="18"/>
      <c r="F26" s="18"/>
      <c r="G26" s="18"/>
      <c r="H26" s="18"/>
      <c r="I26" s="18"/>
      <c r="J26" s="18"/>
      <c r="K26" s="18"/>
      <c r="L26" s="18"/>
      <c r="M26" s="18"/>
      <c r="N26" s="18"/>
      <c r="O26" s="18"/>
      <c r="P26" s="18"/>
      <c r="Q26" s="18"/>
      <c r="R26" s="18"/>
      <c r="S26" s="18"/>
      <c r="T26" s="18"/>
      <c r="U26" s="18"/>
      <c r="V26" s="18"/>
      <c r="W26" s="18"/>
      <c r="X26" s="18"/>
      <c r="Y26" s="107" t="s">
        <v>193</v>
      </c>
    </row>
    <row r="27" spans="1:25">
      <c r="A27" s="12" t="s">
        <v>192</v>
      </c>
    </row>
    <row r="28" spans="1:25">
      <c r="B28" s="6"/>
      <c r="C28" s="6"/>
      <c r="D28" s="6"/>
    </row>
    <row r="29" spans="1:25">
      <c r="M29" s="18"/>
      <c r="V29" s="18"/>
    </row>
    <row r="30" spans="1:25">
      <c r="M30" s="18"/>
      <c r="V30" s="18"/>
    </row>
    <row r="31" spans="1:25">
      <c r="M31" s="18"/>
      <c r="V31" s="18"/>
    </row>
  </sheetData>
  <customSheetViews>
    <customSheetView guid="{DABDF0D7-CA13-48AE-9BA6-C7516D16550D}" showPageBreaks="1" printArea="1" view="pageBreakPreview">
      <selection activeCell="C15" sqref="C15:C26"/>
      <pageMargins left="0.19685039370078741" right="0.70866141732283472" top="0.59055118110236227" bottom="0.59055118110236227" header="0.51181102362204722" footer="0.51181102362204722"/>
      <printOptions horizontalCentered="1"/>
      <pageSetup paperSize="8" fitToWidth="0" orientation="landscape" r:id="rId1"/>
      <headerFooter alignWithMargins="0"/>
    </customSheetView>
    <customSheetView guid="{2C390AD3-7D24-4790-A52E-DA48AC473F8C}" showPageBreaks="1" printArea="1" view="pageLayout">
      <selection activeCell="I14" sqref="I14"/>
      <pageMargins left="0.23622047244094491" right="0.23622047244094491" top="0.74803149606299213" bottom="0.74803149606299213" header="0.31496062992125984" footer="0.31496062992125984"/>
      <pageSetup paperSize="8" scale="75" fitToWidth="0" orientation="landscape" r:id="rId2"/>
      <headerFooter alignWithMargins="0">
        <oddFooter>&amp;C&amp;A</oddFooter>
      </headerFooter>
    </customSheetView>
  </customSheetViews>
  <mergeCells count="8">
    <mergeCell ref="A12:B12"/>
    <mergeCell ref="A13:B13"/>
    <mergeCell ref="A3:Y3"/>
    <mergeCell ref="A9:B9"/>
    <mergeCell ref="A10:B10"/>
    <mergeCell ref="A11:B11"/>
    <mergeCell ref="C7:C8"/>
    <mergeCell ref="A7:B8"/>
  </mergeCells>
  <phoneticPr fontId="4"/>
  <pageMargins left="0.25" right="0.25" top="0.75" bottom="0.75" header="0.3" footer="0.3"/>
  <pageSetup paperSize="8" fitToWidth="0" orientation="landscape" r:id="rId3"/>
  <headerFooter>
    <oddFooter>&amp;L&amp;"HGPｺﾞｼｯｸM,ﾒﾃﾞｨｳﾑ"&amp;A&amp;R&amp;"HGPｺﾞｼｯｸM,ﾒﾃﾞｨｳﾑ"&amp;A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topLeftCell="A4" zoomScaleNormal="100" zoomScaleSheetLayoutView="100" zoomScalePageLayoutView="80" workbookViewId="0">
      <selection sqref="A1:XFD1048576"/>
    </sheetView>
  </sheetViews>
  <sheetFormatPr defaultColWidth="1.6640625" defaultRowHeight="12"/>
  <cols>
    <col min="1" max="1" width="2.6640625" style="12" customWidth="1"/>
    <col min="2" max="2" width="6.77734375" style="12" customWidth="1"/>
    <col min="3" max="23" width="9.44140625" style="12" customWidth="1"/>
    <col min="24" max="16384" width="1.6640625" style="12"/>
  </cols>
  <sheetData>
    <row r="1" spans="1:25" s="76" customFormat="1" ht="19.2">
      <c r="A1" s="8" t="str">
        <f ca="1">MID(CELL("FILENAME",A1),FIND("]",CELL("FILENAME",A1))+1,99)&amp;"　"&amp;"市立豊中病院の利用状況　－　入院"</f>
        <v>62(2)　市立豊中病院の利用状況　－　入院</v>
      </c>
      <c r="B1" s="8"/>
      <c r="C1" s="8"/>
      <c r="D1" s="8"/>
      <c r="E1" s="8"/>
      <c r="F1" s="8"/>
      <c r="G1" s="8"/>
      <c r="H1" s="8"/>
      <c r="I1" s="8"/>
      <c r="J1" s="8"/>
      <c r="K1" s="8"/>
      <c r="L1" s="8"/>
      <c r="M1" s="8"/>
      <c r="N1" s="8"/>
      <c r="O1" s="8"/>
      <c r="P1" s="8"/>
      <c r="Q1" s="8"/>
      <c r="R1" s="8"/>
      <c r="S1" s="8"/>
      <c r="T1" s="8"/>
      <c r="U1" s="8"/>
      <c r="V1" s="8"/>
      <c r="W1" s="8"/>
    </row>
    <row r="2" spans="1:25" s="13" customFormat="1">
      <c r="A2" s="77"/>
      <c r="B2" s="77"/>
      <c r="C2" s="77"/>
      <c r="D2" s="77"/>
      <c r="E2" s="77"/>
      <c r="F2" s="77"/>
      <c r="G2" s="77"/>
      <c r="H2" s="77"/>
      <c r="I2" s="77"/>
      <c r="J2" s="77"/>
      <c r="K2" s="77"/>
      <c r="L2" s="77"/>
      <c r="M2" s="77"/>
      <c r="N2" s="77"/>
      <c r="O2" s="77"/>
      <c r="P2" s="77"/>
      <c r="Q2" s="77"/>
      <c r="R2" s="77"/>
      <c r="S2" s="77"/>
      <c r="T2" s="77"/>
      <c r="U2" s="77"/>
      <c r="V2" s="77"/>
      <c r="W2" s="77"/>
    </row>
    <row r="3" spans="1:25" s="232" customFormat="1" ht="21" customHeight="1">
      <c r="A3" s="12" t="s">
        <v>256</v>
      </c>
      <c r="B3" s="214"/>
      <c r="C3" s="214"/>
      <c r="D3" s="214"/>
      <c r="E3" s="214"/>
      <c r="F3" s="214"/>
      <c r="G3" s="214"/>
      <c r="H3" s="214"/>
      <c r="I3" s="214"/>
      <c r="J3" s="214"/>
      <c r="K3" s="214"/>
      <c r="L3" s="214"/>
      <c r="M3" s="214"/>
      <c r="N3" s="214"/>
      <c r="O3" s="214"/>
      <c r="P3" s="214"/>
      <c r="Q3" s="214"/>
      <c r="R3" s="214"/>
      <c r="S3" s="214"/>
      <c r="T3" s="214"/>
      <c r="U3" s="214"/>
      <c r="V3" s="214"/>
      <c r="W3" s="214"/>
      <c r="X3" s="214"/>
      <c r="Y3" s="214"/>
    </row>
    <row r="4" spans="1:25" s="13" customFormat="1" ht="0.6" customHeight="1">
      <c r="A4" s="77"/>
      <c r="B4" s="77"/>
      <c r="C4" s="77"/>
      <c r="D4" s="77"/>
      <c r="E4" s="77"/>
      <c r="F4" s="77"/>
      <c r="G4" s="77"/>
      <c r="H4" s="77"/>
      <c r="I4" s="77"/>
      <c r="J4" s="77"/>
      <c r="K4" s="77"/>
      <c r="L4" s="77"/>
      <c r="M4" s="77"/>
      <c r="N4" s="77"/>
      <c r="O4" s="77"/>
      <c r="P4" s="77"/>
      <c r="Q4" s="77"/>
      <c r="R4" s="77"/>
      <c r="S4" s="77"/>
      <c r="T4" s="77"/>
      <c r="U4" s="77"/>
      <c r="V4" s="77"/>
      <c r="W4" s="77"/>
    </row>
    <row r="5" spans="1:25" s="232" customFormat="1" ht="0.6" customHeight="1">
      <c r="A5" s="246"/>
      <c r="B5" s="246"/>
      <c r="C5" s="246"/>
      <c r="D5" s="246"/>
      <c r="E5" s="246"/>
      <c r="F5" s="246"/>
      <c r="G5" s="246"/>
      <c r="H5" s="246"/>
      <c r="I5" s="246"/>
      <c r="J5" s="246"/>
      <c r="K5" s="246"/>
      <c r="L5" s="246"/>
      <c r="M5" s="246"/>
      <c r="N5" s="246"/>
      <c r="O5" s="246"/>
      <c r="P5" s="246"/>
      <c r="Q5" s="246"/>
      <c r="R5" s="246"/>
      <c r="S5" s="246"/>
      <c r="T5" s="246"/>
      <c r="U5" s="246"/>
      <c r="V5" s="246"/>
      <c r="W5" s="246"/>
    </row>
    <row r="6" spans="1:25" s="13" customFormat="1" ht="11.4" customHeight="1">
      <c r="A6" s="77"/>
      <c r="B6" s="77"/>
      <c r="C6" s="77"/>
      <c r="D6" s="77"/>
      <c r="E6" s="77"/>
      <c r="F6" s="77"/>
      <c r="G6" s="77"/>
      <c r="H6" s="77"/>
      <c r="I6" s="77"/>
      <c r="J6" s="77"/>
      <c r="K6" s="77"/>
      <c r="L6" s="77"/>
      <c r="M6" s="77"/>
      <c r="N6" s="77"/>
      <c r="O6" s="77"/>
      <c r="P6" s="77"/>
      <c r="Q6" s="77"/>
      <c r="R6" s="77"/>
      <c r="S6" s="77"/>
      <c r="T6" s="77"/>
      <c r="U6" s="77"/>
      <c r="V6" s="77"/>
      <c r="W6" s="77"/>
    </row>
    <row r="7" spans="1:25" s="214" customFormat="1" ht="10.5" customHeight="1">
      <c r="A7" s="355" t="s">
        <v>214</v>
      </c>
      <c r="B7" s="293"/>
      <c r="C7" s="353" t="s">
        <v>135</v>
      </c>
      <c r="D7" s="353" t="s">
        <v>134</v>
      </c>
      <c r="E7" s="225"/>
      <c r="F7" s="225"/>
      <c r="G7" s="225"/>
      <c r="H7" s="225"/>
      <c r="I7" s="225"/>
      <c r="J7" s="225"/>
      <c r="K7" s="225"/>
      <c r="L7" s="225"/>
      <c r="M7" s="225"/>
      <c r="N7" s="225"/>
      <c r="O7" s="225"/>
      <c r="P7" s="225"/>
      <c r="Q7" s="225"/>
      <c r="R7" s="225"/>
      <c r="S7" s="225"/>
      <c r="T7" s="225"/>
      <c r="U7" s="225"/>
      <c r="V7" s="225"/>
      <c r="W7" s="225"/>
    </row>
    <row r="8" spans="1:25" s="214" customFormat="1" ht="28.2" customHeight="1">
      <c r="A8" s="356"/>
      <c r="B8" s="357"/>
      <c r="C8" s="354"/>
      <c r="D8" s="354"/>
      <c r="E8" s="252" t="s">
        <v>39</v>
      </c>
      <c r="F8" s="252" t="s">
        <v>133</v>
      </c>
      <c r="G8" s="252" t="s">
        <v>323</v>
      </c>
      <c r="H8" s="220" t="s">
        <v>327</v>
      </c>
      <c r="I8" s="253" t="s">
        <v>38</v>
      </c>
      <c r="J8" s="252" t="s">
        <v>132</v>
      </c>
      <c r="K8" s="252" t="s">
        <v>131</v>
      </c>
      <c r="L8" s="226" t="s">
        <v>325</v>
      </c>
      <c r="M8" s="220" t="s">
        <v>130</v>
      </c>
      <c r="N8" s="252" t="s">
        <v>129</v>
      </c>
      <c r="O8" s="252" t="s">
        <v>128</v>
      </c>
      <c r="P8" s="252" t="s">
        <v>127</v>
      </c>
      <c r="Q8" s="220" t="s">
        <v>126</v>
      </c>
      <c r="R8" s="252" t="s">
        <v>125</v>
      </c>
      <c r="S8" s="252" t="s">
        <v>328</v>
      </c>
      <c r="T8" s="252" t="s">
        <v>124</v>
      </c>
      <c r="U8" s="220" t="s">
        <v>123</v>
      </c>
      <c r="V8" s="252" t="s">
        <v>122</v>
      </c>
      <c r="W8" s="222" t="s">
        <v>121</v>
      </c>
    </row>
    <row r="9" spans="1:25" s="17" customFormat="1" ht="36" customHeight="1">
      <c r="A9" s="295" t="s">
        <v>210</v>
      </c>
      <c r="B9" s="352"/>
      <c r="C9" s="86">
        <v>613</v>
      </c>
      <c r="D9" s="18">
        <v>189259</v>
      </c>
      <c r="E9" s="18">
        <v>41886</v>
      </c>
      <c r="F9" s="18">
        <v>10366</v>
      </c>
      <c r="G9" s="18">
        <v>25756</v>
      </c>
      <c r="H9" s="18">
        <v>11095</v>
      </c>
      <c r="I9" s="18">
        <v>10256</v>
      </c>
      <c r="J9" s="18">
        <v>20246</v>
      </c>
      <c r="K9" s="18">
        <v>12041</v>
      </c>
      <c r="L9" s="18">
        <v>7987</v>
      </c>
      <c r="M9" s="18">
        <v>1862</v>
      </c>
      <c r="N9" s="18">
        <v>4104</v>
      </c>
      <c r="O9" s="18">
        <v>9889</v>
      </c>
      <c r="P9" s="18">
        <v>13949</v>
      </c>
      <c r="Q9" s="18">
        <v>1211</v>
      </c>
      <c r="R9" s="18">
        <v>4678</v>
      </c>
      <c r="S9" s="18">
        <v>12113</v>
      </c>
      <c r="T9" s="18">
        <v>1818</v>
      </c>
      <c r="U9" s="87" t="s">
        <v>0</v>
      </c>
      <c r="V9" s="87" t="s">
        <v>0</v>
      </c>
      <c r="W9" s="88">
        <v>2</v>
      </c>
    </row>
    <row r="10" spans="1:25" s="17" customFormat="1" ht="36" customHeight="1">
      <c r="A10" s="325" t="s">
        <v>215</v>
      </c>
      <c r="B10" s="351"/>
      <c r="C10" s="89">
        <v>613</v>
      </c>
      <c r="D10" s="18">
        <v>184158</v>
      </c>
      <c r="E10" s="18">
        <v>39551</v>
      </c>
      <c r="F10" s="18">
        <v>10594</v>
      </c>
      <c r="G10" s="18">
        <v>26278</v>
      </c>
      <c r="H10" s="18">
        <v>10236</v>
      </c>
      <c r="I10" s="18">
        <v>11720</v>
      </c>
      <c r="J10" s="18">
        <v>19237</v>
      </c>
      <c r="K10" s="18">
        <v>12671</v>
      </c>
      <c r="L10" s="18">
        <v>7346</v>
      </c>
      <c r="M10" s="18">
        <v>1761</v>
      </c>
      <c r="N10" s="90">
        <v>3418</v>
      </c>
      <c r="O10" s="18">
        <v>8944</v>
      </c>
      <c r="P10" s="18">
        <v>13953</v>
      </c>
      <c r="Q10" s="18">
        <v>635</v>
      </c>
      <c r="R10" s="18">
        <v>4850</v>
      </c>
      <c r="S10" s="18">
        <v>10977</v>
      </c>
      <c r="T10" s="18">
        <v>1987</v>
      </c>
      <c r="U10" s="87" t="s">
        <v>0</v>
      </c>
      <c r="V10" s="87" t="s">
        <v>0</v>
      </c>
      <c r="W10" s="87" t="s">
        <v>0</v>
      </c>
    </row>
    <row r="11" spans="1:25" ht="36" customHeight="1">
      <c r="A11" s="325" t="s">
        <v>359</v>
      </c>
      <c r="B11" s="351"/>
      <c r="C11" s="89">
        <v>613</v>
      </c>
      <c r="D11" s="18">
        <v>146252</v>
      </c>
      <c r="E11" s="18">
        <v>33287</v>
      </c>
      <c r="F11" s="18">
        <v>10670</v>
      </c>
      <c r="G11" s="18">
        <v>20794</v>
      </c>
      <c r="H11" s="18">
        <v>9587</v>
      </c>
      <c r="I11" s="18">
        <v>7554</v>
      </c>
      <c r="J11" s="18">
        <v>17574</v>
      </c>
      <c r="K11" s="18">
        <v>10675</v>
      </c>
      <c r="L11" s="18">
        <v>7189</v>
      </c>
      <c r="M11" s="18">
        <v>1131</v>
      </c>
      <c r="N11" s="90">
        <v>2738</v>
      </c>
      <c r="O11" s="18">
        <v>7357</v>
      </c>
      <c r="P11" s="18">
        <v>11153</v>
      </c>
      <c r="Q11" s="18">
        <v>301</v>
      </c>
      <c r="R11" s="18">
        <v>2825</v>
      </c>
      <c r="S11" s="18">
        <v>1865</v>
      </c>
      <c r="T11" s="18">
        <v>1251</v>
      </c>
      <c r="U11" s="87" t="s">
        <v>0</v>
      </c>
      <c r="V11" s="18">
        <v>301</v>
      </c>
      <c r="W11" s="87" t="s">
        <v>0</v>
      </c>
    </row>
    <row r="12" spans="1:25" s="214" customFormat="1" ht="36" customHeight="1">
      <c r="A12" s="358" t="s">
        <v>213</v>
      </c>
      <c r="B12" s="359"/>
      <c r="C12" s="91">
        <v>613</v>
      </c>
      <c r="D12" s="92">
        <v>146119</v>
      </c>
      <c r="E12" s="92">
        <v>32871</v>
      </c>
      <c r="F12" s="92">
        <v>9483</v>
      </c>
      <c r="G12" s="92">
        <v>20278</v>
      </c>
      <c r="H12" s="92">
        <v>10097</v>
      </c>
      <c r="I12" s="92">
        <v>8436</v>
      </c>
      <c r="J12" s="92">
        <v>17192</v>
      </c>
      <c r="K12" s="92">
        <v>12362</v>
      </c>
      <c r="L12" s="92">
        <v>7957</v>
      </c>
      <c r="M12" s="92">
        <v>1212</v>
      </c>
      <c r="N12" s="93">
        <v>2769</v>
      </c>
      <c r="O12" s="92">
        <v>7278</v>
      </c>
      <c r="P12" s="92">
        <v>11594</v>
      </c>
      <c r="Q12" s="92">
        <v>383</v>
      </c>
      <c r="R12" s="92">
        <v>2820</v>
      </c>
      <c r="S12" s="94" t="s">
        <v>1</v>
      </c>
      <c r="T12" s="92">
        <v>1387</v>
      </c>
      <c r="U12" s="94" t="s">
        <v>1</v>
      </c>
      <c r="V12" s="94" t="s">
        <v>1</v>
      </c>
      <c r="W12" s="94" t="s">
        <v>1</v>
      </c>
    </row>
    <row r="13" spans="1:25" ht="36" customHeight="1">
      <c r="A13" s="325" t="s">
        <v>216</v>
      </c>
      <c r="B13" s="351"/>
      <c r="C13" s="95">
        <v>613</v>
      </c>
      <c r="D13" s="96">
        <v>155359</v>
      </c>
      <c r="E13" s="96">
        <v>35956</v>
      </c>
      <c r="F13" s="96">
        <v>10965</v>
      </c>
      <c r="G13" s="96">
        <v>24251</v>
      </c>
      <c r="H13" s="96">
        <v>9566</v>
      </c>
      <c r="I13" s="96">
        <v>8633</v>
      </c>
      <c r="J13" s="96">
        <v>18026</v>
      </c>
      <c r="K13" s="96">
        <v>11363</v>
      </c>
      <c r="L13" s="96">
        <v>7214</v>
      </c>
      <c r="M13" s="96">
        <v>1844</v>
      </c>
      <c r="N13" s="97">
        <v>3001</v>
      </c>
      <c r="O13" s="96">
        <v>6890</v>
      </c>
      <c r="P13" s="96">
        <v>12151</v>
      </c>
      <c r="Q13" s="96">
        <v>667</v>
      </c>
      <c r="R13" s="96">
        <v>3283</v>
      </c>
      <c r="S13" s="98" t="s">
        <v>353</v>
      </c>
      <c r="T13" s="98">
        <v>1549</v>
      </c>
      <c r="U13" s="98" t="s">
        <v>353</v>
      </c>
      <c r="V13" s="98" t="s">
        <v>1</v>
      </c>
      <c r="W13" s="98" t="s">
        <v>1</v>
      </c>
    </row>
    <row r="14" spans="1:25" ht="36" customHeight="1">
      <c r="A14" s="239"/>
      <c r="B14" s="259" t="s">
        <v>241</v>
      </c>
      <c r="C14" s="89">
        <v>613</v>
      </c>
      <c r="D14" s="99">
        <v>12940</v>
      </c>
      <c r="E14" s="99">
        <v>3147</v>
      </c>
      <c r="F14" s="99">
        <v>871</v>
      </c>
      <c r="G14" s="99">
        <v>2219</v>
      </c>
      <c r="H14" s="99">
        <v>1003</v>
      </c>
      <c r="I14" s="99">
        <v>730</v>
      </c>
      <c r="J14" s="99">
        <v>1426</v>
      </c>
      <c r="K14" s="99">
        <v>748</v>
      </c>
      <c r="L14" s="99">
        <v>688</v>
      </c>
      <c r="M14" s="99">
        <v>101</v>
      </c>
      <c r="N14" s="99">
        <v>239</v>
      </c>
      <c r="O14" s="99">
        <v>522</v>
      </c>
      <c r="P14" s="99">
        <v>839</v>
      </c>
      <c r="Q14" s="99">
        <v>55</v>
      </c>
      <c r="R14" s="99">
        <v>232</v>
      </c>
      <c r="S14" s="100" t="s">
        <v>1</v>
      </c>
      <c r="T14" s="100">
        <v>120</v>
      </c>
      <c r="U14" s="100" t="s">
        <v>1</v>
      </c>
      <c r="V14" s="100" t="s">
        <v>1</v>
      </c>
      <c r="W14" s="100" t="s">
        <v>1</v>
      </c>
      <c r="X14" s="18"/>
      <c r="Y14" s="18"/>
    </row>
    <row r="15" spans="1:25" ht="36" customHeight="1">
      <c r="A15" s="239" t="s">
        <v>91</v>
      </c>
      <c r="B15" s="101" t="s">
        <v>236</v>
      </c>
      <c r="C15" s="89">
        <v>613</v>
      </c>
      <c r="D15" s="96">
        <v>12029</v>
      </c>
      <c r="E15" s="96">
        <v>2882</v>
      </c>
      <c r="F15" s="96">
        <v>944</v>
      </c>
      <c r="G15" s="96">
        <v>1913</v>
      </c>
      <c r="H15" s="96">
        <v>734</v>
      </c>
      <c r="I15" s="96">
        <v>664</v>
      </c>
      <c r="J15" s="96">
        <v>1245</v>
      </c>
      <c r="K15" s="96">
        <v>960</v>
      </c>
      <c r="L15" s="96">
        <v>463</v>
      </c>
      <c r="M15" s="96">
        <v>169</v>
      </c>
      <c r="N15" s="96">
        <v>262</v>
      </c>
      <c r="O15" s="96">
        <v>546</v>
      </c>
      <c r="P15" s="96">
        <v>798</v>
      </c>
      <c r="Q15" s="96">
        <v>67</v>
      </c>
      <c r="R15" s="96">
        <v>259</v>
      </c>
      <c r="S15" s="98" t="s">
        <v>1</v>
      </c>
      <c r="T15" s="98">
        <v>123</v>
      </c>
      <c r="U15" s="98" t="s">
        <v>1</v>
      </c>
      <c r="V15" s="98" t="s">
        <v>1</v>
      </c>
      <c r="W15" s="98" t="s">
        <v>1</v>
      </c>
      <c r="X15" s="18"/>
      <c r="Y15" s="18"/>
    </row>
    <row r="16" spans="1:25" ht="36" customHeight="1">
      <c r="A16" s="239" t="s">
        <v>91</v>
      </c>
      <c r="B16" s="101" t="s">
        <v>237</v>
      </c>
      <c r="C16" s="89">
        <v>613</v>
      </c>
      <c r="D16" s="96">
        <v>13483</v>
      </c>
      <c r="E16" s="96">
        <v>2963</v>
      </c>
      <c r="F16" s="96">
        <v>950</v>
      </c>
      <c r="G16" s="96">
        <v>2105</v>
      </c>
      <c r="H16" s="96">
        <v>966</v>
      </c>
      <c r="I16" s="96">
        <v>669</v>
      </c>
      <c r="J16" s="96">
        <v>1533</v>
      </c>
      <c r="K16" s="96">
        <v>1022</v>
      </c>
      <c r="L16" s="96">
        <v>674</v>
      </c>
      <c r="M16" s="96">
        <v>187</v>
      </c>
      <c r="N16" s="96">
        <v>354</v>
      </c>
      <c r="O16" s="96">
        <v>638</v>
      </c>
      <c r="P16" s="96">
        <v>878</v>
      </c>
      <c r="Q16" s="96">
        <v>67</v>
      </c>
      <c r="R16" s="96">
        <v>342</v>
      </c>
      <c r="S16" s="98" t="s">
        <v>1</v>
      </c>
      <c r="T16" s="98">
        <v>135</v>
      </c>
      <c r="U16" s="98" t="s">
        <v>1</v>
      </c>
      <c r="V16" s="98" t="s">
        <v>1</v>
      </c>
      <c r="W16" s="98" t="s">
        <v>1</v>
      </c>
      <c r="X16" s="18"/>
      <c r="Y16" s="18"/>
    </row>
    <row r="17" spans="1:25" ht="36" customHeight="1">
      <c r="A17" s="239" t="s">
        <v>91</v>
      </c>
      <c r="B17" s="101" t="s">
        <v>225</v>
      </c>
      <c r="C17" s="89">
        <v>613</v>
      </c>
      <c r="D17" s="96">
        <v>12487</v>
      </c>
      <c r="E17" s="96">
        <v>2764</v>
      </c>
      <c r="F17" s="96">
        <v>1026</v>
      </c>
      <c r="G17" s="96">
        <v>1952</v>
      </c>
      <c r="H17" s="96">
        <v>861</v>
      </c>
      <c r="I17" s="96">
        <v>470</v>
      </c>
      <c r="J17" s="96">
        <v>1495</v>
      </c>
      <c r="K17" s="96">
        <v>985</v>
      </c>
      <c r="L17" s="96">
        <v>478</v>
      </c>
      <c r="M17" s="96">
        <v>168</v>
      </c>
      <c r="N17" s="96">
        <v>245</v>
      </c>
      <c r="O17" s="96">
        <v>539</v>
      </c>
      <c r="P17" s="96">
        <v>1028</v>
      </c>
      <c r="Q17" s="96">
        <v>49</v>
      </c>
      <c r="R17" s="96">
        <v>328</v>
      </c>
      <c r="S17" s="98" t="s">
        <v>1</v>
      </c>
      <c r="T17" s="98">
        <v>99</v>
      </c>
      <c r="U17" s="98" t="s">
        <v>1</v>
      </c>
      <c r="V17" s="98" t="s">
        <v>1</v>
      </c>
      <c r="W17" s="98" t="s">
        <v>1</v>
      </c>
      <c r="X17" s="18"/>
      <c r="Y17" s="18"/>
    </row>
    <row r="18" spans="1:25" ht="36" customHeight="1">
      <c r="A18" s="239"/>
      <c r="B18" s="101" t="s">
        <v>227</v>
      </c>
      <c r="C18" s="89">
        <v>613</v>
      </c>
      <c r="D18" s="96">
        <v>12894</v>
      </c>
      <c r="E18" s="96">
        <v>3059</v>
      </c>
      <c r="F18" s="96">
        <v>849</v>
      </c>
      <c r="G18" s="96">
        <v>2006</v>
      </c>
      <c r="H18" s="96">
        <v>818</v>
      </c>
      <c r="I18" s="96">
        <v>616</v>
      </c>
      <c r="J18" s="96">
        <v>1648</v>
      </c>
      <c r="K18" s="96">
        <v>961</v>
      </c>
      <c r="L18" s="96">
        <v>668</v>
      </c>
      <c r="M18" s="96">
        <v>101</v>
      </c>
      <c r="N18" s="96">
        <v>192</v>
      </c>
      <c r="O18" s="96">
        <v>536</v>
      </c>
      <c r="P18" s="96">
        <v>984</v>
      </c>
      <c r="Q18" s="96">
        <v>50</v>
      </c>
      <c r="R18" s="96">
        <v>281</v>
      </c>
      <c r="S18" s="98" t="s">
        <v>1</v>
      </c>
      <c r="T18" s="98">
        <v>125</v>
      </c>
      <c r="U18" s="98" t="s">
        <v>1</v>
      </c>
      <c r="V18" s="98" t="s">
        <v>1</v>
      </c>
      <c r="W18" s="98" t="s">
        <v>1</v>
      </c>
      <c r="X18" s="18"/>
      <c r="Y18" s="18"/>
    </row>
    <row r="19" spans="1:25" ht="36" customHeight="1">
      <c r="A19" s="239" t="s">
        <v>91</v>
      </c>
      <c r="B19" s="101" t="s">
        <v>228</v>
      </c>
      <c r="C19" s="89">
        <v>613</v>
      </c>
      <c r="D19" s="96">
        <v>13028</v>
      </c>
      <c r="E19" s="96">
        <v>2791</v>
      </c>
      <c r="F19" s="96">
        <v>812</v>
      </c>
      <c r="G19" s="96">
        <v>2072</v>
      </c>
      <c r="H19" s="96">
        <v>707</v>
      </c>
      <c r="I19" s="96">
        <v>803</v>
      </c>
      <c r="J19" s="96">
        <v>1560</v>
      </c>
      <c r="K19" s="96">
        <v>1044</v>
      </c>
      <c r="L19" s="96">
        <v>556</v>
      </c>
      <c r="M19" s="96">
        <v>164</v>
      </c>
      <c r="N19" s="96">
        <v>293</v>
      </c>
      <c r="O19" s="96">
        <v>533</v>
      </c>
      <c r="P19" s="96">
        <v>1167</v>
      </c>
      <c r="Q19" s="96">
        <v>73</v>
      </c>
      <c r="R19" s="96">
        <v>311</v>
      </c>
      <c r="S19" s="98" t="s">
        <v>1</v>
      </c>
      <c r="T19" s="98">
        <v>142</v>
      </c>
      <c r="U19" s="98" t="s">
        <v>1</v>
      </c>
      <c r="V19" s="98" t="s">
        <v>1</v>
      </c>
      <c r="W19" s="98" t="s">
        <v>1</v>
      </c>
      <c r="X19" s="18"/>
      <c r="Y19" s="18"/>
    </row>
    <row r="20" spans="1:25" ht="36" customHeight="1">
      <c r="A20" s="239" t="s">
        <v>91</v>
      </c>
      <c r="B20" s="101" t="s">
        <v>229</v>
      </c>
      <c r="C20" s="89">
        <v>613</v>
      </c>
      <c r="D20" s="96">
        <v>13986</v>
      </c>
      <c r="E20" s="96">
        <v>3482</v>
      </c>
      <c r="F20" s="96">
        <v>960</v>
      </c>
      <c r="G20" s="96">
        <v>1881</v>
      </c>
      <c r="H20" s="96">
        <v>614</v>
      </c>
      <c r="I20" s="96">
        <v>1083</v>
      </c>
      <c r="J20" s="96">
        <v>1566</v>
      </c>
      <c r="K20" s="96">
        <v>1003</v>
      </c>
      <c r="L20" s="96">
        <v>676</v>
      </c>
      <c r="M20" s="96">
        <v>137</v>
      </c>
      <c r="N20" s="96">
        <v>302</v>
      </c>
      <c r="O20" s="96">
        <v>506</v>
      </c>
      <c r="P20" s="96">
        <v>1300</v>
      </c>
      <c r="Q20" s="96">
        <v>61</v>
      </c>
      <c r="R20" s="96">
        <v>219</v>
      </c>
      <c r="S20" s="98" t="s">
        <v>1</v>
      </c>
      <c r="T20" s="98">
        <v>196</v>
      </c>
      <c r="U20" s="98" t="s">
        <v>1</v>
      </c>
      <c r="V20" s="98" t="s">
        <v>1</v>
      </c>
      <c r="W20" s="98" t="s">
        <v>1</v>
      </c>
      <c r="X20" s="18"/>
      <c r="Y20" s="18"/>
    </row>
    <row r="21" spans="1:25" ht="36" customHeight="1">
      <c r="A21" s="239" t="s">
        <v>91</v>
      </c>
      <c r="B21" s="101" t="s">
        <v>230</v>
      </c>
      <c r="C21" s="89">
        <v>613</v>
      </c>
      <c r="D21" s="96">
        <v>13087</v>
      </c>
      <c r="E21" s="96">
        <v>3595</v>
      </c>
      <c r="F21" s="96">
        <v>947</v>
      </c>
      <c r="G21" s="96">
        <v>1646</v>
      </c>
      <c r="H21" s="96">
        <v>562</v>
      </c>
      <c r="I21" s="96">
        <v>744</v>
      </c>
      <c r="J21" s="96">
        <v>1473</v>
      </c>
      <c r="K21" s="96">
        <v>967</v>
      </c>
      <c r="L21" s="96">
        <v>577</v>
      </c>
      <c r="M21" s="96">
        <v>147</v>
      </c>
      <c r="N21" s="96">
        <v>287</v>
      </c>
      <c r="O21" s="96">
        <v>655</v>
      </c>
      <c r="P21" s="96">
        <v>1023</v>
      </c>
      <c r="Q21" s="96">
        <v>24</v>
      </c>
      <c r="R21" s="96">
        <v>295</v>
      </c>
      <c r="S21" s="98" t="s">
        <v>1</v>
      </c>
      <c r="T21" s="98">
        <v>145</v>
      </c>
      <c r="U21" s="98" t="s">
        <v>1</v>
      </c>
      <c r="V21" s="98" t="s">
        <v>1</v>
      </c>
      <c r="W21" s="98" t="s">
        <v>1</v>
      </c>
      <c r="X21" s="18"/>
      <c r="Y21" s="18"/>
    </row>
    <row r="22" spans="1:25" ht="36" customHeight="1">
      <c r="A22" s="239" t="s">
        <v>91</v>
      </c>
      <c r="B22" s="101" t="s">
        <v>231</v>
      </c>
      <c r="C22" s="89">
        <v>613</v>
      </c>
      <c r="D22" s="96">
        <v>13131</v>
      </c>
      <c r="E22" s="96">
        <v>3155</v>
      </c>
      <c r="F22" s="96">
        <v>1035</v>
      </c>
      <c r="G22" s="96">
        <v>2098</v>
      </c>
      <c r="H22" s="96">
        <v>690</v>
      </c>
      <c r="I22" s="96">
        <v>719</v>
      </c>
      <c r="J22" s="96">
        <v>1658</v>
      </c>
      <c r="K22" s="96">
        <v>878</v>
      </c>
      <c r="L22" s="96">
        <v>478</v>
      </c>
      <c r="M22" s="96">
        <v>182</v>
      </c>
      <c r="N22" s="96">
        <v>221</v>
      </c>
      <c r="O22" s="96">
        <v>568</v>
      </c>
      <c r="P22" s="96">
        <v>1069</v>
      </c>
      <c r="Q22" s="96">
        <v>45</v>
      </c>
      <c r="R22" s="96">
        <v>225</v>
      </c>
      <c r="S22" s="98" t="s">
        <v>1</v>
      </c>
      <c r="T22" s="98">
        <v>110</v>
      </c>
      <c r="U22" s="98" t="s">
        <v>1</v>
      </c>
      <c r="V22" s="98" t="s">
        <v>1</v>
      </c>
      <c r="W22" s="98" t="s">
        <v>1</v>
      </c>
      <c r="X22" s="18"/>
      <c r="Y22" s="18"/>
    </row>
    <row r="23" spans="1:25" ht="36" customHeight="1">
      <c r="A23" s="239" t="s">
        <v>91</v>
      </c>
      <c r="B23" s="101" t="s">
        <v>232</v>
      </c>
      <c r="C23" s="89">
        <v>613</v>
      </c>
      <c r="D23" s="96">
        <v>13124</v>
      </c>
      <c r="E23" s="96">
        <v>2839</v>
      </c>
      <c r="F23" s="96">
        <v>824</v>
      </c>
      <c r="G23" s="96">
        <v>2265</v>
      </c>
      <c r="H23" s="96">
        <v>920</v>
      </c>
      <c r="I23" s="96">
        <v>731</v>
      </c>
      <c r="J23" s="96">
        <v>1660</v>
      </c>
      <c r="K23" s="96">
        <v>805</v>
      </c>
      <c r="L23" s="96">
        <v>625</v>
      </c>
      <c r="M23" s="96">
        <v>193</v>
      </c>
      <c r="N23" s="96">
        <v>172</v>
      </c>
      <c r="O23" s="96">
        <v>561</v>
      </c>
      <c r="P23" s="96">
        <v>1065</v>
      </c>
      <c r="Q23" s="96">
        <v>68</v>
      </c>
      <c r="R23" s="96">
        <v>263</v>
      </c>
      <c r="S23" s="98" t="s">
        <v>1</v>
      </c>
      <c r="T23" s="98">
        <v>133</v>
      </c>
      <c r="U23" s="98" t="s">
        <v>1</v>
      </c>
      <c r="V23" s="98" t="s">
        <v>1</v>
      </c>
      <c r="W23" s="98" t="s">
        <v>1</v>
      </c>
      <c r="X23" s="18"/>
      <c r="Y23" s="18"/>
    </row>
    <row r="24" spans="1:25" ht="36" customHeight="1">
      <c r="A24" s="239" t="s">
        <v>91</v>
      </c>
      <c r="B24" s="101" t="s">
        <v>233</v>
      </c>
      <c r="C24" s="89">
        <v>613</v>
      </c>
      <c r="D24" s="96">
        <v>12513</v>
      </c>
      <c r="E24" s="96">
        <v>2585</v>
      </c>
      <c r="F24" s="96">
        <v>879</v>
      </c>
      <c r="G24" s="96">
        <v>2005</v>
      </c>
      <c r="H24" s="96">
        <v>895</v>
      </c>
      <c r="I24" s="96">
        <v>686</v>
      </c>
      <c r="J24" s="96">
        <v>1536</v>
      </c>
      <c r="K24" s="96">
        <v>938</v>
      </c>
      <c r="L24" s="96">
        <v>612</v>
      </c>
      <c r="M24" s="96">
        <v>165</v>
      </c>
      <c r="N24" s="96">
        <v>145</v>
      </c>
      <c r="O24" s="96">
        <v>601</v>
      </c>
      <c r="P24" s="96">
        <v>1008</v>
      </c>
      <c r="Q24" s="96">
        <v>68</v>
      </c>
      <c r="R24" s="96">
        <v>266</v>
      </c>
      <c r="S24" s="98" t="s">
        <v>1</v>
      </c>
      <c r="T24" s="98">
        <v>124</v>
      </c>
      <c r="U24" s="98" t="s">
        <v>1</v>
      </c>
      <c r="V24" s="98" t="s">
        <v>1</v>
      </c>
      <c r="W24" s="98" t="s">
        <v>1</v>
      </c>
      <c r="X24" s="18"/>
      <c r="Y24" s="18"/>
    </row>
    <row r="25" spans="1:25" ht="36" customHeight="1">
      <c r="A25" s="102" t="s">
        <v>91</v>
      </c>
      <c r="B25" s="103" t="s">
        <v>234</v>
      </c>
      <c r="C25" s="104">
        <v>613</v>
      </c>
      <c r="D25" s="105">
        <v>12657</v>
      </c>
      <c r="E25" s="105">
        <v>2694</v>
      </c>
      <c r="F25" s="105">
        <v>868</v>
      </c>
      <c r="G25" s="105">
        <v>2089</v>
      </c>
      <c r="H25" s="105">
        <v>796</v>
      </c>
      <c r="I25" s="105">
        <v>718</v>
      </c>
      <c r="J25" s="105">
        <v>1226</v>
      </c>
      <c r="K25" s="105">
        <v>1052</v>
      </c>
      <c r="L25" s="105">
        <v>719</v>
      </c>
      <c r="M25" s="105">
        <v>130</v>
      </c>
      <c r="N25" s="105">
        <v>289</v>
      </c>
      <c r="O25" s="105">
        <v>685</v>
      </c>
      <c r="P25" s="105">
        <v>992</v>
      </c>
      <c r="Q25" s="105">
        <v>40</v>
      </c>
      <c r="R25" s="105">
        <v>262</v>
      </c>
      <c r="S25" s="106" t="s">
        <v>1</v>
      </c>
      <c r="T25" s="106">
        <v>97</v>
      </c>
      <c r="U25" s="106" t="s">
        <v>1</v>
      </c>
      <c r="V25" s="106" t="s">
        <v>1</v>
      </c>
      <c r="W25" s="106" t="s">
        <v>1</v>
      </c>
      <c r="X25" s="18"/>
      <c r="Y25" s="18"/>
    </row>
    <row r="26" spans="1:25">
      <c r="B26" s="6"/>
      <c r="C26" s="6"/>
      <c r="D26" s="6"/>
      <c r="S26" s="90"/>
      <c r="W26" s="107" t="s">
        <v>193</v>
      </c>
    </row>
    <row r="27" spans="1:25">
      <c r="A27" s="77"/>
      <c r="B27" s="6"/>
      <c r="C27" s="6"/>
      <c r="D27" s="6"/>
    </row>
    <row r="32" spans="1:25">
      <c r="F32" s="87"/>
      <c r="K32" s="18"/>
      <c r="Q32" s="87"/>
    </row>
    <row r="33" spans="11:11">
      <c r="K33" s="18"/>
    </row>
    <row r="34" spans="11:11">
      <c r="K34" s="18"/>
    </row>
    <row r="35" spans="11:11">
      <c r="K35" s="18"/>
    </row>
    <row r="36" spans="11:11">
      <c r="K36" s="18"/>
    </row>
    <row r="37" spans="11:11">
      <c r="K37" s="18"/>
    </row>
    <row r="38" spans="11:11">
      <c r="K38" s="18"/>
    </row>
    <row r="39" spans="11:11">
      <c r="K39" s="18"/>
    </row>
    <row r="40" spans="11:11">
      <c r="K40" s="18"/>
    </row>
    <row r="41" spans="11:11">
      <c r="K41" s="18"/>
    </row>
    <row r="42" spans="11:11">
      <c r="K42" s="18"/>
    </row>
    <row r="43" spans="11:11">
      <c r="K43" s="18"/>
    </row>
  </sheetData>
  <customSheetViews>
    <customSheetView guid="{DABDF0D7-CA13-48AE-9BA6-C7516D16550D}" showPageBreaks="1" printArea="1" view="pageBreakPreview">
      <selection activeCell="H34" sqref="H34"/>
      <pageMargins left="0.19685039370078741" right="0.70866141732283472" top="0.59055118110236227" bottom="0.59055118110236227" header="0.51181102362204722" footer="0.51181102362204722"/>
      <printOptions horizontalCentered="1"/>
      <pageSetup paperSize="8" fitToWidth="0" orientation="landscape" r:id="rId1"/>
      <headerFooter alignWithMargins="0"/>
    </customSheetView>
    <customSheetView guid="{2C390AD3-7D24-4790-A52E-DA48AC473F8C}" showPageBreaks="1" printArea="1" view="pageLayout">
      <selection activeCell="I14" sqref="I14"/>
      <pageMargins left="0.23622047244094491" right="0.23622047244094491" top="0.74803149606299213" bottom="0.74803149606299213" header="0.31496062992125984" footer="0.31496062992125984"/>
      <pageSetup paperSize="8" scale="75" fitToWidth="0" orientation="landscape" r:id="rId2"/>
      <headerFooter alignWithMargins="0">
        <oddFooter>&amp;C&amp;A</oddFooter>
      </headerFooter>
    </customSheetView>
  </customSheetViews>
  <mergeCells count="8">
    <mergeCell ref="C7:C8"/>
    <mergeCell ref="D7:D8"/>
    <mergeCell ref="A13:B13"/>
    <mergeCell ref="A9:B9"/>
    <mergeCell ref="A10:B10"/>
    <mergeCell ref="A11:B11"/>
    <mergeCell ref="A12:B12"/>
    <mergeCell ref="A7:B8"/>
  </mergeCells>
  <phoneticPr fontId="4"/>
  <pageMargins left="0.25" right="0.25" top="0.75" bottom="0.75" header="0.3" footer="0.3"/>
  <pageSetup paperSize="8" fitToWidth="0" orientation="landscape" r:id="rId3"/>
  <headerFooter>
    <oddFooter>&amp;L&amp;"HGPｺﾞｼｯｸM,ﾒﾃﾞｨｳﾑ"&amp;A&amp;R&amp;"HGPｺﾞｼｯｸM,ﾒﾃﾞｨｳﾑ"&amp;A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showZeros="0" zoomScaleNormal="100" zoomScaleSheetLayoutView="100" zoomScalePageLayoutView="80" workbookViewId="0">
      <selection sqref="A1:XFD1048576"/>
    </sheetView>
  </sheetViews>
  <sheetFormatPr defaultColWidth="1.6640625" defaultRowHeight="12"/>
  <cols>
    <col min="1" max="1" width="2.109375" style="12" customWidth="1"/>
    <col min="2" max="2" width="7.6640625" style="12" customWidth="1"/>
    <col min="3" max="3" width="8.21875" style="12" customWidth="1"/>
    <col min="4" max="4" width="7.109375" style="12" customWidth="1"/>
    <col min="5" max="5" width="8.44140625" style="152" customWidth="1"/>
    <col min="6" max="6" width="7.109375" style="152" customWidth="1"/>
    <col min="7" max="7" width="8.21875" style="152" customWidth="1"/>
    <col min="8" max="9" width="7.109375" style="152" customWidth="1"/>
    <col min="10" max="10" width="8.21875" style="152" customWidth="1"/>
    <col min="11" max="12" width="7.109375" style="152" customWidth="1"/>
    <col min="13" max="13" width="8.21875" style="152" customWidth="1"/>
    <col min="14" max="14" width="6.88671875" style="152" customWidth="1"/>
    <col min="15" max="19" width="1.6640625" style="152"/>
    <col min="20" max="44" width="1.6640625" style="12"/>
    <col min="45" max="45" width="1.6640625" style="12" customWidth="1"/>
    <col min="46" max="16384" width="1.6640625" style="12"/>
  </cols>
  <sheetData>
    <row r="1" spans="1:19" s="10" customFormat="1" ht="19.2">
      <c r="A1" s="8" t="str">
        <f ca="1">MID(CELL("FILENAME",A1),FIND("]",CELL("FILENAME",A1))+1,99)&amp;"　"&amp;"大気汚染の状況"</f>
        <v>63　大気汚染の状況</v>
      </c>
      <c r="B1" s="8"/>
      <c r="C1" s="8"/>
      <c r="D1" s="8"/>
    </row>
    <row r="2" spans="1:19">
      <c r="A2" s="77"/>
      <c r="B2" s="77"/>
      <c r="C2" s="77"/>
      <c r="D2" s="77"/>
      <c r="E2" s="12"/>
      <c r="F2" s="12"/>
      <c r="G2" s="12"/>
      <c r="H2" s="12"/>
      <c r="I2" s="12"/>
      <c r="J2" s="12"/>
      <c r="K2" s="12"/>
      <c r="L2" s="12"/>
      <c r="M2" s="12"/>
      <c r="N2" s="12"/>
      <c r="O2" s="12"/>
      <c r="P2" s="12"/>
      <c r="Q2" s="12"/>
      <c r="R2" s="12"/>
      <c r="S2" s="12"/>
    </row>
    <row r="3" spans="1:19" s="214" customFormat="1" ht="0.6" customHeight="1"/>
    <row r="4" spans="1:19" ht="0.6" customHeight="1">
      <c r="E4" s="12"/>
      <c r="F4" s="12"/>
      <c r="G4" s="12"/>
      <c r="H4" s="12"/>
      <c r="I4" s="12"/>
      <c r="J4" s="12"/>
      <c r="K4" s="12"/>
      <c r="L4" s="12"/>
      <c r="M4" s="12"/>
      <c r="N4" s="12"/>
      <c r="O4" s="12"/>
      <c r="P4" s="12"/>
      <c r="Q4" s="12"/>
      <c r="R4" s="12"/>
      <c r="S4" s="12"/>
    </row>
    <row r="5" spans="1:19" s="214" customFormat="1" ht="0.6" customHeight="1">
      <c r="A5" s="6"/>
      <c r="B5" s="6"/>
      <c r="C5" s="6"/>
      <c r="D5" s="6"/>
    </row>
    <row r="6" spans="1:19" ht="0.6" customHeight="1">
      <c r="A6" s="77"/>
      <c r="B6" s="77"/>
      <c r="C6" s="77"/>
      <c r="D6" s="77"/>
      <c r="E6" s="12"/>
      <c r="F6" s="12"/>
      <c r="G6" s="12"/>
      <c r="H6" s="12"/>
      <c r="I6" s="12"/>
      <c r="J6" s="12"/>
      <c r="K6" s="12"/>
      <c r="L6" s="12"/>
      <c r="M6" s="12"/>
      <c r="N6" s="12"/>
      <c r="O6" s="12"/>
      <c r="P6" s="12"/>
      <c r="Q6" s="12"/>
      <c r="R6" s="12"/>
      <c r="S6" s="12"/>
    </row>
    <row r="7" spans="1:19" ht="37.950000000000003" customHeight="1">
      <c r="A7" s="267" t="s">
        <v>205</v>
      </c>
      <c r="B7" s="338"/>
      <c r="C7" s="362" t="s">
        <v>398</v>
      </c>
      <c r="D7" s="338"/>
      <c r="E7" s="213" t="s">
        <v>397</v>
      </c>
      <c r="F7" s="362" t="s">
        <v>396</v>
      </c>
      <c r="G7" s="362"/>
      <c r="H7" s="362"/>
      <c r="I7" s="362" t="s">
        <v>399</v>
      </c>
      <c r="J7" s="338"/>
      <c r="K7" s="338"/>
      <c r="L7" s="362" t="s">
        <v>400</v>
      </c>
      <c r="M7" s="338"/>
      <c r="N7" s="265"/>
      <c r="O7" s="12"/>
      <c r="P7" s="12"/>
      <c r="Q7" s="12"/>
      <c r="R7" s="12"/>
      <c r="S7" s="12"/>
    </row>
    <row r="8" spans="1:19" ht="28.2" customHeight="1">
      <c r="A8" s="363"/>
      <c r="B8" s="364"/>
      <c r="C8" s="238" t="s">
        <v>389</v>
      </c>
      <c r="D8" s="256" t="s">
        <v>92</v>
      </c>
      <c r="E8" s="238" t="s">
        <v>389</v>
      </c>
      <c r="F8" s="238" t="s">
        <v>390</v>
      </c>
      <c r="G8" s="238" t="s">
        <v>389</v>
      </c>
      <c r="H8" s="238" t="s">
        <v>391</v>
      </c>
      <c r="I8" s="238" t="s">
        <v>390</v>
      </c>
      <c r="J8" s="238" t="s">
        <v>389</v>
      </c>
      <c r="K8" s="238" t="s">
        <v>391</v>
      </c>
      <c r="L8" s="238" t="s">
        <v>390</v>
      </c>
      <c r="M8" s="238" t="s">
        <v>389</v>
      </c>
      <c r="N8" s="248" t="s">
        <v>391</v>
      </c>
      <c r="O8" s="12"/>
      <c r="P8" s="12"/>
      <c r="Q8" s="12"/>
      <c r="R8" s="12"/>
      <c r="S8" s="12"/>
    </row>
    <row r="9" spans="1:19" ht="36" customHeight="1">
      <c r="A9" s="365" t="s">
        <v>217</v>
      </c>
      <c r="B9" s="366"/>
      <c r="C9" s="149">
        <v>3.0000000000000001E-3</v>
      </c>
      <c r="D9" s="115">
        <v>4.0000000000000001E-3</v>
      </c>
      <c r="E9" s="12">
        <v>0.3</v>
      </c>
      <c r="F9" s="12">
        <v>1.4999999999999999E-2</v>
      </c>
      <c r="G9" s="12">
        <v>1.6E-2</v>
      </c>
      <c r="H9" s="12">
        <v>1.7999999999999999E-2</v>
      </c>
      <c r="I9" s="12">
        <v>1.6E-2</v>
      </c>
      <c r="J9" s="12">
        <v>1.4E-2</v>
      </c>
      <c r="K9" s="12">
        <v>1.4999999999999999E-2</v>
      </c>
      <c r="L9" s="12">
        <v>2.9000000000000001E-2</v>
      </c>
      <c r="M9" s="12">
        <v>3.2000000000000001E-2</v>
      </c>
      <c r="N9" s="12">
        <v>3.3000000000000002E-2</v>
      </c>
      <c r="O9" s="12"/>
      <c r="P9" s="12"/>
      <c r="Q9" s="12"/>
      <c r="R9" s="12"/>
      <c r="S9" s="12"/>
    </row>
    <row r="10" spans="1:19" ht="36" customHeight="1">
      <c r="A10" s="360" t="s">
        <v>218</v>
      </c>
      <c r="B10" s="361"/>
      <c r="C10" s="149">
        <v>2E-3</v>
      </c>
      <c r="D10" s="115">
        <v>4.0000000000000001E-3</v>
      </c>
      <c r="E10" s="12">
        <v>0.3</v>
      </c>
      <c r="F10" s="12">
        <v>1.2999999999999999E-2</v>
      </c>
      <c r="G10" s="12">
        <v>1.4E-2</v>
      </c>
      <c r="H10" s="12">
        <v>1.4E-2</v>
      </c>
      <c r="I10" s="12">
        <v>1.6E-2</v>
      </c>
      <c r="J10" s="12">
        <v>1.2999999999999999E-2</v>
      </c>
      <c r="K10" s="12">
        <v>1.4E-2</v>
      </c>
      <c r="L10" s="12">
        <v>3.2000000000000001E-2</v>
      </c>
      <c r="M10" s="12">
        <v>3.2000000000000001E-2</v>
      </c>
      <c r="N10" s="12">
        <v>3.4000000000000002E-2</v>
      </c>
      <c r="O10" s="12"/>
      <c r="P10" s="12"/>
      <c r="Q10" s="12"/>
      <c r="R10" s="12"/>
      <c r="S10" s="12"/>
    </row>
    <row r="11" spans="1:19" ht="36" customHeight="1">
      <c r="A11" s="360" t="s">
        <v>219</v>
      </c>
      <c r="B11" s="361"/>
      <c r="C11" s="149">
        <v>2E-3</v>
      </c>
      <c r="D11" s="115">
        <v>3.0000000000000001E-3</v>
      </c>
      <c r="E11" s="12">
        <v>0.3</v>
      </c>
      <c r="F11" s="12">
        <v>1.4E-2</v>
      </c>
      <c r="G11" s="12">
        <v>1.2999999999999999E-2</v>
      </c>
      <c r="H11" s="12">
        <v>1.4999999999999999E-2</v>
      </c>
      <c r="I11" s="12">
        <v>1.4999999999999999E-2</v>
      </c>
      <c r="J11" s="12">
        <v>1.2999999999999999E-2</v>
      </c>
      <c r="K11" s="12">
        <v>1.2999999999999999E-2</v>
      </c>
      <c r="L11" s="12">
        <v>3.2000000000000001E-2</v>
      </c>
      <c r="M11" s="12">
        <v>3.3000000000000002E-2</v>
      </c>
      <c r="N11" s="12">
        <v>3.5000000000000003E-2</v>
      </c>
      <c r="O11" s="12"/>
      <c r="P11" s="12"/>
      <c r="Q11" s="12"/>
      <c r="R11" s="12"/>
      <c r="S11" s="12"/>
    </row>
    <row r="12" spans="1:19" ht="36" customHeight="1">
      <c r="A12" s="367" t="s">
        <v>221</v>
      </c>
      <c r="B12" s="368"/>
      <c r="C12" s="149">
        <v>2E-3</v>
      </c>
      <c r="D12" s="115">
        <v>2E-3</v>
      </c>
      <c r="E12" s="12">
        <v>0.3</v>
      </c>
      <c r="F12" s="12">
        <v>1.2999999999999999E-2</v>
      </c>
      <c r="G12" s="12">
        <v>0.01</v>
      </c>
      <c r="H12" s="12">
        <v>1.2999999999999999E-2</v>
      </c>
      <c r="I12" s="12">
        <v>1.2999999999999999E-2</v>
      </c>
      <c r="J12" s="12">
        <v>1.2E-2</v>
      </c>
      <c r="K12" s="12">
        <v>1.2999999999999999E-2</v>
      </c>
      <c r="L12" s="12">
        <v>3.3000000000000002E-2</v>
      </c>
      <c r="M12" s="12">
        <v>3.4000000000000002E-2</v>
      </c>
      <c r="N12" s="12">
        <v>3.5000000000000003E-2</v>
      </c>
      <c r="O12" s="12"/>
      <c r="P12" s="12"/>
      <c r="Q12" s="12"/>
      <c r="R12" s="12"/>
      <c r="S12" s="12"/>
    </row>
    <row r="13" spans="1:19" ht="36" customHeight="1">
      <c r="A13" s="360" t="s">
        <v>220</v>
      </c>
      <c r="B13" s="361"/>
      <c r="C13" s="146">
        <v>1E-3</v>
      </c>
      <c r="D13" s="145">
        <v>3.0000000000000001E-3</v>
      </c>
      <c r="E13" s="212">
        <v>0.3</v>
      </c>
      <c r="F13" s="212">
        <v>1.2999999999999999E-2</v>
      </c>
      <c r="G13" s="212">
        <v>1.4E-2</v>
      </c>
      <c r="H13" s="212">
        <v>1.2999999999999999E-2</v>
      </c>
      <c r="I13" s="212">
        <v>1.2E-2</v>
      </c>
      <c r="J13" s="212">
        <v>1.0999999999999999E-2</v>
      </c>
      <c r="K13" s="212">
        <v>1.2E-2</v>
      </c>
      <c r="L13" s="212">
        <v>3.2000000000000001E-2</v>
      </c>
      <c r="M13" s="212">
        <v>3.4000000000000002E-2</v>
      </c>
      <c r="N13" s="212">
        <v>3.4000000000000002E-2</v>
      </c>
      <c r="O13" s="12"/>
      <c r="P13" s="12"/>
      <c r="Q13" s="12"/>
      <c r="R13" s="12"/>
      <c r="S13" s="12"/>
    </row>
    <row r="14" spans="1:19" ht="33" customHeight="1">
      <c r="A14" s="22"/>
      <c r="B14" s="259" t="s">
        <v>226</v>
      </c>
      <c r="C14" s="144">
        <v>1E-3</v>
      </c>
      <c r="D14" s="151">
        <v>3.0000000000000001E-3</v>
      </c>
      <c r="E14" s="12">
        <v>0.3</v>
      </c>
      <c r="F14" s="12">
        <v>1.4E-2</v>
      </c>
      <c r="G14" s="12">
        <v>1.4999999999999999E-2</v>
      </c>
      <c r="H14" s="12">
        <v>1.4E-2</v>
      </c>
      <c r="I14" s="12">
        <v>1.2999999999999999E-2</v>
      </c>
      <c r="J14" s="12">
        <v>0.01</v>
      </c>
      <c r="K14" s="12">
        <v>1.0999999999999999E-2</v>
      </c>
      <c r="L14" s="12">
        <v>4.3999999999999997E-2</v>
      </c>
      <c r="M14" s="12">
        <v>4.5999999999999999E-2</v>
      </c>
      <c r="N14" s="12">
        <v>4.5999999999999999E-2</v>
      </c>
      <c r="O14" s="12"/>
      <c r="P14" s="12"/>
      <c r="Q14" s="12"/>
      <c r="R14" s="12"/>
      <c r="S14" s="12"/>
    </row>
    <row r="15" spans="1:19" ht="33" customHeight="1">
      <c r="B15" s="258" t="s">
        <v>227</v>
      </c>
      <c r="C15" s="146">
        <v>1E-3</v>
      </c>
      <c r="D15" s="145">
        <v>3.0000000000000001E-3</v>
      </c>
      <c r="E15" s="12">
        <v>0.3</v>
      </c>
      <c r="F15" s="12">
        <v>1.4E-2</v>
      </c>
      <c r="G15" s="12">
        <v>1.4999999999999999E-2</v>
      </c>
      <c r="H15" s="12">
        <v>1.4E-2</v>
      </c>
      <c r="I15" s="12">
        <v>1.2E-2</v>
      </c>
      <c r="J15" s="12">
        <v>0.01</v>
      </c>
      <c r="K15" s="12">
        <v>1.0999999999999999E-2</v>
      </c>
      <c r="L15" s="12">
        <v>0.05</v>
      </c>
      <c r="M15" s="12">
        <v>5.1999999999999998E-2</v>
      </c>
      <c r="N15" s="12">
        <v>5.1999999999999998E-2</v>
      </c>
      <c r="O15" s="12"/>
      <c r="P15" s="12"/>
      <c r="Q15" s="12"/>
      <c r="R15" s="12"/>
      <c r="S15" s="12"/>
    </row>
    <row r="16" spans="1:19" ht="33" customHeight="1">
      <c r="A16" s="11"/>
      <c r="B16" s="258" t="s">
        <v>228</v>
      </c>
      <c r="C16" s="146">
        <v>1E-3</v>
      </c>
      <c r="D16" s="145">
        <v>3.0000000000000001E-3</v>
      </c>
      <c r="E16" s="12">
        <v>0.2</v>
      </c>
      <c r="F16" s="12">
        <v>1.2999999999999999E-2</v>
      </c>
      <c r="G16" s="12">
        <v>1.4E-2</v>
      </c>
      <c r="H16" s="12">
        <v>1.4E-2</v>
      </c>
      <c r="I16" s="12">
        <v>0.01</v>
      </c>
      <c r="J16" s="12">
        <v>8.9999999999999993E-3</v>
      </c>
      <c r="K16" s="12">
        <v>0.01</v>
      </c>
      <c r="L16" s="12">
        <v>3.4000000000000002E-2</v>
      </c>
      <c r="M16" s="12">
        <v>3.5999999999999997E-2</v>
      </c>
      <c r="N16" s="12">
        <v>3.5999999999999997E-2</v>
      </c>
      <c r="O16" s="12"/>
      <c r="P16" s="12"/>
      <c r="Q16" s="12"/>
      <c r="R16" s="12"/>
      <c r="S16" s="12"/>
    </row>
    <row r="17" spans="1:19" ht="33" customHeight="1">
      <c r="A17" s="11"/>
      <c r="B17" s="258" t="s">
        <v>229</v>
      </c>
      <c r="C17" s="146">
        <v>1E-3</v>
      </c>
      <c r="D17" s="145">
        <v>3.0000000000000001E-3</v>
      </c>
      <c r="E17" s="12">
        <v>0.2</v>
      </c>
      <c r="F17" s="12">
        <v>1.6E-2</v>
      </c>
      <c r="G17" s="12">
        <v>1.6E-2</v>
      </c>
      <c r="H17" s="12">
        <v>1.7000000000000001E-2</v>
      </c>
      <c r="I17" s="12">
        <v>1.0999999999999999E-2</v>
      </c>
      <c r="J17" s="12">
        <v>8.0000000000000002E-3</v>
      </c>
      <c r="K17" s="12">
        <v>0.01</v>
      </c>
      <c r="L17" s="12">
        <v>2.8000000000000001E-2</v>
      </c>
      <c r="M17" s="12">
        <v>3.1E-2</v>
      </c>
      <c r="N17" s="12">
        <v>3.3000000000000002E-2</v>
      </c>
      <c r="O17" s="12"/>
      <c r="P17" s="12"/>
      <c r="Q17" s="12"/>
      <c r="R17" s="12"/>
      <c r="S17" s="12"/>
    </row>
    <row r="18" spans="1:19" ht="33" customHeight="1">
      <c r="A18" s="11"/>
      <c r="B18" s="258" t="s">
        <v>230</v>
      </c>
      <c r="C18" s="146">
        <v>1E-3</v>
      </c>
      <c r="D18" s="145">
        <v>3.0000000000000001E-3</v>
      </c>
      <c r="E18" s="12">
        <v>0.3</v>
      </c>
      <c r="F18" s="12">
        <v>1.7999999999999999E-2</v>
      </c>
      <c r="G18" s="12">
        <v>1.7000000000000001E-2</v>
      </c>
      <c r="H18" s="12">
        <v>1.9E-2</v>
      </c>
      <c r="I18" s="12">
        <v>0.01</v>
      </c>
      <c r="J18" s="12">
        <v>8.0000000000000002E-3</v>
      </c>
      <c r="K18" s="12">
        <v>8.9999999999999993E-3</v>
      </c>
      <c r="L18" s="12">
        <v>0.03</v>
      </c>
      <c r="M18" s="12">
        <v>3.2000000000000001E-2</v>
      </c>
      <c r="N18" s="12">
        <v>3.3000000000000002E-2</v>
      </c>
      <c r="O18" s="12"/>
      <c r="P18" s="12"/>
      <c r="Q18" s="12"/>
      <c r="R18" s="12"/>
      <c r="S18" s="12"/>
    </row>
    <row r="19" spans="1:19" ht="33" customHeight="1">
      <c r="A19" s="11"/>
      <c r="B19" s="258" t="s">
        <v>231</v>
      </c>
      <c r="C19" s="146">
        <v>1E-4</v>
      </c>
      <c r="D19" s="145">
        <v>2E-3</v>
      </c>
      <c r="E19" s="12">
        <v>0.2</v>
      </c>
      <c r="F19" s="12">
        <v>1.0999999999999999E-2</v>
      </c>
      <c r="G19" s="12">
        <v>1.2E-2</v>
      </c>
      <c r="H19" s="12">
        <v>1.0999999999999999E-2</v>
      </c>
      <c r="I19" s="12">
        <v>8.0000000000000002E-3</v>
      </c>
      <c r="J19" s="12">
        <v>6.0000000000000001E-3</v>
      </c>
      <c r="K19" s="12">
        <v>7.0000000000000001E-3</v>
      </c>
      <c r="L19" s="12">
        <v>0.03</v>
      </c>
      <c r="M19" s="12">
        <v>3.2000000000000001E-2</v>
      </c>
      <c r="N19" s="12">
        <v>3.3000000000000002E-2</v>
      </c>
      <c r="O19" s="12"/>
      <c r="P19" s="12"/>
      <c r="Q19" s="12"/>
      <c r="R19" s="12"/>
      <c r="S19" s="12"/>
    </row>
    <row r="20" spans="1:19" ht="33" customHeight="1">
      <c r="A20" s="11"/>
      <c r="B20" s="258" t="s">
        <v>232</v>
      </c>
      <c r="C20" s="146">
        <v>1E-3</v>
      </c>
      <c r="D20" s="145">
        <v>3.0000000000000001E-3</v>
      </c>
      <c r="E20" s="12">
        <v>0.4</v>
      </c>
      <c r="F20" s="12">
        <v>8.9999999999999993E-3</v>
      </c>
      <c r="G20" s="12">
        <v>0.01</v>
      </c>
      <c r="H20" s="12">
        <v>8.9999999999999993E-3</v>
      </c>
      <c r="I20" s="12">
        <v>1.0999999999999999E-2</v>
      </c>
      <c r="J20" s="12">
        <v>8.9999999999999993E-3</v>
      </c>
      <c r="K20" s="12">
        <v>0.01</v>
      </c>
      <c r="L20" s="12">
        <v>0.03</v>
      </c>
      <c r="M20" s="12">
        <v>3.1E-2</v>
      </c>
      <c r="N20" s="12">
        <v>3.2000000000000001E-2</v>
      </c>
      <c r="O20" s="12"/>
      <c r="P20" s="12"/>
      <c r="Q20" s="12"/>
      <c r="R20" s="12"/>
      <c r="S20" s="12"/>
    </row>
    <row r="21" spans="1:19" ht="33" customHeight="1">
      <c r="A21" s="11"/>
      <c r="B21" s="258" t="s">
        <v>233</v>
      </c>
      <c r="C21" s="146">
        <v>1E-3</v>
      </c>
      <c r="D21" s="145">
        <v>2E-3</v>
      </c>
      <c r="E21" s="12">
        <v>0.4</v>
      </c>
      <c r="F21" s="12">
        <v>1.2E-2</v>
      </c>
      <c r="G21" s="12">
        <v>1.4E-2</v>
      </c>
      <c r="H21" s="12">
        <v>1.2999999999999999E-2</v>
      </c>
      <c r="I21" s="12">
        <v>1.6E-2</v>
      </c>
      <c r="J21" s="12">
        <v>1.4999999999999999E-2</v>
      </c>
      <c r="K21" s="12">
        <v>1.7000000000000001E-2</v>
      </c>
      <c r="L21" s="12">
        <v>2.5999999999999999E-2</v>
      </c>
      <c r="M21" s="12">
        <v>2.7E-2</v>
      </c>
      <c r="N21" s="12">
        <v>2.7E-2</v>
      </c>
      <c r="O21" s="12"/>
      <c r="P21" s="12"/>
      <c r="Q21" s="12"/>
      <c r="R21" s="12"/>
      <c r="S21" s="12"/>
    </row>
    <row r="22" spans="1:19" ht="33" customHeight="1">
      <c r="A22" s="11"/>
      <c r="B22" s="258" t="s">
        <v>234</v>
      </c>
      <c r="C22" s="146">
        <v>1E-3</v>
      </c>
      <c r="D22" s="145">
        <v>2E-3</v>
      </c>
      <c r="E22" s="12">
        <v>0.4</v>
      </c>
      <c r="F22" s="12">
        <v>8.9999999999999993E-3</v>
      </c>
      <c r="G22" s="12">
        <v>0.01</v>
      </c>
      <c r="H22" s="12">
        <v>8.0000000000000002E-3</v>
      </c>
      <c r="I22" s="12">
        <v>1.2E-2</v>
      </c>
      <c r="J22" s="12">
        <v>1.2999999999999999E-2</v>
      </c>
      <c r="K22" s="12">
        <v>1.2999999999999999E-2</v>
      </c>
      <c r="L22" s="12">
        <v>2.5999999999999999E-2</v>
      </c>
      <c r="M22" s="12">
        <v>2.5000000000000001E-2</v>
      </c>
      <c r="N22" s="12">
        <v>2.5999999999999999E-2</v>
      </c>
      <c r="O22" s="12"/>
      <c r="P22" s="12"/>
      <c r="Q22" s="12"/>
      <c r="R22" s="12"/>
      <c r="S22" s="12"/>
    </row>
    <row r="23" spans="1:19" ht="33" customHeight="1">
      <c r="A23" s="22"/>
      <c r="B23" s="258" t="s">
        <v>235</v>
      </c>
      <c r="C23" s="146">
        <v>1E-3</v>
      </c>
      <c r="D23" s="145">
        <v>2E-3</v>
      </c>
      <c r="E23" s="12">
        <v>0.4</v>
      </c>
      <c r="F23" s="12">
        <v>1.0999999999999999E-2</v>
      </c>
      <c r="G23" s="12">
        <v>1.2E-2</v>
      </c>
      <c r="H23" s="12">
        <v>0.01</v>
      </c>
      <c r="I23" s="12">
        <v>1.6E-2</v>
      </c>
      <c r="J23" s="12">
        <v>1.6E-2</v>
      </c>
      <c r="K23" s="12">
        <v>1.6E-2</v>
      </c>
      <c r="L23" s="12">
        <v>2.5000000000000001E-2</v>
      </c>
      <c r="M23" s="12">
        <v>2.5000000000000001E-2</v>
      </c>
      <c r="N23" s="12">
        <v>2.5000000000000001E-2</v>
      </c>
      <c r="O23" s="12"/>
      <c r="P23" s="12"/>
      <c r="Q23" s="12"/>
      <c r="R23" s="12"/>
      <c r="S23" s="12"/>
    </row>
    <row r="24" spans="1:19" ht="33" customHeight="1">
      <c r="A24" s="11"/>
      <c r="B24" s="258" t="s">
        <v>236</v>
      </c>
      <c r="C24" s="146">
        <v>1E-3</v>
      </c>
      <c r="D24" s="145">
        <v>2E-3</v>
      </c>
      <c r="E24" s="12">
        <v>0.4</v>
      </c>
      <c r="F24" s="12">
        <v>1.0999999999999999E-2</v>
      </c>
      <c r="G24" s="12">
        <v>1.0999999999999999E-2</v>
      </c>
      <c r="H24" s="12">
        <v>0.01</v>
      </c>
      <c r="I24" s="12">
        <v>1.6E-2</v>
      </c>
      <c r="J24" s="12">
        <v>1.6E-2</v>
      </c>
      <c r="K24" s="12">
        <v>1.6E-2</v>
      </c>
      <c r="L24" s="12">
        <v>2.9000000000000001E-2</v>
      </c>
      <c r="M24" s="12">
        <v>2.9000000000000001E-2</v>
      </c>
      <c r="N24" s="12">
        <v>2.9000000000000001E-2</v>
      </c>
      <c r="O24" s="12"/>
      <c r="P24" s="12"/>
      <c r="Q24" s="12"/>
      <c r="R24" s="12"/>
      <c r="S24" s="12"/>
    </row>
    <row r="25" spans="1:19" ht="33" customHeight="1">
      <c r="A25" s="150"/>
      <c r="B25" s="65" t="s">
        <v>237</v>
      </c>
      <c r="C25" s="147">
        <v>1E-3</v>
      </c>
      <c r="D25" s="148">
        <v>3.0000000000000001E-3</v>
      </c>
      <c r="E25" s="127">
        <v>0.3</v>
      </c>
      <c r="F25" s="127">
        <v>1.4999999999999999E-2</v>
      </c>
      <c r="G25" s="127">
        <v>1.6E-2</v>
      </c>
      <c r="H25" s="127">
        <v>1.4999999999999999E-2</v>
      </c>
      <c r="I25" s="127">
        <v>1.4999999999999999E-2</v>
      </c>
      <c r="J25" s="127">
        <v>1.4E-2</v>
      </c>
      <c r="K25" s="127">
        <v>1.4999999999999999E-2</v>
      </c>
      <c r="L25" s="127">
        <v>3.5999999999999997E-2</v>
      </c>
      <c r="M25" s="127">
        <v>3.7999999999999999E-2</v>
      </c>
      <c r="N25" s="127">
        <v>3.5999999999999997E-2</v>
      </c>
      <c r="O25" s="12"/>
      <c r="P25" s="12"/>
      <c r="Q25" s="12"/>
      <c r="R25" s="12"/>
      <c r="S25" s="12"/>
    </row>
    <row r="26" spans="1:19">
      <c r="B26" s="6"/>
      <c r="E26" s="12"/>
      <c r="F26" s="12"/>
      <c r="G26" s="12"/>
      <c r="H26" s="12"/>
      <c r="I26" s="12"/>
      <c r="J26" s="12"/>
      <c r="K26" s="12"/>
      <c r="L26" s="12"/>
      <c r="M26" s="12"/>
      <c r="N26" s="22" t="s">
        <v>379</v>
      </c>
      <c r="O26" s="12"/>
      <c r="P26" s="12"/>
      <c r="Q26" s="12"/>
      <c r="R26" s="12"/>
      <c r="S26" s="12"/>
    </row>
    <row r="27" spans="1:19">
      <c r="A27" s="13" t="s">
        <v>401</v>
      </c>
      <c r="B27" s="6"/>
      <c r="E27" s="12"/>
      <c r="F27" s="12"/>
      <c r="G27" s="12"/>
      <c r="H27" s="12"/>
      <c r="I27" s="12"/>
      <c r="J27" s="12"/>
      <c r="K27" s="12"/>
      <c r="L27" s="12"/>
      <c r="M27" s="12"/>
      <c r="N27" s="12"/>
      <c r="O27" s="12"/>
      <c r="P27" s="12"/>
      <c r="Q27" s="12"/>
      <c r="R27" s="12"/>
      <c r="S27" s="12"/>
    </row>
    <row r="28" spans="1:19">
      <c r="A28" s="13" t="s">
        <v>392</v>
      </c>
      <c r="E28" s="12"/>
      <c r="F28" s="12"/>
      <c r="G28" s="12"/>
      <c r="H28" s="12"/>
      <c r="I28" s="12"/>
      <c r="J28" s="12"/>
      <c r="K28" s="12"/>
      <c r="L28" s="12"/>
      <c r="M28" s="12"/>
      <c r="N28" s="12"/>
      <c r="O28" s="12"/>
      <c r="P28" s="12"/>
      <c r="Q28" s="12"/>
      <c r="R28" s="12"/>
      <c r="S28" s="12"/>
    </row>
    <row r="29" spans="1:19" ht="24" customHeight="1">
      <c r="A29" s="264" t="s">
        <v>393</v>
      </c>
      <c r="B29" s="264"/>
      <c r="C29" s="264"/>
      <c r="D29" s="264"/>
      <c r="E29" s="264"/>
      <c r="F29" s="264"/>
      <c r="G29" s="264"/>
      <c r="H29" s="264"/>
      <c r="I29" s="264"/>
      <c r="J29" s="264"/>
      <c r="K29" s="264"/>
      <c r="L29" s="264"/>
      <c r="M29" s="264"/>
      <c r="N29" s="264"/>
      <c r="O29" s="12"/>
      <c r="P29" s="12"/>
      <c r="Q29" s="12"/>
      <c r="R29" s="12"/>
      <c r="S29" s="12"/>
    </row>
    <row r="30" spans="1:19">
      <c r="A30" s="13" t="s">
        <v>394</v>
      </c>
      <c r="E30" s="12"/>
      <c r="F30" s="12"/>
      <c r="G30" s="12"/>
      <c r="H30" s="12"/>
      <c r="I30" s="12"/>
      <c r="J30" s="12"/>
      <c r="K30" s="12"/>
      <c r="L30" s="12"/>
      <c r="M30" s="12"/>
      <c r="N30" s="12"/>
      <c r="O30" s="12"/>
      <c r="P30" s="12"/>
      <c r="Q30" s="12"/>
      <c r="R30" s="12"/>
      <c r="S30" s="12"/>
    </row>
    <row r="31" spans="1:19">
      <c r="A31" s="13" t="s">
        <v>395</v>
      </c>
      <c r="E31" s="12"/>
      <c r="F31" s="12"/>
      <c r="G31" s="12"/>
      <c r="H31" s="12"/>
      <c r="I31" s="12"/>
      <c r="J31" s="12"/>
      <c r="K31" s="12"/>
      <c r="L31" s="12"/>
      <c r="M31" s="12"/>
      <c r="N31" s="12"/>
      <c r="O31" s="12"/>
      <c r="P31" s="12"/>
      <c r="Q31" s="12"/>
      <c r="R31" s="12"/>
      <c r="S31" s="12"/>
    </row>
    <row r="32" spans="1:19">
      <c r="E32" s="12"/>
      <c r="F32" s="12"/>
      <c r="G32" s="12"/>
      <c r="H32" s="12"/>
      <c r="I32" s="12"/>
      <c r="J32" s="12"/>
      <c r="K32" s="12"/>
      <c r="L32" s="12"/>
      <c r="M32" s="12"/>
      <c r="N32" s="12"/>
      <c r="O32" s="12"/>
      <c r="P32" s="12"/>
      <c r="Q32" s="12"/>
      <c r="R32" s="12"/>
      <c r="S32" s="12"/>
    </row>
    <row r="33" spans="5:19">
      <c r="E33" s="12"/>
      <c r="F33" s="12"/>
      <c r="G33" s="12"/>
      <c r="H33" s="12"/>
      <c r="I33" s="12"/>
      <c r="J33" s="12"/>
      <c r="K33" s="12"/>
      <c r="L33" s="12"/>
      <c r="M33" s="12"/>
      <c r="N33" s="12"/>
      <c r="O33" s="12"/>
      <c r="P33" s="12"/>
      <c r="Q33" s="12"/>
      <c r="R33" s="12"/>
      <c r="S33" s="12"/>
    </row>
    <row r="34" spans="5:19">
      <c r="F34" s="12"/>
      <c r="G34" s="12"/>
      <c r="H34" s="12"/>
    </row>
  </sheetData>
  <mergeCells count="11">
    <mergeCell ref="A29:N29"/>
    <mergeCell ref="A13:B13"/>
    <mergeCell ref="C7:D7"/>
    <mergeCell ref="F7:H7"/>
    <mergeCell ref="I7:K7"/>
    <mergeCell ref="L7:N7"/>
    <mergeCell ref="A7:B8"/>
    <mergeCell ref="A9:B9"/>
    <mergeCell ref="A10:B10"/>
    <mergeCell ref="A11:B11"/>
    <mergeCell ref="A12:B12"/>
  </mergeCells>
  <phoneticPr fontId="4"/>
  <pageMargins left="0.25" right="0.25" top="0.75" bottom="0.75" header="0.3" footer="0.3"/>
  <pageSetup paperSize="9" orientation="portrait" r:id="rId1"/>
  <headerFooter>
    <oddFooter>&amp;L&amp;"HGPｺﾞｼｯｸM,ﾒﾃﾞｨｳﾑ"&amp;A&amp;R&amp;"HGPｺﾞｼｯｸM,ﾒﾃﾞｨｳﾑ"&amp;A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zoomScaleSheetLayoutView="100" zoomScalePageLayoutView="85" workbookViewId="0">
      <selection sqref="A1:XFD1048576"/>
    </sheetView>
  </sheetViews>
  <sheetFormatPr defaultColWidth="11.77734375" defaultRowHeight="12"/>
  <cols>
    <col min="1" max="1" width="2.77734375" style="12" customWidth="1"/>
    <col min="2" max="2" width="19" style="12" customWidth="1"/>
    <col min="3" max="7" width="15.77734375" style="12" customWidth="1"/>
    <col min="8" max="11" width="12.21875" style="12" customWidth="1"/>
    <col min="12" max="16384" width="11.77734375" style="12"/>
  </cols>
  <sheetData>
    <row r="1" spans="1:7" s="10" customFormat="1" ht="19.2">
      <c r="A1" s="10" t="str">
        <f ca="1">MID(CELL("FILENAME",A1),FIND("]",CELL("FILENAME",A1))+1,99)&amp;"　"&amp;"公害苦情件数　－　種類別苦情件数"</f>
        <v>64(1)　公害苦情件数　－　種類別苦情件数</v>
      </c>
    </row>
    <row r="3" spans="1:7" s="214" customFormat="1" ht="1.2" customHeight="1"/>
    <row r="4" spans="1:7" ht="1.2" customHeight="1"/>
    <row r="5" spans="1:7">
      <c r="A5" s="13" t="s">
        <v>102</v>
      </c>
      <c r="B5" s="13"/>
    </row>
    <row r="6" spans="1:7" ht="28.2" customHeight="1">
      <c r="A6" s="266" t="s">
        <v>205</v>
      </c>
      <c r="B6" s="267"/>
      <c r="C6" s="85" t="s">
        <v>217</v>
      </c>
      <c r="D6" s="15" t="s">
        <v>218</v>
      </c>
      <c r="E6" s="15" t="s">
        <v>219</v>
      </c>
      <c r="F6" s="15" t="s">
        <v>221</v>
      </c>
      <c r="G6" s="16" t="s">
        <v>220</v>
      </c>
    </row>
    <row r="7" spans="1:7" ht="28.2" customHeight="1">
      <c r="A7" s="352" t="s">
        <v>52</v>
      </c>
      <c r="B7" s="288"/>
      <c r="C7" s="214">
        <v>123</v>
      </c>
      <c r="D7" s="12">
        <v>129</v>
      </c>
      <c r="E7" s="12">
        <v>152</v>
      </c>
      <c r="F7" s="12">
        <v>142</v>
      </c>
      <c r="G7" s="139">
        <v>141</v>
      </c>
    </row>
    <row r="8" spans="1:7" ht="28.2" customHeight="1">
      <c r="A8" s="167"/>
      <c r="B8" s="240" t="s">
        <v>341</v>
      </c>
      <c r="C8" s="214">
        <v>19</v>
      </c>
      <c r="D8" s="12">
        <v>27</v>
      </c>
      <c r="E8" s="12">
        <v>24</v>
      </c>
      <c r="F8" s="12">
        <v>16</v>
      </c>
      <c r="G8" s="139">
        <v>13</v>
      </c>
    </row>
    <row r="9" spans="1:7" ht="28.2" customHeight="1">
      <c r="A9" s="167"/>
      <c r="B9" s="240" t="s">
        <v>342</v>
      </c>
      <c r="C9" s="214">
        <v>1</v>
      </c>
      <c r="D9" s="22" t="s">
        <v>0</v>
      </c>
      <c r="E9" s="22" t="s">
        <v>0</v>
      </c>
      <c r="F9" s="12">
        <v>1</v>
      </c>
      <c r="G9" s="140" t="s">
        <v>1</v>
      </c>
    </row>
    <row r="10" spans="1:7" ht="28.2" customHeight="1">
      <c r="A10" s="167"/>
      <c r="B10" s="240" t="s">
        <v>343</v>
      </c>
      <c r="C10" s="234" t="s">
        <v>0</v>
      </c>
      <c r="D10" s="22" t="s">
        <v>0</v>
      </c>
      <c r="E10" s="22" t="s">
        <v>0</v>
      </c>
      <c r="F10" s="22" t="s">
        <v>0</v>
      </c>
      <c r="G10" s="140" t="s">
        <v>1</v>
      </c>
    </row>
    <row r="11" spans="1:7" ht="28.2" customHeight="1">
      <c r="A11" s="167"/>
      <c r="B11" s="236" t="s">
        <v>344</v>
      </c>
      <c r="C11" s="214">
        <v>66</v>
      </c>
      <c r="D11" s="12">
        <v>73</v>
      </c>
      <c r="E11" s="12">
        <v>80</v>
      </c>
      <c r="F11" s="12">
        <v>82</v>
      </c>
      <c r="G11" s="139">
        <v>88</v>
      </c>
    </row>
    <row r="12" spans="1:7" ht="28.2" customHeight="1">
      <c r="A12" s="167"/>
      <c r="B12" s="236" t="s">
        <v>96</v>
      </c>
      <c r="C12" s="214">
        <v>7</v>
      </c>
      <c r="D12" s="12">
        <v>5</v>
      </c>
      <c r="E12" s="12">
        <v>17</v>
      </c>
      <c r="F12" s="12">
        <v>14</v>
      </c>
      <c r="G12" s="139">
        <v>9</v>
      </c>
    </row>
    <row r="13" spans="1:7" ht="28.2" customHeight="1">
      <c r="A13" s="167"/>
      <c r="B13" s="240" t="s">
        <v>345</v>
      </c>
      <c r="C13" s="234" t="s">
        <v>0</v>
      </c>
      <c r="D13" s="22" t="s">
        <v>0</v>
      </c>
      <c r="E13" s="22" t="s">
        <v>0</v>
      </c>
      <c r="F13" s="22" t="s">
        <v>0</v>
      </c>
      <c r="G13" s="140" t="s">
        <v>1</v>
      </c>
    </row>
    <row r="14" spans="1:7" ht="28.2" customHeight="1">
      <c r="A14" s="167"/>
      <c r="B14" s="236" t="s">
        <v>94</v>
      </c>
      <c r="C14" s="214">
        <v>29</v>
      </c>
      <c r="D14" s="12">
        <v>23</v>
      </c>
      <c r="E14" s="12">
        <v>30</v>
      </c>
      <c r="F14" s="12">
        <v>28</v>
      </c>
      <c r="G14" s="139">
        <v>30</v>
      </c>
    </row>
    <row r="15" spans="1:7" ht="28.2" customHeight="1">
      <c r="A15" s="170"/>
      <c r="B15" s="245" t="s">
        <v>93</v>
      </c>
      <c r="C15" s="141">
        <v>1</v>
      </c>
      <c r="D15" s="127">
        <v>1</v>
      </c>
      <c r="E15" s="127">
        <v>1</v>
      </c>
      <c r="F15" s="127">
        <v>1</v>
      </c>
      <c r="G15" s="142">
        <v>1</v>
      </c>
    </row>
    <row r="16" spans="1:7">
      <c r="G16" s="22" t="s">
        <v>380</v>
      </c>
    </row>
  </sheetData>
  <customSheetViews>
    <customSheetView guid="{DABDF0D7-CA13-48AE-9BA6-C7516D16550D}" showPageBreaks="1" printArea="1" view="pageBreakPreview">
      <selection activeCell="F6" sqref="F6"/>
      <pageMargins left="0.19685039370078741" right="0.70866141732283472" top="0.59055118110236227" bottom="0.59055118110236227" header="0.51181102362204722" footer="0.51181102362204722"/>
      <printOptions horizontalCentered="1"/>
      <pageSetup paperSize="9" scale="84" orientation="portrait" r:id="rId1"/>
      <headerFooter alignWithMargins="0"/>
    </customSheetView>
    <customSheetView guid="{2C390AD3-7D24-4790-A52E-DA48AC473F8C}" showPageBreaks="1" printArea="1" view="pageLayout">
      <selection activeCell="I14" sqref="I14"/>
      <pageMargins left="0.23622047244094491" right="0.23622047244094491" top="0.74803149606299213" bottom="0.74803149606299213" header="0.31496062992125984" footer="0.31496062992125984"/>
      <pageSetup paperSize="9" scale="75" orientation="portrait" r:id="rId2"/>
      <headerFooter alignWithMargins="0">
        <oddFooter>&amp;C&amp;A</oddFooter>
      </headerFooter>
    </customSheetView>
  </customSheetViews>
  <mergeCells count="2">
    <mergeCell ref="A6:B6"/>
    <mergeCell ref="A7:B7"/>
  </mergeCells>
  <phoneticPr fontId="4"/>
  <pageMargins left="0.25" right="0.25" top="0.75" bottom="0.75" header="0.3" footer="0.3"/>
  <pageSetup paperSize="9" orientation="portrait" r:id="rId3"/>
  <headerFooter>
    <oddFooter>&amp;L&amp;"HGPｺﾞｼｯｸM,ﾒﾃﾞｨｳﾑ"&amp;A&amp;R&amp;"HGPｺﾞｼｯｸM,ﾒﾃﾞｨｳﾑ"&amp;A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opLeftCell="A10" zoomScaleNormal="100" zoomScaleSheetLayoutView="100" zoomScalePageLayoutView="85" workbookViewId="0">
      <selection sqref="A1:XFD1048576"/>
    </sheetView>
  </sheetViews>
  <sheetFormatPr defaultColWidth="1.6640625" defaultRowHeight="12"/>
  <cols>
    <col min="1" max="1" width="2.88671875" style="12" customWidth="1"/>
    <col min="2" max="2" width="11.44140625" style="12" customWidth="1"/>
    <col min="3" max="4" width="10.88671875" style="12" customWidth="1"/>
    <col min="5" max="10" width="10.77734375" style="12" customWidth="1"/>
    <col min="11" max="16384" width="1.6640625" style="12"/>
  </cols>
  <sheetData>
    <row r="1" spans="1:11" s="10" customFormat="1" ht="19.2">
      <c r="A1" s="8" t="str">
        <f ca="1">MID(CELL("FILENAME",A1),FIND("]",CELL("FILENAME",A1))+1,99)&amp;"　"&amp;"公害苦情件数　－　種類別・用途地域別苦情件数"</f>
        <v>64(2)　公害苦情件数　－　種類別・用途地域別苦情件数</v>
      </c>
      <c r="B1" s="8"/>
      <c r="C1" s="8"/>
      <c r="D1" s="8"/>
      <c r="E1" s="8"/>
      <c r="F1" s="8"/>
      <c r="G1" s="8"/>
      <c r="H1" s="8"/>
      <c r="I1" s="8"/>
      <c r="J1" s="8"/>
      <c r="K1" s="76"/>
    </row>
    <row r="2" spans="1:11">
      <c r="A2" s="77"/>
      <c r="B2" s="77"/>
      <c r="C2" s="77"/>
      <c r="D2" s="77"/>
      <c r="E2" s="77"/>
      <c r="F2" s="77"/>
      <c r="G2" s="77"/>
      <c r="H2" s="77"/>
      <c r="I2" s="77"/>
      <c r="J2" s="77"/>
      <c r="K2" s="13"/>
    </row>
    <row r="3" spans="1:11" s="214" customFormat="1" ht="1.2" customHeight="1">
      <c r="A3" s="246"/>
      <c r="B3" s="246"/>
      <c r="C3" s="246"/>
      <c r="D3" s="246"/>
      <c r="E3" s="246"/>
      <c r="F3" s="246"/>
      <c r="G3" s="246"/>
      <c r="H3" s="246"/>
      <c r="I3" s="246"/>
      <c r="J3" s="246"/>
      <c r="K3" s="232"/>
    </row>
    <row r="4" spans="1:11" ht="1.2" customHeight="1">
      <c r="A4" s="77"/>
      <c r="B4" s="77"/>
      <c r="C4" s="77"/>
      <c r="D4" s="77"/>
      <c r="E4" s="77"/>
      <c r="F4" s="77"/>
      <c r="G4" s="77"/>
      <c r="H4" s="77"/>
      <c r="I4" s="77"/>
      <c r="J4" s="77"/>
      <c r="K4" s="13"/>
    </row>
    <row r="5" spans="1:11" s="214" customFormat="1" ht="24" customHeight="1">
      <c r="A5" s="264" t="s">
        <v>191</v>
      </c>
      <c r="B5" s="264"/>
      <c r="C5" s="264"/>
      <c r="D5" s="264"/>
      <c r="E5" s="264"/>
      <c r="F5" s="264"/>
      <c r="G5" s="264"/>
      <c r="H5" s="264"/>
      <c r="I5" s="264"/>
      <c r="J5" s="264"/>
    </row>
    <row r="6" spans="1:11">
      <c r="A6" s="13"/>
      <c r="B6" s="13"/>
      <c r="C6" s="13"/>
      <c r="D6" s="13"/>
      <c r="E6" s="13"/>
      <c r="F6" s="13"/>
      <c r="G6" s="13"/>
      <c r="H6" s="13"/>
      <c r="I6" s="13"/>
      <c r="J6" s="13"/>
    </row>
    <row r="7" spans="1:11" s="214" customFormat="1">
      <c r="A7" s="77" t="s">
        <v>102</v>
      </c>
      <c r="B7" s="77"/>
      <c r="C7" s="12"/>
      <c r="D7" s="12"/>
      <c r="E7" s="127"/>
      <c r="F7" s="127"/>
      <c r="G7" s="127"/>
      <c r="H7" s="127"/>
      <c r="I7" s="127"/>
      <c r="J7" s="127"/>
    </row>
    <row r="8" spans="1:11" ht="13.2" customHeight="1">
      <c r="A8" s="268" t="s">
        <v>205</v>
      </c>
      <c r="B8" s="269"/>
      <c r="C8" s="324" t="s">
        <v>368</v>
      </c>
      <c r="D8" s="233"/>
      <c r="E8" s="211"/>
      <c r="F8" s="211"/>
      <c r="G8" s="211"/>
      <c r="H8" s="211"/>
      <c r="I8" s="211"/>
      <c r="J8" s="211"/>
    </row>
    <row r="9" spans="1:11" ht="13.2" customHeight="1">
      <c r="A9" s="370"/>
      <c r="B9" s="371"/>
      <c r="C9" s="372"/>
      <c r="D9" s="374" t="s">
        <v>382</v>
      </c>
      <c r="E9" s="375"/>
      <c r="F9" s="375"/>
      <c r="G9" s="375"/>
      <c r="H9" s="375"/>
      <c r="I9" s="375"/>
      <c r="J9" s="375"/>
    </row>
    <row r="10" spans="1:11" ht="28.2" customHeight="1">
      <c r="A10" s="270"/>
      <c r="B10" s="271"/>
      <c r="C10" s="373"/>
      <c r="D10" s="256" t="s">
        <v>383</v>
      </c>
      <c r="E10" s="79" t="s">
        <v>315</v>
      </c>
      <c r="F10" s="78" t="s">
        <v>384</v>
      </c>
      <c r="G10" s="78" t="s">
        <v>316</v>
      </c>
      <c r="H10" s="78" t="s">
        <v>317</v>
      </c>
      <c r="I10" s="78" t="s">
        <v>318</v>
      </c>
      <c r="J10" s="78" t="s">
        <v>385</v>
      </c>
    </row>
    <row r="11" spans="1:11" s="17" customFormat="1" ht="28.2" customHeight="1">
      <c r="A11" s="295" t="s">
        <v>217</v>
      </c>
      <c r="B11" s="369"/>
      <c r="C11" s="128">
        <v>364</v>
      </c>
      <c r="D11" s="22">
        <f>SUM(E11:J11)</f>
        <v>123</v>
      </c>
      <c r="E11" s="22">
        <v>87</v>
      </c>
      <c r="F11" s="22">
        <v>15</v>
      </c>
      <c r="G11" s="22">
        <v>3</v>
      </c>
      <c r="H11" s="22">
        <v>17</v>
      </c>
      <c r="I11" s="22">
        <v>1</v>
      </c>
      <c r="J11" s="22" t="s">
        <v>0</v>
      </c>
    </row>
    <row r="12" spans="1:11" s="17" customFormat="1" ht="28.2" customHeight="1">
      <c r="A12" s="297" t="s">
        <v>218</v>
      </c>
      <c r="B12" s="310"/>
      <c r="C12" s="128">
        <v>376</v>
      </c>
      <c r="D12" s="22">
        <f t="shared" ref="D12:D14" si="0">SUM(E12:J12)</f>
        <v>129</v>
      </c>
      <c r="E12" s="22">
        <v>81</v>
      </c>
      <c r="F12" s="22">
        <v>11</v>
      </c>
      <c r="G12" s="22">
        <v>2</v>
      </c>
      <c r="H12" s="22">
        <v>18</v>
      </c>
      <c r="I12" s="22">
        <v>4</v>
      </c>
      <c r="J12" s="22">
        <v>13</v>
      </c>
    </row>
    <row r="13" spans="1:11" ht="28.2" customHeight="1">
      <c r="A13" s="297" t="s">
        <v>219</v>
      </c>
      <c r="B13" s="310"/>
      <c r="C13" s="128">
        <v>411</v>
      </c>
      <c r="D13" s="22">
        <f t="shared" si="0"/>
        <v>152</v>
      </c>
      <c r="E13" s="22">
        <v>108</v>
      </c>
      <c r="F13" s="22">
        <v>11</v>
      </c>
      <c r="G13" s="22">
        <v>3</v>
      </c>
      <c r="H13" s="22">
        <v>25</v>
      </c>
      <c r="I13" s="22">
        <v>2</v>
      </c>
      <c r="J13" s="22">
        <v>3</v>
      </c>
    </row>
    <row r="14" spans="1:11" ht="28.2" customHeight="1">
      <c r="A14" s="297" t="s">
        <v>221</v>
      </c>
      <c r="B14" s="310"/>
      <c r="C14" s="128">
        <v>404</v>
      </c>
      <c r="D14" s="22">
        <f t="shared" si="0"/>
        <v>142</v>
      </c>
      <c r="E14" s="22">
        <v>101</v>
      </c>
      <c r="F14" s="22">
        <v>10</v>
      </c>
      <c r="G14" s="22">
        <v>3</v>
      </c>
      <c r="H14" s="22">
        <v>20</v>
      </c>
      <c r="I14" s="22">
        <v>8</v>
      </c>
      <c r="J14" s="22" t="s">
        <v>0</v>
      </c>
    </row>
    <row r="15" spans="1:11" ht="28.2" customHeight="1">
      <c r="A15" s="297" t="s">
        <v>220</v>
      </c>
      <c r="B15" s="310"/>
      <c r="C15" s="129">
        <v>354</v>
      </c>
      <c r="D15" s="130">
        <v>141</v>
      </c>
      <c r="E15" s="130">
        <v>101</v>
      </c>
      <c r="F15" s="130">
        <v>12</v>
      </c>
      <c r="G15" s="130">
        <v>2</v>
      </c>
      <c r="H15" s="130">
        <v>20</v>
      </c>
      <c r="I15" s="130">
        <v>5</v>
      </c>
      <c r="J15" s="130">
        <v>1</v>
      </c>
    </row>
    <row r="16" spans="1:11" ht="28.2" customHeight="1">
      <c r="A16" s="83"/>
      <c r="B16" s="250" t="s">
        <v>101</v>
      </c>
      <c r="C16" s="131">
        <v>13</v>
      </c>
      <c r="D16" s="132">
        <v>13</v>
      </c>
      <c r="E16" s="132">
        <v>11</v>
      </c>
      <c r="F16" s="132" t="s">
        <v>0</v>
      </c>
      <c r="G16" s="132" t="s">
        <v>0</v>
      </c>
      <c r="H16" s="132">
        <v>1</v>
      </c>
      <c r="I16" s="132">
        <v>1</v>
      </c>
      <c r="J16" s="132" t="s">
        <v>0</v>
      </c>
    </row>
    <row r="17" spans="1:10" ht="28.2" customHeight="1">
      <c r="A17" s="83"/>
      <c r="B17" s="133" t="s">
        <v>100</v>
      </c>
      <c r="C17" s="129" t="s">
        <v>0</v>
      </c>
      <c r="D17" s="130" t="s">
        <v>0</v>
      </c>
      <c r="E17" s="130" t="s">
        <v>0</v>
      </c>
      <c r="F17" s="130" t="s">
        <v>0</v>
      </c>
      <c r="G17" s="130" t="s">
        <v>0</v>
      </c>
      <c r="H17" s="130" t="s">
        <v>0</v>
      </c>
      <c r="I17" s="130" t="s">
        <v>0</v>
      </c>
      <c r="J17" s="130" t="s">
        <v>0</v>
      </c>
    </row>
    <row r="18" spans="1:10" ht="28.2" customHeight="1">
      <c r="A18" s="83"/>
      <c r="B18" s="133" t="s">
        <v>99</v>
      </c>
      <c r="C18" s="129" t="s">
        <v>386</v>
      </c>
      <c r="D18" s="130" t="s">
        <v>386</v>
      </c>
      <c r="E18" s="130" t="s">
        <v>0</v>
      </c>
      <c r="F18" s="130" t="s">
        <v>0</v>
      </c>
      <c r="G18" s="130" t="s">
        <v>0</v>
      </c>
      <c r="H18" s="130" t="s">
        <v>0</v>
      </c>
      <c r="I18" s="130" t="s">
        <v>0</v>
      </c>
      <c r="J18" s="130" t="s">
        <v>0</v>
      </c>
    </row>
    <row r="19" spans="1:10" ht="28.2" customHeight="1">
      <c r="A19" s="83"/>
      <c r="B19" s="133" t="s">
        <v>98</v>
      </c>
      <c r="C19" s="129">
        <v>87</v>
      </c>
      <c r="D19" s="130">
        <v>87</v>
      </c>
      <c r="E19" s="130">
        <v>61</v>
      </c>
      <c r="F19" s="130">
        <v>8</v>
      </c>
      <c r="G19" s="130">
        <v>2</v>
      </c>
      <c r="H19" s="130">
        <v>13</v>
      </c>
      <c r="I19" s="130">
        <v>2</v>
      </c>
      <c r="J19" s="130">
        <v>1</v>
      </c>
    </row>
    <row r="20" spans="1:10" ht="28.2" customHeight="1">
      <c r="A20" s="83"/>
      <c r="B20" s="133" t="s">
        <v>97</v>
      </c>
      <c r="C20" s="129">
        <v>1</v>
      </c>
      <c r="D20" s="130">
        <v>1</v>
      </c>
      <c r="E20" s="130">
        <v>1</v>
      </c>
      <c r="F20" s="130" t="s">
        <v>0</v>
      </c>
      <c r="G20" s="130" t="s">
        <v>0</v>
      </c>
      <c r="H20" s="130" t="s">
        <v>0</v>
      </c>
      <c r="I20" s="130" t="s">
        <v>0</v>
      </c>
      <c r="J20" s="130" t="s">
        <v>0</v>
      </c>
    </row>
    <row r="21" spans="1:10" ht="28.2" customHeight="1">
      <c r="A21" s="83"/>
      <c r="B21" s="133" t="s">
        <v>96</v>
      </c>
      <c r="C21" s="129">
        <v>9</v>
      </c>
      <c r="D21" s="130">
        <v>9</v>
      </c>
      <c r="E21" s="130">
        <v>5</v>
      </c>
      <c r="F21" s="130">
        <v>2</v>
      </c>
      <c r="G21" s="130" t="s">
        <v>0</v>
      </c>
      <c r="H21" s="130">
        <v>1</v>
      </c>
      <c r="I21" s="130">
        <v>1</v>
      </c>
      <c r="J21" s="130" t="s">
        <v>0</v>
      </c>
    </row>
    <row r="22" spans="1:10" ht="28.2" customHeight="1">
      <c r="A22" s="83"/>
      <c r="B22" s="133" t="s">
        <v>95</v>
      </c>
      <c r="C22" s="129" t="s">
        <v>0</v>
      </c>
      <c r="D22" s="130" t="s">
        <v>409</v>
      </c>
      <c r="E22" s="130" t="s">
        <v>0</v>
      </c>
      <c r="F22" s="130" t="s">
        <v>0</v>
      </c>
      <c r="G22" s="130" t="s">
        <v>0</v>
      </c>
      <c r="H22" s="130" t="s">
        <v>0</v>
      </c>
      <c r="I22" s="130" t="s">
        <v>0</v>
      </c>
      <c r="J22" s="130" t="s">
        <v>0</v>
      </c>
    </row>
    <row r="23" spans="1:10" ht="28.2" customHeight="1">
      <c r="A23" s="83"/>
      <c r="B23" s="133" t="s">
        <v>94</v>
      </c>
      <c r="C23" s="129">
        <v>30</v>
      </c>
      <c r="D23" s="130">
        <v>30</v>
      </c>
      <c r="E23" s="130">
        <v>22</v>
      </c>
      <c r="F23" s="130">
        <v>2</v>
      </c>
      <c r="G23" s="130" t="s">
        <v>0</v>
      </c>
      <c r="H23" s="130">
        <v>5</v>
      </c>
      <c r="I23" s="130">
        <v>1</v>
      </c>
      <c r="J23" s="130" t="s">
        <v>0</v>
      </c>
    </row>
    <row r="24" spans="1:10" ht="28.2" customHeight="1">
      <c r="A24" s="83"/>
      <c r="B24" s="133" t="s">
        <v>369</v>
      </c>
      <c r="C24" s="129">
        <v>213</v>
      </c>
      <c r="D24" s="130" t="s">
        <v>290</v>
      </c>
      <c r="E24" s="130" t="s">
        <v>290</v>
      </c>
      <c r="F24" s="130" t="s">
        <v>290</v>
      </c>
      <c r="G24" s="130" t="s">
        <v>290</v>
      </c>
      <c r="H24" s="130" t="s">
        <v>290</v>
      </c>
      <c r="I24" s="130" t="s">
        <v>290</v>
      </c>
      <c r="J24" s="130" t="s">
        <v>290</v>
      </c>
    </row>
    <row r="25" spans="1:10" ht="28.2" customHeight="1">
      <c r="A25" s="134"/>
      <c r="B25" s="135" t="s">
        <v>93</v>
      </c>
      <c r="C25" s="136">
        <v>1</v>
      </c>
      <c r="D25" s="130">
        <v>1</v>
      </c>
      <c r="E25" s="130">
        <v>1</v>
      </c>
      <c r="F25" s="130" t="s">
        <v>0</v>
      </c>
      <c r="G25" s="130" t="s">
        <v>0</v>
      </c>
      <c r="H25" s="137" t="s">
        <v>0</v>
      </c>
      <c r="I25" s="137" t="s">
        <v>0</v>
      </c>
      <c r="J25" s="137" t="s">
        <v>0</v>
      </c>
    </row>
    <row r="26" spans="1:10">
      <c r="B26" s="138"/>
      <c r="C26" s="138"/>
      <c r="D26" s="138"/>
      <c r="E26" s="138"/>
      <c r="F26" s="138"/>
      <c r="G26" s="138"/>
      <c r="H26" s="138"/>
      <c r="I26" s="22"/>
      <c r="J26" s="22" t="s">
        <v>381</v>
      </c>
    </row>
    <row r="27" spans="1:10" ht="35.4" customHeight="1">
      <c r="A27" s="264" t="s">
        <v>291</v>
      </c>
      <c r="B27" s="264"/>
      <c r="C27" s="264"/>
      <c r="D27" s="264"/>
      <c r="E27" s="264"/>
      <c r="F27" s="264"/>
      <c r="G27" s="264"/>
      <c r="H27" s="264"/>
      <c r="I27" s="264"/>
      <c r="J27" s="264"/>
    </row>
  </sheetData>
  <customSheetViews>
    <customSheetView guid="{DABDF0D7-CA13-48AE-9BA6-C7516D16550D}" showPageBreaks="1" printArea="1" view="pageBreakPreview">
      <selection activeCell="C16" sqref="C16"/>
      <pageMargins left="0.19685039370078741" right="0.70866141732283472" top="0.59055118110236227" bottom="0.59055118110236227" header="0.51181102362204722" footer="0.51181102362204722"/>
      <printOptions horizontalCentered="1"/>
      <pageSetup paperSize="9" orientation="portrait" r:id="rId1"/>
      <headerFooter alignWithMargins="0"/>
    </customSheetView>
    <customSheetView guid="{2C390AD3-7D24-4790-A52E-DA48AC473F8C}" showPageBreaks="1" printArea="1" view="pageLayout" topLeftCell="A13">
      <selection activeCell="I14" sqref="I14"/>
      <pageMargins left="0.23622047244094491" right="0.23622047244094491" top="0.74803149606299213" bottom="0.74803149606299213" header="0.31496062992125984" footer="0.31496062992125984"/>
      <pageSetup paperSize="9" scale="75" orientation="portrait" r:id="rId2"/>
      <headerFooter alignWithMargins="0">
        <oddFooter>&amp;C&amp;A</oddFooter>
      </headerFooter>
    </customSheetView>
  </customSheetViews>
  <mergeCells count="10">
    <mergeCell ref="A27:J27"/>
    <mergeCell ref="A15:B15"/>
    <mergeCell ref="A5:J5"/>
    <mergeCell ref="A11:B11"/>
    <mergeCell ref="A12:B12"/>
    <mergeCell ref="A13:B13"/>
    <mergeCell ref="A14:B14"/>
    <mergeCell ref="A8:B10"/>
    <mergeCell ref="C8:C10"/>
    <mergeCell ref="D9:J9"/>
  </mergeCells>
  <phoneticPr fontId="4"/>
  <pageMargins left="0.25" right="0.25" top="0.75" bottom="0.75" header="0.3" footer="0.3"/>
  <pageSetup paperSize="9" orientation="portrait" r:id="rId3"/>
  <headerFooter>
    <oddFooter>&amp;L&amp;"HGPｺﾞｼｯｸM,ﾒﾃﾞｨｳﾑ"&amp;A&amp;R&amp;"HGPｺﾞｼｯｸM,ﾒﾃﾞｨｳﾑ"&amp;A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zoomScaleSheetLayoutView="100" zoomScalePageLayoutView="85" workbookViewId="0">
      <selection sqref="A1:XFD1048576"/>
    </sheetView>
  </sheetViews>
  <sheetFormatPr defaultColWidth="1.6640625" defaultRowHeight="12"/>
  <cols>
    <col min="1" max="1" width="5.21875" style="12" customWidth="1"/>
    <col min="2" max="2" width="13.44140625" style="12" customWidth="1"/>
    <col min="3" max="3" width="28.88671875" style="12" customWidth="1"/>
    <col min="4" max="8" width="10.6640625" style="12" customWidth="1"/>
    <col min="9" max="9" width="9.44140625" style="12" customWidth="1"/>
    <col min="10" max="10" width="8.44140625" style="12" bestFit="1" customWidth="1"/>
    <col min="11" max="11" width="3.44140625" style="12" bestFit="1" customWidth="1"/>
    <col min="12" max="13" width="8.88671875" style="12" bestFit="1" customWidth="1"/>
    <col min="14" max="14" width="9.44140625" style="12" customWidth="1"/>
    <col min="15" max="15" width="8.44140625" style="12" bestFit="1" customWidth="1"/>
    <col min="16" max="16" width="3.44140625" style="12" bestFit="1" customWidth="1"/>
    <col min="17" max="18" width="8.88671875" style="12" bestFit="1" customWidth="1"/>
    <col min="19" max="19" width="9.44140625" style="12" customWidth="1"/>
    <col min="20" max="20" width="8.44140625" style="12" bestFit="1" customWidth="1"/>
    <col min="21" max="21" width="5.109375" style="12" bestFit="1" customWidth="1"/>
    <col min="22" max="23" width="8.88671875" style="12" bestFit="1" customWidth="1"/>
    <col min="24" max="24" width="9.44140625" style="12" customWidth="1"/>
    <col min="25" max="25" width="8.44140625" style="12" bestFit="1" customWidth="1"/>
    <col min="26" max="26" width="3.44140625" style="12" bestFit="1" customWidth="1"/>
    <col min="27" max="28" width="8.88671875" style="12" bestFit="1" customWidth="1"/>
    <col min="29" max="29" width="9.44140625" style="12" customWidth="1"/>
    <col min="30" max="30" width="8.44140625" style="12" bestFit="1" customWidth="1"/>
    <col min="31" max="31" width="4.109375" style="12" bestFit="1" customWidth="1"/>
    <col min="32" max="33" width="8.88671875" style="12" bestFit="1" customWidth="1"/>
    <col min="34" max="34" width="9.44140625" style="12" customWidth="1"/>
    <col min="35" max="35" width="8.44140625" style="12" bestFit="1" customWidth="1"/>
    <col min="36" max="36" width="4.109375" style="12" bestFit="1" customWidth="1"/>
    <col min="37" max="38" width="8.88671875" style="12" bestFit="1" customWidth="1"/>
    <col min="39" max="39" width="9.44140625" style="12" customWidth="1"/>
    <col min="40" max="16384" width="1.6640625" style="12"/>
  </cols>
  <sheetData>
    <row r="1" spans="1:9" s="10" customFormat="1" ht="19.2">
      <c r="A1" s="8" t="str">
        <f ca="1">MID(CELL("FILENAME",A1),FIND("]",CELL("FILENAME",A1))+1,99)&amp;"　"&amp;"公共用水域の水質測定結果"</f>
        <v>65　公共用水域の水質測定結果</v>
      </c>
      <c r="B1" s="8"/>
      <c r="C1" s="8"/>
      <c r="D1" s="8"/>
      <c r="E1" s="8"/>
      <c r="F1" s="8"/>
      <c r="G1" s="8"/>
      <c r="H1" s="8"/>
      <c r="I1" s="8"/>
    </row>
    <row r="2" spans="1:9">
      <c r="A2" s="77"/>
      <c r="B2" s="77"/>
      <c r="C2" s="77"/>
      <c r="D2" s="77"/>
      <c r="E2" s="77"/>
      <c r="F2" s="77"/>
      <c r="G2" s="77"/>
      <c r="H2" s="77"/>
      <c r="I2" s="77"/>
    </row>
    <row r="3" spans="1:9" s="214" customFormat="1" ht="10.95" customHeight="1">
      <c r="A3" s="6" t="s">
        <v>255</v>
      </c>
      <c r="B3" s="116"/>
      <c r="C3" s="116"/>
      <c r="D3" s="116"/>
      <c r="E3" s="116"/>
      <c r="F3" s="116"/>
      <c r="G3" s="116"/>
      <c r="H3" s="116"/>
      <c r="I3" s="116"/>
    </row>
    <row r="4" spans="1:9" s="214" customFormat="1">
      <c r="A4" s="246"/>
      <c r="B4" s="246"/>
      <c r="C4" s="246"/>
      <c r="D4" s="246"/>
      <c r="E4" s="246"/>
      <c r="F4" s="246"/>
      <c r="G4" s="246"/>
      <c r="H4" s="246"/>
      <c r="I4" s="246"/>
    </row>
    <row r="5" spans="1:9" s="214" customFormat="1" ht="1.2" customHeight="1">
      <c r="A5" s="246"/>
      <c r="B5" s="246"/>
      <c r="C5" s="246"/>
      <c r="D5" s="246"/>
      <c r="E5" s="246"/>
      <c r="F5" s="246"/>
      <c r="G5" s="246"/>
      <c r="H5" s="246"/>
      <c r="I5" s="246"/>
    </row>
    <row r="6" spans="1:9" ht="1.2" customHeight="1">
      <c r="A6" s="108"/>
      <c r="B6" s="108"/>
      <c r="C6" s="108"/>
      <c r="D6" s="108"/>
      <c r="E6" s="108"/>
      <c r="F6" s="108"/>
      <c r="G6" s="108"/>
      <c r="H6" s="108"/>
      <c r="I6" s="108"/>
    </row>
    <row r="7" spans="1:9">
      <c r="A7" s="77" t="s">
        <v>120</v>
      </c>
      <c r="B7" s="6"/>
    </row>
    <row r="8" spans="1:9" ht="19.95" customHeight="1">
      <c r="A8" s="267" t="s">
        <v>245</v>
      </c>
      <c r="B8" s="338"/>
      <c r="C8" s="338"/>
      <c r="D8" s="14" t="s">
        <v>217</v>
      </c>
      <c r="E8" s="15" t="s">
        <v>218</v>
      </c>
      <c r="F8" s="15" t="s">
        <v>219</v>
      </c>
      <c r="G8" s="15" t="s">
        <v>221</v>
      </c>
      <c r="H8" s="16" t="s">
        <v>220</v>
      </c>
    </row>
    <row r="9" spans="1:9" s="214" customFormat="1" ht="16.95" customHeight="1">
      <c r="A9" s="376" t="s">
        <v>238</v>
      </c>
      <c r="B9" s="346" t="s">
        <v>244</v>
      </c>
      <c r="C9" s="251" t="s">
        <v>298</v>
      </c>
      <c r="D9" s="117" t="s">
        <v>119</v>
      </c>
      <c r="E9" s="117" t="s">
        <v>117</v>
      </c>
      <c r="F9" s="117" t="s">
        <v>168</v>
      </c>
      <c r="G9" s="117" t="s">
        <v>179</v>
      </c>
      <c r="H9" s="118" t="s">
        <v>257</v>
      </c>
    </row>
    <row r="10" spans="1:9" ht="16.95" customHeight="1">
      <c r="A10" s="376"/>
      <c r="B10" s="346"/>
      <c r="C10" s="251" t="s">
        <v>299</v>
      </c>
      <c r="D10" s="119">
        <v>12</v>
      </c>
      <c r="E10" s="119">
        <v>12</v>
      </c>
      <c r="F10" s="119">
        <v>12</v>
      </c>
      <c r="G10" s="119">
        <v>13</v>
      </c>
      <c r="H10" s="120">
        <v>16</v>
      </c>
    </row>
    <row r="11" spans="1:9" ht="16.95" customHeight="1">
      <c r="A11" s="376"/>
      <c r="B11" s="346"/>
      <c r="C11" s="251" t="s">
        <v>301</v>
      </c>
      <c r="D11" s="121">
        <v>1.2</v>
      </c>
      <c r="E11" s="121">
        <v>2.4</v>
      </c>
      <c r="F11" s="121">
        <v>0.8</v>
      </c>
      <c r="G11" s="121">
        <v>1</v>
      </c>
      <c r="H11" s="122">
        <v>0.9</v>
      </c>
    </row>
    <row r="12" spans="1:9" ht="16.95" customHeight="1">
      <c r="A12" s="376"/>
      <c r="B12" s="346"/>
      <c r="C12" s="251" t="s">
        <v>302</v>
      </c>
      <c r="D12" s="121">
        <v>3.7</v>
      </c>
      <c r="E12" s="121">
        <v>4.7</v>
      </c>
      <c r="F12" s="121">
        <v>3.7</v>
      </c>
      <c r="G12" s="121">
        <v>3.2</v>
      </c>
      <c r="H12" s="122">
        <v>3.7</v>
      </c>
    </row>
    <row r="13" spans="1:9" ht="16.95" customHeight="1">
      <c r="A13" s="376"/>
      <c r="B13" s="346"/>
      <c r="C13" s="251" t="s">
        <v>300</v>
      </c>
      <c r="D13" s="119">
        <v>4</v>
      </c>
      <c r="E13" s="119">
        <v>3</v>
      </c>
      <c r="F13" s="119">
        <v>2</v>
      </c>
      <c r="G13" s="119">
        <v>2</v>
      </c>
      <c r="H13" s="120">
        <v>1</v>
      </c>
    </row>
    <row r="14" spans="1:9" ht="16.95" customHeight="1">
      <c r="A14" s="376"/>
      <c r="B14" s="346" t="s">
        <v>246</v>
      </c>
      <c r="C14" s="251" t="s">
        <v>298</v>
      </c>
      <c r="D14" s="123" t="s">
        <v>118</v>
      </c>
      <c r="E14" s="123" t="s">
        <v>116</v>
      </c>
      <c r="F14" s="123" t="s">
        <v>169</v>
      </c>
      <c r="G14" s="123" t="s">
        <v>180</v>
      </c>
      <c r="H14" s="118" t="s">
        <v>258</v>
      </c>
    </row>
    <row r="15" spans="1:9" ht="16.95" customHeight="1">
      <c r="A15" s="376"/>
      <c r="B15" s="346"/>
      <c r="C15" s="251" t="s">
        <v>299</v>
      </c>
      <c r="D15" s="119">
        <v>12</v>
      </c>
      <c r="E15" s="119">
        <v>15</v>
      </c>
      <c r="F15" s="119">
        <v>15</v>
      </c>
      <c r="G15" s="119">
        <v>15</v>
      </c>
      <c r="H15" s="120">
        <v>16</v>
      </c>
    </row>
    <row r="16" spans="1:9" ht="16.95" customHeight="1">
      <c r="A16" s="376"/>
      <c r="B16" s="346"/>
      <c r="C16" s="251" t="s">
        <v>301</v>
      </c>
      <c r="D16" s="121">
        <v>1.5</v>
      </c>
      <c r="E16" s="121">
        <v>1.5</v>
      </c>
      <c r="F16" s="121">
        <v>1.2</v>
      </c>
      <c r="G16" s="121">
        <v>1.2</v>
      </c>
      <c r="H16" s="122">
        <v>0.9</v>
      </c>
    </row>
    <row r="17" spans="1:8" ht="16.95" customHeight="1">
      <c r="A17" s="376"/>
      <c r="B17" s="346"/>
      <c r="C17" s="251" t="s">
        <v>302</v>
      </c>
      <c r="D17" s="121">
        <v>3.9</v>
      </c>
      <c r="E17" s="121">
        <v>4.0999999999999996</v>
      </c>
      <c r="F17" s="121">
        <v>4.3</v>
      </c>
      <c r="G17" s="121">
        <v>3.6</v>
      </c>
      <c r="H17" s="122">
        <v>3.7</v>
      </c>
    </row>
    <row r="18" spans="1:8" ht="16.95" customHeight="1">
      <c r="A18" s="376"/>
      <c r="B18" s="346"/>
      <c r="C18" s="251" t="s">
        <v>300</v>
      </c>
      <c r="D18" s="119">
        <v>4</v>
      </c>
      <c r="E18" s="119">
        <v>1</v>
      </c>
      <c r="F18" s="119">
        <v>2</v>
      </c>
      <c r="G18" s="119">
        <v>2</v>
      </c>
      <c r="H18" s="120">
        <v>2</v>
      </c>
    </row>
    <row r="19" spans="1:8" ht="16.95" customHeight="1">
      <c r="A19" s="376"/>
      <c r="B19" s="346" t="s">
        <v>322</v>
      </c>
      <c r="C19" s="251" t="s">
        <v>298</v>
      </c>
      <c r="D19" s="123" t="s">
        <v>115</v>
      </c>
      <c r="E19" s="123" t="s">
        <v>113</v>
      </c>
      <c r="F19" s="123" t="s">
        <v>170</v>
      </c>
      <c r="G19" s="123" t="s">
        <v>117</v>
      </c>
      <c r="H19" s="124" t="s">
        <v>259</v>
      </c>
    </row>
    <row r="20" spans="1:8" ht="16.95" customHeight="1">
      <c r="A20" s="376"/>
      <c r="B20" s="346"/>
      <c r="C20" s="251" t="s">
        <v>299</v>
      </c>
      <c r="D20" s="119">
        <v>12</v>
      </c>
      <c r="E20" s="119">
        <v>13</v>
      </c>
      <c r="F20" s="119">
        <v>14</v>
      </c>
      <c r="G20" s="119">
        <v>13</v>
      </c>
      <c r="H20" s="120">
        <v>13</v>
      </c>
    </row>
    <row r="21" spans="1:8" ht="16.95" customHeight="1">
      <c r="A21" s="376"/>
      <c r="B21" s="346"/>
      <c r="C21" s="251" t="s">
        <v>301</v>
      </c>
      <c r="D21" s="121">
        <v>1.3</v>
      </c>
      <c r="E21" s="121">
        <v>1.5</v>
      </c>
      <c r="F21" s="121">
        <v>1.1000000000000001</v>
      </c>
      <c r="G21" s="121">
        <v>1.4</v>
      </c>
      <c r="H21" s="122">
        <v>0.9</v>
      </c>
    </row>
    <row r="22" spans="1:8" ht="16.95" customHeight="1">
      <c r="A22" s="376"/>
      <c r="B22" s="346"/>
      <c r="C22" s="251" t="s">
        <v>302</v>
      </c>
      <c r="D22" s="121">
        <v>3.8</v>
      </c>
      <c r="E22" s="121">
        <v>4.0999999999999996</v>
      </c>
      <c r="F22" s="121">
        <v>3.7</v>
      </c>
      <c r="G22" s="121">
        <v>3.9</v>
      </c>
      <c r="H22" s="122">
        <v>3.7</v>
      </c>
    </row>
    <row r="23" spans="1:8" ht="16.95" customHeight="1">
      <c r="A23" s="376"/>
      <c r="B23" s="346"/>
      <c r="C23" s="251" t="s">
        <v>300</v>
      </c>
      <c r="D23" s="119">
        <v>3</v>
      </c>
      <c r="E23" s="119">
        <v>2</v>
      </c>
      <c r="F23" s="119">
        <v>1</v>
      </c>
      <c r="G23" s="119">
        <v>2</v>
      </c>
      <c r="H23" s="120">
        <v>2</v>
      </c>
    </row>
    <row r="24" spans="1:8" ht="16.95" customHeight="1">
      <c r="A24" s="377" t="s">
        <v>239</v>
      </c>
      <c r="B24" s="346" t="s">
        <v>321</v>
      </c>
      <c r="C24" s="251" t="s">
        <v>298</v>
      </c>
      <c r="D24" s="123" t="s">
        <v>114</v>
      </c>
      <c r="E24" s="123" t="s">
        <v>112</v>
      </c>
      <c r="F24" s="123" t="s">
        <v>171</v>
      </c>
      <c r="G24" s="123" t="s">
        <v>181</v>
      </c>
      <c r="H24" s="124" t="s">
        <v>260</v>
      </c>
    </row>
    <row r="25" spans="1:8" ht="16.95" customHeight="1">
      <c r="A25" s="376"/>
      <c r="B25" s="346"/>
      <c r="C25" s="251" t="s">
        <v>299</v>
      </c>
      <c r="D25" s="119">
        <v>12</v>
      </c>
      <c r="E25" s="119">
        <v>13</v>
      </c>
      <c r="F25" s="119">
        <v>12</v>
      </c>
      <c r="G25" s="119">
        <v>12</v>
      </c>
      <c r="H25" s="120">
        <v>12</v>
      </c>
    </row>
    <row r="26" spans="1:8" ht="16.95" customHeight="1">
      <c r="A26" s="376"/>
      <c r="B26" s="346"/>
      <c r="C26" s="251" t="s">
        <v>301</v>
      </c>
      <c r="D26" s="121">
        <v>1.5</v>
      </c>
      <c r="E26" s="121">
        <v>1.7</v>
      </c>
      <c r="F26" s="121">
        <v>1</v>
      </c>
      <c r="G26" s="121">
        <v>1.1000000000000001</v>
      </c>
      <c r="H26" s="122">
        <v>0.9</v>
      </c>
    </row>
    <row r="27" spans="1:8" ht="16.95" customHeight="1">
      <c r="A27" s="376"/>
      <c r="B27" s="346"/>
      <c r="C27" s="251" t="s">
        <v>302</v>
      </c>
      <c r="D27" s="121">
        <v>4.5</v>
      </c>
      <c r="E27" s="121">
        <v>4.8</v>
      </c>
      <c r="F27" s="121">
        <v>4.0999999999999996</v>
      </c>
      <c r="G27" s="121">
        <v>3.8</v>
      </c>
      <c r="H27" s="122">
        <v>4</v>
      </c>
    </row>
    <row r="28" spans="1:8" ht="16.95" customHeight="1">
      <c r="A28" s="376"/>
      <c r="B28" s="346"/>
      <c r="C28" s="251" t="s">
        <v>300</v>
      </c>
      <c r="D28" s="119">
        <v>2</v>
      </c>
      <c r="E28" s="119">
        <v>1</v>
      </c>
      <c r="F28" s="119">
        <v>1</v>
      </c>
      <c r="G28" s="119">
        <v>2</v>
      </c>
      <c r="H28" s="120">
        <v>1</v>
      </c>
    </row>
    <row r="29" spans="1:8" ht="16.95" customHeight="1">
      <c r="A29" s="376" t="s">
        <v>240</v>
      </c>
      <c r="B29" s="346" t="s">
        <v>107</v>
      </c>
      <c r="C29" s="251" t="s">
        <v>298</v>
      </c>
      <c r="D29" s="123" t="s">
        <v>111</v>
      </c>
      <c r="E29" s="123" t="s">
        <v>109</v>
      </c>
      <c r="F29" s="123" t="s">
        <v>173</v>
      </c>
      <c r="G29" s="123" t="s">
        <v>182</v>
      </c>
      <c r="H29" s="124" t="s">
        <v>261</v>
      </c>
    </row>
    <row r="30" spans="1:8" ht="16.95" customHeight="1">
      <c r="A30" s="376"/>
      <c r="B30" s="346"/>
      <c r="C30" s="251" t="s">
        <v>299</v>
      </c>
      <c r="D30" s="119">
        <v>10</v>
      </c>
      <c r="E30" s="119">
        <v>10</v>
      </c>
      <c r="F30" s="121">
        <v>9.4</v>
      </c>
      <c r="G30" s="121">
        <v>10.7</v>
      </c>
      <c r="H30" s="120">
        <v>10</v>
      </c>
    </row>
    <row r="31" spans="1:8" ht="16.95" customHeight="1">
      <c r="A31" s="376"/>
      <c r="B31" s="346"/>
      <c r="C31" s="251" t="s">
        <v>301</v>
      </c>
      <c r="D31" s="121">
        <v>2.2000000000000002</v>
      </c>
      <c r="E31" s="121">
        <v>3.4</v>
      </c>
      <c r="F31" s="121">
        <v>1.6</v>
      </c>
      <c r="G31" s="121">
        <v>1.8</v>
      </c>
      <c r="H31" s="122">
        <v>1.9</v>
      </c>
    </row>
    <row r="32" spans="1:8" ht="16.95" customHeight="1">
      <c r="A32" s="376"/>
      <c r="B32" s="346"/>
      <c r="C32" s="251" t="s">
        <v>302</v>
      </c>
      <c r="D32" s="121">
        <v>6.2</v>
      </c>
      <c r="E32" s="121">
        <v>9.1999999999999993</v>
      </c>
      <c r="F32" s="121">
        <v>8.9</v>
      </c>
      <c r="G32" s="121">
        <v>5.6</v>
      </c>
      <c r="H32" s="122">
        <v>7.7</v>
      </c>
    </row>
    <row r="33" spans="1:8" ht="16.95" customHeight="1">
      <c r="A33" s="376"/>
      <c r="B33" s="346"/>
      <c r="C33" s="251" t="s">
        <v>300</v>
      </c>
      <c r="D33" s="119">
        <v>2</v>
      </c>
      <c r="E33" s="119">
        <v>5</v>
      </c>
      <c r="F33" s="119">
        <v>2</v>
      </c>
      <c r="G33" s="119">
        <v>2</v>
      </c>
      <c r="H33" s="120">
        <v>2</v>
      </c>
    </row>
    <row r="34" spans="1:8" ht="16.95" customHeight="1">
      <c r="A34" s="378" t="s">
        <v>319</v>
      </c>
      <c r="B34" s="346" t="s">
        <v>107</v>
      </c>
      <c r="C34" s="251" t="s">
        <v>298</v>
      </c>
      <c r="D34" s="123" t="s">
        <v>110</v>
      </c>
      <c r="E34" s="123" t="s">
        <v>172</v>
      </c>
      <c r="F34" s="123" t="s">
        <v>174</v>
      </c>
      <c r="G34" s="123" t="s">
        <v>183</v>
      </c>
      <c r="H34" s="124" t="s">
        <v>262</v>
      </c>
    </row>
    <row r="35" spans="1:8" ht="16.95" customHeight="1">
      <c r="A35" s="381"/>
      <c r="B35" s="346"/>
      <c r="C35" s="251" t="s">
        <v>299</v>
      </c>
      <c r="D35" s="119">
        <v>12</v>
      </c>
      <c r="E35" s="119">
        <v>13</v>
      </c>
      <c r="F35" s="119">
        <v>14</v>
      </c>
      <c r="G35" s="119">
        <v>13</v>
      </c>
      <c r="H35" s="120">
        <v>14</v>
      </c>
    </row>
    <row r="36" spans="1:8" ht="16.95" customHeight="1">
      <c r="A36" s="381"/>
      <c r="B36" s="346"/>
      <c r="C36" s="251" t="s">
        <v>301</v>
      </c>
      <c r="D36" s="121">
        <v>1.5</v>
      </c>
      <c r="E36" s="121">
        <v>1.5</v>
      </c>
      <c r="F36" s="121">
        <v>1.5</v>
      </c>
      <c r="G36" s="121">
        <v>1</v>
      </c>
      <c r="H36" s="122">
        <v>1.6</v>
      </c>
    </row>
    <row r="37" spans="1:8" ht="16.95" customHeight="1">
      <c r="A37" s="381"/>
      <c r="B37" s="346"/>
      <c r="C37" s="251" t="s">
        <v>302</v>
      </c>
      <c r="D37" s="121">
        <v>4.5999999999999996</v>
      </c>
      <c r="E37" s="121">
        <v>3.7</v>
      </c>
      <c r="F37" s="121">
        <v>4</v>
      </c>
      <c r="G37" s="121">
        <v>3.9</v>
      </c>
      <c r="H37" s="122">
        <v>4.9000000000000004</v>
      </c>
    </row>
    <row r="38" spans="1:8" ht="16.95" customHeight="1">
      <c r="A38" s="381"/>
      <c r="B38" s="346"/>
      <c r="C38" s="251" t="s">
        <v>300</v>
      </c>
      <c r="D38" s="119">
        <v>3</v>
      </c>
      <c r="E38" s="119">
        <v>3</v>
      </c>
      <c r="F38" s="119">
        <v>5</v>
      </c>
      <c r="G38" s="119">
        <v>4</v>
      </c>
      <c r="H38" s="120">
        <v>3</v>
      </c>
    </row>
    <row r="39" spans="1:8" ht="16.95" customHeight="1">
      <c r="A39" s="376" t="s">
        <v>108</v>
      </c>
      <c r="B39" s="346" t="s">
        <v>107</v>
      </c>
      <c r="C39" s="251" t="s">
        <v>298</v>
      </c>
      <c r="D39" s="123" t="s">
        <v>106</v>
      </c>
      <c r="E39" s="123" t="s">
        <v>104</v>
      </c>
      <c r="F39" s="123" t="s">
        <v>175</v>
      </c>
      <c r="G39" s="123" t="s">
        <v>184</v>
      </c>
      <c r="H39" s="124" t="s">
        <v>263</v>
      </c>
    </row>
    <row r="40" spans="1:8" ht="16.95" customHeight="1">
      <c r="A40" s="376"/>
      <c r="B40" s="346"/>
      <c r="C40" s="251" t="s">
        <v>299</v>
      </c>
      <c r="D40" s="121">
        <v>8.8000000000000007</v>
      </c>
      <c r="E40" s="119">
        <v>12</v>
      </c>
      <c r="F40" s="121">
        <v>8.4</v>
      </c>
      <c r="G40" s="119">
        <v>10</v>
      </c>
      <c r="H40" s="120">
        <v>11</v>
      </c>
    </row>
    <row r="41" spans="1:8" ht="16.95" customHeight="1">
      <c r="A41" s="376"/>
      <c r="B41" s="346"/>
      <c r="C41" s="251" t="s">
        <v>301</v>
      </c>
      <c r="D41" s="121">
        <v>2</v>
      </c>
      <c r="E41" s="121">
        <v>2.5</v>
      </c>
      <c r="F41" s="121">
        <v>2.4</v>
      </c>
      <c r="G41" s="121">
        <v>1.4</v>
      </c>
      <c r="H41" s="122">
        <v>2.5</v>
      </c>
    </row>
    <row r="42" spans="1:8" ht="16.95" customHeight="1">
      <c r="A42" s="376"/>
      <c r="B42" s="346"/>
      <c r="C42" s="251" t="s">
        <v>302</v>
      </c>
      <c r="D42" s="121">
        <v>4.7</v>
      </c>
      <c r="E42" s="121">
        <v>5.2</v>
      </c>
      <c r="F42" s="121">
        <v>5.4</v>
      </c>
      <c r="G42" s="121">
        <v>5</v>
      </c>
      <c r="H42" s="122">
        <v>5.5</v>
      </c>
    </row>
    <row r="43" spans="1:8" ht="16.95" customHeight="1">
      <c r="A43" s="376"/>
      <c r="B43" s="346"/>
      <c r="C43" s="251" t="s">
        <v>300</v>
      </c>
      <c r="D43" s="119">
        <v>3</v>
      </c>
      <c r="E43" s="119">
        <v>4</v>
      </c>
      <c r="F43" s="119">
        <v>3</v>
      </c>
      <c r="G43" s="119">
        <v>2</v>
      </c>
      <c r="H43" s="120">
        <v>4</v>
      </c>
    </row>
    <row r="44" spans="1:8" ht="16.95" customHeight="1">
      <c r="A44" s="378" t="s">
        <v>320</v>
      </c>
      <c r="B44" s="346" t="s">
        <v>107</v>
      </c>
      <c r="C44" s="251" t="s">
        <v>298</v>
      </c>
      <c r="D44" s="123" t="s">
        <v>105</v>
      </c>
      <c r="E44" s="123" t="s">
        <v>103</v>
      </c>
      <c r="F44" s="123" t="s">
        <v>176</v>
      </c>
      <c r="G44" s="123" t="s">
        <v>185</v>
      </c>
      <c r="H44" s="124" t="s">
        <v>264</v>
      </c>
    </row>
    <row r="45" spans="1:8" ht="16.95" customHeight="1">
      <c r="A45" s="378"/>
      <c r="B45" s="346"/>
      <c r="C45" s="251" t="s">
        <v>299</v>
      </c>
      <c r="D45" s="119">
        <v>10</v>
      </c>
      <c r="E45" s="121">
        <v>9.1</v>
      </c>
      <c r="F45" s="119">
        <v>10</v>
      </c>
      <c r="G45" s="119">
        <v>10</v>
      </c>
      <c r="H45" s="120">
        <v>10</v>
      </c>
    </row>
    <row r="46" spans="1:8" ht="16.95" customHeight="1">
      <c r="A46" s="378"/>
      <c r="B46" s="346"/>
      <c r="C46" s="251" t="s">
        <v>301</v>
      </c>
      <c r="D46" s="121">
        <v>3.8</v>
      </c>
      <c r="E46" s="121">
        <v>1.5</v>
      </c>
      <c r="F46" s="121">
        <v>2.5</v>
      </c>
      <c r="G46" s="121">
        <v>1.9</v>
      </c>
      <c r="H46" s="122">
        <v>1.3</v>
      </c>
    </row>
    <row r="47" spans="1:8" ht="16.95" customHeight="1">
      <c r="A47" s="378"/>
      <c r="B47" s="346"/>
      <c r="C47" s="251" t="s">
        <v>302</v>
      </c>
      <c r="D47" s="121">
        <v>5.5</v>
      </c>
      <c r="E47" s="121">
        <v>5.7</v>
      </c>
      <c r="F47" s="121">
        <v>6.5</v>
      </c>
      <c r="G47" s="121">
        <v>6.1</v>
      </c>
      <c r="H47" s="122">
        <v>6.1</v>
      </c>
    </row>
    <row r="48" spans="1:8" ht="16.95" customHeight="1">
      <c r="A48" s="379"/>
      <c r="B48" s="380"/>
      <c r="C48" s="260" t="s">
        <v>300</v>
      </c>
      <c r="D48" s="125">
        <v>4</v>
      </c>
      <c r="E48" s="125">
        <v>1</v>
      </c>
      <c r="F48" s="125">
        <v>2</v>
      </c>
      <c r="G48" s="125">
        <v>2</v>
      </c>
      <c r="H48" s="126">
        <v>2</v>
      </c>
    </row>
    <row r="49" spans="8:8">
      <c r="H49" s="22" t="s">
        <v>380</v>
      </c>
    </row>
  </sheetData>
  <customSheetViews>
    <customSheetView guid="{DABDF0D7-CA13-48AE-9BA6-C7516D16550D}" showPageBreaks="1" printArea="1" view="pageBreakPreview">
      <selection activeCell="M26" sqref="M26"/>
      <pageMargins left="0.19685039370078741" right="0.70866141732283472" top="0.59055118110236227" bottom="0.59055118110236227" header="0.51181102362204722" footer="0.51181102362204722"/>
      <printOptions horizontalCentered="1"/>
      <pageSetup paperSize="9" orientation="portrait" r:id="rId1"/>
      <headerFooter alignWithMargins="0"/>
    </customSheetView>
    <customSheetView guid="{2C390AD3-7D24-4790-A52E-DA48AC473F8C}" showPageBreaks="1" printArea="1" view="pageLayout">
      <selection activeCell="I14" sqref="I14"/>
      <pageMargins left="0.23622047244094491" right="0.23622047244094491" top="0.74803149606299213" bottom="0.74803149606299213" header="0.31496062992125984" footer="0.31496062992125984"/>
      <pageSetup paperSize="9" scale="75" orientation="portrait" r:id="rId2"/>
      <headerFooter alignWithMargins="0">
        <oddFooter>&amp;C&amp;A</oddFooter>
      </headerFooter>
    </customSheetView>
  </customSheetViews>
  <mergeCells count="15">
    <mergeCell ref="A44:A48"/>
    <mergeCell ref="B44:B48"/>
    <mergeCell ref="A39:A43"/>
    <mergeCell ref="B39:B43"/>
    <mergeCell ref="A34:A38"/>
    <mergeCell ref="B34:B38"/>
    <mergeCell ref="A8:C8"/>
    <mergeCell ref="B9:B13"/>
    <mergeCell ref="B14:B18"/>
    <mergeCell ref="A29:A33"/>
    <mergeCell ref="B29:B33"/>
    <mergeCell ref="A24:A28"/>
    <mergeCell ref="B24:B28"/>
    <mergeCell ref="B19:B23"/>
    <mergeCell ref="A9:A23"/>
  </mergeCells>
  <phoneticPr fontId="4"/>
  <pageMargins left="0.25" right="0.25" top="0.75" bottom="0.75" header="0.3" footer="0.3"/>
  <pageSetup paperSize="9" orientation="portrait" r:id="rId3"/>
  <headerFooter>
    <oddFooter>&amp;L&amp;"HGPｺﾞｼｯｸM,ﾒﾃﾞｨｳﾑ"&amp;A&amp;R&amp;"HGPｺﾞｼｯｸM,ﾒﾃﾞｨｳﾑ"&amp;A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zoomScale="90" zoomScaleNormal="90" zoomScaleSheetLayoutView="100" zoomScalePageLayoutView="70" workbookViewId="0"/>
  </sheetViews>
  <sheetFormatPr defaultColWidth="1.6640625" defaultRowHeight="12"/>
  <cols>
    <col min="1" max="1" width="3.109375" style="43" customWidth="1"/>
    <col min="2" max="2" width="7.44140625" style="43" customWidth="1"/>
    <col min="3" max="3" width="11.21875" style="43" customWidth="1"/>
    <col min="4" max="20" width="11" style="43" customWidth="1"/>
    <col min="21" max="21" width="10.6640625" style="43" customWidth="1"/>
    <col min="22" max="16384" width="1.6640625" style="43"/>
  </cols>
  <sheetData>
    <row r="1" spans="1:20" s="23" customFormat="1" ht="19.2">
      <c r="A1" s="23" t="str">
        <f ca="1">MID(CELL("FILENAME",A1),FIND("]",CELL("FILENAME",A1))+1,99)&amp;"　"&amp;"ごみ・し尿の収集状況"</f>
        <v>66　ごみ・し尿の収集状況</v>
      </c>
    </row>
    <row r="2" spans="1:20" s="24" customFormat="1"/>
    <row r="3" spans="1:20" s="25" customFormat="1" ht="1.2" customHeight="1"/>
    <row r="4" spans="1:20" s="24" customFormat="1" ht="1.2" customHeight="1"/>
    <row r="5" spans="1:20" s="25" customFormat="1" ht="1.2" customHeight="1"/>
    <row r="6" spans="1:20" s="24" customFormat="1" ht="1.2" customHeight="1"/>
    <row r="7" spans="1:20" s="26" customFormat="1" ht="28.2" customHeight="1">
      <c r="A7" s="385" t="s">
        <v>205</v>
      </c>
      <c r="B7" s="385"/>
      <c r="C7" s="382" t="s">
        <v>243</v>
      </c>
      <c r="D7" s="383"/>
      <c r="E7" s="383"/>
      <c r="F7" s="383"/>
      <c r="G7" s="383"/>
      <c r="H7" s="383"/>
      <c r="I7" s="383"/>
      <c r="J7" s="383"/>
      <c r="K7" s="383"/>
      <c r="L7" s="383"/>
      <c r="M7" s="383"/>
      <c r="N7" s="383"/>
      <c r="O7" s="383"/>
      <c r="P7" s="384"/>
      <c r="Q7" s="382" t="s">
        <v>147</v>
      </c>
      <c r="R7" s="387"/>
      <c r="S7" s="387"/>
      <c r="T7" s="387"/>
    </row>
    <row r="8" spans="1:20" s="27" customFormat="1" ht="19.5" customHeight="1">
      <c r="A8" s="386"/>
      <c r="B8" s="386"/>
      <c r="C8" s="388" t="s">
        <v>206</v>
      </c>
      <c r="Q8" s="396" t="s">
        <v>361</v>
      </c>
      <c r="R8" s="391" t="s">
        <v>362</v>
      </c>
      <c r="S8" s="392"/>
      <c r="T8" s="392"/>
    </row>
    <row r="9" spans="1:20" s="27" customFormat="1" ht="19.5" customHeight="1">
      <c r="A9" s="386"/>
      <c r="B9" s="386"/>
      <c r="C9" s="389"/>
      <c r="D9" s="391" t="s">
        <v>194</v>
      </c>
      <c r="E9" s="392"/>
      <c r="F9" s="392"/>
      <c r="G9" s="392"/>
      <c r="H9" s="392"/>
      <c r="I9" s="392"/>
      <c r="J9" s="392"/>
      <c r="K9" s="392"/>
      <c r="L9" s="392"/>
      <c r="M9" s="392"/>
      <c r="N9" s="393"/>
      <c r="O9" s="394" t="s">
        <v>360</v>
      </c>
      <c r="P9" s="395"/>
      <c r="Q9" s="397"/>
      <c r="R9" s="399" t="s">
        <v>267</v>
      </c>
      <c r="S9" s="261"/>
      <c r="T9" s="261"/>
    </row>
    <row r="10" spans="1:20" s="27" customFormat="1" ht="40.950000000000003" customHeight="1">
      <c r="A10" s="386"/>
      <c r="B10" s="386"/>
      <c r="C10" s="390"/>
      <c r="D10" s="28" t="s">
        <v>146</v>
      </c>
      <c r="E10" s="28" t="s">
        <v>145</v>
      </c>
      <c r="F10" s="28" t="s">
        <v>144</v>
      </c>
      <c r="G10" s="28" t="s">
        <v>143</v>
      </c>
      <c r="H10" s="29" t="s">
        <v>142</v>
      </c>
      <c r="I10" s="30" t="s">
        <v>347</v>
      </c>
      <c r="J10" s="29" t="s">
        <v>141</v>
      </c>
      <c r="K10" s="30" t="s">
        <v>330</v>
      </c>
      <c r="L10" s="31" t="s">
        <v>207</v>
      </c>
      <c r="M10" s="32" t="s">
        <v>195</v>
      </c>
      <c r="N10" s="33" t="s">
        <v>363</v>
      </c>
      <c r="O10" s="31" t="s">
        <v>196</v>
      </c>
      <c r="P10" s="31" t="s">
        <v>197</v>
      </c>
      <c r="Q10" s="398"/>
      <c r="R10" s="400"/>
      <c r="S10" s="34" t="s">
        <v>198</v>
      </c>
      <c r="T10" s="34" t="s">
        <v>329</v>
      </c>
    </row>
    <row r="11" spans="1:20" ht="28.2" customHeight="1">
      <c r="A11" s="295" t="s">
        <v>217</v>
      </c>
      <c r="B11" s="352"/>
      <c r="C11" s="35">
        <v>119167.26999999997</v>
      </c>
      <c r="D11" s="36">
        <v>57301.599999999999</v>
      </c>
      <c r="E11" s="37">
        <v>2597.65</v>
      </c>
      <c r="F11" s="37">
        <v>1174.79</v>
      </c>
      <c r="G11" s="37">
        <v>6014.8899999999994</v>
      </c>
      <c r="H11" s="37">
        <v>2097.7599999999998</v>
      </c>
      <c r="I11" s="37">
        <v>631.58999999999992</v>
      </c>
      <c r="J11" s="37">
        <v>766.66</v>
      </c>
      <c r="K11" s="37">
        <v>3487.36</v>
      </c>
      <c r="L11" s="37">
        <v>5.41</v>
      </c>
      <c r="M11" s="38">
        <v>1477.43</v>
      </c>
      <c r="N11" s="39">
        <v>298.76</v>
      </c>
      <c r="O11" s="38">
        <v>41963.92</v>
      </c>
      <c r="P11" s="38">
        <v>1349.45</v>
      </c>
      <c r="Q11" s="40">
        <v>31</v>
      </c>
      <c r="R11" s="41">
        <v>531</v>
      </c>
      <c r="S11" s="42">
        <v>357</v>
      </c>
      <c r="T11" s="41">
        <v>174</v>
      </c>
    </row>
    <row r="12" spans="1:20" s="47" customFormat="1" ht="28.2" customHeight="1">
      <c r="A12" s="334" t="s">
        <v>218</v>
      </c>
      <c r="B12" s="401"/>
      <c r="C12" s="35">
        <v>117381.24</v>
      </c>
      <c r="D12" s="36">
        <v>57307.62</v>
      </c>
      <c r="E12" s="37">
        <v>2294.44</v>
      </c>
      <c r="F12" s="37">
        <v>1270.17</v>
      </c>
      <c r="G12" s="37">
        <v>6074.76</v>
      </c>
      <c r="H12" s="37">
        <v>2031.67</v>
      </c>
      <c r="I12" s="37">
        <v>664.02</v>
      </c>
      <c r="J12" s="37">
        <v>787.68</v>
      </c>
      <c r="K12" s="37">
        <v>3490.3</v>
      </c>
      <c r="L12" s="37">
        <v>9.0299999999999994</v>
      </c>
      <c r="M12" s="38">
        <v>1192.4100000000001</v>
      </c>
      <c r="N12" s="39">
        <v>173.57</v>
      </c>
      <c r="O12" s="38">
        <v>40768.559999999998</v>
      </c>
      <c r="P12" s="38">
        <v>1317.01</v>
      </c>
      <c r="Q12" s="44">
        <v>29</v>
      </c>
      <c r="R12" s="45">
        <v>538</v>
      </c>
      <c r="S12" s="46">
        <v>339</v>
      </c>
      <c r="T12" s="45">
        <v>198</v>
      </c>
    </row>
    <row r="13" spans="1:20" ht="28.2" customHeight="1">
      <c r="A13" s="325" t="s">
        <v>219</v>
      </c>
      <c r="B13" s="351"/>
      <c r="C13" s="35">
        <v>116716.86</v>
      </c>
      <c r="D13" s="36">
        <v>58011.83</v>
      </c>
      <c r="E13" s="37">
        <v>2589.4699999999998</v>
      </c>
      <c r="F13" s="37">
        <v>1484.53</v>
      </c>
      <c r="G13" s="37">
        <v>6953.45</v>
      </c>
      <c r="H13" s="37">
        <v>2163.23</v>
      </c>
      <c r="I13" s="37">
        <v>768.43</v>
      </c>
      <c r="J13" s="37">
        <v>853.36</v>
      </c>
      <c r="K13" s="37">
        <v>3650.4</v>
      </c>
      <c r="L13" s="37">
        <v>11.14</v>
      </c>
      <c r="M13" s="38">
        <v>1271.8699999999999</v>
      </c>
      <c r="N13" s="39">
        <v>181.96</v>
      </c>
      <c r="O13" s="38">
        <v>37528.370000000003</v>
      </c>
      <c r="P13" s="38">
        <v>1248.82</v>
      </c>
      <c r="Q13" s="40">
        <v>28</v>
      </c>
      <c r="R13" s="41">
        <v>505</v>
      </c>
      <c r="S13" s="42">
        <v>318</v>
      </c>
      <c r="T13" s="41">
        <v>187</v>
      </c>
    </row>
    <row r="14" spans="1:20" ht="28.2" customHeight="1">
      <c r="A14" s="297" t="s">
        <v>221</v>
      </c>
      <c r="B14" s="350"/>
      <c r="C14" s="35">
        <v>115885.32</v>
      </c>
      <c r="D14" s="36">
        <v>57579.58</v>
      </c>
      <c r="E14" s="37">
        <v>2322.77</v>
      </c>
      <c r="F14" s="37">
        <v>1462.69</v>
      </c>
      <c r="G14" s="37">
        <v>7116.69</v>
      </c>
      <c r="H14" s="37">
        <v>2124.9</v>
      </c>
      <c r="I14" s="37">
        <v>724.43</v>
      </c>
      <c r="J14" s="37">
        <v>887.4</v>
      </c>
      <c r="K14" s="37">
        <v>3703.18</v>
      </c>
      <c r="L14" s="37">
        <v>13.8</v>
      </c>
      <c r="M14" s="38">
        <v>1315.46</v>
      </c>
      <c r="N14" s="39">
        <v>170.62</v>
      </c>
      <c r="O14" s="38">
        <v>37353.449999999997</v>
      </c>
      <c r="P14" s="38">
        <v>1110.3499999999999</v>
      </c>
      <c r="Q14" s="40">
        <v>26</v>
      </c>
      <c r="R14" s="41">
        <v>512</v>
      </c>
      <c r="S14" s="42">
        <v>370</v>
      </c>
      <c r="T14" s="41">
        <v>142</v>
      </c>
    </row>
    <row r="15" spans="1:20" ht="28.2" customHeight="1">
      <c r="A15" s="325" t="s">
        <v>220</v>
      </c>
      <c r="B15" s="351"/>
      <c r="C15" s="48">
        <v>113469.86</v>
      </c>
      <c r="D15" s="49">
        <v>55574.62</v>
      </c>
      <c r="E15" s="50">
        <v>2094.87</v>
      </c>
      <c r="F15" s="50">
        <v>1323.55</v>
      </c>
      <c r="G15" s="50">
        <v>6835.48</v>
      </c>
      <c r="H15" s="50">
        <v>2059.89</v>
      </c>
      <c r="I15" s="50">
        <v>574.58000000000004</v>
      </c>
      <c r="J15" s="50">
        <v>904.58</v>
      </c>
      <c r="K15" s="50">
        <v>3547.53</v>
      </c>
      <c r="L15" s="50">
        <v>14.47</v>
      </c>
      <c r="M15" s="51">
        <v>1278.22</v>
      </c>
      <c r="N15" s="52">
        <v>147.43</v>
      </c>
      <c r="O15" s="51">
        <v>38003.15</v>
      </c>
      <c r="P15" s="51">
        <v>1111.49</v>
      </c>
      <c r="Q15" s="53">
        <v>25</v>
      </c>
      <c r="R15" s="54">
        <v>482</v>
      </c>
      <c r="S15" s="55">
        <v>325</v>
      </c>
      <c r="T15" s="54">
        <v>157</v>
      </c>
    </row>
    <row r="16" spans="1:20" ht="28.2" customHeight="1">
      <c r="A16" s="56"/>
      <c r="B16" s="259" t="s">
        <v>226</v>
      </c>
      <c r="C16" s="57">
        <v>9314.14</v>
      </c>
      <c r="D16" s="58">
        <v>4667.93</v>
      </c>
      <c r="E16" s="59">
        <v>179.21</v>
      </c>
      <c r="F16" s="59">
        <v>130.72999999999999</v>
      </c>
      <c r="G16" s="59">
        <v>656.08</v>
      </c>
      <c r="H16" s="59">
        <v>165.74</v>
      </c>
      <c r="I16" s="59">
        <v>52.67</v>
      </c>
      <c r="J16" s="59">
        <v>67.94</v>
      </c>
      <c r="K16" s="59">
        <v>288.74</v>
      </c>
      <c r="L16" s="59">
        <v>1.28</v>
      </c>
      <c r="M16" s="60">
        <v>98.15</v>
      </c>
      <c r="N16" s="60">
        <v>13.19</v>
      </c>
      <c r="O16" s="60">
        <v>2889.63</v>
      </c>
      <c r="P16" s="60">
        <v>102.85</v>
      </c>
      <c r="Q16" s="61">
        <v>26</v>
      </c>
      <c r="R16" s="62">
        <v>40</v>
      </c>
      <c r="S16" s="62">
        <v>36</v>
      </c>
      <c r="T16" s="62">
        <v>5</v>
      </c>
    </row>
    <row r="17" spans="1:20" ht="28.2" customHeight="1">
      <c r="A17" s="63"/>
      <c r="B17" s="258" t="s">
        <v>227</v>
      </c>
      <c r="C17" s="48">
        <v>9899.5400000000009</v>
      </c>
      <c r="D17" s="49">
        <v>5059.76</v>
      </c>
      <c r="E17" s="50">
        <v>180.04</v>
      </c>
      <c r="F17" s="50">
        <v>118.47</v>
      </c>
      <c r="G17" s="50">
        <v>636.80999999999995</v>
      </c>
      <c r="H17" s="50">
        <v>177.72</v>
      </c>
      <c r="I17" s="50">
        <v>53.67</v>
      </c>
      <c r="J17" s="50">
        <v>75.040000000000006</v>
      </c>
      <c r="K17" s="50">
        <v>309.89999999999998</v>
      </c>
      <c r="L17" s="50">
        <v>1</v>
      </c>
      <c r="M17" s="52">
        <v>104.64</v>
      </c>
      <c r="N17" s="52">
        <v>13.29</v>
      </c>
      <c r="O17" s="52">
        <v>3076.85</v>
      </c>
      <c r="P17" s="52">
        <v>92.35</v>
      </c>
      <c r="Q17" s="53">
        <v>26</v>
      </c>
      <c r="R17" s="54">
        <v>39</v>
      </c>
      <c r="S17" s="54">
        <v>27</v>
      </c>
      <c r="T17" s="54">
        <v>11</v>
      </c>
    </row>
    <row r="18" spans="1:20" ht="28.2" customHeight="1">
      <c r="A18" s="63"/>
      <c r="B18" s="258" t="s">
        <v>228</v>
      </c>
      <c r="C18" s="48">
        <v>9494.01</v>
      </c>
      <c r="D18" s="49">
        <v>4426.68</v>
      </c>
      <c r="E18" s="50">
        <v>193.96</v>
      </c>
      <c r="F18" s="50">
        <v>112.62</v>
      </c>
      <c r="G18" s="50">
        <v>556.15</v>
      </c>
      <c r="H18" s="50">
        <v>168.98</v>
      </c>
      <c r="I18" s="50">
        <v>51.38</v>
      </c>
      <c r="J18" s="50">
        <v>80.650000000000006</v>
      </c>
      <c r="K18" s="50">
        <v>301.52999999999997</v>
      </c>
      <c r="L18" s="50">
        <v>0.95</v>
      </c>
      <c r="M18" s="52">
        <v>137.04</v>
      </c>
      <c r="N18" s="52">
        <v>12.37</v>
      </c>
      <c r="O18" s="52">
        <v>3356.72</v>
      </c>
      <c r="P18" s="52">
        <v>94.98</v>
      </c>
      <c r="Q18" s="53">
        <v>26</v>
      </c>
      <c r="R18" s="54">
        <v>50</v>
      </c>
      <c r="S18" s="54">
        <v>30</v>
      </c>
      <c r="T18" s="54">
        <v>20</v>
      </c>
    </row>
    <row r="19" spans="1:20" ht="28.2" customHeight="1">
      <c r="A19" s="56"/>
      <c r="B19" s="258" t="s">
        <v>229</v>
      </c>
      <c r="C19" s="48">
        <v>9343.39</v>
      </c>
      <c r="D19" s="49">
        <v>4500.97</v>
      </c>
      <c r="E19" s="50">
        <v>147.93</v>
      </c>
      <c r="F19" s="50">
        <v>106.86</v>
      </c>
      <c r="G19" s="50">
        <v>523.66999999999996</v>
      </c>
      <c r="H19" s="50">
        <v>164.61</v>
      </c>
      <c r="I19" s="50">
        <v>51.99</v>
      </c>
      <c r="J19" s="50">
        <v>87.11</v>
      </c>
      <c r="K19" s="50">
        <v>292.83999999999997</v>
      </c>
      <c r="L19" s="50">
        <v>1.32</v>
      </c>
      <c r="M19" s="52">
        <v>114.8</v>
      </c>
      <c r="N19" s="52">
        <v>15.47</v>
      </c>
      <c r="O19" s="52">
        <v>3242.16</v>
      </c>
      <c r="P19" s="52">
        <v>93.66</v>
      </c>
      <c r="Q19" s="53">
        <v>26</v>
      </c>
      <c r="R19" s="54">
        <v>31</v>
      </c>
      <c r="S19" s="54">
        <v>21</v>
      </c>
      <c r="T19" s="54">
        <v>10</v>
      </c>
    </row>
    <row r="20" spans="1:20" ht="28.2" customHeight="1">
      <c r="A20" s="56"/>
      <c r="B20" s="258" t="s">
        <v>230</v>
      </c>
      <c r="C20" s="48">
        <v>9854.83</v>
      </c>
      <c r="D20" s="49">
        <v>4838.82</v>
      </c>
      <c r="E20" s="50">
        <v>195.19</v>
      </c>
      <c r="F20" s="50">
        <v>102.6</v>
      </c>
      <c r="G20" s="50">
        <v>575.57000000000005</v>
      </c>
      <c r="H20" s="50">
        <v>189.7</v>
      </c>
      <c r="I20" s="50">
        <v>64.010000000000005</v>
      </c>
      <c r="J20" s="50">
        <v>101.52</v>
      </c>
      <c r="K20" s="50">
        <v>322.98</v>
      </c>
      <c r="L20" s="50">
        <v>0.83</v>
      </c>
      <c r="M20" s="52">
        <v>103.27</v>
      </c>
      <c r="N20" s="52">
        <v>12.11</v>
      </c>
      <c r="O20" s="52">
        <v>3250.66</v>
      </c>
      <c r="P20" s="52">
        <v>97.57</v>
      </c>
      <c r="Q20" s="53">
        <v>25</v>
      </c>
      <c r="R20" s="54">
        <v>37</v>
      </c>
      <c r="S20" s="54">
        <v>21</v>
      </c>
      <c r="T20" s="54">
        <v>16</v>
      </c>
    </row>
    <row r="21" spans="1:20" ht="28.2" customHeight="1">
      <c r="A21" s="56"/>
      <c r="B21" s="258" t="s">
        <v>231</v>
      </c>
      <c r="C21" s="48">
        <v>9477.11</v>
      </c>
      <c r="D21" s="49">
        <v>4581.24</v>
      </c>
      <c r="E21" s="50">
        <v>162.19</v>
      </c>
      <c r="F21" s="50">
        <v>109.39</v>
      </c>
      <c r="G21" s="50">
        <v>507.06</v>
      </c>
      <c r="H21" s="50">
        <v>170.7</v>
      </c>
      <c r="I21" s="50">
        <v>53.47</v>
      </c>
      <c r="J21" s="50">
        <v>93</v>
      </c>
      <c r="K21" s="50">
        <v>298.37</v>
      </c>
      <c r="L21" s="50">
        <v>1.27</v>
      </c>
      <c r="M21" s="52">
        <v>107.94</v>
      </c>
      <c r="N21" s="52">
        <v>10.35</v>
      </c>
      <c r="O21" s="52">
        <v>3286.26</v>
      </c>
      <c r="P21" s="52">
        <v>95.87</v>
      </c>
      <c r="Q21" s="53">
        <v>25</v>
      </c>
      <c r="R21" s="54">
        <v>36</v>
      </c>
      <c r="S21" s="54">
        <v>21</v>
      </c>
      <c r="T21" s="54">
        <v>15</v>
      </c>
    </row>
    <row r="22" spans="1:20" ht="28.2" customHeight="1">
      <c r="A22" s="56"/>
      <c r="B22" s="258" t="s">
        <v>232</v>
      </c>
      <c r="C22" s="48">
        <v>9423.68</v>
      </c>
      <c r="D22" s="49">
        <v>4508.34</v>
      </c>
      <c r="E22" s="50">
        <v>162.62</v>
      </c>
      <c r="F22" s="50">
        <v>111.11</v>
      </c>
      <c r="G22" s="50">
        <v>533.94000000000005</v>
      </c>
      <c r="H22" s="50">
        <v>157.44</v>
      </c>
      <c r="I22" s="50">
        <v>46.94</v>
      </c>
      <c r="J22" s="50">
        <v>78.3</v>
      </c>
      <c r="K22" s="50">
        <v>279.24</v>
      </c>
      <c r="L22" s="50">
        <v>1.2</v>
      </c>
      <c r="M22" s="52">
        <v>107.53</v>
      </c>
      <c r="N22" s="52">
        <v>10.89</v>
      </c>
      <c r="O22" s="52">
        <v>3332.64</v>
      </c>
      <c r="P22" s="52">
        <v>93.49</v>
      </c>
      <c r="Q22" s="53">
        <v>25</v>
      </c>
      <c r="R22" s="54">
        <v>28</v>
      </c>
      <c r="S22" s="54">
        <v>24</v>
      </c>
      <c r="T22" s="54">
        <v>4</v>
      </c>
    </row>
    <row r="23" spans="1:20" ht="28.2" customHeight="1">
      <c r="A23" s="56"/>
      <c r="B23" s="258" t="s">
        <v>233</v>
      </c>
      <c r="C23" s="48">
        <v>9490.2000000000007</v>
      </c>
      <c r="D23" s="49">
        <v>4508.0200000000004</v>
      </c>
      <c r="E23" s="50">
        <v>188.17</v>
      </c>
      <c r="F23" s="50">
        <v>109.93</v>
      </c>
      <c r="G23" s="50">
        <v>550.86</v>
      </c>
      <c r="H23" s="50">
        <v>158.08000000000001</v>
      </c>
      <c r="I23" s="50">
        <v>44.73</v>
      </c>
      <c r="J23" s="50">
        <v>69.58</v>
      </c>
      <c r="K23" s="50">
        <v>290.23</v>
      </c>
      <c r="L23" s="50">
        <v>1.1200000000000001</v>
      </c>
      <c r="M23" s="52">
        <v>133.31</v>
      </c>
      <c r="N23" s="52">
        <v>13.5</v>
      </c>
      <c r="O23" s="52">
        <v>3337.89</v>
      </c>
      <c r="P23" s="52">
        <v>84.78</v>
      </c>
      <c r="Q23" s="53">
        <v>25</v>
      </c>
      <c r="R23" s="54">
        <v>37</v>
      </c>
      <c r="S23" s="54">
        <v>27</v>
      </c>
      <c r="T23" s="54">
        <v>10</v>
      </c>
    </row>
    <row r="24" spans="1:20" ht="28.2" customHeight="1">
      <c r="A24" s="56"/>
      <c r="B24" s="258" t="s">
        <v>234</v>
      </c>
      <c r="C24" s="48">
        <v>10313.950000000001</v>
      </c>
      <c r="D24" s="49">
        <v>4988.8900000000003</v>
      </c>
      <c r="E24" s="50">
        <v>188.23</v>
      </c>
      <c r="F24" s="50">
        <v>135.19</v>
      </c>
      <c r="G24" s="50">
        <v>612.99</v>
      </c>
      <c r="H24" s="50">
        <v>163.05000000000001</v>
      </c>
      <c r="I24" s="50">
        <v>44.69</v>
      </c>
      <c r="J24" s="50">
        <v>62.55</v>
      </c>
      <c r="K24" s="50">
        <v>275.24</v>
      </c>
      <c r="L24" s="50">
        <v>1.29</v>
      </c>
      <c r="M24" s="52">
        <v>120.06</v>
      </c>
      <c r="N24" s="52">
        <v>9.3000000000000007</v>
      </c>
      <c r="O24" s="52">
        <v>3615.55</v>
      </c>
      <c r="P24" s="52">
        <v>96.92</v>
      </c>
      <c r="Q24" s="53">
        <v>25</v>
      </c>
      <c r="R24" s="54">
        <v>39</v>
      </c>
      <c r="S24" s="54">
        <v>29</v>
      </c>
      <c r="T24" s="54">
        <v>10</v>
      </c>
    </row>
    <row r="25" spans="1:20" ht="28.2" customHeight="1">
      <c r="A25" s="56"/>
      <c r="B25" s="258" t="s">
        <v>235</v>
      </c>
      <c r="C25" s="48">
        <v>9317.23</v>
      </c>
      <c r="D25" s="49">
        <v>4854.0200000000004</v>
      </c>
      <c r="E25" s="50">
        <v>157.94999999999999</v>
      </c>
      <c r="F25" s="50">
        <v>81.52</v>
      </c>
      <c r="G25" s="50">
        <v>593.1</v>
      </c>
      <c r="H25" s="50">
        <v>216.49</v>
      </c>
      <c r="I25" s="50">
        <v>44.71</v>
      </c>
      <c r="J25" s="50">
        <v>66.67</v>
      </c>
      <c r="K25" s="50">
        <v>321.88</v>
      </c>
      <c r="L25" s="50">
        <v>1.77</v>
      </c>
      <c r="M25" s="52">
        <v>79.069999999999993</v>
      </c>
      <c r="N25" s="52">
        <v>10.49</v>
      </c>
      <c r="O25" s="52">
        <v>2809.21</v>
      </c>
      <c r="P25" s="52">
        <v>80.349999999999994</v>
      </c>
      <c r="Q25" s="53">
        <v>25</v>
      </c>
      <c r="R25" s="54">
        <v>41</v>
      </c>
      <c r="S25" s="54">
        <v>26</v>
      </c>
      <c r="T25" s="54">
        <v>15</v>
      </c>
    </row>
    <row r="26" spans="1:20" ht="28.2" customHeight="1">
      <c r="A26" s="56"/>
      <c r="B26" s="258" t="s">
        <v>236</v>
      </c>
      <c r="C26" s="48">
        <v>8028.44</v>
      </c>
      <c r="D26" s="49">
        <v>3965.16</v>
      </c>
      <c r="E26" s="50">
        <v>141.76</v>
      </c>
      <c r="F26" s="50">
        <v>102.92</v>
      </c>
      <c r="G26" s="50">
        <v>455.84</v>
      </c>
      <c r="H26" s="50">
        <v>151.1</v>
      </c>
      <c r="I26" s="50">
        <v>30.35</v>
      </c>
      <c r="J26" s="50">
        <v>54.76</v>
      </c>
      <c r="K26" s="50">
        <v>262.2</v>
      </c>
      <c r="L26" s="50">
        <v>1.1000000000000001</v>
      </c>
      <c r="M26" s="52">
        <v>79.930000000000007</v>
      </c>
      <c r="N26" s="52">
        <v>10.39</v>
      </c>
      <c r="O26" s="52">
        <v>2693.1</v>
      </c>
      <c r="P26" s="52">
        <v>79.83</v>
      </c>
      <c r="Q26" s="53">
        <v>25</v>
      </c>
      <c r="R26" s="54">
        <v>46</v>
      </c>
      <c r="S26" s="54">
        <v>34</v>
      </c>
      <c r="T26" s="54">
        <v>11</v>
      </c>
    </row>
    <row r="27" spans="1:20" ht="28.2" customHeight="1">
      <c r="A27" s="64"/>
      <c r="B27" s="65" t="s">
        <v>237</v>
      </c>
      <c r="C27" s="66">
        <v>9513.34</v>
      </c>
      <c r="D27" s="67">
        <v>4674.79</v>
      </c>
      <c r="E27" s="68">
        <v>197.62</v>
      </c>
      <c r="F27" s="68">
        <v>102.21</v>
      </c>
      <c r="G27" s="68">
        <v>633.41</v>
      </c>
      <c r="H27" s="68">
        <v>176.28</v>
      </c>
      <c r="I27" s="68">
        <v>35.97</v>
      </c>
      <c r="J27" s="68">
        <v>67.459999999999994</v>
      </c>
      <c r="K27" s="68">
        <v>304.38</v>
      </c>
      <c r="L27" s="68">
        <v>1.34</v>
      </c>
      <c r="M27" s="69">
        <v>92.48</v>
      </c>
      <c r="N27" s="69">
        <v>16.079999999999998</v>
      </c>
      <c r="O27" s="69">
        <v>3112.48</v>
      </c>
      <c r="P27" s="69">
        <v>98.84</v>
      </c>
      <c r="Q27" s="70">
        <v>25</v>
      </c>
      <c r="R27" s="71">
        <v>59</v>
      </c>
      <c r="S27" s="71">
        <v>28</v>
      </c>
      <c r="T27" s="71">
        <v>31</v>
      </c>
    </row>
    <row r="28" spans="1:20">
      <c r="M28" s="72"/>
      <c r="N28" s="72"/>
      <c r="O28" s="72"/>
      <c r="P28" s="72"/>
      <c r="Q28" s="72"/>
      <c r="R28" s="72"/>
      <c r="S28" s="72"/>
      <c r="T28" s="73" t="s">
        <v>200</v>
      </c>
    </row>
    <row r="29" spans="1:20">
      <c r="A29" s="43" t="s">
        <v>265</v>
      </c>
    </row>
    <row r="30" spans="1:20">
      <c r="A30" s="43" t="s">
        <v>199</v>
      </c>
      <c r="C30" s="74"/>
      <c r="D30" s="74"/>
    </row>
    <row r="31" spans="1:20">
      <c r="A31" s="43" t="s">
        <v>266</v>
      </c>
    </row>
    <row r="32" spans="1:20">
      <c r="B32" s="75"/>
    </row>
  </sheetData>
  <customSheetViews>
    <customSheetView guid="{DABDF0D7-CA13-48AE-9BA6-C7516D16550D}" showPageBreaks="1" printArea="1" view="pageBreakPreview">
      <selection activeCell="R10" sqref="R10:T10"/>
      <rowBreaks count="2" manualBreakCount="2">
        <brk id="33" max="16383" man="1"/>
        <brk id="1584" max="20" man="1"/>
      </rowBreaks>
      <pageMargins left="0.19685039370078741" right="0.70866141732283472" top="0.59055118110236227" bottom="0.59055118110236227" header="0.51181102362204722" footer="0.51181102362204722"/>
      <printOptions horizontalCentered="1"/>
      <pageSetup paperSize="8" scale="99" fitToHeight="0" orientation="landscape" r:id="rId1"/>
      <headerFooter alignWithMargins="0"/>
    </customSheetView>
    <customSheetView guid="{2C390AD3-7D24-4790-A52E-DA48AC473F8C}" showPageBreaks="1" printArea="1" view="pageLayout">
      <selection activeCell="I14" sqref="I14"/>
      <rowBreaks count="2" manualBreakCount="2">
        <brk id="33" max="16383" man="1"/>
        <brk id="1584" max="20" man="1"/>
      </rowBreaks>
      <pageMargins left="0.23622047244094491" right="0.23622047244094491" top="0.74803149606299213" bottom="0.74803149606299213" header="0.31496062992125984" footer="0.31496062992125984"/>
      <pageSetup paperSize="8" scale="75" fitToHeight="0" orientation="landscape" r:id="rId2"/>
      <headerFooter alignWithMargins="0">
        <oddFooter>&amp;C&amp;A</oddFooter>
      </headerFooter>
    </customSheetView>
  </customSheetViews>
  <mergeCells count="14">
    <mergeCell ref="A11:B11"/>
    <mergeCell ref="A12:B12"/>
    <mergeCell ref="A13:B13"/>
    <mergeCell ref="A14:B14"/>
    <mergeCell ref="A15:B15"/>
    <mergeCell ref="C7:P7"/>
    <mergeCell ref="A7:B10"/>
    <mergeCell ref="Q7:T7"/>
    <mergeCell ref="C8:C10"/>
    <mergeCell ref="D9:N9"/>
    <mergeCell ref="O9:P9"/>
    <mergeCell ref="Q8:Q10"/>
    <mergeCell ref="R8:T8"/>
    <mergeCell ref="R9:R10"/>
  </mergeCells>
  <phoneticPr fontId="4"/>
  <pageMargins left="0.25" right="0.25" top="0.75" bottom="0.75" header="0.3" footer="0.3"/>
  <pageSetup paperSize="8" fitToHeight="0" orientation="landscape" r:id="rId3"/>
  <headerFooter>
    <oddFooter>&amp;L&amp;"HGPｺﾞｼｯｸM,ﾒﾃﾞｨｳﾑ"&amp;A&amp;R&amp;"HGPｺﾞｼｯｸM,ﾒﾃﾞｨｳﾑ"&amp;A</oddFooter>
  </headerFooter>
  <rowBreaks count="2" manualBreakCount="2">
    <brk id="32" max="16383" man="1"/>
    <brk id="1583"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zoomScaleNormal="100" zoomScaleSheetLayoutView="100" workbookViewId="0">
      <selection activeCell="F19" sqref="F19"/>
    </sheetView>
  </sheetViews>
  <sheetFormatPr defaultColWidth="1.6640625" defaultRowHeight="12"/>
  <cols>
    <col min="1" max="2" width="3.44140625" style="12" customWidth="1"/>
    <col min="3" max="3" width="8.109375" style="12" customWidth="1"/>
    <col min="4" max="19" width="5.33203125" style="12" customWidth="1"/>
    <col min="20" max="16384" width="1.6640625" style="12"/>
  </cols>
  <sheetData>
    <row r="1" spans="1:19" s="76" customFormat="1" ht="19.2">
      <c r="A1" s="8" t="str">
        <f ca="1">MID(CELL("FILENAME",A1),FIND("]",CELL("FILENAME",A1))+1,99)&amp;"　"&amp;"幼児・児童・生徒の平均体位"</f>
        <v>52　幼児・児童・生徒の平均体位</v>
      </c>
      <c r="B1" s="8"/>
      <c r="C1" s="8"/>
      <c r="D1" s="8"/>
      <c r="E1" s="8"/>
      <c r="F1" s="8"/>
      <c r="G1" s="8"/>
      <c r="H1" s="8"/>
      <c r="I1" s="8"/>
      <c r="J1" s="8"/>
      <c r="K1" s="8"/>
      <c r="L1" s="8"/>
      <c r="M1" s="8"/>
      <c r="N1" s="8"/>
      <c r="O1" s="8"/>
      <c r="P1" s="8"/>
      <c r="Q1" s="8"/>
      <c r="R1" s="8"/>
      <c r="S1" s="8"/>
    </row>
    <row r="3" spans="1:19" s="232" customFormat="1" ht="46.2" customHeight="1">
      <c r="A3" s="264" t="s">
        <v>203</v>
      </c>
      <c r="B3" s="264"/>
      <c r="C3" s="264"/>
      <c r="D3" s="264"/>
      <c r="E3" s="264"/>
      <c r="F3" s="264"/>
      <c r="G3" s="264"/>
      <c r="H3" s="264"/>
      <c r="I3" s="264"/>
      <c r="J3" s="264"/>
      <c r="K3" s="264"/>
      <c r="L3" s="264"/>
      <c r="M3" s="264"/>
      <c r="N3" s="264"/>
      <c r="O3" s="264"/>
      <c r="P3" s="264"/>
      <c r="Q3" s="264"/>
      <c r="R3" s="264"/>
      <c r="S3" s="264"/>
    </row>
    <row r="4" spans="1:19" s="232" customFormat="1"/>
    <row r="5" spans="1:19" s="232" customFormat="1" ht="1.2" customHeight="1"/>
    <row r="6" spans="1:19" s="232" customFormat="1" ht="1.2" customHeight="1"/>
    <row r="7" spans="1:19">
      <c r="A7" s="77" t="s">
        <v>167</v>
      </c>
      <c r="B7" s="77"/>
      <c r="D7" s="6"/>
      <c r="E7" s="6"/>
      <c r="F7" s="6"/>
      <c r="S7" s="6"/>
    </row>
    <row r="8" spans="1:19" s="257" customFormat="1" ht="28.2" customHeight="1">
      <c r="A8" s="268" t="s">
        <v>205</v>
      </c>
      <c r="B8" s="268"/>
      <c r="C8" s="269"/>
      <c r="D8" s="265" t="s">
        <v>364</v>
      </c>
      <c r="E8" s="266"/>
      <c r="F8" s="266"/>
      <c r="G8" s="266"/>
      <c r="H8" s="266"/>
      <c r="I8" s="266"/>
      <c r="J8" s="267"/>
      <c r="K8" s="266" t="s">
        <v>365</v>
      </c>
      <c r="L8" s="266"/>
      <c r="M8" s="266"/>
      <c r="N8" s="266"/>
      <c r="O8" s="266"/>
      <c r="P8" s="266"/>
      <c r="Q8" s="265" t="s">
        <v>366</v>
      </c>
      <c r="R8" s="266"/>
      <c r="S8" s="266"/>
    </row>
    <row r="9" spans="1:19" s="80" customFormat="1" ht="28.2" customHeight="1">
      <c r="A9" s="270"/>
      <c r="B9" s="270"/>
      <c r="C9" s="271"/>
      <c r="D9" s="78" t="s">
        <v>166</v>
      </c>
      <c r="E9" s="78" t="s">
        <v>165</v>
      </c>
      <c r="F9" s="78" t="s">
        <v>164</v>
      </c>
      <c r="G9" s="78" t="s">
        <v>163</v>
      </c>
      <c r="H9" s="78" t="s">
        <v>162</v>
      </c>
      <c r="I9" s="78" t="s">
        <v>161</v>
      </c>
      <c r="J9" s="78" t="s">
        <v>160</v>
      </c>
      <c r="K9" s="79" t="s">
        <v>159</v>
      </c>
      <c r="L9" s="79" t="s">
        <v>158</v>
      </c>
      <c r="M9" s="79" t="s">
        <v>157</v>
      </c>
      <c r="N9" s="79" t="s">
        <v>156</v>
      </c>
      <c r="O9" s="79" t="s">
        <v>155</v>
      </c>
      <c r="P9" s="78" t="s">
        <v>154</v>
      </c>
      <c r="Q9" s="79" t="s">
        <v>153</v>
      </c>
      <c r="R9" s="78" t="s">
        <v>152</v>
      </c>
      <c r="S9" s="78" t="s">
        <v>151</v>
      </c>
    </row>
    <row r="10" spans="1:19" ht="21" customHeight="1">
      <c r="A10" s="277" t="s">
        <v>201</v>
      </c>
      <c r="B10" s="273" t="s">
        <v>150</v>
      </c>
      <c r="C10" s="227" t="s">
        <v>210</v>
      </c>
      <c r="D10" s="192">
        <v>61.7</v>
      </c>
      <c r="E10" s="193">
        <v>70.5</v>
      </c>
      <c r="F10" s="193">
        <v>79.099999999999994</v>
      </c>
      <c r="G10" s="193">
        <v>87.2</v>
      </c>
      <c r="H10" s="193">
        <v>97.9</v>
      </c>
      <c r="I10" s="193">
        <v>103.2</v>
      </c>
      <c r="J10" s="193">
        <v>109.2</v>
      </c>
      <c r="K10" s="193">
        <v>116.2</v>
      </c>
      <c r="L10" s="193">
        <v>122.3</v>
      </c>
      <c r="M10" s="193">
        <v>127.8</v>
      </c>
      <c r="N10" s="193">
        <v>133.30000000000001</v>
      </c>
      <c r="O10" s="193">
        <v>138.4</v>
      </c>
      <c r="P10" s="193">
        <v>145</v>
      </c>
      <c r="Q10" s="193">
        <v>153.19999999999999</v>
      </c>
      <c r="R10" s="193">
        <v>159.19999999999999</v>
      </c>
      <c r="S10" s="193">
        <v>164.4</v>
      </c>
    </row>
    <row r="11" spans="1:19" ht="21" customHeight="1">
      <c r="A11" s="278"/>
      <c r="B11" s="274"/>
      <c r="C11" s="255" t="s">
        <v>215</v>
      </c>
      <c r="D11" s="194">
        <v>61</v>
      </c>
      <c r="E11" s="193">
        <v>70.400000000000006</v>
      </c>
      <c r="F11" s="193">
        <v>78.2</v>
      </c>
      <c r="G11" s="193">
        <v>88.1</v>
      </c>
      <c r="H11" s="193">
        <v>96.5</v>
      </c>
      <c r="I11" s="193">
        <v>102.8</v>
      </c>
      <c r="J11" s="193">
        <v>109.8</v>
      </c>
      <c r="K11" s="193">
        <v>116.3</v>
      </c>
      <c r="L11" s="193">
        <v>122.6</v>
      </c>
      <c r="M11" s="193">
        <v>128.19999999999999</v>
      </c>
      <c r="N11" s="193">
        <v>132.9</v>
      </c>
      <c r="O11" s="193">
        <v>138.4</v>
      </c>
      <c r="P11" s="193">
        <v>144.80000000000001</v>
      </c>
      <c r="Q11" s="193">
        <v>151.5</v>
      </c>
      <c r="R11" s="193">
        <v>159.80000000000001</v>
      </c>
      <c r="S11" s="193">
        <v>165.5</v>
      </c>
    </row>
    <row r="12" spans="1:19" ht="21" customHeight="1">
      <c r="A12" s="278"/>
      <c r="B12" s="274"/>
      <c r="C12" s="255" t="s">
        <v>212</v>
      </c>
      <c r="D12" s="195">
        <v>64.900000000000006</v>
      </c>
      <c r="E12" s="196">
        <v>76.3</v>
      </c>
      <c r="F12" s="196">
        <v>83.5</v>
      </c>
      <c r="G12" s="196">
        <v>91</v>
      </c>
      <c r="H12" s="196">
        <v>99.4</v>
      </c>
      <c r="I12" s="196">
        <v>106.9</v>
      </c>
      <c r="J12" s="196">
        <v>113.1</v>
      </c>
      <c r="K12" s="193">
        <v>117.8</v>
      </c>
      <c r="L12" s="193">
        <v>123.6</v>
      </c>
      <c r="M12" s="193">
        <v>129.4</v>
      </c>
      <c r="N12" s="193">
        <v>135</v>
      </c>
      <c r="O12" s="193">
        <v>140.6</v>
      </c>
      <c r="P12" s="193">
        <v>147.30000000000001</v>
      </c>
      <c r="Q12" s="193">
        <v>153.80000000000001</v>
      </c>
      <c r="R12" s="193">
        <v>159.80000000000001</v>
      </c>
      <c r="S12" s="193">
        <v>166.2</v>
      </c>
    </row>
    <row r="13" spans="1:19" ht="21" customHeight="1">
      <c r="A13" s="278"/>
      <c r="B13" s="274"/>
      <c r="C13" s="255" t="s">
        <v>213</v>
      </c>
      <c r="D13" s="197" t="s">
        <v>0</v>
      </c>
      <c r="E13" s="196">
        <v>71.099999999999994</v>
      </c>
      <c r="F13" s="196">
        <v>78.599999999999994</v>
      </c>
      <c r="G13" s="196">
        <v>92</v>
      </c>
      <c r="H13" s="196">
        <v>95.7</v>
      </c>
      <c r="I13" s="196">
        <v>105.3</v>
      </c>
      <c r="J13" s="196">
        <v>112.8</v>
      </c>
      <c r="K13" s="193">
        <v>116.330561555076</v>
      </c>
      <c r="L13" s="193">
        <v>122.63457051961825</v>
      </c>
      <c r="M13" s="193">
        <v>128.01316326530613</v>
      </c>
      <c r="N13" s="193">
        <v>133.94338624338624</v>
      </c>
      <c r="O13" s="193">
        <v>139.70613861386141</v>
      </c>
      <c r="P13" s="193">
        <v>145.01043566362713</v>
      </c>
      <c r="Q13" s="193">
        <v>153.67126736111112</v>
      </c>
      <c r="R13" s="193">
        <v>160.30992438563325</v>
      </c>
      <c r="S13" s="193">
        <v>165.63229813664594</v>
      </c>
    </row>
    <row r="14" spans="1:19" ht="21" customHeight="1">
      <c r="A14" s="278"/>
      <c r="B14" s="274"/>
      <c r="C14" s="255" t="s">
        <v>216</v>
      </c>
      <c r="D14" s="198" t="s">
        <v>268</v>
      </c>
      <c r="E14" s="199">
        <v>77</v>
      </c>
      <c r="F14" s="199">
        <v>87.6</v>
      </c>
      <c r="G14" s="199">
        <v>93.3</v>
      </c>
      <c r="H14" s="199">
        <v>100.8</v>
      </c>
      <c r="I14" s="199">
        <v>106.7</v>
      </c>
      <c r="J14" s="199">
        <v>115</v>
      </c>
      <c r="K14" s="200">
        <v>117.14535864978902</v>
      </c>
      <c r="L14" s="200">
        <v>122.18937875751502</v>
      </c>
      <c r="M14" s="200">
        <v>127.94703344120822</v>
      </c>
      <c r="N14" s="200">
        <v>133.57772073921967</v>
      </c>
      <c r="O14" s="200">
        <v>138.54021390374328</v>
      </c>
      <c r="P14" s="200">
        <v>145.63684210526313</v>
      </c>
      <c r="Q14" s="200">
        <v>152.82763915547025</v>
      </c>
      <c r="R14" s="200">
        <v>160.59787644787644</v>
      </c>
      <c r="S14" s="200">
        <v>166.35311355311356</v>
      </c>
    </row>
    <row r="15" spans="1:19" ht="21" customHeight="1">
      <c r="A15" s="278"/>
      <c r="B15" s="274"/>
      <c r="C15" s="228" t="s">
        <v>148</v>
      </c>
      <c r="D15" s="201" t="s">
        <v>348</v>
      </c>
      <c r="E15" s="202" t="s">
        <v>1</v>
      </c>
      <c r="F15" s="202" t="s">
        <v>1</v>
      </c>
      <c r="G15" s="202" t="s">
        <v>1</v>
      </c>
      <c r="H15" s="202" t="s">
        <v>1</v>
      </c>
      <c r="I15" s="203" t="s">
        <v>1</v>
      </c>
      <c r="J15" s="204" t="s">
        <v>1</v>
      </c>
      <c r="K15" s="205">
        <v>117</v>
      </c>
      <c r="L15" s="205">
        <v>122.9</v>
      </c>
      <c r="M15" s="205">
        <v>128.5</v>
      </c>
      <c r="N15" s="205">
        <v>133.9</v>
      </c>
      <c r="O15" s="205">
        <v>139.69999999999999</v>
      </c>
      <c r="P15" s="205">
        <v>146.1</v>
      </c>
      <c r="Q15" s="205">
        <v>154</v>
      </c>
      <c r="R15" s="205">
        <v>160.9</v>
      </c>
      <c r="S15" s="205">
        <v>165.8</v>
      </c>
    </row>
    <row r="16" spans="1:19" ht="21" customHeight="1">
      <c r="A16" s="278"/>
      <c r="B16" s="273" t="s">
        <v>149</v>
      </c>
      <c r="C16" s="227" t="s">
        <v>210</v>
      </c>
      <c r="D16" s="194">
        <v>6.4</v>
      </c>
      <c r="E16" s="193">
        <v>8.6999999999999993</v>
      </c>
      <c r="F16" s="193">
        <v>11.3</v>
      </c>
      <c r="G16" s="193">
        <v>12.8</v>
      </c>
      <c r="H16" s="193">
        <v>15</v>
      </c>
      <c r="I16" s="193">
        <v>16.399999999999999</v>
      </c>
      <c r="J16" s="193">
        <v>18.5</v>
      </c>
      <c r="K16" s="193">
        <v>20.9</v>
      </c>
      <c r="L16" s="193">
        <v>23.7</v>
      </c>
      <c r="M16" s="193">
        <v>26.9</v>
      </c>
      <c r="N16" s="193">
        <v>30.2</v>
      </c>
      <c r="O16" s="193">
        <v>33.200000000000003</v>
      </c>
      <c r="P16" s="193">
        <v>37.4</v>
      </c>
      <c r="Q16" s="193">
        <v>43.5</v>
      </c>
      <c r="R16" s="193">
        <v>47.4</v>
      </c>
      <c r="S16" s="193">
        <v>52.8</v>
      </c>
    </row>
    <row r="17" spans="1:19" ht="21" customHeight="1">
      <c r="A17" s="278"/>
      <c r="B17" s="274"/>
      <c r="C17" s="255" t="s">
        <v>215</v>
      </c>
      <c r="D17" s="194">
        <v>7.5</v>
      </c>
      <c r="E17" s="193">
        <v>8.8000000000000007</v>
      </c>
      <c r="F17" s="193">
        <v>11</v>
      </c>
      <c r="G17" s="193">
        <v>13.9</v>
      </c>
      <c r="H17" s="193">
        <v>14.6</v>
      </c>
      <c r="I17" s="193">
        <v>16.399999999999999</v>
      </c>
      <c r="J17" s="193">
        <v>18.399999999999999</v>
      </c>
      <c r="K17" s="193">
        <v>21</v>
      </c>
      <c r="L17" s="193">
        <v>23.7</v>
      </c>
      <c r="M17" s="193">
        <v>26.9</v>
      </c>
      <c r="N17" s="193">
        <v>29.8</v>
      </c>
      <c r="O17" s="193">
        <v>33.299999999999997</v>
      </c>
      <c r="P17" s="193">
        <v>38</v>
      </c>
      <c r="Q17" s="193">
        <v>42.6</v>
      </c>
      <c r="R17" s="193">
        <v>47.5</v>
      </c>
      <c r="S17" s="193">
        <v>52.7</v>
      </c>
    </row>
    <row r="18" spans="1:19" ht="21" customHeight="1">
      <c r="A18" s="278"/>
      <c r="B18" s="274"/>
      <c r="C18" s="255" t="s">
        <v>212</v>
      </c>
      <c r="D18" s="195">
        <v>7.3</v>
      </c>
      <c r="E18" s="196">
        <v>10</v>
      </c>
      <c r="F18" s="196">
        <v>11.9</v>
      </c>
      <c r="G18" s="196">
        <v>13.6</v>
      </c>
      <c r="H18" s="196">
        <v>15.4</v>
      </c>
      <c r="I18" s="196">
        <v>17.7</v>
      </c>
      <c r="J18" s="196">
        <v>19.899999999999999</v>
      </c>
      <c r="K18" s="193">
        <v>21.7</v>
      </c>
      <c r="L18" s="193">
        <v>24.9</v>
      </c>
      <c r="M18" s="193">
        <v>28</v>
      </c>
      <c r="N18" s="193">
        <v>31.5</v>
      </c>
      <c r="O18" s="193">
        <v>35.5</v>
      </c>
      <c r="P18" s="193">
        <v>40.5</v>
      </c>
      <c r="Q18" s="193">
        <v>45.1</v>
      </c>
      <c r="R18" s="193">
        <v>49.3</v>
      </c>
      <c r="S18" s="193">
        <v>54.4</v>
      </c>
    </row>
    <row r="19" spans="1:19" ht="21" customHeight="1">
      <c r="A19" s="278"/>
      <c r="B19" s="274"/>
      <c r="C19" s="255" t="s">
        <v>213</v>
      </c>
      <c r="D19" s="197" t="s">
        <v>1</v>
      </c>
      <c r="E19" s="196">
        <v>9</v>
      </c>
      <c r="F19" s="196">
        <v>10.7</v>
      </c>
      <c r="G19" s="196">
        <v>13.6</v>
      </c>
      <c r="H19" s="196">
        <v>14.5</v>
      </c>
      <c r="I19" s="196">
        <v>17</v>
      </c>
      <c r="J19" s="196">
        <v>19.399999999999999</v>
      </c>
      <c r="K19" s="193">
        <v>21.254967602591787</v>
      </c>
      <c r="L19" s="193">
        <v>23.979639448568403</v>
      </c>
      <c r="M19" s="193">
        <v>27.023877551020412</v>
      </c>
      <c r="N19" s="193">
        <v>31.022433862433864</v>
      </c>
      <c r="O19" s="193">
        <v>34.351337958374629</v>
      </c>
      <c r="P19" s="193">
        <v>38.443363728470111</v>
      </c>
      <c r="Q19" s="193">
        <v>43.950781250000006</v>
      </c>
      <c r="R19" s="193">
        <v>48.558837429111534</v>
      </c>
      <c r="S19" s="193">
        <v>53.293433895297255</v>
      </c>
    </row>
    <row r="20" spans="1:19" ht="21" customHeight="1">
      <c r="A20" s="278"/>
      <c r="B20" s="274"/>
      <c r="C20" s="255" t="s">
        <v>216</v>
      </c>
      <c r="D20" s="198" t="s">
        <v>268</v>
      </c>
      <c r="E20" s="199">
        <v>9.1999999999999993</v>
      </c>
      <c r="F20" s="199">
        <v>12.5</v>
      </c>
      <c r="G20" s="199">
        <v>13.5</v>
      </c>
      <c r="H20" s="199">
        <v>15.4</v>
      </c>
      <c r="I20" s="199">
        <v>16.8</v>
      </c>
      <c r="J20" s="199">
        <v>19.7</v>
      </c>
      <c r="K20" s="200">
        <v>21.346624472573843</v>
      </c>
      <c r="L20" s="200">
        <v>23.88657314629258</v>
      </c>
      <c r="M20" s="200">
        <v>27.504907306434028</v>
      </c>
      <c r="N20" s="200">
        <v>31.125770020533885</v>
      </c>
      <c r="O20" s="200">
        <v>34.045026737967916</v>
      </c>
      <c r="P20" s="200">
        <v>38.972824919441464</v>
      </c>
      <c r="Q20" s="200">
        <v>43.866602687140116</v>
      </c>
      <c r="R20" s="200">
        <v>48.971235521235528</v>
      </c>
      <c r="S20" s="200">
        <v>53.497802197802194</v>
      </c>
    </row>
    <row r="21" spans="1:19" ht="21" customHeight="1">
      <c r="A21" s="279"/>
      <c r="B21" s="275"/>
      <c r="C21" s="228" t="s">
        <v>148</v>
      </c>
      <c r="D21" s="201" t="s">
        <v>348</v>
      </c>
      <c r="E21" s="202" t="s">
        <v>1</v>
      </c>
      <c r="F21" s="202" t="s">
        <v>1</v>
      </c>
      <c r="G21" s="202" t="s">
        <v>1</v>
      </c>
      <c r="H21" s="202" t="s">
        <v>1</v>
      </c>
      <c r="I21" s="203" t="s">
        <v>1</v>
      </c>
      <c r="J21" s="204" t="s">
        <v>1</v>
      </c>
      <c r="K21" s="205">
        <v>21.8</v>
      </c>
      <c r="L21" s="205">
        <v>24.6</v>
      </c>
      <c r="M21" s="205">
        <v>28</v>
      </c>
      <c r="N21" s="205">
        <v>31.5</v>
      </c>
      <c r="O21" s="205">
        <v>35.700000000000003</v>
      </c>
      <c r="P21" s="205">
        <v>40</v>
      </c>
      <c r="Q21" s="205">
        <v>45.7</v>
      </c>
      <c r="R21" s="205">
        <v>50.6</v>
      </c>
      <c r="S21" s="205">
        <v>55</v>
      </c>
    </row>
    <row r="22" spans="1:19" ht="21" customHeight="1">
      <c r="A22" s="277" t="s">
        <v>202</v>
      </c>
      <c r="B22" s="274" t="s">
        <v>150</v>
      </c>
      <c r="C22" s="227" t="s">
        <v>210</v>
      </c>
      <c r="D22" s="194">
        <v>63.8</v>
      </c>
      <c r="E22" s="193">
        <v>69.7</v>
      </c>
      <c r="F22" s="193">
        <v>78.099999999999994</v>
      </c>
      <c r="G22" s="193">
        <v>87.5</v>
      </c>
      <c r="H22" s="193">
        <v>95.7</v>
      </c>
      <c r="I22" s="193">
        <v>102.1</v>
      </c>
      <c r="J22" s="193">
        <v>108.7</v>
      </c>
      <c r="K22" s="193">
        <v>115.3</v>
      </c>
      <c r="L22" s="193">
        <v>120.6</v>
      </c>
      <c r="M22" s="193">
        <v>126.4</v>
      </c>
      <c r="N22" s="193">
        <v>133</v>
      </c>
      <c r="O22" s="193">
        <v>139.5</v>
      </c>
      <c r="P22" s="193">
        <v>146.4</v>
      </c>
      <c r="Q22" s="193">
        <v>151.6</v>
      </c>
      <c r="R22" s="193">
        <v>155.80000000000001</v>
      </c>
      <c r="S22" s="193">
        <v>157</v>
      </c>
    </row>
    <row r="23" spans="1:19" ht="21" customHeight="1">
      <c r="A23" s="278"/>
      <c r="B23" s="274"/>
      <c r="C23" s="255" t="s">
        <v>215</v>
      </c>
      <c r="D23" s="194">
        <v>61.6</v>
      </c>
      <c r="E23" s="193">
        <v>69.7</v>
      </c>
      <c r="F23" s="193">
        <v>77</v>
      </c>
      <c r="G23" s="193">
        <v>85.7</v>
      </c>
      <c r="H23" s="193">
        <v>94.7</v>
      </c>
      <c r="I23" s="193">
        <v>102.5</v>
      </c>
      <c r="J23" s="193">
        <v>108.7</v>
      </c>
      <c r="K23" s="193">
        <v>114.9</v>
      </c>
      <c r="L23" s="193">
        <v>120.8</v>
      </c>
      <c r="M23" s="193">
        <v>127.2</v>
      </c>
      <c r="N23" s="193">
        <v>132.9</v>
      </c>
      <c r="O23" s="193">
        <v>139.5</v>
      </c>
      <c r="P23" s="193">
        <v>146</v>
      </c>
      <c r="Q23" s="193">
        <v>152.19999999999999</v>
      </c>
      <c r="R23" s="193">
        <v>155</v>
      </c>
      <c r="S23" s="193">
        <v>156.80000000000001</v>
      </c>
    </row>
    <row r="24" spans="1:19" ht="21" customHeight="1">
      <c r="A24" s="278"/>
      <c r="B24" s="274"/>
      <c r="C24" s="255" t="s">
        <v>212</v>
      </c>
      <c r="D24" s="197" t="s">
        <v>0</v>
      </c>
      <c r="E24" s="196">
        <v>74.400000000000006</v>
      </c>
      <c r="F24" s="196">
        <v>82.8</v>
      </c>
      <c r="G24" s="196">
        <v>91.2</v>
      </c>
      <c r="H24" s="196">
        <v>98.3</v>
      </c>
      <c r="I24" s="196">
        <v>105.1</v>
      </c>
      <c r="J24" s="196">
        <v>112.6</v>
      </c>
      <c r="K24" s="193">
        <v>116.9</v>
      </c>
      <c r="L24" s="193">
        <v>122.6</v>
      </c>
      <c r="M24" s="193">
        <v>128.80000000000001</v>
      </c>
      <c r="N24" s="193">
        <v>134.4</v>
      </c>
      <c r="O24" s="193">
        <v>141.1</v>
      </c>
      <c r="P24" s="193">
        <v>148.1</v>
      </c>
      <c r="Q24" s="193">
        <v>152.4</v>
      </c>
      <c r="R24" s="193">
        <v>155.5</v>
      </c>
      <c r="S24" s="193">
        <v>156.6</v>
      </c>
    </row>
    <row r="25" spans="1:19" ht="21" customHeight="1">
      <c r="A25" s="278"/>
      <c r="B25" s="274"/>
      <c r="C25" s="255" t="s">
        <v>213</v>
      </c>
      <c r="D25" s="195">
        <v>58.8</v>
      </c>
      <c r="E25" s="196">
        <v>72.900000000000006</v>
      </c>
      <c r="F25" s="196">
        <v>79</v>
      </c>
      <c r="G25" s="196">
        <v>83.9</v>
      </c>
      <c r="H25" s="196">
        <v>97.2</v>
      </c>
      <c r="I25" s="196">
        <v>100.2</v>
      </c>
      <c r="J25" s="196">
        <v>104.4</v>
      </c>
      <c r="K25" s="193">
        <v>114.24407158836689</v>
      </c>
      <c r="L25" s="193">
        <v>120.9887949260042</v>
      </c>
      <c r="M25" s="193">
        <v>127.43904761904761</v>
      </c>
      <c r="N25" s="193">
        <v>134.20083507306884</v>
      </c>
      <c r="O25" s="193">
        <v>141.29214830970557</v>
      </c>
      <c r="P25" s="193">
        <v>146.5840811965812</v>
      </c>
      <c r="Q25" s="193">
        <v>152.38298872180454</v>
      </c>
      <c r="R25" s="193">
        <v>154.86027397260276</v>
      </c>
      <c r="S25" s="193">
        <v>158.015625</v>
      </c>
    </row>
    <row r="26" spans="1:19" ht="21" customHeight="1">
      <c r="A26" s="278"/>
      <c r="B26" s="274"/>
      <c r="C26" s="255" t="s">
        <v>216</v>
      </c>
      <c r="D26" s="198" t="s">
        <v>268</v>
      </c>
      <c r="E26" s="199">
        <v>72.3</v>
      </c>
      <c r="F26" s="199">
        <v>82.3</v>
      </c>
      <c r="G26" s="199">
        <v>94.4</v>
      </c>
      <c r="H26" s="199">
        <v>100.1</v>
      </c>
      <c r="I26" s="199">
        <v>107.5</v>
      </c>
      <c r="J26" s="199">
        <v>112.4</v>
      </c>
      <c r="K26" s="200">
        <v>115.25315852205006</v>
      </c>
      <c r="L26" s="200">
        <v>121.45287485907552</v>
      </c>
      <c r="M26" s="200">
        <v>126.7315673289183</v>
      </c>
      <c r="N26" s="200">
        <v>133.61597051597053</v>
      </c>
      <c r="O26" s="200">
        <v>140.96836734693878</v>
      </c>
      <c r="P26" s="200">
        <v>146.59320276497698</v>
      </c>
      <c r="Q26" s="200">
        <v>151.85036900369002</v>
      </c>
      <c r="R26" s="200">
        <v>155.02469387755104</v>
      </c>
      <c r="S26" s="200">
        <v>156.21964679911699</v>
      </c>
    </row>
    <row r="27" spans="1:19" ht="21" customHeight="1">
      <c r="A27" s="278"/>
      <c r="B27" s="274"/>
      <c r="C27" s="228" t="s">
        <v>148</v>
      </c>
      <c r="D27" s="201" t="s">
        <v>348</v>
      </c>
      <c r="E27" s="202" t="s">
        <v>1</v>
      </c>
      <c r="F27" s="202" t="s">
        <v>1</v>
      </c>
      <c r="G27" s="202" t="s">
        <v>1</v>
      </c>
      <c r="H27" s="202" t="s">
        <v>1</v>
      </c>
      <c r="I27" s="203" t="s">
        <v>1</v>
      </c>
      <c r="J27" s="204" t="s">
        <v>1</v>
      </c>
      <c r="K27" s="205">
        <v>116</v>
      </c>
      <c r="L27" s="205">
        <v>122</v>
      </c>
      <c r="M27" s="205">
        <v>128.1</v>
      </c>
      <c r="N27" s="205">
        <v>134.5</v>
      </c>
      <c r="O27" s="205">
        <v>141.4</v>
      </c>
      <c r="P27" s="205">
        <v>147.9</v>
      </c>
      <c r="Q27" s="205">
        <v>152.19999999999999</v>
      </c>
      <c r="R27" s="205">
        <v>154.9</v>
      </c>
      <c r="S27" s="205">
        <v>156.5</v>
      </c>
    </row>
    <row r="28" spans="1:19" ht="21" customHeight="1">
      <c r="A28" s="278"/>
      <c r="B28" s="273" t="s">
        <v>149</v>
      </c>
      <c r="C28" s="227" t="s">
        <v>210</v>
      </c>
      <c r="D28" s="194">
        <v>7.2</v>
      </c>
      <c r="E28" s="193">
        <v>8.1</v>
      </c>
      <c r="F28" s="193">
        <v>10.199999999999999</v>
      </c>
      <c r="G28" s="193">
        <v>12.5</v>
      </c>
      <c r="H28" s="193">
        <v>14.2</v>
      </c>
      <c r="I28" s="193">
        <v>16.100000000000001</v>
      </c>
      <c r="J28" s="193">
        <v>18.2</v>
      </c>
      <c r="K28" s="193">
        <v>20.6</v>
      </c>
      <c r="L28" s="193">
        <v>26.8</v>
      </c>
      <c r="M28" s="193">
        <v>25.7</v>
      </c>
      <c r="N28" s="193">
        <v>29.2</v>
      </c>
      <c r="O28" s="193">
        <v>33.4</v>
      </c>
      <c r="P28" s="193">
        <v>38</v>
      </c>
      <c r="Q28" s="193">
        <v>42.9</v>
      </c>
      <c r="R28" s="193">
        <v>47</v>
      </c>
      <c r="S28" s="193">
        <v>48.9</v>
      </c>
    </row>
    <row r="29" spans="1:19" ht="21" customHeight="1">
      <c r="A29" s="278"/>
      <c r="B29" s="274"/>
      <c r="C29" s="255" t="s">
        <v>215</v>
      </c>
      <c r="D29" s="194">
        <v>6.3</v>
      </c>
      <c r="E29" s="193">
        <v>8.1999999999999993</v>
      </c>
      <c r="F29" s="193">
        <v>10</v>
      </c>
      <c r="G29" s="193">
        <v>12.3</v>
      </c>
      <c r="H29" s="193">
        <v>14.1</v>
      </c>
      <c r="I29" s="193">
        <v>16.100000000000001</v>
      </c>
      <c r="J29" s="193">
        <v>18.2</v>
      </c>
      <c r="K29" s="193">
        <v>20.5</v>
      </c>
      <c r="L29" s="193">
        <v>23</v>
      </c>
      <c r="M29" s="193">
        <v>25.9</v>
      </c>
      <c r="N29" s="193">
        <v>29.7</v>
      </c>
      <c r="O29" s="193">
        <v>33</v>
      </c>
      <c r="P29" s="193">
        <v>37.6</v>
      </c>
      <c r="Q29" s="193">
        <v>42.3</v>
      </c>
      <c r="R29" s="193">
        <v>45.6</v>
      </c>
      <c r="S29" s="193">
        <v>48.8</v>
      </c>
    </row>
    <row r="30" spans="1:19" ht="21" customHeight="1">
      <c r="A30" s="278"/>
      <c r="B30" s="274"/>
      <c r="C30" s="255" t="s">
        <v>212</v>
      </c>
      <c r="D30" s="197" t="s">
        <v>0</v>
      </c>
      <c r="E30" s="196">
        <v>9.3000000000000007</v>
      </c>
      <c r="F30" s="196">
        <v>11.3</v>
      </c>
      <c r="G30" s="196">
        <v>13.2</v>
      </c>
      <c r="H30" s="196">
        <v>15</v>
      </c>
      <c r="I30" s="196">
        <v>17.100000000000001</v>
      </c>
      <c r="J30" s="196">
        <v>19.399999999999999</v>
      </c>
      <c r="K30" s="193">
        <v>21.3</v>
      </c>
      <c r="L30" s="193">
        <v>24</v>
      </c>
      <c r="M30" s="193">
        <v>27.1</v>
      </c>
      <c r="N30" s="193">
        <v>30.5</v>
      </c>
      <c r="O30" s="193">
        <v>34.4</v>
      </c>
      <c r="P30" s="193">
        <v>39.700000000000003</v>
      </c>
      <c r="Q30" s="193">
        <v>43.6</v>
      </c>
      <c r="R30" s="193">
        <v>46.9</v>
      </c>
      <c r="S30" s="193">
        <v>49.5</v>
      </c>
    </row>
    <row r="31" spans="1:19" ht="21" customHeight="1">
      <c r="A31" s="278"/>
      <c r="B31" s="274"/>
      <c r="C31" s="255" t="s">
        <v>213</v>
      </c>
      <c r="D31" s="195">
        <v>5.4</v>
      </c>
      <c r="E31" s="196">
        <v>9.3000000000000007</v>
      </c>
      <c r="F31" s="196">
        <v>10.5</v>
      </c>
      <c r="G31" s="196">
        <v>12.3</v>
      </c>
      <c r="H31" s="196">
        <v>15.1</v>
      </c>
      <c r="I31" s="196">
        <v>16.2</v>
      </c>
      <c r="J31" s="196">
        <v>18.2</v>
      </c>
      <c r="K31" s="193">
        <v>20.413199105145416</v>
      </c>
      <c r="L31" s="193">
        <v>23.15983086680761</v>
      </c>
      <c r="M31" s="193">
        <v>26.392275132275135</v>
      </c>
      <c r="N31" s="193">
        <v>29.898329853862215</v>
      </c>
      <c r="O31" s="193">
        <v>33.92660850599782</v>
      </c>
      <c r="P31" s="193">
        <v>38.529166666666654</v>
      </c>
      <c r="Q31" s="193">
        <v>42.596898496240598</v>
      </c>
      <c r="R31" s="193">
        <v>46.064313725490194</v>
      </c>
      <c r="S31" s="193">
        <v>48.930615234374997</v>
      </c>
    </row>
    <row r="32" spans="1:19" ht="21" customHeight="1">
      <c r="A32" s="278"/>
      <c r="B32" s="274"/>
      <c r="C32" s="229" t="s">
        <v>216</v>
      </c>
      <c r="D32" s="198" t="s">
        <v>268</v>
      </c>
      <c r="E32" s="199">
        <v>10.5</v>
      </c>
      <c r="F32" s="199">
        <v>10.7</v>
      </c>
      <c r="G32" s="199">
        <v>13.5</v>
      </c>
      <c r="H32" s="199">
        <v>15.2</v>
      </c>
      <c r="I32" s="199">
        <v>16.899999999999999</v>
      </c>
      <c r="J32" s="199">
        <v>19.3</v>
      </c>
      <c r="K32" s="200">
        <v>20.623122765196662</v>
      </c>
      <c r="L32" s="200">
        <v>23.431567080045095</v>
      </c>
      <c r="M32" s="200">
        <v>26.354525386313462</v>
      </c>
      <c r="N32" s="200">
        <v>30.010933660933659</v>
      </c>
      <c r="O32" s="200">
        <v>34.688321995464847</v>
      </c>
      <c r="P32" s="200">
        <v>38.977675489067884</v>
      </c>
      <c r="Q32" s="200">
        <v>43.053690036900363</v>
      </c>
      <c r="R32" s="200">
        <v>46.866798418972337</v>
      </c>
      <c r="S32" s="200">
        <v>48.335938189845479</v>
      </c>
    </row>
    <row r="33" spans="1:19" ht="21" customHeight="1">
      <c r="A33" s="280"/>
      <c r="B33" s="276"/>
      <c r="C33" s="230" t="s">
        <v>148</v>
      </c>
      <c r="D33" s="206" t="s">
        <v>348</v>
      </c>
      <c r="E33" s="207" t="s">
        <v>1</v>
      </c>
      <c r="F33" s="207" t="s">
        <v>1</v>
      </c>
      <c r="G33" s="207" t="s">
        <v>1</v>
      </c>
      <c r="H33" s="207" t="s">
        <v>1</v>
      </c>
      <c r="I33" s="208" t="s">
        <v>1</v>
      </c>
      <c r="J33" s="209" t="s">
        <v>1</v>
      </c>
      <c r="K33" s="210">
        <v>21.3</v>
      </c>
      <c r="L33" s="210">
        <v>24</v>
      </c>
      <c r="M33" s="210">
        <v>27.3</v>
      </c>
      <c r="N33" s="210">
        <v>31.1</v>
      </c>
      <c r="O33" s="210">
        <v>35.5</v>
      </c>
      <c r="P33" s="210">
        <v>40.5</v>
      </c>
      <c r="Q33" s="210">
        <v>44.5</v>
      </c>
      <c r="R33" s="210">
        <v>47.7</v>
      </c>
      <c r="S33" s="210">
        <v>49.9</v>
      </c>
    </row>
    <row r="34" spans="1:19" ht="28.2" customHeight="1">
      <c r="A34" s="82"/>
      <c r="B34" s="82"/>
      <c r="C34" s="83"/>
      <c r="D34" s="81"/>
      <c r="E34" s="81"/>
      <c r="F34" s="81"/>
      <c r="G34" s="81"/>
      <c r="H34" s="81"/>
      <c r="I34" s="281" t="s">
        <v>350</v>
      </c>
      <c r="J34" s="281"/>
      <c r="K34" s="282"/>
      <c r="L34" s="282"/>
      <c r="M34" s="282"/>
      <c r="N34" s="282"/>
      <c r="O34" s="282"/>
      <c r="P34" s="282"/>
      <c r="Q34" s="282"/>
      <c r="R34" s="282"/>
      <c r="S34" s="282"/>
    </row>
    <row r="35" spans="1:19">
      <c r="A35" s="12" t="s">
        <v>242</v>
      </c>
      <c r="S35" s="13"/>
    </row>
    <row r="36" spans="1:19" ht="24.6" customHeight="1">
      <c r="A36" s="272" t="s">
        <v>204</v>
      </c>
      <c r="B36" s="272"/>
      <c r="C36" s="272"/>
      <c r="D36" s="272"/>
      <c r="E36" s="272"/>
      <c r="F36" s="272"/>
      <c r="G36" s="272"/>
      <c r="H36" s="272"/>
      <c r="I36" s="272"/>
      <c r="J36" s="272"/>
      <c r="K36" s="272"/>
      <c r="L36" s="272"/>
      <c r="M36" s="272"/>
      <c r="N36" s="272"/>
      <c r="O36" s="272"/>
      <c r="P36" s="272"/>
      <c r="Q36" s="272"/>
      <c r="R36" s="272"/>
      <c r="S36" s="272"/>
    </row>
    <row r="37" spans="1:19">
      <c r="B37" s="13"/>
      <c r="C37" s="13"/>
      <c r="D37" s="6"/>
      <c r="E37" s="6"/>
      <c r="F37" s="6"/>
      <c r="S37" s="77"/>
    </row>
    <row r="38" spans="1:19">
      <c r="C38" s="13"/>
      <c r="D38" s="6"/>
      <c r="E38" s="6"/>
      <c r="F38" s="6"/>
      <c r="S38" s="77"/>
    </row>
  </sheetData>
  <customSheetViews>
    <customSheetView guid="{DABDF0D7-CA13-48AE-9BA6-C7516D16550D}" showPageBreaks="1" printArea="1" view="pageBreakPreview">
      <selection activeCell="K34" sqref="K34"/>
      <pageMargins left="0.19685039370078741" right="0.70866141732283472" top="0.59055118110236227" bottom="0.59055118110236227" header="0.51181102362204722" footer="0.51181102362204722"/>
      <printOptions horizontalCentered="1"/>
      <pageSetup paperSize="9" scale="81" orientation="portrait" r:id="rId1"/>
      <headerFooter alignWithMargins="0"/>
    </customSheetView>
    <customSheetView guid="{2C390AD3-7D24-4790-A52E-DA48AC473F8C}" showPageBreaks="1" printArea="1" view="pageLayout">
      <selection activeCell="I14" sqref="I14"/>
      <pageMargins left="0.23622047244094491" right="0.23622047244094491" top="0.74803149606299213" bottom="0.74803149606299213" header="0.31496062992125984" footer="0.31496062992125984"/>
      <pageSetup paperSize="9" scale="75" orientation="portrait" r:id="rId2"/>
      <headerFooter alignWithMargins="0">
        <oddFooter>&amp;C&amp;A</oddFooter>
      </headerFooter>
    </customSheetView>
  </customSheetViews>
  <mergeCells count="13">
    <mergeCell ref="A36:S36"/>
    <mergeCell ref="B10:B15"/>
    <mergeCell ref="B16:B21"/>
    <mergeCell ref="B22:B27"/>
    <mergeCell ref="B28:B33"/>
    <mergeCell ref="A10:A21"/>
    <mergeCell ref="A22:A33"/>
    <mergeCell ref="I34:S34"/>
    <mergeCell ref="A3:S3"/>
    <mergeCell ref="D8:J8"/>
    <mergeCell ref="K8:P8"/>
    <mergeCell ref="Q8:S8"/>
    <mergeCell ref="A8:C9"/>
  </mergeCells>
  <phoneticPr fontId="4"/>
  <pageMargins left="0.25" right="0.25" top="0.75" bottom="0.75" header="0.3" footer="0.3"/>
  <pageSetup paperSize="9" orientation="portrait" r:id="rId3"/>
  <headerFooter>
    <oddFooter>&amp;L&amp;"HGPｺﾞｼｯｸM,ﾒﾃﾞｨｳﾑ"&amp;A&amp;R&amp;"HGPｺﾞｼｯｸM,ﾒﾃﾞｨｳﾑ"&amp;A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Normal="100" zoomScaleSheetLayoutView="100" workbookViewId="0">
      <selection activeCell="C15" sqref="C15"/>
    </sheetView>
  </sheetViews>
  <sheetFormatPr defaultColWidth="1.6640625" defaultRowHeight="12"/>
  <cols>
    <col min="1" max="1" width="2.77734375" style="12" customWidth="1"/>
    <col min="2" max="2" width="17.6640625" style="12" customWidth="1"/>
    <col min="3" max="7" width="16.109375" style="12" customWidth="1"/>
    <col min="8" max="16384" width="1.6640625" style="12"/>
  </cols>
  <sheetData>
    <row r="1" spans="1:7" s="10" customFormat="1" ht="19.2">
      <c r="A1" s="8" t="str">
        <f ca="1">MID(CELL("FILENAME",A1),FIND("]",CELL("FILENAME",A1))+1,99)&amp;"　"&amp;"死因別死亡数"</f>
        <v>53　死因別死亡数</v>
      </c>
      <c r="B1" s="8"/>
      <c r="C1" s="9"/>
      <c r="D1" s="9"/>
      <c r="E1" s="9"/>
      <c r="F1" s="9"/>
      <c r="G1" s="9"/>
    </row>
    <row r="2" spans="1:7">
      <c r="A2" s="11"/>
      <c r="B2" s="11"/>
    </row>
    <row r="3" spans="1:7" s="214" customFormat="1" ht="1.2" customHeight="1">
      <c r="A3" s="264"/>
      <c r="B3" s="264"/>
      <c r="C3" s="264"/>
      <c r="D3" s="264"/>
      <c r="E3" s="264"/>
      <c r="F3" s="264"/>
      <c r="G3" s="264"/>
    </row>
    <row r="4" spans="1:7" ht="1.2" customHeight="1">
      <c r="A4" s="13"/>
      <c r="B4" s="13"/>
      <c r="C4" s="13"/>
      <c r="D4" s="13"/>
      <c r="E4" s="13"/>
      <c r="F4" s="13"/>
      <c r="G4" s="13"/>
    </row>
    <row r="5" spans="1:7" s="214" customFormat="1" ht="1.2" customHeight="1">
      <c r="A5" s="232"/>
      <c r="B5" s="232"/>
      <c r="C5" s="232"/>
      <c r="D5" s="232"/>
      <c r="E5" s="232"/>
      <c r="F5" s="232"/>
      <c r="G5" s="232"/>
    </row>
    <row r="6" spans="1:7" ht="1.2" customHeight="1">
      <c r="A6" s="11"/>
      <c r="B6" s="11"/>
    </row>
    <row r="7" spans="1:7" s="17" customFormat="1" ht="30.6" customHeight="1">
      <c r="A7" s="283" t="s">
        <v>205</v>
      </c>
      <c r="B7" s="284"/>
      <c r="C7" s="14" t="s">
        <v>209</v>
      </c>
      <c r="D7" s="14" t="s">
        <v>210</v>
      </c>
      <c r="E7" s="15" t="s">
        <v>215</v>
      </c>
      <c r="F7" s="15" t="s">
        <v>212</v>
      </c>
      <c r="G7" s="16" t="s">
        <v>213</v>
      </c>
    </row>
    <row r="8" spans="1:7" ht="42" customHeight="1">
      <c r="A8" s="285" t="s">
        <v>32</v>
      </c>
      <c r="B8" s="286"/>
      <c r="C8" s="18">
        <v>3623</v>
      </c>
      <c r="D8" s="18">
        <v>3756</v>
      </c>
      <c r="E8" s="18">
        <v>3714</v>
      </c>
      <c r="F8" s="18">
        <v>3845</v>
      </c>
      <c r="G8" s="19">
        <v>4025</v>
      </c>
    </row>
    <row r="9" spans="1:7" ht="42" customHeight="1">
      <c r="A9" s="167"/>
      <c r="B9" s="235" t="s">
        <v>271</v>
      </c>
      <c r="C9" s="18">
        <v>1097</v>
      </c>
      <c r="D9" s="18">
        <v>1103</v>
      </c>
      <c r="E9" s="18">
        <v>1086</v>
      </c>
      <c r="F9" s="18">
        <v>1158</v>
      </c>
      <c r="G9" s="19">
        <v>1177</v>
      </c>
    </row>
    <row r="10" spans="1:7" ht="42" customHeight="1">
      <c r="A10" s="167"/>
      <c r="B10" s="235" t="s">
        <v>31</v>
      </c>
      <c r="C10" s="18">
        <v>673</v>
      </c>
      <c r="D10" s="18">
        <v>679</v>
      </c>
      <c r="E10" s="18">
        <v>684</v>
      </c>
      <c r="F10" s="18">
        <v>647</v>
      </c>
      <c r="G10" s="19">
        <v>736</v>
      </c>
    </row>
    <row r="11" spans="1:7" ht="42" customHeight="1">
      <c r="A11" s="167"/>
      <c r="B11" s="235" t="s">
        <v>272</v>
      </c>
      <c r="C11" s="18">
        <v>214</v>
      </c>
      <c r="D11" s="18">
        <v>243</v>
      </c>
      <c r="E11" s="18">
        <v>218</v>
      </c>
      <c r="F11" s="18">
        <v>204</v>
      </c>
      <c r="G11" s="19">
        <v>215</v>
      </c>
    </row>
    <row r="12" spans="1:7" ht="42" customHeight="1">
      <c r="A12" s="167"/>
      <c r="B12" s="235" t="s">
        <v>30</v>
      </c>
      <c r="C12" s="18">
        <v>227</v>
      </c>
      <c r="D12" s="18">
        <v>236</v>
      </c>
      <c r="E12" s="18">
        <v>193</v>
      </c>
      <c r="F12" s="18">
        <v>184</v>
      </c>
      <c r="G12" s="19">
        <v>187</v>
      </c>
    </row>
    <row r="13" spans="1:7" ht="42" customHeight="1">
      <c r="A13" s="167"/>
      <c r="B13" s="235" t="s">
        <v>273</v>
      </c>
      <c r="C13" s="18">
        <v>93</v>
      </c>
      <c r="D13" s="18">
        <v>77</v>
      </c>
      <c r="E13" s="18">
        <v>78</v>
      </c>
      <c r="F13" s="18">
        <v>87</v>
      </c>
      <c r="G13" s="19">
        <v>81</v>
      </c>
    </row>
    <row r="14" spans="1:7" ht="42" customHeight="1">
      <c r="A14" s="167"/>
      <c r="B14" s="235" t="s">
        <v>29</v>
      </c>
      <c r="C14" s="18">
        <v>47</v>
      </c>
      <c r="D14" s="18">
        <v>41</v>
      </c>
      <c r="E14" s="18">
        <v>37</v>
      </c>
      <c r="F14" s="18">
        <v>49</v>
      </c>
      <c r="G14" s="19">
        <v>50</v>
      </c>
    </row>
    <row r="15" spans="1:7" ht="42" customHeight="1">
      <c r="A15" s="167"/>
      <c r="B15" s="235" t="s">
        <v>28</v>
      </c>
      <c r="C15" s="18">
        <v>64</v>
      </c>
      <c r="D15" s="18">
        <v>84</v>
      </c>
      <c r="E15" s="18">
        <v>61</v>
      </c>
      <c r="F15" s="18">
        <v>68</v>
      </c>
      <c r="G15" s="19">
        <v>47</v>
      </c>
    </row>
    <row r="16" spans="1:7" ht="42" customHeight="1">
      <c r="A16" s="167"/>
      <c r="B16" s="235" t="s">
        <v>27</v>
      </c>
      <c r="C16" s="18">
        <v>260</v>
      </c>
      <c r="D16" s="18">
        <v>282</v>
      </c>
      <c r="E16" s="18">
        <v>287</v>
      </c>
      <c r="F16" s="18">
        <v>305</v>
      </c>
      <c r="G16" s="19">
        <v>382</v>
      </c>
    </row>
    <row r="17" spans="1:7" ht="42" customHeight="1">
      <c r="A17" s="167"/>
      <c r="B17" s="235" t="s">
        <v>274</v>
      </c>
      <c r="C17" s="18">
        <v>36</v>
      </c>
      <c r="D17" s="18">
        <v>35</v>
      </c>
      <c r="E17" s="18">
        <v>68</v>
      </c>
      <c r="F17" s="18">
        <v>53</v>
      </c>
      <c r="G17" s="19">
        <v>42</v>
      </c>
    </row>
    <row r="18" spans="1:7" ht="42" customHeight="1">
      <c r="A18" s="167"/>
      <c r="B18" s="235" t="s">
        <v>26</v>
      </c>
      <c r="C18" s="18">
        <v>64</v>
      </c>
      <c r="D18" s="18">
        <v>79</v>
      </c>
      <c r="E18" s="18">
        <v>76</v>
      </c>
      <c r="F18" s="18">
        <v>77</v>
      </c>
      <c r="G18" s="19">
        <v>75</v>
      </c>
    </row>
    <row r="19" spans="1:7" ht="42" customHeight="1">
      <c r="A19" s="167"/>
      <c r="B19" s="235" t="s">
        <v>25</v>
      </c>
      <c r="C19" s="18">
        <v>26</v>
      </c>
      <c r="D19" s="18">
        <v>23</v>
      </c>
      <c r="E19" s="18">
        <v>24</v>
      </c>
      <c r="F19" s="18">
        <v>24</v>
      </c>
      <c r="G19" s="19">
        <v>36</v>
      </c>
    </row>
    <row r="20" spans="1:7" ht="42" customHeight="1">
      <c r="A20" s="170"/>
      <c r="B20" s="241" t="s">
        <v>24</v>
      </c>
      <c r="C20" s="20">
        <v>822</v>
      </c>
      <c r="D20" s="20">
        <v>874</v>
      </c>
      <c r="E20" s="20">
        <v>902</v>
      </c>
      <c r="F20" s="20">
        <v>989</v>
      </c>
      <c r="G20" s="21">
        <v>997</v>
      </c>
    </row>
    <row r="21" spans="1:7">
      <c r="G21" s="22" t="s">
        <v>286</v>
      </c>
    </row>
  </sheetData>
  <customSheetViews>
    <customSheetView guid="{DABDF0D7-CA13-48AE-9BA6-C7516D16550D}" showPageBreaks="1" printArea="1" view="pageBreakPreview">
      <pageMargins left="0.19685039370078741" right="0.70866141732283472" top="0.59055118110236227" bottom="0.59055118110236227" header="0.51181102362204722" footer="0.51181102362204722"/>
      <printOptions horizontalCentered="1"/>
      <pageSetup paperSize="9" scale="96" orientation="portrait" r:id="rId1"/>
      <headerFooter alignWithMargins="0"/>
    </customSheetView>
    <customSheetView guid="{2C390AD3-7D24-4790-A52E-DA48AC473F8C}" showPageBreaks="1" printArea="1" view="pageLayout" topLeftCell="B1">
      <selection activeCell="I14" sqref="I14"/>
      <pageMargins left="0.23622047244094491" right="0.23622047244094491" top="0.74803149606299213" bottom="0.74803149606299213" header="0.31496062992125984" footer="0.31496062992125984"/>
      <pageSetup paperSize="9" scale="96" orientation="portrait" r:id="rId2"/>
      <headerFooter alignWithMargins="0">
        <oddFooter>&amp;C&amp;A</oddFooter>
      </headerFooter>
    </customSheetView>
  </customSheetViews>
  <mergeCells count="3">
    <mergeCell ref="A3:G3"/>
    <mergeCell ref="A7:B7"/>
    <mergeCell ref="A8:B8"/>
  </mergeCells>
  <phoneticPr fontId="4"/>
  <pageMargins left="0.25" right="0.25" top="0.75" bottom="0.75" header="0.3" footer="0.3"/>
  <pageSetup paperSize="9" orientation="portrait" r:id="rId3"/>
  <headerFooter>
    <oddFooter>&amp;L&amp;"HGPｺﾞｼｯｸM,ﾒﾃﾞｨｳﾑ"&amp;A&amp;R&amp;"HGPｺﾞｼｯｸM,ﾒﾃﾞｨｳﾑ"&amp;A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7"/>
  <sheetViews>
    <sheetView zoomScaleNormal="100" zoomScaleSheetLayoutView="100" workbookViewId="0">
      <selection activeCell="D25" sqref="D25"/>
    </sheetView>
  </sheetViews>
  <sheetFormatPr defaultColWidth="8.88671875" defaultRowHeight="12"/>
  <cols>
    <col min="1" max="1" width="5.109375" style="152" customWidth="1"/>
    <col min="2" max="2" width="13.77734375" style="152" customWidth="1"/>
    <col min="3" max="3" width="7.6640625" style="152" customWidth="1"/>
    <col min="4" max="8" width="14.88671875" style="152" customWidth="1"/>
    <col min="9" max="16384" width="8.88671875" style="152"/>
  </cols>
  <sheetData>
    <row r="1" spans="1:43" s="10" customFormat="1" ht="19.2">
      <c r="A1" s="8" t="str">
        <f ca="1">MID(CELL("FILENAME",A1),FIND("]",CELL("FILENAME",A1))+1,99)&amp;"　"&amp;"年齢 （５歳階級） 別死亡数"</f>
        <v>54　年齢 （５歳階級） 別死亡数</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row>
    <row r="2" spans="1:43" s="12" customFormat="1">
      <c r="A2" s="11"/>
      <c r="B2" s="11"/>
    </row>
    <row r="3" spans="1:43" s="214" customFormat="1" ht="1.2" customHeight="1">
      <c r="A3" s="264"/>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row>
    <row r="4" spans="1:43" s="12" customFormat="1" ht="1.2"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row>
    <row r="5" spans="1:43" s="214" customFormat="1" ht="1.2" customHeight="1">
      <c r="A5" s="232"/>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row>
    <row r="6" spans="1:43" s="12" customFormat="1" ht="1.2" customHeight="1">
      <c r="A6" s="11"/>
      <c r="B6" s="11"/>
    </row>
    <row r="7" spans="1:43" s="186" customFormat="1" ht="19.95" customHeight="1">
      <c r="A7" s="293" t="s">
        <v>205</v>
      </c>
      <c r="B7" s="293"/>
      <c r="C7" s="294"/>
      <c r="D7" s="14" t="s">
        <v>209</v>
      </c>
      <c r="E7" s="14" t="s">
        <v>210</v>
      </c>
      <c r="F7" s="14" t="s">
        <v>211</v>
      </c>
      <c r="G7" s="14" t="s">
        <v>212</v>
      </c>
      <c r="H7" s="185" t="s">
        <v>213</v>
      </c>
    </row>
    <row r="8" spans="1:43" ht="18" customHeight="1">
      <c r="A8" s="295" t="s">
        <v>23</v>
      </c>
      <c r="B8" s="296"/>
      <c r="C8" s="187" t="s">
        <v>14</v>
      </c>
      <c r="D8" s="87">
        <v>3623</v>
      </c>
      <c r="E8" s="87">
        <v>3756</v>
      </c>
      <c r="F8" s="87">
        <v>3714</v>
      </c>
      <c r="G8" s="87">
        <v>3845</v>
      </c>
      <c r="H8" s="87">
        <v>4025</v>
      </c>
    </row>
    <row r="9" spans="1:43" ht="18" customHeight="1">
      <c r="A9" s="297"/>
      <c r="B9" s="298"/>
      <c r="C9" s="175" t="s">
        <v>3</v>
      </c>
      <c r="D9" s="87">
        <v>1864</v>
      </c>
      <c r="E9" s="87">
        <v>1958</v>
      </c>
      <c r="F9" s="87">
        <v>1861</v>
      </c>
      <c r="G9" s="87">
        <v>2023</v>
      </c>
      <c r="H9" s="87">
        <v>2097</v>
      </c>
    </row>
    <row r="10" spans="1:43" ht="18" customHeight="1">
      <c r="A10" s="297"/>
      <c r="B10" s="298"/>
      <c r="C10" s="175" t="s">
        <v>2</v>
      </c>
      <c r="D10" s="87">
        <v>1759</v>
      </c>
      <c r="E10" s="87">
        <v>1798</v>
      </c>
      <c r="F10" s="87">
        <v>1853</v>
      </c>
      <c r="G10" s="87">
        <v>1822</v>
      </c>
      <c r="H10" s="87">
        <v>1928</v>
      </c>
    </row>
    <row r="11" spans="1:43" ht="18" customHeight="1">
      <c r="B11" s="291" t="s">
        <v>22</v>
      </c>
      <c r="C11" s="175" t="s">
        <v>3</v>
      </c>
      <c r="D11" s="87">
        <v>3</v>
      </c>
      <c r="E11" s="87">
        <v>6</v>
      </c>
      <c r="F11" s="87">
        <v>6</v>
      </c>
      <c r="G11" s="87">
        <v>1</v>
      </c>
      <c r="H11" s="87">
        <v>4</v>
      </c>
    </row>
    <row r="12" spans="1:43" ht="18" customHeight="1">
      <c r="B12" s="292"/>
      <c r="C12" s="175" t="s">
        <v>2</v>
      </c>
      <c r="D12" s="87">
        <v>6</v>
      </c>
      <c r="E12" s="87">
        <v>5</v>
      </c>
      <c r="F12" s="87">
        <v>1</v>
      </c>
      <c r="G12" s="87">
        <v>3</v>
      </c>
      <c r="H12" s="87">
        <v>3</v>
      </c>
    </row>
    <row r="13" spans="1:43" ht="18" customHeight="1">
      <c r="B13" s="291" t="s">
        <v>21</v>
      </c>
      <c r="C13" s="175" t="s">
        <v>3</v>
      </c>
      <c r="D13" s="87" t="s">
        <v>0</v>
      </c>
      <c r="E13" s="87" t="s">
        <v>0</v>
      </c>
      <c r="F13" s="87" t="s">
        <v>0</v>
      </c>
      <c r="G13" s="87">
        <v>3</v>
      </c>
      <c r="H13" s="87" t="s">
        <v>1</v>
      </c>
    </row>
    <row r="14" spans="1:43" ht="18" customHeight="1">
      <c r="B14" s="292"/>
      <c r="C14" s="175" t="s">
        <v>2</v>
      </c>
      <c r="D14" s="87" t="s">
        <v>0</v>
      </c>
      <c r="E14" s="87" t="s">
        <v>0</v>
      </c>
      <c r="F14" s="87" t="s">
        <v>0</v>
      </c>
      <c r="G14" s="87" t="s">
        <v>1</v>
      </c>
      <c r="H14" s="87" t="s">
        <v>1</v>
      </c>
    </row>
    <row r="15" spans="1:43" ht="18" customHeight="1">
      <c r="B15" s="291" t="s">
        <v>20</v>
      </c>
      <c r="C15" s="175" t="s">
        <v>3</v>
      </c>
      <c r="D15" s="87">
        <v>2</v>
      </c>
      <c r="E15" s="87">
        <v>2</v>
      </c>
      <c r="F15" s="87">
        <v>1</v>
      </c>
      <c r="G15" s="87" t="s">
        <v>1</v>
      </c>
      <c r="H15" s="87">
        <v>2</v>
      </c>
    </row>
    <row r="16" spans="1:43" ht="18" customHeight="1">
      <c r="B16" s="292"/>
      <c r="C16" s="175" t="s">
        <v>2</v>
      </c>
      <c r="D16" s="87" t="s">
        <v>0</v>
      </c>
      <c r="E16" s="87">
        <v>1</v>
      </c>
      <c r="F16" s="87" t="s">
        <v>0</v>
      </c>
      <c r="G16" s="87">
        <v>1</v>
      </c>
      <c r="H16" s="87" t="s">
        <v>1</v>
      </c>
    </row>
    <row r="17" spans="2:8" ht="18" customHeight="1">
      <c r="B17" s="291" t="s">
        <v>19</v>
      </c>
      <c r="C17" s="175" t="s">
        <v>3</v>
      </c>
      <c r="D17" s="87">
        <v>3</v>
      </c>
      <c r="E17" s="87">
        <v>2</v>
      </c>
      <c r="F17" s="87">
        <v>4</v>
      </c>
      <c r="G17" s="87">
        <v>4</v>
      </c>
      <c r="H17" s="87">
        <v>5</v>
      </c>
    </row>
    <row r="18" spans="2:8" ht="18" customHeight="1">
      <c r="B18" s="292"/>
      <c r="C18" s="175" t="s">
        <v>2</v>
      </c>
      <c r="D18" s="87">
        <v>1</v>
      </c>
      <c r="E18" s="87">
        <v>2</v>
      </c>
      <c r="F18" s="87" t="s">
        <v>0</v>
      </c>
      <c r="G18" s="87">
        <v>2</v>
      </c>
      <c r="H18" s="87" t="s">
        <v>1</v>
      </c>
    </row>
    <row r="19" spans="2:8" ht="18" customHeight="1">
      <c r="B19" s="291" t="s">
        <v>18</v>
      </c>
      <c r="C19" s="175" t="s">
        <v>3</v>
      </c>
      <c r="D19" s="87">
        <v>9</v>
      </c>
      <c r="E19" s="87">
        <v>1</v>
      </c>
      <c r="F19" s="87">
        <v>4</v>
      </c>
      <c r="G19" s="87">
        <v>5</v>
      </c>
      <c r="H19" s="87">
        <v>2</v>
      </c>
    </row>
    <row r="20" spans="2:8" ht="18" customHeight="1">
      <c r="B20" s="292"/>
      <c r="C20" s="175" t="s">
        <v>2</v>
      </c>
      <c r="D20" s="87" t="s">
        <v>0</v>
      </c>
      <c r="E20" s="87">
        <v>1</v>
      </c>
      <c r="F20" s="87">
        <v>4</v>
      </c>
      <c r="G20" s="87">
        <v>1</v>
      </c>
      <c r="H20" s="87">
        <v>1</v>
      </c>
    </row>
    <row r="21" spans="2:8" ht="18" customHeight="1">
      <c r="B21" s="291" t="s">
        <v>17</v>
      </c>
      <c r="C21" s="175" t="s">
        <v>3</v>
      </c>
      <c r="D21" s="87">
        <v>3</v>
      </c>
      <c r="E21" s="87">
        <v>6</v>
      </c>
      <c r="F21" s="87">
        <v>7</v>
      </c>
      <c r="G21" s="87">
        <v>3</v>
      </c>
      <c r="H21" s="87">
        <v>3</v>
      </c>
    </row>
    <row r="22" spans="2:8" ht="18" customHeight="1">
      <c r="B22" s="292"/>
      <c r="C22" s="175" t="s">
        <v>2</v>
      </c>
      <c r="D22" s="87">
        <v>2</v>
      </c>
      <c r="E22" s="87">
        <v>4</v>
      </c>
      <c r="F22" s="87">
        <v>3</v>
      </c>
      <c r="G22" s="87">
        <v>4</v>
      </c>
      <c r="H22" s="87">
        <v>4</v>
      </c>
    </row>
    <row r="23" spans="2:8" ht="18" customHeight="1">
      <c r="B23" s="291" t="s">
        <v>16</v>
      </c>
      <c r="C23" s="175" t="s">
        <v>3</v>
      </c>
      <c r="D23" s="87">
        <v>8</v>
      </c>
      <c r="E23" s="87">
        <v>5</v>
      </c>
      <c r="F23" s="87">
        <v>9</v>
      </c>
      <c r="G23" s="87">
        <v>7</v>
      </c>
      <c r="H23" s="87">
        <v>7</v>
      </c>
    </row>
    <row r="24" spans="2:8" ht="18" customHeight="1">
      <c r="B24" s="292"/>
      <c r="C24" s="175" t="s">
        <v>2</v>
      </c>
      <c r="D24" s="87">
        <v>4</v>
      </c>
      <c r="E24" s="87">
        <v>2</v>
      </c>
      <c r="F24" s="87">
        <v>2</v>
      </c>
      <c r="G24" s="87">
        <v>5</v>
      </c>
      <c r="H24" s="87" t="s">
        <v>1</v>
      </c>
    </row>
    <row r="25" spans="2:8" ht="18" customHeight="1">
      <c r="B25" s="291" t="s">
        <v>15</v>
      </c>
      <c r="C25" s="175" t="s">
        <v>3</v>
      </c>
      <c r="D25" s="87">
        <v>6</v>
      </c>
      <c r="E25" s="87">
        <v>9</v>
      </c>
      <c r="F25" s="87">
        <v>12</v>
      </c>
      <c r="G25" s="87">
        <v>4</v>
      </c>
      <c r="H25" s="87">
        <v>2</v>
      </c>
    </row>
    <row r="26" spans="2:8" ht="18" customHeight="1">
      <c r="B26" s="292"/>
      <c r="C26" s="175" t="s">
        <v>2</v>
      </c>
      <c r="D26" s="87">
        <v>5</v>
      </c>
      <c r="E26" s="87">
        <v>4</v>
      </c>
      <c r="F26" s="87">
        <v>6</v>
      </c>
      <c r="G26" s="87">
        <v>5</v>
      </c>
      <c r="H26" s="87">
        <v>3</v>
      </c>
    </row>
    <row r="27" spans="2:8" ht="18" customHeight="1">
      <c r="B27" s="291" t="s">
        <v>13</v>
      </c>
      <c r="C27" s="175" t="s">
        <v>3</v>
      </c>
      <c r="D27" s="87">
        <v>21</v>
      </c>
      <c r="E27" s="87">
        <v>15</v>
      </c>
      <c r="F27" s="87">
        <v>16</v>
      </c>
      <c r="G27" s="87">
        <v>5</v>
      </c>
      <c r="H27" s="87">
        <v>12</v>
      </c>
    </row>
    <row r="28" spans="2:8" ht="18" customHeight="1">
      <c r="B28" s="292"/>
      <c r="C28" s="175" t="s">
        <v>2</v>
      </c>
      <c r="D28" s="87">
        <v>13</v>
      </c>
      <c r="E28" s="87">
        <v>19</v>
      </c>
      <c r="F28" s="87">
        <v>7</v>
      </c>
      <c r="G28" s="87">
        <v>9</v>
      </c>
      <c r="H28" s="87">
        <v>10</v>
      </c>
    </row>
    <row r="29" spans="2:8" ht="18" customHeight="1">
      <c r="B29" s="291" t="s">
        <v>12</v>
      </c>
      <c r="C29" s="175" t="s">
        <v>3</v>
      </c>
      <c r="D29" s="87">
        <v>23</v>
      </c>
      <c r="E29" s="87">
        <v>22</v>
      </c>
      <c r="F29" s="87">
        <v>22</v>
      </c>
      <c r="G29" s="87">
        <v>28</v>
      </c>
      <c r="H29" s="87">
        <v>26</v>
      </c>
    </row>
    <row r="30" spans="2:8" ht="18" customHeight="1">
      <c r="B30" s="292"/>
      <c r="C30" s="175" t="s">
        <v>2</v>
      </c>
      <c r="D30" s="87">
        <v>17</v>
      </c>
      <c r="E30" s="87">
        <v>14</v>
      </c>
      <c r="F30" s="87">
        <v>17</v>
      </c>
      <c r="G30" s="87">
        <v>11</v>
      </c>
      <c r="H30" s="87">
        <v>11</v>
      </c>
    </row>
    <row r="31" spans="2:8" ht="18" customHeight="1">
      <c r="B31" s="291" t="s">
        <v>11</v>
      </c>
      <c r="C31" s="175" t="s">
        <v>3</v>
      </c>
      <c r="D31" s="87">
        <v>31</v>
      </c>
      <c r="E31" s="87">
        <v>39</v>
      </c>
      <c r="F31" s="87">
        <v>38</v>
      </c>
      <c r="G31" s="87">
        <v>48</v>
      </c>
      <c r="H31" s="87">
        <v>37</v>
      </c>
    </row>
    <row r="32" spans="2:8" ht="18" customHeight="1">
      <c r="B32" s="292"/>
      <c r="C32" s="175" t="s">
        <v>2</v>
      </c>
      <c r="D32" s="87">
        <v>19</v>
      </c>
      <c r="E32" s="87">
        <v>27</v>
      </c>
      <c r="F32" s="87">
        <v>24</v>
      </c>
      <c r="G32" s="87">
        <v>22</v>
      </c>
      <c r="H32" s="87">
        <v>29</v>
      </c>
    </row>
    <row r="33" spans="1:8" ht="18" customHeight="1">
      <c r="A33" s="188"/>
      <c r="B33" s="287" t="s">
        <v>10</v>
      </c>
      <c r="C33" s="175" t="s">
        <v>3</v>
      </c>
      <c r="D33" s="87">
        <v>54</v>
      </c>
      <c r="E33" s="87">
        <v>47</v>
      </c>
      <c r="F33" s="87">
        <v>39</v>
      </c>
      <c r="G33" s="87">
        <v>49</v>
      </c>
      <c r="H33" s="87">
        <v>55</v>
      </c>
    </row>
    <row r="34" spans="1:8" ht="18" customHeight="1">
      <c r="A34" s="188"/>
      <c r="B34" s="288"/>
      <c r="C34" s="175" t="s">
        <v>2</v>
      </c>
      <c r="D34" s="87">
        <v>28</v>
      </c>
      <c r="E34" s="87">
        <v>29</v>
      </c>
      <c r="F34" s="87">
        <v>24</v>
      </c>
      <c r="G34" s="87">
        <v>23</v>
      </c>
      <c r="H34" s="87">
        <v>32</v>
      </c>
    </row>
    <row r="35" spans="1:8" ht="18" customHeight="1">
      <c r="A35" s="188"/>
      <c r="B35" s="287" t="s">
        <v>9</v>
      </c>
      <c r="C35" s="175" t="s">
        <v>3</v>
      </c>
      <c r="D35" s="87">
        <v>64</v>
      </c>
      <c r="E35" s="87">
        <v>65</v>
      </c>
      <c r="F35" s="87">
        <v>74</v>
      </c>
      <c r="G35" s="87">
        <v>70</v>
      </c>
      <c r="H35" s="87">
        <v>60</v>
      </c>
    </row>
    <row r="36" spans="1:8" ht="18" customHeight="1">
      <c r="A36" s="188"/>
      <c r="B36" s="288"/>
      <c r="C36" s="175" t="s">
        <v>2</v>
      </c>
      <c r="D36" s="87">
        <v>34</v>
      </c>
      <c r="E36" s="87">
        <v>30</v>
      </c>
      <c r="F36" s="87">
        <v>36</v>
      </c>
      <c r="G36" s="87">
        <v>31</v>
      </c>
      <c r="H36" s="87">
        <v>27</v>
      </c>
    </row>
    <row r="37" spans="1:8" ht="18" customHeight="1">
      <c r="A37" s="188"/>
      <c r="B37" s="287" t="s">
        <v>8</v>
      </c>
      <c r="C37" s="175" t="s">
        <v>3</v>
      </c>
      <c r="D37" s="87">
        <v>199</v>
      </c>
      <c r="E37" s="87">
        <v>175</v>
      </c>
      <c r="F37" s="87">
        <v>135</v>
      </c>
      <c r="G37" s="87">
        <v>134</v>
      </c>
      <c r="H37" s="87">
        <v>119</v>
      </c>
    </row>
    <row r="38" spans="1:8" ht="18" customHeight="1">
      <c r="A38" s="188"/>
      <c r="B38" s="288"/>
      <c r="C38" s="175" t="s">
        <v>2</v>
      </c>
      <c r="D38" s="87">
        <v>73</v>
      </c>
      <c r="E38" s="87">
        <v>74</v>
      </c>
      <c r="F38" s="87">
        <v>66</v>
      </c>
      <c r="G38" s="87">
        <v>64</v>
      </c>
      <c r="H38" s="87">
        <v>52</v>
      </c>
    </row>
    <row r="39" spans="1:8" ht="18" customHeight="1">
      <c r="A39" s="188"/>
      <c r="B39" s="287" t="s">
        <v>7</v>
      </c>
      <c r="C39" s="175" t="s">
        <v>3</v>
      </c>
      <c r="D39" s="87">
        <v>213</v>
      </c>
      <c r="E39" s="87">
        <v>254</v>
      </c>
      <c r="F39" s="87">
        <v>235</v>
      </c>
      <c r="G39" s="87">
        <v>258</v>
      </c>
      <c r="H39" s="87">
        <v>264</v>
      </c>
    </row>
    <row r="40" spans="1:8" ht="18" customHeight="1">
      <c r="A40" s="188"/>
      <c r="B40" s="288"/>
      <c r="C40" s="175" t="s">
        <v>2</v>
      </c>
      <c r="D40" s="87">
        <v>110</v>
      </c>
      <c r="E40" s="87">
        <v>110</v>
      </c>
      <c r="F40" s="87">
        <v>125</v>
      </c>
      <c r="G40" s="87">
        <v>108</v>
      </c>
      <c r="H40" s="87">
        <v>136</v>
      </c>
    </row>
    <row r="41" spans="1:8" ht="18" customHeight="1">
      <c r="A41" s="188"/>
      <c r="B41" s="287" t="s">
        <v>6</v>
      </c>
      <c r="C41" s="175" t="s">
        <v>3</v>
      </c>
      <c r="D41" s="87">
        <v>309</v>
      </c>
      <c r="E41" s="87">
        <v>287</v>
      </c>
      <c r="F41" s="87">
        <v>285</v>
      </c>
      <c r="G41" s="87">
        <v>308</v>
      </c>
      <c r="H41" s="87">
        <v>285</v>
      </c>
    </row>
    <row r="42" spans="1:8" ht="18" customHeight="1">
      <c r="A42" s="188"/>
      <c r="B42" s="288"/>
      <c r="C42" s="175" t="s">
        <v>2</v>
      </c>
      <c r="D42" s="87">
        <v>167</v>
      </c>
      <c r="E42" s="87">
        <v>187</v>
      </c>
      <c r="F42" s="87">
        <v>193</v>
      </c>
      <c r="G42" s="87">
        <v>200</v>
      </c>
      <c r="H42" s="87">
        <v>166</v>
      </c>
    </row>
    <row r="43" spans="1:8" ht="18" customHeight="1">
      <c r="A43" s="188"/>
      <c r="B43" s="289" t="s">
        <v>5</v>
      </c>
      <c r="C43" s="175" t="s">
        <v>3</v>
      </c>
      <c r="D43" s="87">
        <v>916</v>
      </c>
      <c r="E43" s="87">
        <v>1022</v>
      </c>
      <c r="F43" s="87">
        <v>974</v>
      </c>
      <c r="G43" s="87">
        <v>1096</v>
      </c>
      <c r="H43" s="87">
        <v>1213</v>
      </c>
    </row>
    <row r="44" spans="1:8" ht="18" customHeight="1">
      <c r="A44" s="188"/>
      <c r="B44" s="289"/>
      <c r="C44" s="175" t="s">
        <v>2</v>
      </c>
      <c r="D44" s="189">
        <v>1279</v>
      </c>
      <c r="E44" s="189">
        <v>1289</v>
      </c>
      <c r="F44" s="189">
        <v>1345</v>
      </c>
      <c r="G44" s="189">
        <v>1333</v>
      </c>
      <c r="H44" s="189">
        <v>1453</v>
      </c>
    </row>
    <row r="45" spans="1:8" ht="18" customHeight="1">
      <c r="A45" s="188"/>
      <c r="B45" s="289" t="s">
        <v>4</v>
      </c>
      <c r="C45" s="175" t="s">
        <v>3</v>
      </c>
      <c r="D45" s="87" t="s">
        <v>0</v>
      </c>
      <c r="E45" s="87">
        <v>1</v>
      </c>
      <c r="F45" s="87" t="s">
        <v>0</v>
      </c>
      <c r="G45" s="87" t="s">
        <v>1</v>
      </c>
      <c r="H45" s="87">
        <v>1</v>
      </c>
    </row>
    <row r="46" spans="1:8" ht="18" customHeight="1">
      <c r="A46" s="190"/>
      <c r="B46" s="290"/>
      <c r="C46" s="191" t="s">
        <v>2</v>
      </c>
      <c r="D46" s="161">
        <v>1</v>
      </c>
      <c r="E46" s="161" t="s">
        <v>0</v>
      </c>
      <c r="F46" s="161" t="s">
        <v>0</v>
      </c>
      <c r="G46" s="161" t="s">
        <v>1</v>
      </c>
      <c r="H46" s="161">
        <v>1</v>
      </c>
    </row>
    <row r="47" spans="1:8" s="12" customFormat="1">
      <c r="B47" s="13"/>
      <c r="C47" s="77"/>
      <c r="H47" s="22" t="s">
        <v>287</v>
      </c>
    </row>
  </sheetData>
  <customSheetViews>
    <customSheetView guid="{DABDF0D7-CA13-48AE-9BA6-C7516D16550D}" showPageBreaks="1" printArea="1" view="pageBreakPreview">
      <selection activeCell="H28" sqref="H28"/>
      <pageMargins left="0.19685039370078741" right="0.70866141732283472" top="0.59055118110236227" bottom="0.59055118110236227" header="0.51181102362204722" footer="0.51181102362204722"/>
      <printOptions horizontalCentered="1"/>
      <pageSetup paperSize="9" orientation="portrait" verticalDpi="1200" r:id="rId1"/>
      <headerFooter alignWithMargins="0"/>
    </customSheetView>
    <customSheetView guid="{2C390AD3-7D24-4790-A52E-DA48AC473F8C}" showPageBreaks="1" printArea="1" view="pageLayout">
      <selection activeCell="I14" sqref="I14"/>
      <pageMargins left="0.23622047244094491" right="0.23622047244094491" top="0.74803149606299213" bottom="0.74803149606299213" header="0.31496062992125984" footer="0.31496062992125984"/>
      <pageSetup paperSize="9" orientation="portrait" verticalDpi="1200" r:id="rId2"/>
      <headerFooter alignWithMargins="0">
        <oddFooter>&amp;C&amp;A</oddFooter>
      </headerFooter>
    </customSheetView>
  </customSheetViews>
  <mergeCells count="21">
    <mergeCell ref="B27:B28"/>
    <mergeCell ref="A3:AQ3"/>
    <mergeCell ref="A7:C7"/>
    <mergeCell ref="B11:B12"/>
    <mergeCell ref="B13:B14"/>
    <mergeCell ref="B15:B16"/>
    <mergeCell ref="B17:B18"/>
    <mergeCell ref="B19:B20"/>
    <mergeCell ref="B21:B22"/>
    <mergeCell ref="B23:B24"/>
    <mergeCell ref="B25:B26"/>
    <mergeCell ref="A8:B10"/>
    <mergeCell ref="B41:B42"/>
    <mergeCell ref="B43:B44"/>
    <mergeCell ref="B45:B46"/>
    <mergeCell ref="B29:B30"/>
    <mergeCell ref="B31:B32"/>
    <mergeCell ref="B33:B34"/>
    <mergeCell ref="B35:B36"/>
    <mergeCell ref="B37:B38"/>
    <mergeCell ref="B39:B40"/>
  </mergeCells>
  <phoneticPr fontId="4"/>
  <pageMargins left="0.25" right="0.25" top="0.75" bottom="0.75" header="0.3" footer="0.3"/>
  <pageSetup paperSize="9" orientation="portrait" verticalDpi="1200" r:id="rId3"/>
  <headerFooter>
    <oddFooter>&amp;L&amp;"HGPｺﾞｼｯｸM,ﾒﾃﾞｨｳﾑ"&amp;A&amp;R&amp;"HGPｺﾞｼｯｸM,ﾒﾃﾞｨｳﾑ"&amp;A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9"/>
  <sheetViews>
    <sheetView zoomScaleNormal="100" zoomScaleSheetLayoutView="100" workbookViewId="0">
      <selection activeCell="F18" sqref="F18"/>
    </sheetView>
  </sheetViews>
  <sheetFormatPr defaultColWidth="1.6640625" defaultRowHeight="12"/>
  <cols>
    <col min="1" max="1" width="3.21875" style="12" customWidth="1"/>
    <col min="2" max="2" width="2.21875" style="12" customWidth="1"/>
    <col min="3" max="4" width="11.77734375" style="12" customWidth="1"/>
    <col min="5" max="5" width="8.44140625" style="12" customWidth="1"/>
    <col min="6" max="10" width="12.6640625" style="12" customWidth="1"/>
    <col min="11" max="16384" width="1.6640625" style="12"/>
  </cols>
  <sheetData>
    <row r="1" spans="1:10" s="10" customFormat="1" ht="19.2">
      <c r="A1" s="76" t="str">
        <f ca="1">MID(CELL("FILENAME",A1),FIND("]",CELL("FILENAME",A1))+1,99)&amp;"　"&amp;"医療施設等の概況"</f>
        <v>55　医療施設等の概況</v>
      </c>
      <c r="C1" s="76"/>
      <c r="D1" s="181"/>
      <c r="E1" s="181"/>
      <c r="F1" s="181"/>
      <c r="G1" s="181"/>
      <c r="H1" s="181"/>
      <c r="I1" s="181"/>
      <c r="J1" s="181"/>
    </row>
    <row r="3" spans="1:10" s="214" customFormat="1" ht="1.2" customHeight="1">
      <c r="B3" s="264"/>
      <c r="C3" s="264"/>
      <c r="D3" s="264"/>
      <c r="E3" s="264"/>
      <c r="F3" s="264"/>
      <c r="G3" s="264"/>
      <c r="H3" s="264"/>
      <c r="I3" s="264"/>
      <c r="J3" s="264"/>
    </row>
    <row r="4" spans="1:10" ht="1.2" customHeight="1">
      <c r="B4" s="232"/>
      <c r="C4" s="232"/>
      <c r="D4" s="232"/>
      <c r="E4" s="232"/>
      <c r="F4" s="232"/>
      <c r="G4" s="232"/>
      <c r="H4" s="232"/>
      <c r="I4" s="232"/>
      <c r="J4" s="232"/>
    </row>
    <row r="5" spans="1:10" s="214" customFormat="1" ht="1.2" customHeight="1">
      <c r="B5" s="232"/>
      <c r="C5" s="232"/>
      <c r="D5" s="232"/>
      <c r="E5" s="232"/>
      <c r="F5" s="232"/>
      <c r="G5" s="232"/>
      <c r="H5" s="232"/>
      <c r="I5" s="232"/>
      <c r="J5" s="232"/>
    </row>
    <row r="6" spans="1:10" ht="1.2" customHeight="1"/>
    <row r="7" spans="1:10">
      <c r="J7" s="22" t="s">
        <v>254</v>
      </c>
    </row>
    <row r="8" spans="1:10" ht="25.2" customHeight="1">
      <c r="A8" s="314" t="s">
        <v>205</v>
      </c>
      <c r="B8" s="314"/>
      <c r="C8" s="314"/>
      <c r="D8" s="314"/>
      <c r="E8" s="315"/>
      <c r="F8" s="243" t="s">
        <v>210</v>
      </c>
      <c r="G8" s="15" t="s">
        <v>215</v>
      </c>
      <c r="H8" s="15" t="s">
        <v>212</v>
      </c>
      <c r="I8" s="15" t="s">
        <v>213</v>
      </c>
      <c r="J8" s="16" t="s">
        <v>216</v>
      </c>
    </row>
    <row r="9" spans="1:10" ht="30" customHeight="1">
      <c r="A9" s="316" t="s">
        <v>405</v>
      </c>
      <c r="B9" s="295" t="s">
        <v>52</v>
      </c>
      <c r="C9" s="296"/>
      <c r="D9" s="291" t="s">
        <v>57</v>
      </c>
      <c r="E9" s="292"/>
      <c r="F9" s="87">
        <v>683</v>
      </c>
      <c r="G9" s="87">
        <v>676</v>
      </c>
      <c r="H9" s="87">
        <v>678</v>
      </c>
      <c r="I9" s="182">
        <v>684</v>
      </c>
      <c r="J9" s="183">
        <v>690</v>
      </c>
    </row>
    <row r="10" spans="1:10" ht="30" customHeight="1">
      <c r="A10" s="317"/>
      <c r="B10" s="297"/>
      <c r="C10" s="300"/>
      <c r="D10" s="291" t="s">
        <v>56</v>
      </c>
      <c r="E10" s="292"/>
      <c r="F10" s="87">
        <v>4169</v>
      </c>
      <c r="G10" s="87">
        <v>4070</v>
      </c>
      <c r="H10" s="87">
        <v>4070</v>
      </c>
      <c r="I10" s="182">
        <v>4070</v>
      </c>
      <c r="J10" s="183">
        <v>4037</v>
      </c>
    </row>
    <row r="11" spans="1:10" ht="30" customHeight="1">
      <c r="A11" s="317"/>
      <c r="B11" s="298"/>
      <c r="C11" s="287" t="s">
        <v>250</v>
      </c>
      <c r="D11" s="291" t="s">
        <v>57</v>
      </c>
      <c r="E11" s="292"/>
      <c r="F11" s="87">
        <v>19</v>
      </c>
      <c r="G11" s="87">
        <v>19</v>
      </c>
      <c r="H11" s="87">
        <v>19</v>
      </c>
      <c r="I11" s="182">
        <v>19</v>
      </c>
      <c r="J11" s="183">
        <v>19</v>
      </c>
    </row>
    <row r="12" spans="1:10" ht="30" customHeight="1">
      <c r="A12" s="317"/>
      <c r="B12" s="310"/>
      <c r="C12" s="288"/>
      <c r="D12" s="291" t="s">
        <v>56</v>
      </c>
      <c r="E12" s="292"/>
      <c r="F12" s="87">
        <v>4062</v>
      </c>
      <c r="G12" s="87">
        <v>3972</v>
      </c>
      <c r="H12" s="87">
        <v>3972</v>
      </c>
      <c r="I12" s="182">
        <v>3972</v>
      </c>
      <c r="J12" s="183">
        <v>3940</v>
      </c>
    </row>
    <row r="13" spans="1:10" ht="30" customHeight="1">
      <c r="A13" s="317"/>
      <c r="B13" s="309"/>
      <c r="C13" s="286" t="s">
        <v>310</v>
      </c>
      <c r="D13" s="311" t="s">
        <v>308</v>
      </c>
      <c r="E13" s="237" t="s">
        <v>55</v>
      </c>
      <c r="F13" s="87">
        <v>11</v>
      </c>
      <c r="G13" s="87">
        <v>8</v>
      </c>
      <c r="H13" s="87">
        <v>8</v>
      </c>
      <c r="I13" s="182">
        <v>8</v>
      </c>
      <c r="J13" s="183">
        <v>8</v>
      </c>
    </row>
    <row r="14" spans="1:10" ht="30" customHeight="1">
      <c r="A14" s="317"/>
      <c r="B14" s="310"/>
      <c r="C14" s="288"/>
      <c r="D14" s="292"/>
      <c r="E14" s="237" t="s">
        <v>54</v>
      </c>
      <c r="F14" s="87">
        <v>107</v>
      </c>
      <c r="G14" s="87">
        <v>98</v>
      </c>
      <c r="H14" s="87">
        <v>98</v>
      </c>
      <c r="I14" s="182">
        <v>98</v>
      </c>
      <c r="J14" s="183">
        <v>97</v>
      </c>
    </row>
    <row r="15" spans="1:10" ht="30" customHeight="1">
      <c r="A15" s="317"/>
      <c r="B15" s="310"/>
      <c r="C15" s="288"/>
      <c r="D15" s="242" t="s">
        <v>309</v>
      </c>
      <c r="E15" s="238" t="s">
        <v>53</v>
      </c>
      <c r="F15" s="87">
        <v>405</v>
      </c>
      <c r="G15" s="87">
        <v>403</v>
      </c>
      <c r="H15" s="87">
        <v>405</v>
      </c>
      <c r="I15" s="182">
        <v>412</v>
      </c>
      <c r="J15" s="183">
        <v>416</v>
      </c>
    </row>
    <row r="16" spans="1:10" ht="30" customHeight="1">
      <c r="A16" s="317"/>
      <c r="B16" s="312"/>
      <c r="C16" s="303" t="s">
        <v>311</v>
      </c>
      <c r="D16" s="291" t="s">
        <v>53</v>
      </c>
      <c r="E16" s="292"/>
      <c r="F16" s="87">
        <v>248</v>
      </c>
      <c r="G16" s="87">
        <v>246</v>
      </c>
      <c r="H16" s="87">
        <v>246</v>
      </c>
      <c r="I16" s="182">
        <v>245</v>
      </c>
      <c r="J16" s="183">
        <v>247</v>
      </c>
    </row>
    <row r="17" spans="1:56" ht="30" customHeight="1">
      <c r="A17" s="318"/>
      <c r="B17" s="313"/>
      <c r="C17" s="288"/>
      <c r="D17" s="291" t="s">
        <v>54</v>
      </c>
      <c r="E17" s="292"/>
      <c r="F17" s="216" t="s">
        <v>0</v>
      </c>
      <c r="G17" s="217" t="s">
        <v>0</v>
      </c>
      <c r="H17" s="217" t="s">
        <v>1</v>
      </c>
      <c r="I17" s="218" t="s">
        <v>0</v>
      </c>
      <c r="J17" s="218" t="s">
        <v>0</v>
      </c>
    </row>
    <row r="18" spans="1:56" ht="30" customHeight="1">
      <c r="A18" s="316" t="s">
        <v>406</v>
      </c>
      <c r="B18" s="296" t="s">
        <v>404</v>
      </c>
      <c r="C18" s="296"/>
      <c r="D18" s="292"/>
      <c r="E18" s="292"/>
      <c r="F18" s="87">
        <v>6991</v>
      </c>
      <c r="G18" s="87" t="s">
        <v>0</v>
      </c>
      <c r="H18" s="87">
        <v>7245</v>
      </c>
      <c r="I18" s="182" t="s">
        <v>0</v>
      </c>
      <c r="J18" s="183" t="s">
        <v>403</v>
      </c>
    </row>
    <row r="19" spans="1:56" ht="30" customHeight="1">
      <c r="A19" s="317"/>
      <c r="C19" s="301" t="s">
        <v>51</v>
      </c>
      <c r="D19" s="302"/>
      <c r="E19" s="287"/>
      <c r="F19" s="87">
        <v>869</v>
      </c>
      <c r="G19" s="87" t="s">
        <v>0</v>
      </c>
      <c r="H19" s="87">
        <v>903</v>
      </c>
      <c r="I19" s="182" t="s">
        <v>0</v>
      </c>
      <c r="J19" s="183" t="s">
        <v>402</v>
      </c>
    </row>
    <row r="20" spans="1:56" ht="30" customHeight="1">
      <c r="A20" s="317"/>
      <c r="C20" s="301" t="s">
        <v>50</v>
      </c>
      <c r="D20" s="302"/>
      <c r="E20" s="287"/>
      <c r="F20" s="87">
        <v>348</v>
      </c>
      <c r="G20" s="87" t="s">
        <v>0</v>
      </c>
      <c r="H20" s="87">
        <v>359</v>
      </c>
      <c r="I20" s="182" t="s">
        <v>0</v>
      </c>
      <c r="J20" s="183" t="s">
        <v>402</v>
      </c>
    </row>
    <row r="21" spans="1:56" ht="30" customHeight="1">
      <c r="A21" s="317"/>
      <c r="C21" s="301" t="s">
        <v>49</v>
      </c>
      <c r="D21" s="302"/>
      <c r="E21" s="287"/>
      <c r="F21" s="87">
        <v>1314</v>
      </c>
      <c r="G21" s="87" t="s">
        <v>0</v>
      </c>
      <c r="H21" s="87">
        <v>1356</v>
      </c>
      <c r="I21" s="182" t="s">
        <v>0</v>
      </c>
      <c r="J21" s="183" t="s">
        <v>402</v>
      </c>
      <c r="BD21" s="83"/>
    </row>
    <row r="22" spans="1:56" ht="30" customHeight="1">
      <c r="A22" s="317"/>
      <c r="C22" s="301" t="s">
        <v>48</v>
      </c>
      <c r="D22" s="302"/>
      <c r="E22" s="287"/>
      <c r="F22" s="87">
        <v>88</v>
      </c>
      <c r="G22" s="87" t="s">
        <v>0</v>
      </c>
      <c r="H22" s="87">
        <v>97</v>
      </c>
      <c r="I22" s="182" t="s">
        <v>0</v>
      </c>
      <c r="J22" s="183" t="s">
        <v>402</v>
      </c>
    </row>
    <row r="23" spans="1:56" ht="30" customHeight="1">
      <c r="A23" s="317"/>
      <c r="C23" s="301" t="s">
        <v>47</v>
      </c>
      <c r="D23" s="302"/>
      <c r="E23" s="287"/>
      <c r="F23" s="87">
        <v>104</v>
      </c>
      <c r="G23" s="87" t="s">
        <v>0</v>
      </c>
      <c r="H23" s="87">
        <v>83</v>
      </c>
      <c r="I23" s="182" t="s">
        <v>0</v>
      </c>
      <c r="J23" s="183" t="s">
        <v>402</v>
      </c>
    </row>
    <row r="24" spans="1:56" ht="30" customHeight="1">
      <c r="A24" s="317"/>
      <c r="C24" s="301" t="s">
        <v>46</v>
      </c>
      <c r="D24" s="302"/>
      <c r="E24" s="287"/>
      <c r="F24" s="87">
        <v>3263</v>
      </c>
      <c r="G24" s="87" t="s">
        <v>0</v>
      </c>
      <c r="H24" s="87">
        <v>3414</v>
      </c>
      <c r="I24" s="182" t="s">
        <v>0</v>
      </c>
      <c r="J24" s="183" t="s">
        <v>402</v>
      </c>
    </row>
    <row r="25" spans="1:56" ht="30" customHeight="1">
      <c r="A25" s="317"/>
      <c r="C25" s="301" t="s">
        <v>45</v>
      </c>
      <c r="D25" s="302"/>
      <c r="E25" s="287"/>
      <c r="F25" s="87">
        <v>530</v>
      </c>
      <c r="G25" s="87" t="s">
        <v>0</v>
      </c>
      <c r="H25" s="87">
        <v>447</v>
      </c>
      <c r="I25" s="182" t="s">
        <v>0</v>
      </c>
      <c r="J25" s="183" t="s">
        <v>402</v>
      </c>
    </row>
    <row r="26" spans="1:56" ht="30" customHeight="1">
      <c r="A26" s="317"/>
      <c r="C26" s="304" t="s">
        <v>306</v>
      </c>
      <c r="D26" s="305"/>
      <c r="E26" s="286"/>
      <c r="F26" s="87">
        <v>398</v>
      </c>
      <c r="G26" s="87" t="s">
        <v>0</v>
      </c>
      <c r="H26" s="87">
        <v>512</v>
      </c>
      <c r="I26" s="182" t="s">
        <v>0</v>
      </c>
      <c r="J26" s="183" t="s">
        <v>402</v>
      </c>
    </row>
    <row r="27" spans="1:56" ht="30" customHeight="1">
      <c r="A27" s="215" t="s">
        <v>407</v>
      </c>
      <c r="B27" s="127"/>
      <c r="C27" s="306" t="s">
        <v>307</v>
      </c>
      <c r="D27" s="307"/>
      <c r="E27" s="308"/>
      <c r="F27" s="161">
        <v>77</v>
      </c>
      <c r="G27" s="161" t="s">
        <v>0</v>
      </c>
      <c r="H27" s="161">
        <v>74</v>
      </c>
      <c r="I27" s="184" t="s">
        <v>0</v>
      </c>
      <c r="J27" s="262" t="s">
        <v>402</v>
      </c>
    </row>
    <row r="28" spans="1:56">
      <c r="J28" s="244" t="s">
        <v>352</v>
      </c>
    </row>
    <row r="29" spans="1:56" ht="29.4" customHeight="1">
      <c r="A29" s="299" t="s">
        <v>408</v>
      </c>
      <c r="B29" s="299"/>
      <c r="C29" s="299"/>
      <c r="D29" s="299"/>
      <c r="E29" s="299"/>
      <c r="F29" s="299"/>
      <c r="G29" s="299"/>
      <c r="H29" s="299"/>
      <c r="I29" s="299"/>
      <c r="J29" s="299"/>
    </row>
  </sheetData>
  <customSheetViews>
    <customSheetView guid="{DABDF0D7-CA13-48AE-9BA6-C7516D16550D}" showPageBreaks="1" printArea="1" view="pageBreakPreview">
      <selection activeCell="H11" sqref="H11:H29"/>
      <pageMargins left="0.19685039370078741" right="0.70866141732283472" top="0.59055118110236227" bottom="0.59055118110236227" header="0.51181102362204722" footer="0.51181102362204722"/>
      <printOptions horizontalCentered="1"/>
      <pageSetup paperSize="9" orientation="portrait" r:id="rId1"/>
      <headerFooter alignWithMargins="0"/>
    </customSheetView>
    <customSheetView guid="{2C390AD3-7D24-4790-A52E-DA48AC473F8C}" showPageBreaks="1" printArea="1" view="pageLayout" topLeftCell="B1">
      <selection activeCell="I14" sqref="I14"/>
      <pageMargins left="0.23622047244094491" right="0.23622047244094491" top="0.74803149606299213" bottom="0.74803149606299213" header="0.31496062992125984" footer="0.31496062992125984"/>
      <pageSetup paperSize="9" orientation="portrait" r:id="rId2"/>
      <headerFooter alignWithMargins="0">
        <oddFooter>&amp;C&amp;A</oddFooter>
      </headerFooter>
    </customSheetView>
  </customSheetViews>
  <mergeCells count="29">
    <mergeCell ref="B16:B17"/>
    <mergeCell ref="D16:E16"/>
    <mergeCell ref="D17:E17"/>
    <mergeCell ref="B18:E18"/>
    <mergeCell ref="A8:E8"/>
    <mergeCell ref="A9:A17"/>
    <mergeCell ref="A18:A26"/>
    <mergeCell ref="B3:J3"/>
    <mergeCell ref="D9:E9"/>
    <mergeCell ref="D10:E10"/>
    <mergeCell ref="B11:B12"/>
    <mergeCell ref="D11:E11"/>
    <mergeCell ref="D12:E12"/>
    <mergeCell ref="A29:J29"/>
    <mergeCell ref="B9:C10"/>
    <mergeCell ref="C19:E19"/>
    <mergeCell ref="C20:E20"/>
    <mergeCell ref="C11:C12"/>
    <mergeCell ref="C13:C15"/>
    <mergeCell ref="C16:C17"/>
    <mergeCell ref="C21:E21"/>
    <mergeCell ref="C22:E22"/>
    <mergeCell ref="C23:E23"/>
    <mergeCell ref="C24:E24"/>
    <mergeCell ref="C25:E25"/>
    <mergeCell ref="C26:E26"/>
    <mergeCell ref="C27:E27"/>
    <mergeCell ref="B13:B15"/>
    <mergeCell ref="D13:D14"/>
  </mergeCells>
  <phoneticPr fontId="4"/>
  <pageMargins left="0.25" right="0.25" top="0.75" bottom="0.75" header="0.3" footer="0.3"/>
  <pageSetup paperSize="9" orientation="portrait" r:id="rId3"/>
  <headerFooter>
    <oddFooter>&amp;L&amp;"HGPｺﾞｼｯｸM,ﾒﾃﾞｨｳﾑ"&amp;A&amp;R&amp;"HGPｺﾞｼｯｸM,ﾒﾃﾞｨｳﾑ"&amp;A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10" zoomScaleNormal="100" zoomScaleSheetLayoutView="90" zoomScalePageLayoutView="85" workbookViewId="0">
      <selection activeCell="F19" sqref="F19"/>
    </sheetView>
  </sheetViews>
  <sheetFormatPr defaultColWidth="1.6640625" defaultRowHeight="12"/>
  <cols>
    <col min="1" max="1" width="2.77734375" style="12" customWidth="1"/>
    <col min="2" max="2" width="15.44140625" style="12" customWidth="1"/>
    <col min="3" max="13" width="7.44140625" style="12" customWidth="1"/>
    <col min="14" max="16384" width="1.6640625" style="12"/>
  </cols>
  <sheetData>
    <row r="1" spans="1:14" s="10" customFormat="1" ht="19.2">
      <c r="A1" s="8" t="str">
        <f ca="1">MID(CELL("FILENAME",A1),FIND("]",CELL("FILENAME",A1))+1,99)&amp;"　"&amp;"休日急病診療等の状況"</f>
        <v>56　休日急病診療等の状況</v>
      </c>
      <c r="B1" s="8"/>
      <c r="C1" s="8"/>
      <c r="D1" s="8"/>
      <c r="E1" s="8"/>
      <c r="F1" s="8"/>
      <c r="G1" s="8"/>
      <c r="H1" s="8"/>
      <c r="I1" s="8"/>
      <c r="J1" s="8"/>
      <c r="K1" s="8"/>
      <c r="L1" s="8"/>
      <c r="M1" s="8"/>
    </row>
    <row r="2" spans="1:14">
      <c r="N2" s="11"/>
    </row>
    <row r="3" spans="1:14" s="214" customFormat="1" ht="70.2" customHeight="1">
      <c r="A3" s="264" t="s">
        <v>356</v>
      </c>
      <c r="B3" s="264"/>
      <c r="C3" s="264"/>
      <c r="D3" s="264"/>
      <c r="E3" s="264"/>
      <c r="F3" s="264"/>
      <c r="G3" s="264"/>
      <c r="H3" s="264"/>
      <c r="I3" s="264"/>
      <c r="J3" s="264"/>
      <c r="K3" s="264"/>
      <c r="L3" s="264"/>
      <c r="M3" s="264"/>
    </row>
    <row r="4" spans="1:14" s="214" customFormat="1">
      <c r="A4" s="232"/>
      <c r="B4" s="232"/>
      <c r="C4" s="232"/>
      <c r="D4" s="232"/>
      <c r="E4" s="232"/>
      <c r="F4" s="232"/>
      <c r="G4" s="232"/>
      <c r="H4" s="232"/>
      <c r="I4" s="232"/>
      <c r="J4" s="232"/>
      <c r="K4" s="232"/>
      <c r="L4" s="232"/>
      <c r="M4" s="232"/>
    </row>
    <row r="5" spans="1:14" s="214" customFormat="1" ht="1.2" customHeight="1">
      <c r="A5" s="232"/>
      <c r="B5" s="232"/>
      <c r="C5" s="232"/>
      <c r="D5" s="232"/>
      <c r="E5" s="232"/>
      <c r="F5" s="232"/>
      <c r="G5" s="232"/>
      <c r="H5" s="232"/>
      <c r="I5" s="232"/>
      <c r="J5" s="232"/>
      <c r="K5" s="232"/>
      <c r="L5" s="232"/>
      <c r="M5" s="232"/>
    </row>
    <row r="6" spans="1:14" ht="1.2" customHeight="1">
      <c r="A6" s="232"/>
      <c r="B6" s="232"/>
      <c r="C6" s="232"/>
      <c r="D6" s="232"/>
      <c r="E6" s="232"/>
      <c r="F6" s="232"/>
      <c r="G6" s="232"/>
      <c r="H6" s="232"/>
      <c r="I6" s="232"/>
      <c r="J6" s="232"/>
      <c r="K6" s="232"/>
      <c r="L6" s="232"/>
      <c r="M6" s="232"/>
    </row>
    <row r="7" spans="1:14">
      <c r="A7" s="77" t="s">
        <v>44</v>
      </c>
      <c r="B7" s="77"/>
      <c r="C7" s="6"/>
      <c r="D7" s="6"/>
    </row>
    <row r="8" spans="1:14" ht="56.7" customHeight="1">
      <c r="A8" s="327" t="s">
        <v>205</v>
      </c>
      <c r="B8" s="328"/>
      <c r="C8" s="324" t="s">
        <v>187</v>
      </c>
      <c r="D8" s="268"/>
      <c r="E8" s="268"/>
      <c r="F8" s="268"/>
      <c r="G8" s="269"/>
      <c r="H8" s="319" t="s">
        <v>43</v>
      </c>
      <c r="I8" s="320"/>
      <c r="J8" s="321" t="s">
        <v>42</v>
      </c>
      <c r="K8" s="322"/>
      <c r="L8" s="321" t="s">
        <v>41</v>
      </c>
      <c r="M8" s="323"/>
    </row>
    <row r="9" spans="1:14" ht="28.2" customHeight="1">
      <c r="A9" s="329"/>
      <c r="B9" s="330"/>
      <c r="C9" s="173" t="s">
        <v>36</v>
      </c>
      <c r="D9" s="174" t="s">
        <v>40</v>
      </c>
      <c r="E9" s="173" t="s">
        <v>39</v>
      </c>
      <c r="F9" s="175" t="s">
        <v>38</v>
      </c>
      <c r="G9" s="173" t="s">
        <v>37</v>
      </c>
      <c r="H9" s="173" t="s">
        <v>36</v>
      </c>
      <c r="I9" s="174" t="s">
        <v>35</v>
      </c>
      <c r="J9" s="173" t="s">
        <v>34</v>
      </c>
      <c r="K9" s="174" t="s">
        <v>33</v>
      </c>
      <c r="L9" s="173" t="s">
        <v>34</v>
      </c>
      <c r="M9" s="176" t="s">
        <v>33</v>
      </c>
    </row>
    <row r="10" spans="1:14" s="17" customFormat="1" ht="42" customHeight="1">
      <c r="A10" s="295" t="s">
        <v>217</v>
      </c>
      <c r="B10" s="296"/>
      <c r="C10" s="177">
        <v>150</v>
      </c>
      <c r="D10" s="90">
        <v>6326</v>
      </c>
      <c r="E10" s="90">
        <v>3407</v>
      </c>
      <c r="F10" s="90">
        <v>2496</v>
      </c>
      <c r="G10" s="90">
        <v>423</v>
      </c>
      <c r="H10" s="90">
        <v>148</v>
      </c>
      <c r="I10" s="90">
        <v>1926</v>
      </c>
      <c r="J10" s="90">
        <v>190</v>
      </c>
      <c r="K10" s="90">
        <v>232</v>
      </c>
      <c r="L10" s="90">
        <v>149</v>
      </c>
      <c r="M10" s="90">
        <v>977</v>
      </c>
    </row>
    <row r="11" spans="1:14" s="17" customFormat="1" ht="42" customHeight="1">
      <c r="A11" s="325" t="s">
        <v>218</v>
      </c>
      <c r="B11" s="326"/>
      <c r="C11" s="177">
        <v>156</v>
      </c>
      <c r="D11" s="90">
        <v>6494</v>
      </c>
      <c r="E11" s="90">
        <v>3313</v>
      </c>
      <c r="F11" s="90">
        <v>2680</v>
      </c>
      <c r="G11" s="90">
        <v>501</v>
      </c>
      <c r="H11" s="90">
        <v>150</v>
      </c>
      <c r="I11" s="90">
        <v>1877</v>
      </c>
      <c r="J11" s="90">
        <v>186</v>
      </c>
      <c r="K11" s="90">
        <v>258</v>
      </c>
      <c r="L11" s="90">
        <v>146</v>
      </c>
      <c r="M11" s="90">
        <v>1070</v>
      </c>
    </row>
    <row r="12" spans="1:14" s="17" customFormat="1" ht="42" customHeight="1">
      <c r="A12" s="325" t="s">
        <v>219</v>
      </c>
      <c r="B12" s="326"/>
      <c r="C12" s="177">
        <v>148</v>
      </c>
      <c r="D12" s="90">
        <v>1819</v>
      </c>
      <c r="E12" s="90">
        <v>945</v>
      </c>
      <c r="F12" s="90">
        <v>568</v>
      </c>
      <c r="G12" s="90">
        <v>306</v>
      </c>
      <c r="H12" s="90">
        <v>145</v>
      </c>
      <c r="I12" s="90">
        <v>1652</v>
      </c>
      <c r="J12" s="90">
        <v>180</v>
      </c>
      <c r="K12" s="90">
        <v>203</v>
      </c>
      <c r="L12" s="90">
        <v>145</v>
      </c>
      <c r="M12" s="90">
        <v>1113</v>
      </c>
    </row>
    <row r="13" spans="1:14" ht="42" customHeight="1">
      <c r="A13" s="325" t="s">
        <v>221</v>
      </c>
      <c r="B13" s="326"/>
      <c r="C13" s="177">
        <v>146</v>
      </c>
      <c r="D13" s="90">
        <v>2309</v>
      </c>
      <c r="E13" s="90">
        <v>1088</v>
      </c>
      <c r="F13" s="90">
        <v>935</v>
      </c>
      <c r="G13" s="90">
        <v>286</v>
      </c>
      <c r="H13" s="90">
        <v>147</v>
      </c>
      <c r="I13" s="90">
        <v>1665</v>
      </c>
      <c r="J13" s="90">
        <v>182</v>
      </c>
      <c r="K13" s="90">
        <v>195</v>
      </c>
      <c r="L13" s="90">
        <v>140</v>
      </c>
      <c r="M13" s="90">
        <v>1052</v>
      </c>
    </row>
    <row r="14" spans="1:14" ht="42" customHeight="1">
      <c r="A14" s="325" t="s">
        <v>220</v>
      </c>
      <c r="B14" s="326"/>
      <c r="C14" s="178">
        <v>146</v>
      </c>
      <c r="D14" s="97">
        <v>2550</v>
      </c>
      <c r="E14" s="97">
        <v>1187</v>
      </c>
      <c r="F14" s="97">
        <v>1079</v>
      </c>
      <c r="G14" s="97">
        <v>284</v>
      </c>
      <c r="H14" s="97">
        <v>144</v>
      </c>
      <c r="I14" s="97">
        <v>1610</v>
      </c>
      <c r="J14" s="97">
        <v>187</v>
      </c>
      <c r="K14" s="97">
        <v>206</v>
      </c>
      <c r="L14" s="97">
        <v>133</v>
      </c>
      <c r="M14" s="97">
        <v>951</v>
      </c>
    </row>
    <row r="15" spans="1:14" ht="42" customHeight="1">
      <c r="B15" s="249" t="s">
        <v>377</v>
      </c>
      <c r="C15" s="110">
        <v>73</v>
      </c>
      <c r="D15" s="96">
        <v>1557</v>
      </c>
      <c r="E15" s="96">
        <v>784</v>
      </c>
      <c r="F15" s="96">
        <v>587</v>
      </c>
      <c r="G15" s="96">
        <v>186</v>
      </c>
      <c r="H15" s="96">
        <v>94</v>
      </c>
      <c r="I15" s="96">
        <v>1098</v>
      </c>
      <c r="J15" s="96">
        <v>187</v>
      </c>
      <c r="K15" s="96">
        <v>206</v>
      </c>
      <c r="L15" s="96">
        <v>133</v>
      </c>
      <c r="M15" s="96">
        <v>951</v>
      </c>
    </row>
    <row r="16" spans="1:14" ht="42" customHeight="1">
      <c r="A16" s="170"/>
      <c r="B16" s="171" t="s">
        <v>378</v>
      </c>
      <c r="C16" s="110">
        <v>73</v>
      </c>
      <c r="D16" s="105">
        <v>993</v>
      </c>
      <c r="E16" s="105">
        <v>403</v>
      </c>
      <c r="F16" s="96">
        <v>492</v>
      </c>
      <c r="G16" s="96">
        <v>98</v>
      </c>
      <c r="H16" s="105">
        <v>50</v>
      </c>
      <c r="I16" s="105">
        <v>512</v>
      </c>
      <c r="J16" s="179" t="s">
        <v>285</v>
      </c>
      <c r="K16" s="179" t="s">
        <v>285</v>
      </c>
      <c r="L16" s="180" t="s">
        <v>285</v>
      </c>
      <c r="M16" s="180" t="s">
        <v>285</v>
      </c>
    </row>
    <row r="17" spans="1:13">
      <c r="B17" s="13"/>
      <c r="C17" s="138"/>
      <c r="F17" s="138"/>
      <c r="G17" s="138"/>
      <c r="J17" s="138"/>
      <c r="K17" s="138"/>
      <c r="M17" s="244" t="s">
        <v>355</v>
      </c>
    </row>
    <row r="18" spans="1:13" ht="59.4" customHeight="1">
      <c r="A18" s="264" t="s">
        <v>354</v>
      </c>
      <c r="B18" s="264"/>
      <c r="C18" s="264"/>
      <c r="D18" s="264"/>
      <c r="E18" s="264"/>
      <c r="F18" s="264"/>
      <c r="G18" s="264"/>
      <c r="H18" s="264"/>
      <c r="I18" s="264"/>
      <c r="J18" s="264"/>
      <c r="K18" s="264"/>
      <c r="L18" s="264"/>
      <c r="M18" s="264"/>
    </row>
  </sheetData>
  <customSheetViews>
    <customSheetView guid="{DABDF0D7-CA13-48AE-9BA6-C7516D16550D}" showPageBreaks="1" printArea="1" view="pageBreakPreview">
      <selection activeCell="H4" sqref="H4"/>
      <pageMargins left="0.19685039370078741" right="0.70866141732283472" top="0.59055118110236227" bottom="0.59055118110236227" header="0.51181102362204722" footer="0.51181102362204722"/>
      <printOptions horizontalCentered="1"/>
      <pageSetup paperSize="9" scale="91" orientation="portrait" r:id="rId1"/>
      <headerFooter alignWithMargins="0"/>
    </customSheetView>
    <customSheetView guid="{2C390AD3-7D24-4790-A52E-DA48AC473F8C}" showPageBreaks="1" printArea="1" view="pageLayout">
      <selection activeCell="I14" sqref="I14"/>
      <pageMargins left="0.23622047244094491" right="0.23622047244094491" top="0.74803149606299213" bottom="0.74803149606299213" header="0.31496062992125984" footer="0.31496062992125984"/>
      <pageSetup paperSize="9" scale="91" orientation="portrait" r:id="rId2"/>
      <headerFooter alignWithMargins="0">
        <oddFooter>&amp;C&amp;A</oddFooter>
      </headerFooter>
    </customSheetView>
  </customSheetViews>
  <mergeCells count="12">
    <mergeCell ref="A18:M18"/>
    <mergeCell ref="A3:M3"/>
    <mergeCell ref="H8:I8"/>
    <mergeCell ref="J8:K8"/>
    <mergeCell ref="L8:M8"/>
    <mergeCell ref="C8:G8"/>
    <mergeCell ref="A13:B13"/>
    <mergeCell ref="A14:B14"/>
    <mergeCell ref="A8:B9"/>
    <mergeCell ref="A10:B10"/>
    <mergeCell ref="A11:B11"/>
    <mergeCell ref="A12:B12"/>
  </mergeCells>
  <phoneticPr fontId="4"/>
  <pageMargins left="0.25" right="0.25" top="0.75" bottom="0.75" header="0.3" footer="0.3"/>
  <pageSetup paperSize="9" orientation="portrait" r:id="rId3"/>
  <headerFooter>
    <oddFooter>&amp;L&amp;"HGPｺﾞｼｯｸM,ﾒﾃﾞｨｳﾑ"&amp;A&amp;R&amp;"HGPｺﾞｼｯｸM,ﾒﾃﾞｨｳﾑ"&amp;A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zoomScaleSheetLayoutView="100" zoomScalePageLayoutView="85" workbookViewId="0">
      <selection activeCell="D17" sqref="D17"/>
    </sheetView>
  </sheetViews>
  <sheetFormatPr defaultColWidth="5.6640625" defaultRowHeight="12"/>
  <cols>
    <col min="1" max="1" width="5.33203125" style="12" customWidth="1"/>
    <col min="2" max="2" width="23" style="12" customWidth="1"/>
    <col min="3" max="7" width="14.44140625" style="12" customWidth="1"/>
    <col min="8" max="16384" width="5.6640625" style="12"/>
  </cols>
  <sheetData>
    <row r="1" spans="1:7" s="10" customFormat="1" ht="19.2">
      <c r="A1" s="10" t="str">
        <f ca="1">MID(CELL("FILENAME",A1),FIND("]",CELL("FILENAME",A1))+1,99)&amp;"　"&amp;"各種予防接種実施状況"</f>
        <v>57　各種予防接種実施状況</v>
      </c>
    </row>
    <row r="2" spans="1:7">
      <c r="B2" s="143"/>
    </row>
    <row r="3" spans="1:7" s="214" customFormat="1" ht="24" customHeight="1">
      <c r="A3" s="264" t="s">
        <v>63</v>
      </c>
      <c r="B3" s="264"/>
      <c r="C3" s="264"/>
      <c r="D3" s="264"/>
      <c r="E3" s="264"/>
      <c r="F3" s="264"/>
      <c r="G3" s="264"/>
    </row>
    <row r="4" spans="1:7" s="214" customFormat="1">
      <c r="A4" s="232"/>
      <c r="B4" s="232"/>
      <c r="C4" s="232"/>
      <c r="D4" s="232"/>
      <c r="E4" s="232"/>
      <c r="F4" s="232"/>
      <c r="G4" s="232"/>
    </row>
    <row r="5" spans="1:7" s="214" customFormat="1" ht="1.2" customHeight="1">
      <c r="A5" s="232"/>
      <c r="B5" s="232"/>
      <c r="C5" s="232"/>
      <c r="D5" s="232"/>
      <c r="E5" s="232"/>
      <c r="F5" s="232"/>
      <c r="G5" s="232"/>
    </row>
    <row r="6" spans="1:7" s="214" customFormat="1" ht="1.2" customHeight="1">
      <c r="A6" s="232"/>
      <c r="B6" s="232"/>
      <c r="C6" s="232"/>
      <c r="D6" s="232"/>
      <c r="E6" s="232"/>
      <c r="F6" s="232"/>
      <c r="G6" s="232"/>
    </row>
    <row r="7" spans="1:7" ht="19.95" customHeight="1">
      <c r="A7" s="314" t="s">
        <v>245</v>
      </c>
      <c r="B7" s="315"/>
      <c r="C7" s="14" t="s">
        <v>217</v>
      </c>
      <c r="D7" s="15" t="s">
        <v>218</v>
      </c>
      <c r="E7" s="15" t="s">
        <v>219</v>
      </c>
      <c r="F7" s="15" t="s">
        <v>221</v>
      </c>
      <c r="G7" s="16" t="s">
        <v>220</v>
      </c>
    </row>
    <row r="8" spans="1:7" ht="30" customHeight="1">
      <c r="A8" s="297" t="s">
        <v>32</v>
      </c>
      <c r="B8" s="298"/>
      <c r="C8" s="18">
        <v>143177</v>
      </c>
      <c r="D8" s="18">
        <v>138923</v>
      </c>
      <c r="E8" s="18">
        <v>165909</v>
      </c>
      <c r="F8" s="18">
        <v>148161</v>
      </c>
      <c r="G8" s="96">
        <v>156630</v>
      </c>
    </row>
    <row r="9" spans="1:7" s="214" customFormat="1" ht="30" customHeight="1">
      <c r="B9" s="242" t="s">
        <v>297</v>
      </c>
      <c r="C9" s="92">
        <v>2680</v>
      </c>
      <c r="D9" s="92">
        <v>2820</v>
      </c>
      <c r="E9" s="92">
        <v>3340</v>
      </c>
      <c r="F9" s="92">
        <v>2852</v>
      </c>
      <c r="G9" s="169">
        <v>3007</v>
      </c>
    </row>
    <row r="10" spans="1:7" ht="30" customHeight="1">
      <c r="B10" s="242" t="s">
        <v>374</v>
      </c>
      <c r="C10" s="18">
        <v>7</v>
      </c>
      <c r="D10" s="18">
        <v>1</v>
      </c>
      <c r="E10" s="18">
        <v>4</v>
      </c>
      <c r="F10" s="18">
        <v>2</v>
      </c>
      <c r="G10" s="96">
        <v>3</v>
      </c>
    </row>
    <row r="11" spans="1:7" ht="30" customHeight="1">
      <c r="B11" s="242" t="s">
        <v>248</v>
      </c>
      <c r="C11" s="18">
        <v>14243</v>
      </c>
      <c r="D11" s="18">
        <v>13768</v>
      </c>
      <c r="E11" s="18">
        <v>14157</v>
      </c>
      <c r="F11" s="18">
        <v>12897</v>
      </c>
      <c r="G11" s="96">
        <v>11998</v>
      </c>
    </row>
    <row r="12" spans="1:7" ht="30" customHeight="1">
      <c r="B12" s="242" t="s">
        <v>296</v>
      </c>
      <c r="C12" s="18">
        <v>7162</v>
      </c>
      <c r="D12" s="18">
        <v>7032</v>
      </c>
      <c r="E12" s="18">
        <v>7008</v>
      </c>
      <c r="F12" s="18">
        <v>6776</v>
      </c>
      <c r="G12" s="96">
        <v>6426</v>
      </c>
    </row>
    <row r="13" spans="1:7" ht="30" customHeight="1">
      <c r="B13" s="237" t="s">
        <v>62</v>
      </c>
      <c r="C13" s="18">
        <v>17085</v>
      </c>
      <c r="D13" s="18">
        <v>16761</v>
      </c>
      <c r="E13" s="18">
        <v>16308</v>
      </c>
      <c r="F13" s="18">
        <v>8980</v>
      </c>
      <c r="G13" s="96">
        <v>16325</v>
      </c>
    </row>
    <row r="14" spans="1:7" ht="30" customHeight="1">
      <c r="B14" s="242" t="s">
        <v>295</v>
      </c>
      <c r="C14" s="18">
        <v>93</v>
      </c>
      <c r="D14" s="18">
        <v>14</v>
      </c>
      <c r="E14" s="18">
        <v>4</v>
      </c>
      <c r="F14" s="18">
        <v>5</v>
      </c>
      <c r="G14" s="96">
        <v>4</v>
      </c>
    </row>
    <row r="15" spans="1:7" ht="30" customHeight="1">
      <c r="B15" s="242" t="s">
        <v>387</v>
      </c>
      <c r="C15" s="18">
        <v>117</v>
      </c>
      <c r="D15" s="18">
        <v>199</v>
      </c>
      <c r="E15" s="18">
        <v>1193</v>
      </c>
      <c r="F15" s="18">
        <v>2607</v>
      </c>
      <c r="G15" s="96">
        <v>4271</v>
      </c>
    </row>
    <row r="16" spans="1:7" ht="30" customHeight="1">
      <c r="B16" s="242" t="s">
        <v>270</v>
      </c>
      <c r="C16" s="18">
        <v>14126</v>
      </c>
      <c r="D16" s="18">
        <v>13643</v>
      </c>
      <c r="E16" s="18">
        <v>13968</v>
      </c>
      <c r="F16" s="18">
        <v>12752</v>
      </c>
      <c r="G16" s="96">
        <v>12115</v>
      </c>
    </row>
    <row r="17" spans="1:7" ht="30" customHeight="1">
      <c r="B17" s="242" t="s">
        <v>61</v>
      </c>
      <c r="C17" s="18">
        <v>14045</v>
      </c>
      <c r="D17" s="18">
        <v>13200</v>
      </c>
      <c r="E17" s="18">
        <v>14365</v>
      </c>
      <c r="F17" s="18">
        <v>12743</v>
      </c>
      <c r="G17" s="96">
        <v>12102</v>
      </c>
    </row>
    <row r="18" spans="1:7" ht="30" customHeight="1">
      <c r="B18" s="242" t="s">
        <v>177</v>
      </c>
      <c r="C18" s="18">
        <v>6772</v>
      </c>
      <c r="D18" s="18">
        <v>6792</v>
      </c>
      <c r="E18" s="18">
        <v>6891</v>
      </c>
      <c r="F18" s="18">
        <v>6416</v>
      </c>
      <c r="G18" s="96">
        <v>5838</v>
      </c>
    </row>
    <row r="19" spans="1:7" ht="30" customHeight="1">
      <c r="B19" s="242" t="s">
        <v>60</v>
      </c>
      <c r="C19" s="18">
        <v>10450</v>
      </c>
      <c r="D19" s="18">
        <v>9978</v>
      </c>
      <c r="E19" s="18">
        <v>10382</v>
      </c>
      <c r="F19" s="18">
        <v>9421</v>
      </c>
      <c r="G19" s="96">
        <v>9009</v>
      </c>
    </row>
    <row r="20" spans="1:7" ht="30" customHeight="1">
      <c r="B20" s="242" t="s">
        <v>375</v>
      </c>
      <c r="C20" s="87" t="s">
        <v>1</v>
      </c>
      <c r="D20" s="87" t="s">
        <v>1</v>
      </c>
      <c r="E20" s="18">
        <v>3159</v>
      </c>
      <c r="F20" s="18">
        <v>7203</v>
      </c>
      <c r="G20" s="96">
        <v>6864</v>
      </c>
    </row>
    <row r="21" spans="1:7" ht="30" customHeight="1">
      <c r="B21" s="242" t="s">
        <v>178</v>
      </c>
      <c r="C21" s="87" t="s">
        <v>1</v>
      </c>
      <c r="D21" s="87" t="s">
        <v>1</v>
      </c>
      <c r="E21" s="87" t="s">
        <v>0</v>
      </c>
      <c r="F21" s="87" t="s">
        <v>0</v>
      </c>
      <c r="G21" s="98">
        <v>0</v>
      </c>
    </row>
    <row r="22" spans="1:7" ht="30" customHeight="1">
      <c r="B22" s="242" t="s">
        <v>59</v>
      </c>
      <c r="C22" s="18">
        <v>1</v>
      </c>
      <c r="D22" s="87" t="s">
        <v>0</v>
      </c>
      <c r="E22" s="87" t="s">
        <v>0</v>
      </c>
      <c r="F22" s="87" t="s">
        <v>0</v>
      </c>
      <c r="G22" s="98">
        <v>0</v>
      </c>
    </row>
    <row r="23" spans="1:7" ht="30" customHeight="1">
      <c r="B23" s="242" t="s">
        <v>376</v>
      </c>
      <c r="C23" s="87" t="s">
        <v>0</v>
      </c>
      <c r="D23" s="18">
        <v>815</v>
      </c>
      <c r="E23" s="18">
        <v>675</v>
      </c>
      <c r="F23" s="18">
        <v>669</v>
      </c>
      <c r="G23" s="96">
        <v>313</v>
      </c>
    </row>
    <row r="24" spans="1:7" ht="30" customHeight="1">
      <c r="B24" s="242" t="s">
        <v>249</v>
      </c>
      <c r="C24" s="18">
        <v>47164</v>
      </c>
      <c r="D24" s="18">
        <v>50614</v>
      </c>
      <c r="E24" s="18">
        <v>70859</v>
      </c>
      <c r="F24" s="18">
        <v>61903</v>
      </c>
      <c r="G24" s="96">
        <v>65578</v>
      </c>
    </row>
    <row r="25" spans="1:7" ht="30" customHeight="1">
      <c r="A25" s="170"/>
      <c r="B25" s="162" t="s">
        <v>269</v>
      </c>
      <c r="C25" s="20">
        <v>9232</v>
      </c>
      <c r="D25" s="20">
        <v>3286</v>
      </c>
      <c r="E25" s="20">
        <v>3596</v>
      </c>
      <c r="F25" s="20">
        <v>2935</v>
      </c>
      <c r="G25" s="105">
        <v>2777</v>
      </c>
    </row>
    <row r="26" spans="1:7">
      <c r="B26" s="254"/>
      <c r="C26" s="18"/>
      <c r="D26" s="18"/>
      <c r="E26" s="18"/>
      <c r="F26" s="18"/>
      <c r="G26" s="22" t="s">
        <v>288</v>
      </c>
    </row>
    <row r="27" spans="1:7" ht="29.4" customHeight="1">
      <c r="A27" s="264" t="s">
        <v>251</v>
      </c>
      <c r="B27" s="264"/>
      <c r="C27" s="264"/>
      <c r="D27" s="264"/>
      <c r="E27" s="264"/>
      <c r="F27" s="264"/>
      <c r="G27" s="264"/>
    </row>
    <row r="28" spans="1:7">
      <c r="A28" s="331" t="s">
        <v>388</v>
      </c>
      <c r="B28" s="331"/>
      <c r="C28" s="331"/>
      <c r="D28" s="331"/>
      <c r="E28" s="331"/>
      <c r="F28" s="331"/>
      <c r="G28" s="331"/>
    </row>
    <row r="29" spans="1:7">
      <c r="A29" s="264" t="s">
        <v>252</v>
      </c>
      <c r="B29" s="264"/>
      <c r="C29" s="264"/>
      <c r="D29" s="264"/>
      <c r="E29" s="264"/>
      <c r="F29" s="264"/>
      <c r="G29" s="264"/>
    </row>
    <row r="30" spans="1:7" ht="24.6" customHeight="1">
      <c r="A30" s="264" t="s">
        <v>253</v>
      </c>
      <c r="B30" s="264"/>
      <c r="C30" s="264"/>
      <c r="D30" s="264"/>
      <c r="E30" s="264"/>
      <c r="F30" s="264"/>
      <c r="G30" s="264"/>
    </row>
    <row r="34" spans="2:2">
      <c r="B34" s="90"/>
    </row>
  </sheetData>
  <customSheetViews>
    <customSheetView guid="{DABDF0D7-CA13-48AE-9BA6-C7516D16550D}" showPageBreaks="1" printArea="1" view="pageBreakPreview">
      <selection activeCell="D22" sqref="D22"/>
      <pageMargins left="0.19685039370078741" right="0.70866141732283472" top="0.59055118110236227" bottom="0.59055118110236227" header="0.51181102362204722" footer="0.51181102362204722"/>
      <printOptions horizontalCentered="1"/>
      <pageSetup paperSize="9" orientation="portrait" r:id="rId1"/>
      <headerFooter alignWithMargins="0"/>
    </customSheetView>
    <customSheetView guid="{2C390AD3-7D24-4790-A52E-DA48AC473F8C}" showPageBreaks="1" printArea="1" view="pageLayout" topLeftCell="B1">
      <selection activeCell="I14" sqref="I14"/>
      <pageMargins left="0.23622047244094491" right="0.23622047244094491" top="0.74803149606299213" bottom="0.74803149606299213" header="0.31496062992125984" footer="0.31496062992125984"/>
      <pageSetup paperSize="9" orientation="portrait" r:id="rId2"/>
      <headerFooter alignWithMargins="0">
        <oddFooter>&amp;C&amp;A</oddFooter>
      </headerFooter>
    </customSheetView>
  </customSheetViews>
  <mergeCells count="7">
    <mergeCell ref="A8:B8"/>
    <mergeCell ref="A27:G27"/>
    <mergeCell ref="A29:G29"/>
    <mergeCell ref="A30:G30"/>
    <mergeCell ref="A3:G3"/>
    <mergeCell ref="A7:B7"/>
    <mergeCell ref="A28:G28"/>
  </mergeCells>
  <phoneticPr fontId="4"/>
  <pageMargins left="0.25" right="0.25" top="0.75" bottom="0.75" header="0.3" footer="0.3"/>
  <pageSetup paperSize="9" orientation="portrait" r:id="rId3"/>
  <headerFooter>
    <oddFooter>&amp;L&amp;"HGPｺﾞｼｯｸM,ﾒﾃﾞｨｳﾑ"&amp;A&amp;R&amp;"HGPｺﾞｼｯｸM,ﾒﾃﾞｨｳﾑ"&amp;A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zoomScaleNormal="100" zoomScaleSheetLayoutView="100" zoomScalePageLayoutView="85" workbookViewId="0">
      <selection activeCell="E14" sqref="E14"/>
    </sheetView>
  </sheetViews>
  <sheetFormatPr defaultColWidth="1.6640625" defaultRowHeight="12"/>
  <cols>
    <col min="1" max="1" width="3" style="12" customWidth="1"/>
    <col min="2" max="2" width="20" style="12" customWidth="1"/>
    <col min="3" max="6" width="19.44140625" style="12" customWidth="1"/>
    <col min="7" max="7" width="3.44140625" style="12" bestFit="1" customWidth="1"/>
    <col min="8" max="31" width="1.6640625" style="12"/>
    <col min="32" max="32" width="1.6640625" style="12" customWidth="1"/>
    <col min="33" max="16384" width="1.6640625" style="12"/>
  </cols>
  <sheetData>
    <row r="1" spans="1:6" s="10" customFormat="1" ht="19.2">
      <c r="A1" s="76" t="str">
        <f ca="1">MID(CELL("FILENAME",A1),FIND("]",CELL("FILENAME",A1))+1,99)&amp;"　"&amp;"結核にかかる定期健康診断・予防接種受診者数"</f>
        <v>58　結核にかかる定期健康診断・予防接種受診者数</v>
      </c>
      <c r="B1" s="76"/>
      <c r="C1" s="76"/>
      <c r="D1" s="76"/>
      <c r="E1" s="76"/>
      <c r="F1" s="76"/>
    </row>
    <row r="2" spans="1:6">
      <c r="A2" s="13"/>
      <c r="B2" s="13"/>
      <c r="C2" s="13"/>
      <c r="D2" s="13"/>
      <c r="E2" s="13"/>
      <c r="F2" s="13"/>
    </row>
    <row r="3" spans="1:6" s="214" customFormat="1" ht="1.2" customHeight="1">
      <c r="A3" s="232"/>
      <c r="B3" s="232"/>
      <c r="C3" s="232"/>
      <c r="D3" s="232"/>
      <c r="E3" s="232"/>
      <c r="F3" s="232"/>
    </row>
    <row r="4" spans="1:6" ht="1.2" customHeight="1">
      <c r="A4" s="13"/>
      <c r="B4" s="13"/>
      <c r="C4" s="13"/>
      <c r="D4" s="13"/>
      <c r="E4" s="13"/>
      <c r="F4" s="13"/>
    </row>
    <row r="5" spans="1:6" s="214" customFormat="1" ht="1.2" customHeight="1">
      <c r="A5" s="232"/>
      <c r="B5" s="232"/>
      <c r="C5" s="232"/>
      <c r="D5" s="232"/>
      <c r="E5" s="232"/>
      <c r="F5" s="232"/>
    </row>
    <row r="6" spans="1:6" ht="1.2" customHeight="1">
      <c r="A6" s="13"/>
      <c r="B6" s="13"/>
      <c r="C6" s="13"/>
      <c r="D6" s="13"/>
      <c r="E6" s="13"/>
      <c r="F6" s="13"/>
    </row>
    <row r="7" spans="1:6" s="80" customFormat="1" ht="25.2" customHeight="1">
      <c r="A7" s="283" t="s">
        <v>205</v>
      </c>
      <c r="B7" s="284"/>
      <c r="C7" s="85" t="s">
        <v>371</v>
      </c>
      <c r="D7" s="85" t="s">
        <v>312</v>
      </c>
      <c r="E7" s="85" t="s">
        <v>313</v>
      </c>
      <c r="F7" s="84" t="s">
        <v>314</v>
      </c>
    </row>
    <row r="8" spans="1:6" s="17" customFormat="1" ht="42.6" customHeight="1">
      <c r="A8" s="297" t="s">
        <v>217</v>
      </c>
      <c r="B8" s="298"/>
      <c r="C8" s="89">
        <v>3531</v>
      </c>
      <c r="D8" s="18">
        <v>4744</v>
      </c>
      <c r="E8" s="87" t="s">
        <v>0</v>
      </c>
      <c r="F8" s="18">
        <v>13</v>
      </c>
    </row>
    <row r="9" spans="1:6" s="17" customFormat="1" ht="42.6" customHeight="1">
      <c r="A9" s="325" t="s">
        <v>218</v>
      </c>
      <c r="B9" s="333"/>
      <c r="C9" s="89">
        <v>3389</v>
      </c>
      <c r="D9" s="18">
        <v>4752</v>
      </c>
      <c r="E9" s="87" t="s">
        <v>0</v>
      </c>
      <c r="F9" s="18">
        <v>34</v>
      </c>
    </row>
    <row r="10" spans="1:6" ht="42.6" customHeight="1">
      <c r="A10" s="325" t="s">
        <v>219</v>
      </c>
      <c r="B10" s="333"/>
      <c r="C10" s="89">
        <v>3560</v>
      </c>
      <c r="D10" s="18">
        <v>8564</v>
      </c>
      <c r="E10" s="87" t="s">
        <v>1</v>
      </c>
      <c r="F10" s="18">
        <v>110</v>
      </c>
    </row>
    <row r="11" spans="1:6" s="214" customFormat="1" ht="42.6" customHeight="1">
      <c r="A11" s="334" t="s">
        <v>221</v>
      </c>
      <c r="B11" s="335"/>
      <c r="C11" s="91">
        <v>3163</v>
      </c>
      <c r="D11" s="92">
        <v>9403</v>
      </c>
      <c r="E11" s="94" t="s">
        <v>0</v>
      </c>
      <c r="F11" s="92">
        <v>5</v>
      </c>
    </row>
    <row r="12" spans="1:6" ht="42.6" customHeight="1">
      <c r="A12" s="325" t="s">
        <v>220</v>
      </c>
      <c r="B12" s="333"/>
      <c r="C12" s="110">
        <v>2997</v>
      </c>
      <c r="D12" s="96">
        <v>10767</v>
      </c>
      <c r="E12" s="94" t="s">
        <v>0</v>
      </c>
      <c r="F12" s="96">
        <v>689</v>
      </c>
    </row>
    <row r="13" spans="1:6" ht="42.6" customHeight="1">
      <c r="B13" s="247" t="s">
        <v>58</v>
      </c>
      <c r="C13" s="110">
        <v>2997</v>
      </c>
      <c r="D13" s="94" t="s">
        <v>0</v>
      </c>
      <c r="E13" s="94" t="s">
        <v>0</v>
      </c>
      <c r="F13" s="94" t="s">
        <v>0</v>
      </c>
    </row>
    <row r="14" spans="1:6" ht="42.6" customHeight="1">
      <c r="A14" s="167"/>
      <c r="B14" s="168" t="s">
        <v>292</v>
      </c>
      <c r="C14" s="94" t="s">
        <v>0</v>
      </c>
      <c r="D14" s="139">
        <v>11</v>
      </c>
      <c r="E14" s="94" t="s">
        <v>0</v>
      </c>
      <c r="F14" s="94" t="s">
        <v>0</v>
      </c>
    </row>
    <row r="15" spans="1:6" ht="42.6" customHeight="1">
      <c r="B15" s="168" t="s">
        <v>372</v>
      </c>
      <c r="C15" s="94" t="s">
        <v>0</v>
      </c>
      <c r="D15" s="169">
        <v>2082</v>
      </c>
      <c r="E15" s="94" t="s">
        <v>0</v>
      </c>
      <c r="F15" s="94" t="s">
        <v>0</v>
      </c>
    </row>
    <row r="16" spans="1:6" ht="42.6" customHeight="1">
      <c r="A16" s="170"/>
      <c r="B16" s="171" t="s">
        <v>373</v>
      </c>
      <c r="C16" s="172" t="s">
        <v>0</v>
      </c>
      <c r="D16" s="105">
        <v>8674</v>
      </c>
      <c r="E16" s="106" t="s">
        <v>275</v>
      </c>
      <c r="F16" s="105">
        <v>689</v>
      </c>
    </row>
    <row r="17" spans="1:8" ht="26.4" customHeight="1">
      <c r="A17" s="282" t="s">
        <v>351</v>
      </c>
      <c r="B17" s="332"/>
      <c r="C17" s="332"/>
      <c r="D17" s="332"/>
      <c r="E17" s="332"/>
      <c r="F17" s="332"/>
      <c r="G17" s="87"/>
      <c r="H17" s="87"/>
    </row>
    <row r="18" spans="1:8">
      <c r="A18" s="12" t="s">
        <v>222</v>
      </c>
      <c r="C18" s="87"/>
      <c r="G18" s="87"/>
      <c r="H18" s="87"/>
    </row>
    <row r="19" spans="1:8">
      <c r="A19" s="12" t="s">
        <v>293</v>
      </c>
      <c r="C19" s="87"/>
      <c r="G19" s="87"/>
      <c r="H19" s="87"/>
    </row>
    <row r="20" spans="1:8">
      <c r="A20" s="12" t="s">
        <v>294</v>
      </c>
      <c r="C20" s="87"/>
    </row>
  </sheetData>
  <customSheetViews>
    <customSheetView guid="{DABDF0D7-CA13-48AE-9BA6-C7516D16550D}" showPageBreaks="1" printArea="1" view="pageBreakPreview">
      <selection activeCell="D16" sqref="D16"/>
      <colBreaks count="1" manualBreakCount="1">
        <brk id="6" max="26" man="1"/>
      </colBreaks>
      <pageMargins left="0.19685039370078741" right="0.70866141732283472" top="0.59055118110236227" bottom="0.59055118110236227" header="0.51181102362204722" footer="0.51181102362204722"/>
      <printOptions horizontalCentered="1"/>
      <pageSetup paperSize="9" scale="89" orientation="portrait" r:id="rId1"/>
      <headerFooter alignWithMargins="0"/>
    </customSheetView>
    <customSheetView guid="{2C390AD3-7D24-4790-A52E-DA48AC473F8C}" showPageBreaks="1" printArea="1" view="pageLayout">
      <selection activeCell="I14" sqref="I14"/>
      <colBreaks count="1" manualBreakCount="1">
        <brk id="6" max="26" man="1"/>
      </colBreaks>
      <pageMargins left="0.23622047244094491" right="0.23622047244094491" top="0.74803149606299213" bottom="0.74803149606299213" header="0.31496062992125984" footer="0.31496062992125984"/>
      <pageSetup paperSize="9" scale="89" orientation="portrait" r:id="rId2"/>
      <headerFooter alignWithMargins="0">
        <oddFooter>&amp;C&amp;A</oddFooter>
      </headerFooter>
    </customSheetView>
  </customSheetViews>
  <mergeCells count="7">
    <mergeCell ref="A17:F17"/>
    <mergeCell ref="A12:B12"/>
    <mergeCell ref="A7:B7"/>
    <mergeCell ref="A8:B8"/>
    <mergeCell ref="A9:B9"/>
    <mergeCell ref="A10:B10"/>
    <mergeCell ref="A11:B11"/>
  </mergeCells>
  <phoneticPr fontId="4"/>
  <pageMargins left="0.25" right="0.25" top="0.75" bottom="0.75" header="0.3" footer="0.3"/>
  <pageSetup paperSize="9" orientation="portrait" r:id="rId3"/>
  <headerFooter>
    <oddFooter>&amp;L&amp;"HGPｺﾞｼｯｸM,ﾒﾃﾞｨｳﾑ"&amp;A&amp;R&amp;"HGPｺﾞｼｯｸM,ﾒﾃﾞｨｳﾑ"&amp;A</oddFooter>
  </headerFooter>
  <colBreaks count="1" manualBreakCount="1">
    <brk id="6" max="2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zoomScaleNormal="100" zoomScaleSheetLayoutView="100" zoomScalePageLayoutView="85" workbookViewId="0">
      <selection activeCell="F17" sqref="F17"/>
    </sheetView>
  </sheetViews>
  <sheetFormatPr defaultColWidth="1.6640625" defaultRowHeight="12"/>
  <cols>
    <col min="1" max="1" width="2.77734375" style="12" customWidth="1"/>
    <col min="2" max="2" width="15.33203125" style="12" customWidth="1"/>
    <col min="3" max="3" width="14.109375" style="12" customWidth="1"/>
    <col min="4" max="8" width="13.77734375" style="12" customWidth="1"/>
    <col min="9" max="18" width="7.44140625" style="12" customWidth="1"/>
    <col min="19" max="16384" width="1.6640625" style="12"/>
  </cols>
  <sheetData>
    <row r="1" spans="1:18" s="10" customFormat="1" ht="19.2">
      <c r="A1" s="8" t="str">
        <f ca="1">MID(CELL("FILENAME",A1),FIND("]",CELL("FILENAME",A1))+1,99)&amp;"　"&amp;"２類・３類感染症の発生・消毒件数"</f>
        <v>59　２類・３類感染症の発生・消毒件数</v>
      </c>
      <c r="B1" s="8"/>
      <c r="C1" s="8"/>
      <c r="D1" s="8"/>
      <c r="E1" s="8"/>
      <c r="F1" s="8"/>
      <c r="G1" s="8"/>
      <c r="H1" s="8"/>
      <c r="I1" s="8"/>
      <c r="J1" s="8"/>
      <c r="K1" s="8"/>
      <c r="L1" s="8"/>
      <c r="M1" s="8"/>
      <c r="N1" s="8"/>
      <c r="O1" s="8"/>
      <c r="P1" s="8"/>
      <c r="Q1" s="8"/>
      <c r="R1" s="8"/>
    </row>
    <row r="2" spans="1:18">
      <c r="A2" s="143"/>
      <c r="B2" s="143"/>
    </row>
    <row r="3" spans="1:18" s="214" customFormat="1" ht="31.2" customHeight="1">
      <c r="A3" s="337" t="s">
        <v>80</v>
      </c>
      <c r="B3" s="337"/>
      <c r="C3" s="337"/>
      <c r="D3" s="337"/>
      <c r="E3" s="337"/>
      <c r="F3" s="337"/>
      <c r="G3" s="337"/>
      <c r="H3" s="337"/>
      <c r="I3" s="6"/>
      <c r="J3" s="6"/>
      <c r="K3" s="6"/>
      <c r="L3" s="6"/>
      <c r="M3" s="6"/>
      <c r="N3" s="6"/>
      <c r="O3" s="6"/>
      <c r="P3" s="6"/>
      <c r="Q3" s="6"/>
      <c r="R3" s="6"/>
    </row>
    <row r="4" spans="1:18">
      <c r="A4" s="77"/>
      <c r="B4" s="77"/>
      <c r="C4" s="77"/>
      <c r="D4" s="77"/>
      <c r="E4" s="77"/>
      <c r="F4" s="77"/>
      <c r="G4" s="77"/>
      <c r="H4" s="77"/>
      <c r="I4" s="77"/>
      <c r="J4" s="77"/>
      <c r="K4" s="77"/>
      <c r="L4" s="77"/>
      <c r="M4" s="77"/>
      <c r="N4" s="77"/>
      <c r="O4" s="77"/>
      <c r="P4" s="77"/>
      <c r="Q4" s="77"/>
      <c r="R4" s="77"/>
    </row>
    <row r="5" spans="1:18" s="214" customFormat="1" ht="1.2" customHeight="1">
      <c r="A5" s="246"/>
      <c r="B5" s="246"/>
      <c r="C5" s="246"/>
      <c r="D5" s="246"/>
      <c r="E5" s="246"/>
      <c r="F5" s="246"/>
      <c r="G5" s="246"/>
      <c r="H5" s="246"/>
      <c r="I5" s="246"/>
      <c r="J5" s="246"/>
      <c r="K5" s="246"/>
      <c r="L5" s="246"/>
      <c r="M5" s="246"/>
      <c r="N5" s="246"/>
      <c r="O5" s="246"/>
      <c r="P5" s="246"/>
      <c r="Q5" s="246"/>
      <c r="R5" s="246"/>
    </row>
    <row r="6" spans="1:18" ht="1.2" customHeight="1">
      <c r="A6" s="77"/>
      <c r="B6" s="77"/>
      <c r="C6" s="77"/>
      <c r="D6" s="77"/>
      <c r="E6" s="77"/>
      <c r="F6" s="77"/>
      <c r="G6" s="77"/>
      <c r="H6" s="77"/>
      <c r="I6" s="77"/>
      <c r="J6" s="77"/>
      <c r="K6" s="77"/>
      <c r="L6" s="77"/>
      <c r="M6" s="77"/>
      <c r="N6" s="77"/>
      <c r="O6" s="77"/>
      <c r="P6" s="77"/>
      <c r="Q6" s="77"/>
      <c r="R6" s="77"/>
    </row>
    <row r="8" spans="1:18" ht="28.2" customHeight="1">
      <c r="A8" s="315" t="s">
        <v>205</v>
      </c>
      <c r="B8" s="315"/>
      <c r="C8" s="338"/>
      <c r="D8" s="85" t="s">
        <v>223</v>
      </c>
      <c r="E8" s="164" t="s">
        <v>215</v>
      </c>
      <c r="F8" s="164" t="s">
        <v>212</v>
      </c>
      <c r="G8" s="164" t="s">
        <v>213</v>
      </c>
      <c r="H8" s="165" t="s">
        <v>216</v>
      </c>
    </row>
    <row r="9" spans="1:18" ht="28.2" customHeight="1">
      <c r="A9" s="295" t="s">
        <v>71</v>
      </c>
      <c r="B9" s="296"/>
      <c r="C9" s="237" t="s">
        <v>74</v>
      </c>
      <c r="D9" s="94">
        <v>10</v>
      </c>
      <c r="E9" s="87">
        <v>13</v>
      </c>
      <c r="F9" s="87">
        <v>7</v>
      </c>
      <c r="G9" s="87">
        <v>6</v>
      </c>
      <c r="H9" s="98">
        <v>2</v>
      </c>
    </row>
    <row r="10" spans="1:18" ht="28.2" customHeight="1">
      <c r="A10" s="297"/>
      <c r="B10" s="300"/>
      <c r="C10" s="237" t="s">
        <v>72</v>
      </c>
      <c r="D10" s="94">
        <v>10</v>
      </c>
      <c r="E10" s="87">
        <v>21</v>
      </c>
      <c r="F10" s="87">
        <v>8</v>
      </c>
      <c r="G10" s="87">
        <v>6</v>
      </c>
      <c r="H10" s="98">
        <v>2</v>
      </c>
    </row>
    <row r="11" spans="1:18" ht="28.2" customHeight="1">
      <c r="A11" s="167"/>
      <c r="B11" s="287" t="s">
        <v>79</v>
      </c>
      <c r="C11" s="237" t="s">
        <v>74</v>
      </c>
      <c r="D11" s="94" t="s">
        <v>0</v>
      </c>
      <c r="E11" s="87" t="s">
        <v>0</v>
      </c>
      <c r="F11" s="87" t="s">
        <v>0</v>
      </c>
      <c r="G11" s="87" t="s">
        <v>1</v>
      </c>
      <c r="H11" s="98" t="s">
        <v>0</v>
      </c>
    </row>
    <row r="12" spans="1:18" ht="28.2" customHeight="1">
      <c r="A12" s="167"/>
      <c r="B12" s="288"/>
      <c r="C12" s="237" t="s">
        <v>72</v>
      </c>
      <c r="D12" s="94" t="s">
        <v>0</v>
      </c>
      <c r="E12" s="87" t="s">
        <v>0</v>
      </c>
      <c r="F12" s="87" t="s">
        <v>0</v>
      </c>
      <c r="G12" s="87" t="s">
        <v>1</v>
      </c>
      <c r="H12" s="98" t="s">
        <v>0</v>
      </c>
    </row>
    <row r="13" spans="1:18" ht="28.2" customHeight="1">
      <c r="A13" s="167"/>
      <c r="B13" s="287" t="s">
        <v>224</v>
      </c>
      <c r="C13" s="237" t="s">
        <v>74</v>
      </c>
      <c r="D13" s="94" t="s">
        <v>0</v>
      </c>
      <c r="E13" s="87" t="s">
        <v>0</v>
      </c>
      <c r="F13" s="87" t="s">
        <v>0</v>
      </c>
      <c r="G13" s="87" t="s">
        <v>1</v>
      </c>
      <c r="H13" s="98" t="s">
        <v>0</v>
      </c>
    </row>
    <row r="14" spans="1:18" ht="28.2" customHeight="1">
      <c r="A14" s="167"/>
      <c r="B14" s="288"/>
      <c r="C14" s="237" t="s">
        <v>72</v>
      </c>
      <c r="D14" s="94" t="s">
        <v>0</v>
      </c>
      <c r="E14" s="87" t="s">
        <v>0</v>
      </c>
      <c r="F14" s="87" t="s">
        <v>0</v>
      </c>
      <c r="G14" s="87" t="s">
        <v>1</v>
      </c>
      <c r="H14" s="98" t="s">
        <v>0</v>
      </c>
    </row>
    <row r="15" spans="1:18" ht="28.2" customHeight="1">
      <c r="A15" s="167"/>
      <c r="B15" s="287" t="s">
        <v>78</v>
      </c>
      <c r="C15" s="237" t="s">
        <v>74</v>
      </c>
      <c r="D15" s="94" t="s">
        <v>0</v>
      </c>
      <c r="E15" s="87">
        <v>1</v>
      </c>
      <c r="F15" s="87" t="s">
        <v>0</v>
      </c>
      <c r="G15" s="87" t="s">
        <v>1</v>
      </c>
      <c r="H15" s="98" t="s">
        <v>0</v>
      </c>
    </row>
    <row r="16" spans="1:18" ht="28.2" customHeight="1">
      <c r="A16" s="167"/>
      <c r="B16" s="288"/>
      <c r="C16" s="237" t="s">
        <v>72</v>
      </c>
      <c r="D16" s="94" t="s">
        <v>0</v>
      </c>
      <c r="E16" s="87">
        <v>1</v>
      </c>
      <c r="F16" s="87" t="s">
        <v>0</v>
      </c>
      <c r="G16" s="87" t="s">
        <v>1</v>
      </c>
      <c r="H16" s="98" t="s">
        <v>0</v>
      </c>
    </row>
    <row r="17" spans="1:8" ht="28.2" customHeight="1">
      <c r="A17" s="167"/>
      <c r="B17" s="287" t="s">
        <v>77</v>
      </c>
      <c r="C17" s="237" t="s">
        <v>74</v>
      </c>
      <c r="D17" s="94" t="s">
        <v>0</v>
      </c>
      <c r="E17" s="87" t="s">
        <v>0</v>
      </c>
      <c r="F17" s="87" t="s">
        <v>0</v>
      </c>
      <c r="G17" s="87" t="s">
        <v>1</v>
      </c>
      <c r="H17" s="98" t="s">
        <v>0</v>
      </c>
    </row>
    <row r="18" spans="1:8" ht="28.2" customHeight="1">
      <c r="A18" s="167"/>
      <c r="B18" s="288"/>
      <c r="C18" s="237" t="s">
        <v>72</v>
      </c>
      <c r="D18" s="94" t="s">
        <v>0</v>
      </c>
      <c r="E18" s="87" t="s">
        <v>0</v>
      </c>
      <c r="F18" s="87" t="s">
        <v>0</v>
      </c>
      <c r="G18" s="87" t="s">
        <v>1</v>
      </c>
      <c r="H18" s="98" t="s">
        <v>0</v>
      </c>
    </row>
    <row r="19" spans="1:8" ht="28.2" customHeight="1">
      <c r="A19" s="167"/>
      <c r="B19" s="287" t="s">
        <v>76</v>
      </c>
      <c r="C19" s="237" t="s">
        <v>74</v>
      </c>
      <c r="D19" s="94" t="s">
        <v>0</v>
      </c>
      <c r="E19" s="87" t="s">
        <v>0</v>
      </c>
      <c r="F19" s="87" t="s">
        <v>0</v>
      </c>
      <c r="G19" s="87" t="s">
        <v>1</v>
      </c>
      <c r="H19" s="98" t="s">
        <v>0</v>
      </c>
    </row>
    <row r="20" spans="1:8" ht="28.2" customHeight="1">
      <c r="A20" s="167"/>
      <c r="B20" s="288"/>
      <c r="C20" s="237" t="s">
        <v>72</v>
      </c>
      <c r="D20" s="94" t="s">
        <v>0</v>
      </c>
      <c r="E20" s="87" t="s">
        <v>0</v>
      </c>
      <c r="F20" s="87" t="s">
        <v>0</v>
      </c>
      <c r="G20" s="87" t="s">
        <v>1</v>
      </c>
      <c r="H20" s="98" t="s">
        <v>0</v>
      </c>
    </row>
    <row r="21" spans="1:8" ht="28.2" customHeight="1">
      <c r="A21" s="167"/>
      <c r="B21" s="287" t="s">
        <v>75</v>
      </c>
      <c r="C21" s="237" t="s">
        <v>74</v>
      </c>
      <c r="D21" s="94" t="s">
        <v>0</v>
      </c>
      <c r="E21" s="87" t="s">
        <v>0</v>
      </c>
      <c r="F21" s="87" t="s">
        <v>0</v>
      </c>
      <c r="G21" s="87" t="s">
        <v>1</v>
      </c>
      <c r="H21" s="98" t="s">
        <v>0</v>
      </c>
    </row>
    <row r="22" spans="1:8" ht="28.2" customHeight="1">
      <c r="A22" s="167"/>
      <c r="B22" s="288"/>
      <c r="C22" s="237" t="s">
        <v>72</v>
      </c>
      <c r="D22" s="94" t="s">
        <v>0</v>
      </c>
      <c r="E22" s="87" t="s">
        <v>0</v>
      </c>
      <c r="F22" s="87" t="s">
        <v>0</v>
      </c>
      <c r="G22" s="87" t="s">
        <v>1</v>
      </c>
      <c r="H22" s="98" t="s">
        <v>0</v>
      </c>
    </row>
    <row r="23" spans="1:8" ht="28.2" customHeight="1">
      <c r="A23" s="167"/>
      <c r="B23" s="287" t="s">
        <v>188</v>
      </c>
      <c r="C23" s="237" t="s">
        <v>73</v>
      </c>
      <c r="D23" s="94">
        <v>10</v>
      </c>
      <c r="E23" s="87">
        <v>12</v>
      </c>
      <c r="F23" s="87">
        <v>7</v>
      </c>
      <c r="G23" s="87">
        <v>6</v>
      </c>
      <c r="H23" s="98">
        <v>2</v>
      </c>
    </row>
    <row r="24" spans="1:8" ht="28.2" customHeight="1">
      <c r="A24" s="170"/>
      <c r="B24" s="336"/>
      <c r="C24" s="160" t="s">
        <v>72</v>
      </c>
      <c r="D24" s="166">
        <v>10</v>
      </c>
      <c r="E24" s="161">
        <v>20</v>
      </c>
      <c r="F24" s="161">
        <v>8</v>
      </c>
      <c r="G24" s="161">
        <v>6</v>
      </c>
      <c r="H24" s="106">
        <v>2</v>
      </c>
    </row>
    <row r="25" spans="1:8">
      <c r="H25" s="22" t="s">
        <v>289</v>
      </c>
    </row>
  </sheetData>
  <customSheetViews>
    <customSheetView guid="{DABDF0D7-CA13-48AE-9BA6-C7516D16550D}" showPageBreaks="1" printArea="1" view="pageBreakPreview">
      <selection activeCell="H29" sqref="H29"/>
      <pageMargins left="0.19685039370078741" right="0.70866141732283472" top="0.59055118110236227" bottom="0.59055118110236227" header="0.51181102362204722" footer="0.51181102362204722"/>
      <printOptions horizontalCentered="1"/>
      <pageSetup paperSize="9" scale="75" orientation="portrait" r:id="rId1"/>
      <headerFooter alignWithMargins="0"/>
    </customSheetView>
    <customSheetView guid="{2C390AD3-7D24-4790-A52E-DA48AC473F8C}" showPageBreaks="1" printArea="1" view="pageLayout" topLeftCell="F1">
      <selection activeCell="I14" sqref="I14"/>
      <pageMargins left="0.23622047244094491" right="0.23622047244094491" top="0.74803149606299213" bottom="0.74803149606299213" header="0.31496062992125984" footer="0.31496062992125984"/>
      <pageSetup paperSize="9" scale="75" orientation="portrait" r:id="rId2"/>
      <headerFooter alignWithMargins="0">
        <oddFooter>&amp;C&amp;A</oddFooter>
      </headerFooter>
    </customSheetView>
  </customSheetViews>
  <mergeCells count="10">
    <mergeCell ref="B19:B20"/>
    <mergeCell ref="B21:B22"/>
    <mergeCell ref="B23:B24"/>
    <mergeCell ref="A3:H3"/>
    <mergeCell ref="B11:B12"/>
    <mergeCell ref="B13:B14"/>
    <mergeCell ref="B15:B16"/>
    <mergeCell ref="B17:B18"/>
    <mergeCell ref="A8:C8"/>
    <mergeCell ref="A9:B10"/>
  </mergeCells>
  <phoneticPr fontId="4"/>
  <pageMargins left="0.25" right="0.25" top="0.75" bottom="0.75" header="0.3" footer="0.3"/>
  <pageSetup paperSize="9" orientation="portrait" r:id="rId3"/>
  <headerFooter>
    <oddFooter>&amp;L&amp;"HGPｺﾞｼｯｸM,ﾒﾃﾞｨｳﾑ"&amp;A&amp;R&amp;"HGPｺﾞｼｯｸM,ﾒﾃﾞｨｳﾑ"&amp;A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目次</vt:lpstr>
      <vt:lpstr>52</vt:lpstr>
      <vt:lpstr>53</vt:lpstr>
      <vt:lpstr>54</vt:lpstr>
      <vt:lpstr>55</vt:lpstr>
      <vt:lpstr>56</vt:lpstr>
      <vt:lpstr>57</vt:lpstr>
      <vt:lpstr>58</vt:lpstr>
      <vt:lpstr>59</vt:lpstr>
      <vt:lpstr>60</vt:lpstr>
      <vt:lpstr>61</vt:lpstr>
      <vt:lpstr>62(1)</vt:lpstr>
      <vt:lpstr>62(2)</vt:lpstr>
      <vt:lpstr>63</vt:lpstr>
      <vt:lpstr>64(1)</vt:lpstr>
      <vt:lpstr>64(2)</vt:lpstr>
      <vt:lpstr>65</vt:lpstr>
      <vt:lpstr>66</vt:lpstr>
      <vt:lpstr>'52'!Print_Area</vt:lpstr>
      <vt:lpstr>'53'!Print_Area</vt:lpstr>
      <vt:lpstr>'54'!Print_Area</vt:lpstr>
      <vt:lpstr>'55'!Print_Area</vt:lpstr>
      <vt:lpstr>'56'!Print_Area</vt:lpstr>
      <vt:lpstr>'57'!Print_Area</vt:lpstr>
      <vt:lpstr>'58'!Print_Area</vt:lpstr>
      <vt:lpstr>'59'!Print_Area</vt:lpstr>
      <vt:lpstr>'60'!Print_Area</vt:lpstr>
      <vt:lpstr>'61'!Print_Area</vt:lpstr>
      <vt:lpstr>'62(1)'!Print_Area</vt:lpstr>
      <vt:lpstr>'62(2)'!Print_Area</vt:lpstr>
      <vt:lpstr>'63'!Print_Area</vt:lpstr>
      <vt:lpstr>'64(1)'!Print_Area</vt:lpstr>
      <vt:lpstr>'64(2)'!Print_Area</vt:lpstr>
      <vt:lpstr>'65'!Print_Area</vt:lpstr>
      <vt:lpstr>'66'!Print_Area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2024-03-18T06:23:13Z</cp:lastPrinted>
  <dcterms:created xsi:type="dcterms:W3CDTF">2021-08-23T05:47:04Z</dcterms:created>
  <dcterms:modified xsi:type="dcterms:W3CDTF">2024-03-26T00:54:43Z</dcterms:modified>
</cp:coreProperties>
</file>