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31-vfsr01-01\b1000\B1100\03統計係\40統計書作成事務\11_統計書\04_入力用原稿他（第52回～）\第62回豊中市統計書　令和5年版\04_発行\01_最終データ\"/>
    </mc:Choice>
  </mc:AlternateContent>
  <bookViews>
    <workbookView xWindow="0" yWindow="0" windowWidth="23040" windowHeight="8670" tabRatio="863"/>
  </bookViews>
  <sheets>
    <sheet name="目次" sheetId="1" r:id="rId1"/>
    <sheet name="97" sheetId="20" r:id="rId2"/>
    <sheet name="98" sheetId="19" r:id="rId3"/>
    <sheet name="99" sheetId="21" r:id="rId4"/>
    <sheet name="100" sheetId="22" r:id="rId5"/>
    <sheet name="101" sheetId="10" r:id="rId6"/>
    <sheet name="102" sheetId="11" r:id="rId7"/>
    <sheet name="103" sheetId="12" r:id="rId8"/>
    <sheet name="104" sheetId="13" r:id="rId9"/>
    <sheet name="105(1)" sheetId="23" r:id="rId10"/>
    <sheet name="105(2)" sheetId="18" r:id="rId11"/>
  </sheets>
  <definedNames>
    <definedName name="ATU_hyo01" localSheetId="4">#REF!</definedName>
    <definedName name="ATU_hyo01" localSheetId="6">#REF!</definedName>
    <definedName name="ATU_hyo01" localSheetId="7">#REF!</definedName>
    <definedName name="ATU_hyo01" localSheetId="9">#REF!</definedName>
    <definedName name="ATU_hyo01" localSheetId="1">#REF!</definedName>
    <definedName name="ATU_hyo01" localSheetId="2">#REF!</definedName>
    <definedName name="ATU_hyo01" localSheetId="3">#REF!</definedName>
    <definedName name="ATU_hyo01">#REF!</definedName>
    <definedName name="_xlnm.Print_Area" localSheetId="4">'100'!$A$1:$I$144</definedName>
    <definedName name="_xlnm.Print_Area" localSheetId="5">'101'!$A$1:$I$39</definedName>
    <definedName name="_xlnm.Print_Area" localSheetId="6">'102'!$A$1:$H$49</definedName>
    <definedName name="_xlnm.Print_Area" localSheetId="7">'103'!$A$1:$K$16</definedName>
    <definedName name="_xlnm.Print_Area" localSheetId="9">'105(1)'!$A$1:$J$50</definedName>
    <definedName name="_xlnm.Print_Area" localSheetId="10">'105(2)'!$A$1:$G$18</definedName>
    <definedName name="_xlnm.Print_Area" localSheetId="1">'97'!$A$1:$J$218</definedName>
    <definedName name="_xlnm.Print_Area" localSheetId="2">'98'!$A$1:$H$51</definedName>
    <definedName name="_xlnm.Print_Area" localSheetId="3">'99'!$A$1:$J$88</definedName>
    <definedName name="_xlnm.Print_Titles" localSheetId="4">'100'!$7:$7</definedName>
    <definedName name="_xlnm.Print_Titles" localSheetId="9">'105(1)'!$7:$7</definedName>
    <definedName name="_xlnm.Print_Titles" localSheetId="1">'97'!$8:$9</definedName>
    <definedName name="_xlnm.Print_Titles" localSheetId="3">'99'!$7:$7</definedName>
    <definedName name="sho" localSheetId="4">#REF!</definedName>
    <definedName name="sho" localSheetId="9">#REF!</definedName>
    <definedName name="sho" localSheetId="1">#REF!</definedName>
    <definedName name="sho" localSheetId="2">#REF!</definedName>
    <definedName name="sho" localSheetId="3">#REF!</definedName>
    <definedName name="sho">#REF!</definedName>
    <definedName name="Z_4D1E5155_E33F_466F_8DC4_26CDC04CB961_.wvu.PrintArea" localSheetId="4" hidden="1">'100'!$A$1:$I$103</definedName>
    <definedName name="Z_4D1E5155_E33F_466F_8DC4_26CDC04CB961_.wvu.PrintArea" localSheetId="5" hidden="1">'101'!$A$1:$I$39</definedName>
    <definedName name="Z_4D1E5155_E33F_466F_8DC4_26CDC04CB961_.wvu.PrintArea" localSheetId="6" hidden="1">'102'!$A$1:$H$49</definedName>
    <definedName name="Z_4D1E5155_E33F_466F_8DC4_26CDC04CB961_.wvu.PrintArea" localSheetId="7" hidden="1">'103'!$A$1:$K$16</definedName>
    <definedName name="Z_4D1E5155_E33F_466F_8DC4_26CDC04CB961_.wvu.PrintArea" localSheetId="9" hidden="1">'105(1)'!$A$1:$J$46</definedName>
    <definedName name="Z_4D1E5155_E33F_466F_8DC4_26CDC04CB961_.wvu.PrintArea" localSheetId="10" hidden="1">'105(2)'!$A$1:$G$18</definedName>
    <definedName name="Z_4D1E5155_E33F_466F_8DC4_26CDC04CB961_.wvu.PrintArea" localSheetId="2" hidden="1">'98'!$A$1:$H$51</definedName>
    <definedName name="Z_4D1E5155_E33F_466F_8DC4_26CDC04CB961_.wvu.PrintArea" localSheetId="3" hidden="1">'99'!$A$1:$V$31</definedName>
    <definedName name="Z_4D1E5155_E33F_466F_8DC4_26CDC04CB961_.wvu.PrintTitles" localSheetId="1" hidden="1">'97'!#REF!</definedName>
    <definedName name="体操">#REF!</definedName>
  </definedNames>
  <calcPr calcId="162913" calcMode="manual"/>
  <customWorkbookViews>
    <customWorkbookView name="豊中市 - 個人用ビュー" guid="{4D1E5155-E33F-466F-8DC4-26CDC04CB961}" mergeInterval="0" personalView="1" maximized="1" xWindow="-9" yWindow="-9" windowWidth="1938" windowHeight="1048" tabRatio="863" activeSheetId="10"/>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23" l="1"/>
  <c r="G20" i="23"/>
  <c r="A1" i="18"/>
  <c r="A1" i="23"/>
  <c r="B12" i="1" s="1"/>
  <c r="F127" i="22" l="1"/>
  <c r="F126" i="22"/>
  <c r="F66" i="22"/>
  <c r="F35" i="22"/>
  <c r="F34" i="22"/>
  <c r="A1" i="22"/>
  <c r="B7" i="1" s="1"/>
  <c r="F9" i="22"/>
  <c r="E9" i="22"/>
  <c r="F8" i="22"/>
  <c r="E8" i="22"/>
  <c r="A1" i="21" l="1"/>
  <c r="B6" i="1" s="1"/>
  <c r="A1" i="20" l="1"/>
  <c r="B4" i="1" s="1"/>
  <c r="A1" i="19" l="1"/>
  <c r="B5" i="1" s="1"/>
  <c r="B13" i="1" l="1"/>
  <c r="A1" i="13"/>
  <c r="B11" i="1" s="1"/>
  <c r="A1" i="12"/>
  <c r="B10" i="1" s="1"/>
  <c r="A1" i="11"/>
  <c r="B9" i="1" s="1"/>
  <c r="A1" i="10"/>
  <c r="B8" i="1" s="1"/>
  <c r="E8" i="11" l="1"/>
  <c r="E9" i="11"/>
</calcChain>
</file>

<file path=xl/sharedStrings.xml><?xml version="1.0" encoding="utf-8"?>
<sst xmlns="http://schemas.openxmlformats.org/spreadsheetml/2006/main" count="1203" uniqueCount="246">
  <si>
    <t>資　料    教育委員会　読書振興課　岡町図書館</t>
    <rPh sb="7" eb="9">
      <t>キョウイク</t>
    </rPh>
    <rPh sb="9" eb="12">
      <t>イインカイ</t>
    </rPh>
    <rPh sb="13" eb="18">
      <t>ドクショシンコウカ</t>
    </rPh>
    <phoneticPr fontId="0"/>
  </si>
  <si>
    <t>螢池</t>
    <rPh sb="0" eb="1">
      <t>ホタル</t>
    </rPh>
    <rPh sb="1" eb="2">
      <t>イケ</t>
    </rPh>
    <phoneticPr fontId="2"/>
  </si>
  <si>
    <t>野畑</t>
    <rPh sb="0" eb="2">
      <t>ノバタ</t>
    </rPh>
    <phoneticPr fontId="2"/>
  </si>
  <si>
    <t>千里</t>
    <rPh sb="0" eb="2">
      <t>センリ</t>
    </rPh>
    <phoneticPr fontId="2"/>
  </si>
  <si>
    <t>庄内幸町</t>
    <rPh sb="0" eb="2">
      <t>ショウナイ</t>
    </rPh>
    <rPh sb="2" eb="4">
      <t>サイワイマチ</t>
    </rPh>
    <phoneticPr fontId="2"/>
  </si>
  <si>
    <t>高川</t>
    <rPh sb="0" eb="2">
      <t>タカガワ</t>
    </rPh>
    <phoneticPr fontId="2"/>
  </si>
  <si>
    <t>庄内</t>
    <rPh sb="0" eb="2">
      <t>ショウナイ</t>
    </rPh>
    <phoneticPr fontId="2"/>
  </si>
  <si>
    <t>服部</t>
    <rPh sb="0" eb="2">
      <t>ハットリ</t>
    </rPh>
    <phoneticPr fontId="2"/>
  </si>
  <si>
    <t>岡町</t>
    <rPh sb="0" eb="2">
      <t>オカマチ</t>
    </rPh>
    <phoneticPr fontId="2"/>
  </si>
  <si>
    <t>予約受付</t>
    <rPh sb="0" eb="2">
      <t>ヨヤク</t>
    </rPh>
    <rPh sb="2" eb="4">
      <t>ウケツケ</t>
    </rPh>
    <phoneticPr fontId="2"/>
  </si>
  <si>
    <t>東豊中</t>
    <rPh sb="0" eb="3">
      <t>ヒガシトヨナカ</t>
    </rPh>
    <phoneticPr fontId="2"/>
  </si>
  <si>
    <t>継続貸出</t>
    <rPh sb="0" eb="2">
      <t>ケイゾク</t>
    </rPh>
    <rPh sb="2" eb="4">
      <t>カシダシ</t>
    </rPh>
    <phoneticPr fontId="2"/>
  </si>
  <si>
    <t>-</t>
  </si>
  <si>
    <t>館内窓口</t>
    <rPh sb="0" eb="1">
      <t>カン</t>
    </rPh>
    <rPh sb="1" eb="2">
      <t>ナイ</t>
    </rPh>
    <rPh sb="2" eb="3">
      <t>マド</t>
    </rPh>
    <rPh sb="3" eb="4">
      <t>クチ</t>
    </rPh>
    <phoneticPr fontId="2"/>
  </si>
  <si>
    <t>令和4年度</t>
    <rPh sb="3" eb="5">
      <t>ネンド</t>
    </rPh>
    <phoneticPr fontId="2"/>
  </si>
  <si>
    <t>令和3年度</t>
    <rPh sb="3" eb="5">
      <t>ネンド</t>
    </rPh>
    <phoneticPr fontId="2"/>
  </si>
  <si>
    <t>令和2年度</t>
    <rPh sb="3" eb="5">
      <t>ネンド</t>
    </rPh>
    <phoneticPr fontId="2"/>
  </si>
  <si>
    <t>令和元年度</t>
    <rPh sb="2" eb="5">
      <t>ガンネンド</t>
    </rPh>
    <phoneticPr fontId="2"/>
  </si>
  <si>
    <t>平成30年度</t>
    <rPh sb="4" eb="6">
      <t>ネンド</t>
    </rPh>
    <phoneticPr fontId="2"/>
  </si>
  <si>
    <t>区分</t>
    <rPh sb="0" eb="2">
      <t>クブン</t>
    </rPh>
    <phoneticPr fontId="2"/>
  </si>
  <si>
    <t>（単位　件、回、冊）</t>
    <rPh sb="4" eb="5">
      <t>ケン</t>
    </rPh>
    <rPh sb="6" eb="7">
      <t>カイ</t>
    </rPh>
    <phoneticPr fontId="2"/>
  </si>
  <si>
    <t>-</t>
    <phoneticPr fontId="2"/>
  </si>
  <si>
    <t>千里公民館　</t>
    <phoneticPr fontId="2"/>
  </si>
  <si>
    <t>庄内公民館　</t>
    <rPh sb="0" eb="2">
      <t>ショウナイ</t>
    </rPh>
    <phoneticPr fontId="2"/>
  </si>
  <si>
    <t>螢池公民館　</t>
    <phoneticPr fontId="2"/>
  </si>
  <si>
    <t>中央公民館</t>
    <phoneticPr fontId="2"/>
  </si>
  <si>
    <t>利用者数</t>
  </si>
  <si>
    <t>件数</t>
  </si>
  <si>
    <t>人数</t>
  </si>
  <si>
    <t>回数</t>
  </si>
  <si>
    <t>有料</t>
  </si>
  <si>
    <t>減免</t>
  </si>
  <si>
    <t>計</t>
  </si>
  <si>
    <t>講座・講習会</t>
  </si>
  <si>
    <t>行事</t>
  </si>
  <si>
    <t>展示会</t>
  </si>
  <si>
    <t>資　料　　都市活力部　スポーツ振興課</t>
    <phoneticPr fontId="2"/>
  </si>
  <si>
    <t>その他</t>
    <phoneticPr fontId="2"/>
  </si>
  <si>
    <t>トレーニング</t>
    <phoneticPr fontId="2"/>
  </si>
  <si>
    <t>人数</t>
    <rPh sb="0" eb="1">
      <t>ニン</t>
    </rPh>
    <phoneticPr fontId="2"/>
  </si>
  <si>
    <t>件数</t>
    <phoneticPr fontId="2"/>
  </si>
  <si>
    <t>フットサル</t>
    <phoneticPr fontId="2"/>
  </si>
  <si>
    <t>テニス</t>
  </si>
  <si>
    <t>人数</t>
    <rPh sb="0" eb="2">
      <t>ニンズウ</t>
    </rPh>
    <phoneticPr fontId="2"/>
  </si>
  <si>
    <t>件数</t>
    <rPh sb="0" eb="2">
      <t>ケンスウ</t>
    </rPh>
    <phoneticPr fontId="2"/>
  </si>
  <si>
    <t>バトントワリング</t>
    <phoneticPr fontId="2"/>
  </si>
  <si>
    <t xml:space="preserve">体 操 </t>
    <phoneticPr fontId="2"/>
  </si>
  <si>
    <t>ハンドボール</t>
    <phoneticPr fontId="2"/>
  </si>
  <si>
    <t>件数</t>
    <rPh sb="0" eb="1">
      <t>ケン</t>
    </rPh>
    <phoneticPr fontId="2"/>
  </si>
  <si>
    <t>卓球</t>
  </si>
  <si>
    <t>バドミントン</t>
    <phoneticPr fontId="2"/>
  </si>
  <si>
    <t>バスケットボール</t>
    <phoneticPr fontId="2"/>
  </si>
  <si>
    <t>バレーボール</t>
    <phoneticPr fontId="2"/>
  </si>
  <si>
    <t>総数</t>
  </si>
  <si>
    <t>令和4年度</t>
    <rPh sb="0" eb="2">
      <t>レイワ</t>
    </rPh>
    <rPh sb="3" eb="5">
      <t>ネンド</t>
    </rPh>
    <phoneticPr fontId="2"/>
  </si>
  <si>
    <t>令和3年度</t>
    <rPh sb="0" eb="2">
      <t>レイワ</t>
    </rPh>
    <rPh sb="3" eb="5">
      <t>ネンド</t>
    </rPh>
    <phoneticPr fontId="2"/>
  </si>
  <si>
    <t>令和2年度</t>
    <rPh sb="0" eb="2">
      <t>レイワ</t>
    </rPh>
    <rPh sb="3" eb="5">
      <t>ネンド</t>
    </rPh>
    <phoneticPr fontId="2"/>
  </si>
  <si>
    <t>令和元年度</t>
    <rPh sb="0" eb="2">
      <t>レイワ</t>
    </rPh>
    <rPh sb="2" eb="5">
      <t>ガンネンド</t>
    </rPh>
    <phoneticPr fontId="2"/>
  </si>
  <si>
    <t>その他</t>
  </si>
  <si>
    <t>テニス</t>
    <phoneticPr fontId="2"/>
  </si>
  <si>
    <t>太極拳</t>
    <rPh sb="0" eb="3">
      <t>タイキョクケン</t>
    </rPh>
    <phoneticPr fontId="2"/>
  </si>
  <si>
    <t>ヨーガ</t>
    <phoneticPr fontId="2"/>
  </si>
  <si>
    <t>剣道</t>
  </si>
  <si>
    <t>体操</t>
  </si>
  <si>
    <t>合気道</t>
  </si>
  <si>
    <t>空手道</t>
  </si>
  <si>
    <t>少林寺拳法</t>
  </si>
  <si>
    <t>柔道</t>
  </si>
  <si>
    <t>人数</t>
    <phoneticPr fontId="2"/>
  </si>
  <si>
    <t>令和元年度</t>
    <rPh sb="0" eb="1">
      <t>レイ</t>
    </rPh>
    <rPh sb="1" eb="2">
      <t>ワ</t>
    </rPh>
    <rPh sb="2" eb="5">
      <t>ガンネンド</t>
    </rPh>
    <phoneticPr fontId="2"/>
  </si>
  <si>
    <t>バトントワリング</t>
  </si>
  <si>
    <t>体力診断</t>
  </si>
  <si>
    <t>トレーニング</t>
  </si>
  <si>
    <t>バレーボール</t>
  </si>
  <si>
    <t>平成30年度</t>
    <rPh sb="0" eb="2">
      <t>ヘイセイ</t>
    </rPh>
    <rPh sb="4" eb="6">
      <t>ネンド</t>
    </rPh>
    <phoneticPr fontId="2"/>
  </si>
  <si>
    <t>チアリーディング</t>
    <phoneticPr fontId="2"/>
  </si>
  <si>
    <t>なぎなた</t>
    <phoneticPr fontId="2"/>
  </si>
  <si>
    <t>体力診断</t>
    <phoneticPr fontId="2"/>
  </si>
  <si>
    <t>太極拳</t>
    <rPh sb="0" eb="1">
      <t>タイ</t>
    </rPh>
    <phoneticPr fontId="4"/>
  </si>
  <si>
    <t>体操</t>
    <phoneticPr fontId="2"/>
  </si>
  <si>
    <t>人数</t>
    <rPh sb="0" eb="2">
      <t>ニンズウ</t>
    </rPh>
    <phoneticPr fontId="4"/>
  </si>
  <si>
    <t>件数</t>
    <rPh sb="0" eb="2">
      <t>ケンスウ</t>
    </rPh>
    <phoneticPr fontId="4"/>
  </si>
  <si>
    <t>少林寺拳法</t>
    <rPh sb="0" eb="3">
      <t>ショウリンジ</t>
    </rPh>
    <rPh sb="3" eb="5">
      <t>ケンポウ</t>
    </rPh>
    <phoneticPr fontId="4"/>
  </si>
  <si>
    <t>空手道</t>
    <rPh sb="0" eb="2">
      <t>カラテ</t>
    </rPh>
    <rPh sb="2" eb="3">
      <t>ドウ</t>
    </rPh>
    <phoneticPr fontId="4"/>
  </si>
  <si>
    <t>卓球</t>
    <phoneticPr fontId="2"/>
  </si>
  <si>
    <t>総数</t>
    <phoneticPr fontId="2"/>
  </si>
  <si>
    <t>注１）　　中ホール(アクア文化ホール）は、令和3年7月から令和4年3月まで改修工事のため休館。</t>
    <rPh sb="0" eb="1">
      <t>チュウ</t>
    </rPh>
    <phoneticPr fontId="2"/>
  </si>
  <si>
    <t>資　料　　都市活力部　魅力文化創造課</t>
    <phoneticPr fontId="2"/>
  </si>
  <si>
    <t>会議室</t>
  </si>
  <si>
    <t>ホール</t>
  </si>
  <si>
    <t>練習室
（アクア）</t>
    <rPh sb="0" eb="3">
      <t>レンシュウシツ</t>
    </rPh>
    <phoneticPr fontId="2"/>
  </si>
  <si>
    <t>音楽室
（アクア）</t>
    <rPh sb="0" eb="3">
      <t>オンガクシツ</t>
    </rPh>
    <phoneticPr fontId="2"/>
  </si>
  <si>
    <t>和室</t>
    <rPh sb="0" eb="2">
      <t>ワシツ</t>
    </rPh>
    <phoneticPr fontId="2"/>
  </si>
  <si>
    <t>スタジオ</t>
    <phoneticPr fontId="2"/>
  </si>
  <si>
    <t>ミーティング
ルーム</t>
    <phoneticPr fontId="4"/>
  </si>
  <si>
    <t>練習室</t>
    <rPh sb="0" eb="2">
      <t>レンシュウ</t>
    </rPh>
    <rPh sb="2" eb="3">
      <t>シツ</t>
    </rPh>
    <phoneticPr fontId="4"/>
  </si>
  <si>
    <t>多目的室</t>
    <rPh sb="0" eb="3">
      <t>タモクテキ</t>
    </rPh>
    <rPh sb="3" eb="4">
      <t>シツ</t>
    </rPh>
    <phoneticPr fontId="2"/>
  </si>
  <si>
    <t>展示室</t>
    <rPh sb="0" eb="3">
      <t>テンジシツ</t>
    </rPh>
    <phoneticPr fontId="2"/>
  </si>
  <si>
    <t>小ホール</t>
    <rPh sb="0" eb="1">
      <t>ショウ</t>
    </rPh>
    <phoneticPr fontId="2"/>
  </si>
  <si>
    <t>中ホール
(アクア)</t>
    <rPh sb="0" eb="1">
      <t>チュウ</t>
    </rPh>
    <phoneticPr fontId="2"/>
  </si>
  <si>
    <t>大ホール</t>
    <rPh sb="0" eb="1">
      <t>ダイ</t>
    </rPh>
    <phoneticPr fontId="2"/>
  </si>
  <si>
    <t>資　料    都市活力部　スポーツ振興課</t>
    <phoneticPr fontId="2"/>
  </si>
  <si>
    <t>親子運動</t>
  </si>
  <si>
    <t>体操</t>
    <rPh sb="0" eb="2">
      <t>タイソウ</t>
    </rPh>
    <phoneticPr fontId="2"/>
  </si>
  <si>
    <t>バドミントン</t>
  </si>
  <si>
    <t>ヨーガ</t>
  </si>
  <si>
    <t>太極拳</t>
  </si>
  <si>
    <t>なぎなた</t>
  </si>
  <si>
    <t>居合道</t>
  </si>
  <si>
    <t>躰道</t>
  </si>
  <si>
    <t>日本拳法</t>
    <phoneticPr fontId="2"/>
  </si>
  <si>
    <t>少林寺拳法</t>
    <rPh sb="0" eb="3">
      <t>ショウリンジ</t>
    </rPh>
    <rPh sb="3" eb="5">
      <t>ケンポウ</t>
    </rPh>
    <phoneticPr fontId="2"/>
  </si>
  <si>
    <t>注2）　　令和4年4月1日から旧少年文化館と施設統合。</t>
    <rPh sb="5" eb="7">
      <t>レイワ</t>
    </rPh>
    <rPh sb="8" eb="9">
      <t>ネン</t>
    </rPh>
    <rPh sb="10" eb="11">
      <t>ガツ</t>
    </rPh>
    <rPh sb="12" eb="13">
      <t>ニチ</t>
    </rPh>
    <rPh sb="15" eb="16">
      <t>キュウ</t>
    </rPh>
    <rPh sb="16" eb="18">
      <t>ショウネン</t>
    </rPh>
    <rPh sb="18" eb="20">
      <t>ブンカ</t>
    </rPh>
    <rPh sb="20" eb="21">
      <t>カン</t>
    </rPh>
    <rPh sb="22" eb="24">
      <t>シセツ</t>
    </rPh>
    <rPh sb="24" eb="26">
      <t>トウゴウ</t>
    </rPh>
    <phoneticPr fontId="2"/>
  </si>
  <si>
    <t>注1）    令和3年度は、仮移転中の為主催事業のみ実施。</t>
    <phoneticPr fontId="2"/>
  </si>
  <si>
    <t>資　料    教育委員会事務局　青少年交流文化館いぶき</t>
    <phoneticPr fontId="2"/>
  </si>
  <si>
    <t>主催行事</t>
    <rPh sb="2" eb="4">
      <t>ギョウジ</t>
    </rPh>
    <phoneticPr fontId="4"/>
  </si>
  <si>
    <t>公共団体</t>
    <rPh sb="2" eb="4">
      <t>ダンタイ</t>
    </rPh>
    <phoneticPr fontId="4"/>
  </si>
  <si>
    <t>資　料    教育委員会事務局　社会教育課</t>
    <phoneticPr fontId="2"/>
  </si>
  <si>
    <t>延べ人数</t>
    <phoneticPr fontId="2"/>
  </si>
  <si>
    <t>実人数</t>
    <phoneticPr fontId="2"/>
  </si>
  <si>
    <t>団体数</t>
  </si>
  <si>
    <t>年度</t>
    <rPh sb="0" eb="2">
      <t>ネンド</t>
    </rPh>
    <phoneticPr fontId="2"/>
  </si>
  <si>
    <t>千里北町公園</t>
    <rPh sb="0" eb="6">
      <t>センリキタマチコウエン</t>
    </rPh>
    <phoneticPr fontId="2"/>
  </si>
  <si>
    <t>大門公園</t>
  </si>
  <si>
    <t>野畑</t>
  </si>
  <si>
    <t>豊島公園</t>
  </si>
  <si>
    <t>日数</t>
  </si>
  <si>
    <t>豊島</t>
    <rPh sb="0" eb="2">
      <t>トシマ</t>
    </rPh>
    <phoneticPr fontId="2"/>
  </si>
  <si>
    <t>ふれあい緑地</t>
    <rPh sb="4" eb="5">
      <t>ミドリ</t>
    </rPh>
    <rPh sb="5" eb="6">
      <t>チ</t>
    </rPh>
    <phoneticPr fontId="2"/>
  </si>
  <si>
    <t>二ノ切少年</t>
    <rPh sb="0" eb="1">
      <t>ニ</t>
    </rPh>
    <rPh sb="2" eb="3">
      <t>キリ</t>
    </rPh>
    <rPh sb="3" eb="4">
      <t>ショウ</t>
    </rPh>
    <rPh sb="4" eb="5">
      <t>ネン</t>
    </rPh>
    <phoneticPr fontId="2"/>
  </si>
  <si>
    <t>注1) 　　競技会等による場合は会を1件、各種団体等による場合は構成員1人につき1件として計上している。</t>
    <rPh sb="0" eb="1">
      <t>チュウ</t>
    </rPh>
    <phoneticPr fontId="2"/>
  </si>
  <si>
    <t>バーベキュー広場</t>
    <phoneticPr fontId="2"/>
  </si>
  <si>
    <t>野外音楽堂</t>
    <phoneticPr fontId="4"/>
  </si>
  <si>
    <t>スポーツ広場</t>
    <phoneticPr fontId="4"/>
  </si>
  <si>
    <t>プール</t>
    <phoneticPr fontId="2"/>
  </si>
  <si>
    <t>テニスコート</t>
    <phoneticPr fontId="2"/>
  </si>
  <si>
    <r>
      <t>軟式野球場</t>
    </r>
    <r>
      <rPr>
        <vertAlign val="superscript"/>
        <sz val="10"/>
        <rFont val="ＭＳ Ｐ明朝"/>
        <family val="1"/>
        <charset val="128"/>
      </rPr>
      <t/>
    </r>
    <rPh sb="0" eb="2">
      <t>ナンシキ</t>
    </rPh>
    <rPh sb="2" eb="5">
      <t>ヤキュウジョウ</t>
    </rPh>
    <phoneticPr fontId="2"/>
  </si>
  <si>
    <t>補助競技場</t>
    <phoneticPr fontId="2"/>
  </si>
  <si>
    <t>陸上競技場</t>
    <phoneticPr fontId="2"/>
  </si>
  <si>
    <t>資　料　　教育委員会　読書振興課　各図書館</t>
    <rPh sb="5" eb="7">
      <t>キョウイク</t>
    </rPh>
    <rPh sb="7" eb="10">
      <t>イインカイ</t>
    </rPh>
    <rPh sb="11" eb="13">
      <t>ドクショ</t>
    </rPh>
    <rPh sb="13" eb="16">
      <t>シンコウカ</t>
    </rPh>
    <rPh sb="17" eb="18">
      <t>カク</t>
    </rPh>
    <phoneticPr fontId="2"/>
  </si>
  <si>
    <t>平成30年度</t>
    <phoneticPr fontId="2"/>
  </si>
  <si>
    <t>螢池図書館</t>
    <phoneticPr fontId="2"/>
  </si>
  <si>
    <t>高川図書館</t>
    <phoneticPr fontId="2"/>
  </si>
  <si>
    <t>野畑図書館</t>
    <phoneticPr fontId="2"/>
  </si>
  <si>
    <t>東豊中図書館</t>
    <phoneticPr fontId="2"/>
  </si>
  <si>
    <t>千里図書館</t>
  </si>
  <si>
    <t>庄内幸町図書館</t>
    <phoneticPr fontId="2"/>
  </si>
  <si>
    <t>庄内図書館</t>
    <phoneticPr fontId="2"/>
  </si>
  <si>
    <t>服部図書館</t>
  </si>
  <si>
    <t>蔵書数</t>
    <phoneticPr fontId="2"/>
  </si>
  <si>
    <t>1)</t>
    <phoneticPr fontId="2"/>
  </si>
  <si>
    <t>雑誌</t>
    <phoneticPr fontId="2"/>
  </si>
  <si>
    <t>文学</t>
    <phoneticPr fontId="2"/>
  </si>
  <si>
    <t>言語</t>
    <phoneticPr fontId="2"/>
  </si>
  <si>
    <t>産業</t>
    <phoneticPr fontId="2"/>
  </si>
  <si>
    <t>技術</t>
  </si>
  <si>
    <t>歴史</t>
  </si>
  <si>
    <t>哲学</t>
    <phoneticPr fontId="2"/>
  </si>
  <si>
    <t>総記</t>
  </si>
  <si>
    <t>貸出人員</t>
    <phoneticPr fontId="2"/>
  </si>
  <si>
    <t>（単位　人、冊、回）</t>
  </si>
  <si>
    <t>資　料　　教育委員会　中央公民館</t>
    <phoneticPr fontId="2"/>
  </si>
  <si>
    <t>-</t>
    <phoneticPr fontId="5"/>
  </si>
  <si>
    <t>トップページアクセス数</t>
    <rPh sb="10" eb="11">
      <t>スウ</t>
    </rPh>
    <phoneticPr fontId="2"/>
  </si>
  <si>
    <t>オンライン対面朗読回数</t>
    <rPh sb="5" eb="7">
      <t>タイメン</t>
    </rPh>
    <rPh sb="7" eb="9">
      <t>ロウドク</t>
    </rPh>
    <rPh sb="9" eb="11">
      <t>カイスウ</t>
    </rPh>
    <phoneticPr fontId="2"/>
  </si>
  <si>
    <t>22歳以上</t>
    <phoneticPr fontId="2"/>
  </si>
  <si>
    <t>18～21歳</t>
    <phoneticPr fontId="2"/>
  </si>
  <si>
    <t>12～17歳</t>
    <phoneticPr fontId="2"/>
  </si>
  <si>
    <t>11歳以下</t>
    <phoneticPr fontId="2"/>
  </si>
  <si>
    <t>社会科学</t>
    <phoneticPr fontId="2"/>
  </si>
  <si>
    <t>自然科学</t>
    <phoneticPr fontId="2"/>
  </si>
  <si>
    <t>児童図書</t>
    <phoneticPr fontId="2"/>
  </si>
  <si>
    <t>点字図書</t>
    <phoneticPr fontId="2"/>
  </si>
  <si>
    <t>録音図書</t>
    <rPh sb="0" eb="2">
      <t>ロクオン</t>
    </rPh>
    <rPh sb="2" eb="4">
      <t>トショ</t>
    </rPh>
    <phoneticPr fontId="4"/>
  </si>
  <si>
    <t>ＡＶ資料</t>
    <rPh sb="2" eb="4">
      <t>シリョウ</t>
    </rPh>
    <phoneticPr fontId="2"/>
  </si>
  <si>
    <t>レク・ニュースポーツ</t>
    <phoneticPr fontId="4"/>
  </si>
  <si>
    <t>レク・ニュースポーツ</t>
    <phoneticPr fontId="2"/>
  </si>
  <si>
    <t>文化芸術センター</t>
    <rPh sb="0" eb="2">
      <t>ブンカ</t>
    </rPh>
    <rPh sb="2" eb="4">
      <t>ゲイジュツ</t>
    </rPh>
    <phoneticPr fontId="2"/>
  </si>
  <si>
    <t>ローズ文化ホール</t>
    <phoneticPr fontId="2"/>
  </si>
  <si>
    <t>その他団体</t>
    <rPh sb="0" eb="3">
      <t>ソノタ</t>
    </rPh>
    <rPh sb="3" eb="5">
      <t>ダンタイ</t>
    </rPh>
    <phoneticPr fontId="4"/>
  </si>
  <si>
    <t>青少年団体</t>
    <phoneticPr fontId="2"/>
  </si>
  <si>
    <t>部屋利用総数</t>
    <rPh sb="0" eb="1">
      <t>ブ</t>
    </rPh>
    <rPh sb="1" eb="2">
      <t>ヤ</t>
    </rPh>
    <rPh sb="2" eb="3">
      <t>リ</t>
    </rPh>
    <rPh sb="3" eb="4">
      <t>ヨウ</t>
    </rPh>
    <rPh sb="4" eb="5">
      <t>フサ</t>
    </rPh>
    <rPh sb="5" eb="6">
      <t>カズ</t>
    </rPh>
    <phoneticPr fontId="4"/>
  </si>
  <si>
    <t>ふれあい緑地少年</t>
    <rPh sb="4" eb="6">
      <t>リョクチ</t>
    </rPh>
    <rPh sb="6" eb="8">
      <t>ショウネン</t>
    </rPh>
    <phoneticPr fontId="2"/>
  </si>
  <si>
    <t>目次</t>
    <rPh sb="0" eb="2">
      <t>モクジ</t>
    </rPh>
    <phoneticPr fontId="2"/>
  </si>
  <si>
    <t>項目　タイトル</t>
    <rPh sb="0" eb="2">
      <t>コウモク</t>
    </rPh>
    <phoneticPr fontId="2"/>
  </si>
  <si>
    <t>←各タイトルをクリックすると各ページへ</t>
    <rPh sb="1" eb="2">
      <t>カク</t>
    </rPh>
    <rPh sb="14" eb="15">
      <t>カク</t>
    </rPh>
    <phoneticPr fontId="2"/>
  </si>
  <si>
    <t>件数</t>
    <rPh sb="0" eb="1">
      <t>ケン</t>
    </rPh>
    <rPh sb="1" eb="2">
      <t>スウ</t>
    </rPh>
    <phoneticPr fontId="2"/>
  </si>
  <si>
    <t>人数</t>
    <rPh sb="0" eb="1">
      <t>ヒト</t>
    </rPh>
    <rPh sb="1" eb="2">
      <t>スウ</t>
    </rPh>
    <phoneticPr fontId="2"/>
  </si>
  <si>
    <t>注1)    令和3年4月1日～令和4年2月28日の間、空調設備設置等工事に伴い休館。</t>
    <phoneticPr fontId="2"/>
  </si>
  <si>
    <t>注2)    令和3年10月13日～令和4年8月31日の間、防矢ネット設置工事に伴い利用中止。</t>
    <phoneticPr fontId="2"/>
  </si>
  <si>
    <t>OPACとは、「Online Public Access Catalog」の略で、図書館において公共利用に供されるオンライン蔵書目録のことである。ＷｅｂＯＰＡＣについては、館外（利用者の自宅等）からのインターネットアクセスによる利用数である。</t>
    <phoneticPr fontId="2"/>
  </si>
  <si>
    <t>館内ＯＰＡＣ</t>
    <rPh sb="0" eb="2">
      <t>カンナイ</t>
    </rPh>
    <phoneticPr fontId="2"/>
  </si>
  <si>
    <t>W e b O P A C</t>
    <phoneticPr fontId="2"/>
  </si>
  <si>
    <r>
      <t>件　数</t>
    </r>
    <r>
      <rPr>
        <vertAlign val="superscript"/>
        <sz val="10"/>
        <rFont val="HGPｺﾞｼｯｸM"/>
        <family val="3"/>
        <charset val="128"/>
      </rPr>
      <t>1)</t>
    </r>
    <phoneticPr fontId="2"/>
  </si>
  <si>
    <r>
      <t>令和3年度</t>
    </r>
    <r>
      <rPr>
        <vertAlign val="superscript"/>
        <sz val="10"/>
        <rFont val="HGPｺﾞｼｯｸM"/>
        <family val="3"/>
        <charset val="128"/>
      </rPr>
      <t>1)</t>
    </r>
    <rPh sb="0" eb="2">
      <t>レイワ</t>
    </rPh>
    <rPh sb="3" eb="5">
      <t>ネンド</t>
    </rPh>
    <phoneticPr fontId="2"/>
  </si>
  <si>
    <r>
      <t>令和4年度</t>
    </r>
    <r>
      <rPr>
        <vertAlign val="superscript"/>
        <sz val="10"/>
        <rFont val="HGPｺﾞｼｯｸM"/>
        <family val="3"/>
        <charset val="128"/>
      </rPr>
      <t>2)</t>
    </r>
    <rPh sb="0" eb="2">
      <t>レイワ</t>
    </rPh>
    <rPh sb="3" eb="5">
      <t>ネンド</t>
    </rPh>
    <phoneticPr fontId="2"/>
  </si>
  <si>
    <r>
      <t>弓道</t>
    </r>
    <r>
      <rPr>
        <vertAlign val="superscript"/>
        <sz val="10"/>
        <rFont val="HGPｺﾞｼｯｸM"/>
        <family val="3"/>
        <charset val="128"/>
      </rPr>
      <t>2)</t>
    </r>
    <phoneticPr fontId="2"/>
  </si>
  <si>
    <t>グリーンスポーツセンター</t>
    <phoneticPr fontId="2"/>
  </si>
  <si>
    <t>岡町図書館</t>
    <rPh sb="0" eb="2">
      <t>オカマチ</t>
    </rPh>
    <rPh sb="2" eb="5">
      <t>トショカン</t>
    </rPh>
    <phoneticPr fontId="2"/>
  </si>
  <si>
    <t>令和元年度</t>
    <rPh sb="2" eb="3">
      <t>ガン</t>
    </rPh>
    <rPh sb="3" eb="5">
      <t>ネンド</t>
    </rPh>
    <phoneticPr fontId="2"/>
  </si>
  <si>
    <t>対面朗読利用回数</t>
    <phoneticPr fontId="2"/>
  </si>
  <si>
    <t>芸術・マンガ</t>
    <phoneticPr fontId="2"/>
  </si>
  <si>
    <t>蔵書数のうち、録音図書、雑誌、ＡＶ資料、その他は総数に含まない。録音図書とは音訳図書およびデイジー図書（音声情報をデジタル化してCD－Rに記録したもの）をいう。AV資料はレコード・カセットテープ・CD・ビデオの合計。その他は地図・紙芝居・相互貸借資料等の合計である。蔵書数は表示最新年度末現在数である。</t>
    <rPh sb="137" eb="139">
      <t>ヒョウジ</t>
    </rPh>
    <rPh sb="139" eb="141">
      <t>サイシン</t>
    </rPh>
    <phoneticPr fontId="2"/>
  </si>
  <si>
    <t>分類別
貸出冊数</t>
    <phoneticPr fontId="2"/>
  </si>
  <si>
    <t>グループ
との共催</t>
    <rPh sb="7" eb="9">
      <t>キョウサイ</t>
    </rPh>
    <phoneticPr fontId="2"/>
  </si>
  <si>
    <t>グループ・
団体利用</t>
    <phoneticPr fontId="2"/>
  </si>
  <si>
    <t>豊島体育館</t>
    <phoneticPr fontId="2"/>
  </si>
  <si>
    <t>柴原体育館</t>
    <phoneticPr fontId="2"/>
  </si>
  <si>
    <t>注1）    平成29年12月1日～平成30年6月30日の間、空調設置等改修工事に伴い休館。</t>
    <rPh sb="0" eb="1">
      <t>チュウ</t>
    </rPh>
    <phoneticPr fontId="2"/>
  </si>
  <si>
    <t>注2）    令和2年9月1日～12月31日の間、空調設備設置等工事に伴い休館。令和4年11月1日～令和5年2月28日の間、天井改修工事に伴い第1競技場のみ利用中止。</t>
    <rPh sb="0" eb="1">
      <t>チュウ</t>
    </rPh>
    <phoneticPr fontId="2"/>
  </si>
  <si>
    <t>2)</t>
    <phoneticPr fontId="2"/>
  </si>
  <si>
    <t>庄内体育館</t>
  </si>
  <si>
    <t>千里体育館</t>
  </si>
  <si>
    <t>高川スポーツルーム</t>
  </si>
  <si>
    <t>注4）　　令和2年12月12日～令和3年5月31日の間、空調設備等改修工事に伴い休館。</t>
    <phoneticPr fontId="4"/>
  </si>
  <si>
    <t>注3）　　令和元年12月1日～令和2年6月30日の間、空調設備等改修工事に伴い休館。</t>
    <phoneticPr fontId="4"/>
  </si>
  <si>
    <t>3)</t>
    <phoneticPr fontId="2"/>
  </si>
  <si>
    <t>4)</t>
    <phoneticPr fontId="2"/>
  </si>
  <si>
    <t>注1）　　岡町図書館は動く図書館および図書室の貸出分も含む。</t>
    <rPh sb="0" eb="1">
      <t>チュウ</t>
    </rPh>
    <rPh sb="5" eb="7">
      <t>オカマチ</t>
    </rPh>
    <rPh sb="7" eb="10">
      <t>トショカン</t>
    </rPh>
    <phoneticPr fontId="2"/>
  </si>
  <si>
    <t>注4）    令和2年12月1日～令和3年2月28日の間、建替え工事に伴い休館。</t>
    <phoneticPr fontId="2"/>
  </si>
  <si>
    <r>
      <t>二ノ切</t>
    </r>
    <r>
      <rPr>
        <vertAlign val="superscript"/>
        <sz val="10"/>
        <color theme="1"/>
        <rFont val="HGPｺﾞｼｯｸM"/>
        <family val="3"/>
        <charset val="128"/>
      </rPr>
      <t>4)</t>
    </r>
    <rPh sb="0" eb="1">
      <t>ニ</t>
    </rPh>
    <rPh sb="2" eb="3">
      <t>キリ</t>
    </rPh>
    <phoneticPr fontId="2"/>
  </si>
  <si>
    <t>庭球場</t>
    <rPh sb="0" eb="3">
      <t>テイキュウジョウ</t>
    </rPh>
    <phoneticPr fontId="2"/>
  </si>
  <si>
    <t>温水プール</t>
    <rPh sb="0" eb="2">
      <t>オンスイ</t>
    </rPh>
    <phoneticPr fontId="2"/>
  </si>
  <si>
    <t>野球場</t>
    <rPh sb="0" eb="3">
      <t>ヤキュウジョウ</t>
    </rPh>
    <phoneticPr fontId="2"/>
  </si>
  <si>
    <t>球技場・その他</t>
    <rPh sb="0" eb="3">
      <t>キュウギジョウ</t>
    </rPh>
    <rPh sb="6" eb="7">
      <t>タ</t>
    </rPh>
    <phoneticPr fontId="2"/>
  </si>
  <si>
    <t>区分数</t>
    <rPh sb="0" eb="2">
      <t>クブン</t>
    </rPh>
    <rPh sb="2" eb="3">
      <t>スウ</t>
    </rPh>
    <phoneticPr fontId="2"/>
  </si>
  <si>
    <r>
      <t>公民館主催</t>
    </r>
    <r>
      <rPr>
        <sz val="10"/>
        <color theme="1"/>
        <rFont val="HGPｺﾞｼｯｸM"/>
        <family val="3"/>
        <charset val="128"/>
      </rPr>
      <t>・共催</t>
    </r>
    <r>
      <rPr>
        <sz val="10"/>
        <rFont val="HGPｺﾞｼｯｸM"/>
        <family val="3"/>
        <charset val="128"/>
      </rPr>
      <t>事業</t>
    </r>
    <r>
      <rPr>
        <vertAlign val="superscript"/>
        <sz val="10"/>
        <rFont val="HGPｺﾞｼｯｸM"/>
        <family val="3"/>
        <charset val="128"/>
      </rPr>
      <t>1)</t>
    </r>
    <rPh sb="6" eb="8">
      <t>キョウサイ</t>
    </rPh>
    <phoneticPr fontId="2"/>
  </si>
  <si>
    <t>中豊島コミュニティプラザ</t>
    <rPh sb="0" eb="1">
      <t>ナカ</t>
    </rPh>
    <rPh sb="1" eb="3">
      <t>テシマ</t>
    </rPh>
    <phoneticPr fontId="2"/>
  </si>
  <si>
    <t>大池コミュニティプラザ</t>
    <rPh sb="0" eb="2">
      <t>オオイケ</t>
    </rPh>
    <phoneticPr fontId="2"/>
  </si>
  <si>
    <t>注1）　　「グループとの共催」事業は、平成30年度まで「講座・講習会」に含まれていた。　　</t>
    <phoneticPr fontId="2"/>
  </si>
  <si>
    <r>
      <t>庄内コミュニティプラザ</t>
    </r>
    <r>
      <rPr>
        <vertAlign val="superscript"/>
        <sz val="10"/>
        <rFont val="HGPｺﾞｼｯｸM"/>
        <family val="3"/>
        <charset val="128"/>
      </rPr>
      <t>2)</t>
    </r>
    <rPh sb="0" eb="2">
      <t>ショウナイ</t>
    </rPh>
    <phoneticPr fontId="2"/>
  </si>
  <si>
    <t>注2）    令和2年4月末で閉館。</t>
    <rPh sb="0" eb="1">
      <t>チュウ</t>
    </rPh>
    <phoneticPr fontId="2"/>
  </si>
  <si>
    <r>
      <t>千里東町公園</t>
    </r>
    <r>
      <rPr>
        <vertAlign val="superscript"/>
        <sz val="10"/>
        <rFont val="HGPｺﾞｼｯｸM"/>
        <family val="3"/>
        <charset val="128"/>
      </rPr>
      <t>1)</t>
    </r>
    <phoneticPr fontId="2"/>
  </si>
  <si>
    <r>
      <t>ふれあい緑地</t>
    </r>
    <r>
      <rPr>
        <vertAlign val="superscript"/>
        <sz val="10"/>
        <rFont val="HGPｺﾞｼｯｸM"/>
        <family val="3"/>
        <charset val="128"/>
      </rPr>
      <t>2)</t>
    </r>
    <rPh sb="4" eb="6">
      <t>リョクチ</t>
    </rPh>
    <phoneticPr fontId="2"/>
  </si>
  <si>
    <r>
      <t>グリーンスポーツセンター</t>
    </r>
    <r>
      <rPr>
        <vertAlign val="superscript"/>
        <sz val="10"/>
        <rFont val="HGPｺﾞｼｯｸM"/>
        <family val="3"/>
        <charset val="128"/>
      </rPr>
      <t>3)</t>
    </r>
    <phoneticPr fontId="2"/>
  </si>
  <si>
    <t xml:space="preserve">注3）    平成30年6月から共用開始。   </t>
    <rPh sb="0" eb="1">
      <t>チュウ</t>
    </rPh>
    <phoneticPr fontId="2"/>
  </si>
  <si>
    <t>注1)    令和5年1月10日～2月15日の間、人工芝張替工事に伴い休場。</t>
    <phoneticPr fontId="2"/>
  </si>
  <si>
    <r>
      <t>豊島公園</t>
    </r>
    <r>
      <rPr>
        <vertAlign val="superscript"/>
        <sz val="10"/>
        <rFont val="HGPｺﾞｼｯｸM"/>
        <family val="3"/>
        <charset val="128"/>
      </rPr>
      <t>5)</t>
    </r>
    <phoneticPr fontId="2"/>
  </si>
  <si>
    <r>
      <t>球技場</t>
    </r>
    <r>
      <rPr>
        <vertAlign val="superscript"/>
        <sz val="10"/>
        <rFont val="HGPｺﾞｼｯｸM"/>
        <family val="3"/>
        <charset val="128"/>
      </rPr>
      <t>6)</t>
    </r>
    <rPh sb="0" eb="1">
      <t>キュウ</t>
    </rPh>
    <rPh sb="1" eb="2">
      <t>ワザ</t>
    </rPh>
    <rPh sb="2" eb="3">
      <t>バ</t>
    </rPh>
    <phoneticPr fontId="2"/>
  </si>
  <si>
    <r>
      <t>バーベキュー場</t>
    </r>
    <r>
      <rPr>
        <vertAlign val="superscript"/>
        <sz val="10"/>
        <rFont val="HGPｺﾞｼｯｸM"/>
        <family val="3"/>
        <charset val="128"/>
      </rPr>
      <t>7)</t>
    </r>
    <rPh sb="6" eb="7">
      <t>ジョウ</t>
    </rPh>
    <phoneticPr fontId="2"/>
  </si>
  <si>
    <t>注2）    会議室の利用件数・人数も含む。令和3年1月6日～2月3日の間、一部改修工事に伴い3・4番コート使用中止。</t>
    <rPh sb="0" eb="1">
      <t>チュウ</t>
    </rPh>
    <rPh sb="7" eb="10">
      <t>カイギシツ</t>
    </rPh>
    <rPh sb="11" eb="13">
      <t>リヨウ</t>
    </rPh>
    <rPh sb="13" eb="15">
      <t>ケンスウ</t>
    </rPh>
    <rPh sb="16" eb="18">
      <t>ニンズウ</t>
    </rPh>
    <rPh sb="19" eb="20">
      <t>フク</t>
    </rPh>
    <phoneticPr fontId="2"/>
  </si>
  <si>
    <t>注5）    会議室の利用件数・人数も含む。</t>
    <phoneticPr fontId="2"/>
  </si>
  <si>
    <t>注6）    平成30年10月1日～令和2年9月30日の間、改修工事に伴い使用中止。</t>
    <phoneticPr fontId="2"/>
  </si>
  <si>
    <t>注7）    令和2年10月から利用開始。</t>
    <rPh sb="0" eb="1">
      <t>チュウ</t>
    </rPh>
    <phoneticPr fontId="2"/>
  </si>
  <si>
    <t>資　料    大阪府　池田土木事務所</t>
    <phoneticPr fontId="2"/>
  </si>
  <si>
    <t>第12章　教育および文化</t>
    <rPh sb="0" eb="1">
      <t>ダイ</t>
    </rPh>
    <rPh sb="3" eb="4">
      <t>ショウ</t>
    </rPh>
    <rPh sb="5" eb="7">
      <t>キョウイク</t>
    </rPh>
    <rPh sb="10" eb="12">
      <t>ブンカ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</si>
</sst>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Red]#,##0"/>
    <numFmt numFmtId="178" formatCode="#,##0.0;[Red]\-#,##0.0"/>
  </numFmts>
  <fonts count="19">
    <font>
      <sz val="11"/>
      <name val="ＭＳ Ｐゴシック"/>
      <family val="3"/>
      <charset val="128"/>
    </font>
    <font>
      <sz val="11"/>
      <name val="ＭＳ Ｐゴシック"/>
      <family val="3"/>
      <charset val="128"/>
    </font>
    <font>
      <sz val="6"/>
      <name val="ＭＳ Ｐゴシック"/>
      <family val="3"/>
      <charset val="128"/>
    </font>
    <font>
      <vertAlign val="superscript"/>
      <sz val="10"/>
      <name val="ＭＳ Ｐ明朝"/>
      <family val="1"/>
      <charset val="128"/>
    </font>
    <font>
      <sz val="6"/>
      <name val="ＭＳ Ｐ明朝"/>
      <family val="1"/>
      <charset val="128"/>
    </font>
    <font>
      <sz val="6"/>
      <name val="游ゴシック"/>
      <family val="3"/>
      <charset val="128"/>
      <scheme val="minor"/>
    </font>
    <font>
      <sz val="20"/>
      <name val="ＭＳ Ｐゴシック"/>
      <family val="3"/>
      <charset val="128"/>
    </font>
    <font>
      <sz val="16"/>
      <name val="ＭＳ Ｐゴシック"/>
      <family val="3"/>
      <charset val="128"/>
    </font>
    <font>
      <sz val="9"/>
      <name val="ＭＳ Ｐゴシック"/>
      <family val="3"/>
      <charset val="128"/>
    </font>
    <font>
      <sz val="10"/>
      <name val="HGPｺﾞｼｯｸM"/>
      <family val="3"/>
      <charset val="128"/>
    </font>
    <font>
      <sz val="9"/>
      <color theme="1"/>
      <name val="HGPｺﾞｼｯｸM"/>
      <family val="3"/>
      <charset val="128"/>
    </font>
    <font>
      <sz val="11"/>
      <name val="HGPｺﾞｼｯｸM"/>
      <family val="3"/>
      <charset val="128"/>
    </font>
    <font>
      <sz val="16"/>
      <name val="HGPｺﾞｼｯｸM"/>
      <family val="3"/>
      <charset val="128"/>
    </font>
    <font>
      <sz val="9"/>
      <name val="HGPｺﾞｼｯｸM"/>
      <family val="3"/>
      <charset val="128"/>
    </font>
    <font>
      <sz val="9.5"/>
      <name val="HGPｺﾞｼｯｸM"/>
      <family val="3"/>
      <charset val="128"/>
    </font>
    <font>
      <vertAlign val="superscript"/>
      <sz val="10"/>
      <name val="HGPｺﾞｼｯｸM"/>
      <family val="3"/>
      <charset val="128"/>
    </font>
    <font>
      <sz val="16"/>
      <color theme="1"/>
      <name val="HGPｺﾞｼｯｸM"/>
      <family val="3"/>
      <charset val="128"/>
    </font>
    <font>
      <sz val="10"/>
      <color theme="1"/>
      <name val="HGPｺﾞｼｯｸM"/>
      <family val="3"/>
      <charset val="128"/>
    </font>
    <font>
      <vertAlign val="superscript"/>
      <sz val="10"/>
      <color theme="1"/>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1">
    <border>
      <left/>
      <right/>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top/>
      <bottom/>
      <diagonal/>
    </border>
    <border>
      <left/>
      <right/>
      <top style="hair">
        <color indexed="64"/>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right/>
      <top style="thin">
        <color indexed="64"/>
      </top>
      <bottom/>
      <diagonal/>
    </border>
    <border>
      <left/>
      <right style="hair">
        <color indexed="64"/>
      </right>
      <top style="thin">
        <color indexed="64"/>
      </top>
      <bottom/>
      <diagonal/>
    </border>
    <border>
      <left/>
      <right/>
      <top style="thin">
        <color indexed="64"/>
      </top>
      <bottom style="hair">
        <color indexed="64"/>
      </bottom>
      <diagonal/>
    </border>
    <border>
      <left/>
      <right style="hair">
        <color indexed="64"/>
      </right>
      <top/>
      <bottom style="thin">
        <color indexed="64"/>
      </bottom>
      <diagonal/>
    </border>
    <border>
      <left/>
      <right style="hair">
        <color indexed="64"/>
      </right>
      <top style="hair">
        <color indexed="64"/>
      </top>
      <bottom/>
      <diagonal/>
    </border>
    <border>
      <left/>
      <right/>
      <top style="dotted">
        <color rgb="FF3F3F3F"/>
      </top>
      <bottom style="dotted">
        <color rgb="FF3F3F3F"/>
      </bottom>
      <diagonal/>
    </border>
    <border>
      <left style="hair">
        <color indexed="64"/>
      </left>
      <right style="hair">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s>
  <cellStyleXfs count="3">
    <xf numFmtId="0" fontId="0" fillId="0" borderId="0"/>
    <xf numFmtId="38" fontId="1" fillId="0" borderId="0" applyFont="0" applyFill="0" applyBorder="0" applyAlignment="0" applyProtection="0"/>
    <xf numFmtId="0" fontId="10" fillId="2" borderId="25">
      <alignment vertical="center"/>
    </xf>
  </cellStyleXfs>
  <cellXfs count="286">
    <xf numFmtId="0" fontId="0" fillId="0" borderId="0" xfId="0"/>
    <xf numFmtId="0" fontId="0" fillId="2" borderId="0" xfId="0" applyFill="1"/>
    <xf numFmtId="0" fontId="7" fillId="2" borderId="0" xfId="0" applyFont="1" applyFill="1" applyAlignment="1">
      <alignment vertical="center"/>
    </xf>
    <xf numFmtId="0" fontId="0" fillId="2" borderId="0" xfId="0" applyFill="1" applyAlignment="1">
      <alignment vertical="center"/>
    </xf>
    <xf numFmtId="0" fontId="8" fillId="3" borderId="1" xfId="0" applyFont="1" applyFill="1" applyBorder="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horizontal="left" vertical="center"/>
    </xf>
    <xf numFmtId="0" fontId="12" fillId="2" borderId="0" xfId="0" applyFont="1" applyFill="1" applyBorder="1" applyAlignment="1">
      <alignment horizontal="left" vertical="center"/>
    </xf>
    <xf numFmtId="0" fontId="9" fillId="2" borderId="0" xfId="0" applyFont="1" applyFill="1" applyAlignment="1">
      <alignment horizontal="center" vertical="center"/>
    </xf>
    <xf numFmtId="0" fontId="9" fillId="2" borderId="0" xfId="0" applyFont="1" applyFill="1" applyBorder="1" applyAlignment="1">
      <alignment horizontal="distributed" vertical="center" justifyLastLine="1"/>
    </xf>
    <xf numFmtId="38" fontId="9" fillId="2" borderId="16" xfId="1" applyFont="1" applyFill="1" applyBorder="1" applyAlignment="1">
      <alignment horizontal="right" vertical="center"/>
    </xf>
    <xf numFmtId="38" fontId="9" fillId="2" borderId="12" xfId="1" applyFont="1" applyFill="1" applyBorder="1" applyAlignment="1">
      <alignment horizontal="right" vertical="center"/>
    </xf>
    <xf numFmtId="38" fontId="9" fillId="2" borderId="11" xfId="1" applyFont="1" applyFill="1" applyBorder="1" applyAlignment="1">
      <alignment horizontal="right" vertical="center"/>
    </xf>
    <xf numFmtId="38" fontId="9" fillId="2" borderId="0" xfId="1" applyFont="1" applyFill="1" applyBorder="1" applyAlignment="1">
      <alignment horizontal="right" vertical="center"/>
    </xf>
    <xf numFmtId="38" fontId="9" fillId="2" borderId="0" xfId="1" applyFont="1" applyFill="1" applyBorder="1" applyAlignment="1" applyProtection="1">
      <alignment horizontal="right" vertical="center"/>
      <protection locked="0"/>
    </xf>
    <xf numFmtId="38" fontId="9" fillId="2" borderId="14" xfId="1" applyFont="1" applyFill="1" applyBorder="1" applyAlignment="1" applyProtection="1">
      <alignment horizontal="right" vertical="center"/>
      <protection locked="0"/>
    </xf>
    <xf numFmtId="0" fontId="9" fillId="2" borderId="0" xfId="0" applyFont="1" applyFill="1" applyBorder="1" applyAlignment="1">
      <alignment horizontal="right" vertical="center"/>
    </xf>
    <xf numFmtId="0" fontId="9" fillId="2" borderId="0" xfId="0" applyFont="1" applyFill="1" applyBorder="1" applyAlignment="1" applyProtection="1">
      <alignment horizontal="right" vertical="center"/>
      <protection locked="0"/>
    </xf>
    <xf numFmtId="0" fontId="9" fillId="2" borderId="0" xfId="0" applyFont="1" applyFill="1" applyBorder="1" applyAlignment="1">
      <alignment vertical="center"/>
    </xf>
    <xf numFmtId="38" fontId="9" fillId="2" borderId="1" xfId="1" applyFont="1" applyFill="1" applyBorder="1" applyAlignment="1" applyProtection="1">
      <alignment horizontal="right" vertical="center"/>
      <protection locked="0"/>
    </xf>
    <xf numFmtId="38" fontId="9" fillId="2" borderId="0" xfId="1" applyFont="1" applyFill="1" applyBorder="1" applyAlignment="1">
      <alignment vertical="center" justifyLastLine="1"/>
    </xf>
    <xf numFmtId="0" fontId="12" fillId="2" borderId="0" xfId="0" applyFont="1" applyFill="1" applyBorder="1" applyAlignment="1">
      <alignment vertical="center"/>
    </xf>
    <xf numFmtId="0" fontId="9" fillId="2" borderId="0" xfId="0" applyFont="1" applyFill="1" applyAlignment="1">
      <alignment horizontal="left" vertical="center"/>
    </xf>
    <xf numFmtId="0" fontId="9" fillId="2" borderId="0" xfId="0" applyFont="1" applyFill="1" applyAlignment="1">
      <alignment horizontal="left" vertical="center" wrapText="1"/>
    </xf>
    <xf numFmtId="0" fontId="9" fillId="2" borderId="6" xfId="0" applyFont="1" applyFill="1" applyBorder="1" applyAlignment="1">
      <alignment horizontal="distributed" vertical="center"/>
    </xf>
    <xf numFmtId="38" fontId="9" fillId="2" borderId="1" xfId="1" applyFont="1" applyFill="1" applyBorder="1" applyAlignment="1">
      <alignment horizontal="right" vertical="center"/>
    </xf>
    <xf numFmtId="0" fontId="16" fillId="2" borderId="0" xfId="0" applyFont="1" applyFill="1" applyAlignment="1">
      <alignment horizontal="left" vertical="center"/>
    </xf>
    <xf numFmtId="0" fontId="17" fillId="2" borderId="0" xfId="0" applyFont="1" applyFill="1" applyAlignment="1">
      <alignment horizontal="left" vertical="center"/>
    </xf>
    <xf numFmtId="0" fontId="17" fillId="2" borderId="0" xfId="0" applyFont="1" applyFill="1" applyAlignment="1">
      <alignment horizontal="left" vertical="center" wrapText="1"/>
    </xf>
    <xf numFmtId="0" fontId="17" fillId="2" borderId="0" xfId="0" applyFont="1" applyFill="1" applyBorder="1" applyAlignment="1">
      <alignment vertical="center"/>
    </xf>
    <xf numFmtId="38" fontId="9" fillId="2" borderId="0" xfId="1" applyFont="1" applyFill="1" applyBorder="1" applyAlignment="1">
      <alignment vertical="center"/>
    </xf>
    <xf numFmtId="38" fontId="9" fillId="2" borderId="0" xfId="1" applyFont="1" applyFill="1" applyBorder="1" applyAlignment="1" applyProtection="1">
      <alignment vertical="center"/>
      <protection locked="0"/>
    </xf>
    <xf numFmtId="38" fontId="9" fillId="2" borderId="1" xfId="1" applyFont="1" applyFill="1" applyBorder="1" applyAlignment="1" applyProtection="1">
      <alignment vertical="center"/>
      <protection locked="0"/>
    </xf>
    <xf numFmtId="0" fontId="9" fillId="2" borderId="0" xfId="0" applyFont="1" applyFill="1" applyBorder="1" applyAlignment="1">
      <alignment horizontal="distributed" vertical="center" wrapText="1" justifyLastLine="1"/>
    </xf>
    <xf numFmtId="178" fontId="9" fillId="2" borderId="4" xfId="1" applyNumberFormat="1" applyFont="1" applyFill="1" applyBorder="1" applyAlignment="1">
      <alignment horizontal="distributed" vertical="distributed"/>
    </xf>
    <xf numFmtId="38" fontId="9" fillId="2" borderId="0" xfId="1" applyFont="1" applyFill="1" applyBorder="1" applyAlignment="1">
      <alignment vertical="distributed" justifyLastLine="1"/>
    </xf>
    <xf numFmtId="38" fontId="9" fillId="2" borderId="0" xfId="1" applyFont="1" applyFill="1" applyBorder="1" applyAlignment="1" applyProtection="1">
      <alignment vertical="distributed" justifyLastLine="1"/>
      <protection locked="0"/>
    </xf>
    <xf numFmtId="38" fontId="9" fillId="2" borderId="0" xfId="1" applyFont="1" applyFill="1" applyBorder="1" applyAlignment="1" applyProtection="1">
      <alignment vertical="center" justifyLastLine="1"/>
      <protection locked="0"/>
    </xf>
    <xf numFmtId="38" fontId="9" fillId="2" borderId="4" xfId="1" applyFont="1" applyFill="1" applyBorder="1" applyAlignment="1">
      <alignment horizontal="distributed" vertical="distributed"/>
    </xf>
    <xf numFmtId="38" fontId="9" fillId="2" borderId="0" xfId="1" applyNumberFormat="1" applyFont="1" applyFill="1" applyBorder="1" applyAlignment="1">
      <alignment vertical="center"/>
    </xf>
    <xf numFmtId="38" fontId="9" fillId="2" borderId="0" xfId="1" applyNumberFormat="1" applyFont="1" applyFill="1" applyBorder="1" applyAlignment="1" applyProtection="1">
      <alignment vertical="center"/>
      <protection locked="0"/>
    </xf>
    <xf numFmtId="38" fontId="9" fillId="2" borderId="1" xfId="1" applyNumberFormat="1" applyFont="1" applyFill="1" applyBorder="1" applyAlignment="1" applyProtection="1">
      <alignment vertical="center"/>
      <protection locked="0"/>
    </xf>
    <xf numFmtId="38" fontId="9" fillId="2" borderId="7" xfId="1" applyFont="1" applyFill="1" applyBorder="1" applyAlignment="1">
      <alignment horizontal="distributed" vertical="center" justifyLastLine="1" shrinkToFit="1"/>
    </xf>
    <xf numFmtId="0" fontId="9" fillId="2" borderId="23" xfId="0" applyFont="1" applyFill="1" applyBorder="1" applyAlignment="1">
      <alignment horizontal="distributed" vertical="center"/>
    </xf>
    <xf numFmtId="0" fontId="9" fillId="2" borderId="0" xfId="0" applyFont="1" applyFill="1" applyBorder="1" applyAlignment="1">
      <alignment horizontal="center" vertical="center"/>
    </xf>
    <xf numFmtId="0" fontId="9" fillId="2" borderId="20" xfId="0" applyFont="1" applyFill="1" applyBorder="1" applyAlignment="1">
      <alignment vertical="center"/>
    </xf>
    <xf numFmtId="38" fontId="9" fillId="2" borderId="0" xfId="1" applyFont="1" applyFill="1" applyBorder="1" applyAlignment="1">
      <alignment horizontal="right" vertical="center" shrinkToFit="1"/>
    </xf>
    <xf numFmtId="38" fontId="9" fillId="2" borderId="0" xfId="1" applyFont="1" applyFill="1" applyBorder="1" applyAlignment="1" applyProtection="1">
      <alignment horizontal="right" vertical="center" shrinkToFit="1"/>
      <protection locked="0"/>
    </xf>
    <xf numFmtId="0" fontId="12" fillId="2" borderId="0"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0" xfId="0" applyFont="1" applyFill="1" applyBorder="1" applyAlignment="1">
      <alignment horizontal="center" vertical="center" wrapText="1" shrinkToFit="1"/>
    </xf>
    <xf numFmtId="38" fontId="9" fillId="2" borderId="0" xfId="0" applyNumberFormat="1" applyFont="1" applyFill="1" applyBorder="1" applyAlignment="1">
      <alignment horizontal="right" vertical="center"/>
    </xf>
    <xf numFmtId="177" fontId="9" fillId="2" borderId="0" xfId="0" applyNumberFormat="1" applyFont="1" applyFill="1" applyBorder="1" applyAlignment="1">
      <alignment horizontal="right" vertical="center"/>
    </xf>
    <xf numFmtId="177" fontId="9" fillId="2" borderId="0" xfId="0" applyNumberFormat="1" applyFont="1" applyFill="1" applyBorder="1" applyAlignment="1" applyProtection="1">
      <alignment horizontal="right" vertical="center"/>
      <protection locked="0"/>
    </xf>
    <xf numFmtId="0" fontId="9" fillId="2" borderId="2" xfId="0" applyFont="1" applyFill="1" applyBorder="1" applyAlignment="1">
      <alignment horizontal="distributed" vertical="center"/>
    </xf>
    <xf numFmtId="177" fontId="9" fillId="2" borderId="1" xfId="0" applyNumberFormat="1" applyFont="1" applyFill="1" applyBorder="1" applyAlignment="1">
      <alignment horizontal="right" vertical="center"/>
    </xf>
    <xf numFmtId="177" fontId="9" fillId="2" borderId="1" xfId="0" applyNumberFormat="1" applyFont="1" applyFill="1" applyBorder="1" applyAlignment="1" applyProtection="1">
      <alignment horizontal="right" vertical="center"/>
      <protection locked="0"/>
    </xf>
    <xf numFmtId="176" fontId="9" fillId="2" borderId="0" xfId="1" applyNumberFormat="1" applyFont="1" applyFill="1" applyBorder="1" applyAlignment="1">
      <alignment horizontal="right" vertical="center"/>
    </xf>
    <xf numFmtId="176" fontId="9" fillId="2" borderId="0" xfId="1" applyNumberFormat="1" applyFont="1" applyFill="1" applyBorder="1" applyAlignment="1" applyProtection="1">
      <alignment horizontal="right" vertical="center"/>
      <protection locked="0"/>
    </xf>
    <xf numFmtId="176" fontId="9" fillId="2" borderId="0" xfId="1" applyNumberFormat="1" applyFont="1" applyFill="1" applyBorder="1" applyAlignment="1" applyProtection="1">
      <alignment vertical="center"/>
      <protection locked="0"/>
    </xf>
    <xf numFmtId="176" fontId="9" fillId="2" borderId="0" xfId="1" applyNumberFormat="1" applyFont="1" applyFill="1" applyBorder="1" applyAlignment="1">
      <alignment vertical="center"/>
    </xf>
    <xf numFmtId="0" fontId="9" fillId="2" borderId="0" xfId="0" applyFont="1" applyFill="1" applyBorder="1" applyAlignment="1">
      <alignment vertical="center" justifyLastLine="1"/>
    </xf>
    <xf numFmtId="0" fontId="9" fillId="2" borderId="0" xfId="0" applyFont="1" applyFill="1" applyBorder="1" applyAlignment="1" applyProtection="1">
      <alignment vertical="center" justifyLastLine="1"/>
      <protection locked="0"/>
    </xf>
    <xf numFmtId="0" fontId="12" fillId="2" borderId="0" xfId="0" applyFont="1" applyFill="1" applyAlignment="1">
      <alignment horizontal="center" vertical="center"/>
    </xf>
    <xf numFmtId="0" fontId="9" fillId="2" borderId="0" xfId="0" applyFont="1" applyFill="1" applyAlignment="1">
      <alignment horizontal="center" vertical="center" wrapText="1"/>
    </xf>
    <xf numFmtId="177" fontId="9" fillId="2" borderId="0" xfId="1" applyNumberFormat="1" applyFont="1" applyFill="1" applyBorder="1" applyAlignment="1">
      <alignment vertical="center"/>
    </xf>
    <xf numFmtId="177" fontId="9" fillId="2" borderId="0" xfId="1" applyNumberFormat="1" applyFont="1" applyFill="1" applyBorder="1" applyAlignment="1" applyProtection="1">
      <alignment vertical="center"/>
      <protection locked="0"/>
    </xf>
    <xf numFmtId="0" fontId="9" fillId="2" borderId="4" xfId="0" applyFont="1" applyFill="1" applyBorder="1" applyAlignment="1">
      <alignment horizontal="distributed" vertical="distributed"/>
    </xf>
    <xf numFmtId="177" fontId="9" fillId="2" borderId="0" xfId="0" applyNumberFormat="1" applyFont="1" applyFill="1" applyBorder="1" applyAlignment="1">
      <alignment vertical="center"/>
    </xf>
    <xf numFmtId="177" fontId="9" fillId="2" borderId="0" xfId="0" applyNumberFormat="1" applyFont="1" applyFill="1" applyBorder="1" applyAlignment="1" applyProtection="1">
      <alignment vertical="center"/>
      <protection locked="0"/>
    </xf>
    <xf numFmtId="49" fontId="9" fillId="2" borderId="0" xfId="1" applyNumberFormat="1" applyFont="1" applyFill="1" applyBorder="1" applyAlignment="1">
      <alignment horizontal="right" vertical="center"/>
    </xf>
    <xf numFmtId="0" fontId="9" fillId="2" borderId="0" xfId="0" applyFont="1" applyFill="1" applyBorder="1" applyAlignment="1"/>
    <xf numFmtId="38" fontId="9" fillId="2" borderId="0" xfId="0" applyNumberFormat="1" applyFont="1" applyFill="1" applyBorder="1" applyAlignment="1" applyProtection="1">
      <alignment horizontal="right" vertical="center"/>
      <protection locked="0"/>
    </xf>
    <xf numFmtId="38" fontId="17" fillId="2" borderId="0" xfId="0" applyNumberFormat="1" applyFont="1" applyFill="1" applyBorder="1" applyAlignment="1">
      <alignment horizontal="right" vertical="center" justifyLastLine="1"/>
    </xf>
    <xf numFmtId="38" fontId="9" fillId="2" borderId="0" xfId="0" applyNumberFormat="1" applyFont="1" applyFill="1" applyBorder="1" applyAlignment="1">
      <alignment horizontal="right" vertical="center" justifyLastLine="1"/>
    </xf>
    <xf numFmtId="38" fontId="9" fillId="2" borderId="0" xfId="0" applyNumberFormat="1" applyFont="1" applyFill="1" applyBorder="1" applyAlignment="1" applyProtection="1">
      <alignment horizontal="right" vertical="center" justifyLastLine="1"/>
      <protection locked="0"/>
    </xf>
    <xf numFmtId="38" fontId="9" fillId="2" borderId="1" xfId="0" applyNumberFormat="1" applyFont="1" applyFill="1" applyBorder="1" applyAlignment="1">
      <alignment horizontal="right" vertical="center" justifyLastLine="1"/>
    </xf>
    <xf numFmtId="38" fontId="9" fillId="2" borderId="1" xfId="0" applyNumberFormat="1" applyFont="1" applyFill="1" applyBorder="1" applyAlignment="1" applyProtection="1">
      <alignment horizontal="right" vertical="center" justifyLastLine="1"/>
      <protection locked="0"/>
    </xf>
    <xf numFmtId="0" fontId="9" fillId="2" borderId="19" xfId="0" applyFont="1" applyFill="1" applyBorder="1" applyAlignment="1">
      <alignment vertical="center"/>
    </xf>
    <xf numFmtId="0" fontId="9" fillId="2" borderId="13" xfId="0" applyFont="1" applyFill="1" applyBorder="1" applyAlignment="1">
      <alignment vertical="center"/>
    </xf>
    <xf numFmtId="0" fontId="9" fillId="2" borderId="23" xfId="0" applyFont="1" applyFill="1" applyBorder="1" applyAlignment="1">
      <alignment vertical="center"/>
    </xf>
    <xf numFmtId="0" fontId="9" fillId="2" borderId="10" xfId="0" applyFont="1" applyFill="1" applyBorder="1" applyAlignment="1">
      <alignment vertical="center"/>
    </xf>
    <xf numFmtId="0" fontId="9" fillId="2" borderId="26" xfId="0" applyFont="1" applyFill="1" applyBorder="1" applyAlignment="1">
      <alignment vertical="center"/>
    </xf>
    <xf numFmtId="38" fontId="9" fillId="2" borderId="17" xfId="1" applyFont="1" applyFill="1" applyBorder="1" applyAlignment="1">
      <alignment horizontal="distributed" vertical="center" justifyLastLine="1"/>
    </xf>
    <xf numFmtId="38" fontId="9" fillId="2" borderId="0" xfId="1" applyFont="1" applyFill="1" applyBorder="1" applyAlignment="1">
      <alignment horizontal="distributed" vertical="center" justifyLastLine="1"/>
    </xf>
    <xf numFmtId="38" fontId="9" fillId="2" borderId="12" xfId="1" applyFont="1" applyFill="1" applyBorder="1" applyAlignment="1" applyProtection="1">
      <alignment horizontal="right" vertical="center"/>
      <protection locked="0"/>
    </xf>
    <xf numFmtId="0" fontId="9" fillId="2" borderId="11" xfId="0" applyFont="1" applyFill="1" applyBorder="1" applyAlignment="1">
      <alignment horizontal="right" vertical="center"/>
    </xf>
    <xf numFmtId="38" fontId="9" fillId="2" borderId="9" xfId="1" applyFont="1" applyFill="1" applyBorder="1" applyAlignment="1">
      <alignment horizontal="right" vertical="center"/>
    </xf>
    <xf numFmtId="0" fontId="9" fillId="2" borderId="5" xfId="0" applyFont="1" applyFill="1" applyBorder="1" applyAlignment="1">
      <alignment vertical="center"/>
    </xf>
    <xf numFmtId="0" fontId="9" fillId="2" borderId="13" xfId="0" applyFont="1" applyFill="1" applyBorder="1" applyAlignment="1">
      <alignment horizontal="distributed" vertical="center" textRotation="255" wrapText="1"/>
    </xf>
    <xf numFmtId="0" fontId="9" fillId="2" borderId="26" xfId="0" applyFont="1" applyFill="1" applyBorder="1" applyAlignment="1">
      <alignment horizontal="distributed" vertical="center"/>
    </xf>
    <xf numFmtId="38" fontId="14" fillId="2" borderId="4" xfId="1" applyFont="1" applyFill="1" applyBorder="1" applyAlignment="1">
      <alignment horizontal="distributed" vertical="center" wrapText="1"/>
    </xf>
    <xf numFmtId="38" fontId="13" fillId="2" borderId="4" xfId="1" applyFont="1" applyFill="1" applyBorder="1" applyAlignment="1">
      <alignment horizontal="distributed" vertical="center" wrapText="1"/>
    </xf>
    <xf numFmtId="38" fontId="14" fillId="2" borderId="4" xfId="1" applyFont="1" applyFill="1" applyBorder="1" applyAlignment="1">
      <alignment horizontal="distributed" vertical="center"/>
    </xf>
    <xf numFmtId="38" fontId="14" fillId="2" borderId="4" xfId="1" applyFont="1" applyFill="1" applyBorder="1" applyAlignment="1">
      <alignment horizontal="distributed" vertical="center" shrinkToFit="1"/>
    </xf>
    <xf numFmtId="38" fontId="14" fillId="2" borderId="4" xfId="1" applyFont="1" applyFill="1" applyBorder="1" applyAlignment="1">
      <alignment horizontal="distributed" vertical="center" wrapText="1" shrinkToFit="1"/>
    </xf>
    <xf numFmtId="0" fontId="14" fillId="2" borderId="4" xfId="0" applyFont="1" applyFill="1" applyBorder="1" applyAlignment="1">
      <alignment horizontal="distributed" vertical="center" wrapText="1"/>
    </xf>
    <xf numFmtId="38" fontId="9" fillId="2" borderId="15" xfId="1" applyFont="1" applyFill="1" applyBorder="1" applyAlignment="1">
      <alignment horizontal="right" vertical="center"/>
    </xf>
    <xf numFmtId="38" fontId="9" fillId="2" borderId="14" xfId="1" applyFont="1" applyFill="1" applyBorder="1" applyAlignment="1">
      <alignment horizontal="right" vertical="center"/>
    </xf>
    <xf numFmtId="38" fontId="9" fillId="2" borderId="0" xfId="1" applyFont="1" applyFill="1" applyBorder="1" applyAlignment="1">
      <alignment horizontal="distributed" vertical="center" justifyLastLine="1" shrinkToFit="1"/>
    </xf>
    <xf numFmtId="0" fontId="9" fillId="2" borderId="0" xfId="0" applyFont="1" applyFill="1" applyBorder="1" applyAlignment="1">
      <alignment horizontal="distributed" vertical="distributed" textRotation="255" justifyLastLine="1"/>
    </xf>
    <xf numFmtId="0" fontId="9" fillId="2" borderId="29" xfId="0" applyFont="1" applyFill="1" applyBorder="1" applyAlignment="1">
      <alignment vertical="center"/>
    </xf>
    <xf numFmtId="0" fontId="9" fillId="2" borderId="29" xfId="0" applyFont="1" applyFill="1" applyBorder="1" applyAlignment="1">
      <alignment horizontal="distributed" vertical="center"/>
    </xf>
    <xf numFmtId="0" fontId="9" fillId="2" borderId="10" xfId="0" applyFont="1" applyFill="1" applyBorder="1" applyAlignment="1">
      <alignment horizontal="distributed" vertical="center"/>
    </xf>
    <xf numFmtId="49" fontId="9" fillId="2" borderId="11" xfId="1" applyNumberFormat="1" applyFont="1" applyFill="1" applyBorder="1" applyAlignment="1">
      <alignment horizontal="right" vertical="center"/>
    </xf>
    <xf numFmtId="0" fontId="15" fillId="2" borderId="19" xfId="0" applyFont="1" applyFill="1" applyBorder="1" applyAlignment="1">
      <alignment horizontal="distributed" vertical="center" wrapText="1"/>
    </xf>
    <xf numFmtId="0" fontId="15" fillId="2" borderId="19" xfId="0" applyFont="1" applyFill="1" applyBorder="1" applyAlignment="1">
      <alignment horizontal="center" vertical="center"/>
    </xf>
    <xf numFmtId="0" fontId="9" fillId="2" borderId="13" xfId="0" applyFont="1" applyFill="1" applyBorder="1" applyAlignment="1">
      <alignment vertical="center" textRotation="255"/>
    </xf>
    <xf numFmtId="0" fontId="15" fillId="2" borderId="23" xfId="0" applyFont="1" applyFill="1" applyBorder="1" applyAlignment="1">
      <alignment horizontal="center" vertical="center"/>
    </xf>
    <xf numFmtId="176" fontId="9" fillId="2" borderId="14" xfId="1" applyNumberFormat="1" applyFont="1" applyFill="1" applyBorder="1" applyAlignment="1">
      <alignment vertical="center"/>
    </xf>
    <xf numFmtId="176" fontId="9" fillId="2" borderId="14" xfId="1" applyNumberFormat="1" applyFont="1" applyFill="1" applyBorder="1" applyAlignment="1" applyProtection="1">
      <alignment vertical="center"/>
      <protection locked="0"/>
    </xf>
    <xf numFmtId="176" fontId="9" fillId="2" borderId="14" xfId="1" applyNumberFormat="1" applyFont="1" applyFill="1" applyBorder="1" applyAlignment="1">
      <alignment horizontal="right" vertical="center"/>
    </xf>
    <xf numFmtId="176" fontId="9" fillId="2" borderId="14" xfId="1" applyNumberFormat="1" applyFont="1" applyFill="1" applyBorder="1" applyAlignment="1" applyProtection="1">
      <alignment horizontal="right" vertical="center"/>
      <protection locked="0"/>
    </xf>
    <xf numFmtId="38" fontId="9" fillId="2" borderId="29" xfId="1" applyFont="1" applyFill="1" applyBorder="1" applyAlignment="1">
      <alignment horizontal="distributed" vertical="center"/>
    </xf>
    <xf numFmtId="38" fontId="9" fillId="2" borderId="12" xfId="1" applyFont="1" applyFill="1" applyBorder="1" applyAlignment="1">
      <alignment vertical="center"/>
    </xf>
    <xf numFmtId="38" fontId="9" fillId="2" borderId="12" xfId="1" applyFont="1" applyFill="1" applyBorder="1" applyAlignment="1" applyProtection="1">
      <alignment vertical="center"/>
      <protection locked="0"/>
    </xf>
    <xf numFmtId="38" fontId="9" fillId="2" borderId="14" xfId="1" applyFont="1" applyFill="1" applyBorder="1" applyAlignment="1">
      <alignment vertical="center"/>
    </xf>
    <xf numFmtId="38" fontId="9" fillId="2" borderId="14" xfId="1" applyFont="1" applyFill="1" applyBorder="1" applyAlignment="1" applyProtection="1">
      <alignment vertical="center"/>
      <protection locked="0"/>
    </xf>
    <xf numFmtId="38" fontId="9" fillId="2" borderId="12" xfId="1" applyNumberFormat="1" applyFont="1" applyFill="1" applyBorder="1" applyAlignment="1">
      <alignment vertical="center"/>
    </xf>
    <xf numFmtId="38" fontId="9" fillId="2" borderId="12" xfId="1" applyNumberFormat="1" applyFont="1" applyFill="1" applyBorder="1" applyAlignment="1" applyProtection="1">
      <alignment vertical="center"/>
      <protection locked="0"/>
    </xf>
    <xf numFmtId="38" fontId="9" fillId="2" borderId="14" xfId="1" applyNumberFormat="1" applyFont="1" applyFill="1" applyBorder="1" applyAlignment="1">
      <alignment vertical="center"/>
    </xf>
    <xf numFmtId="38" fontId="9" fillId="2" borderId="14" xfId="1" applyNumberFormat="1" applyFont="1" applyFill="1" applyBorder="1" applyAlignment="1" applyProtection="1">
      <alignment vertical="center"/>
      <protection locked="0"/>
    </xf>
    <xf numFmtId="0" fontId="10" fillId="2" borderId="25" xfId="2">
      <alignment vertical="center"/>
    </xf>
    <xf numFmtId="38" fontId="9" fillId="2" borderId="4" xfId="1" applyFont="1" applyFill="1" applyBorder="1" applyAlignment="1">
      <alignment horizontal="distributed" vertical="center"/>
    </xf>
    <xf numFmtId="0" fontId="9" fillId="2" borderId="6" xfId="0" applyFont="1" applyFill="1" applyBorder="1" applyAlignment="1">
      <alignment horizontal="distributed" vertical="center" justifyLastLine="1"/>
    </xf>
    <xf numFmtId="0" fontId="9" fillId="2" borderId="7" xfId="0" applyFont="1" applyFill="1" applyBorder="1" applyAlignment="1">
      <alignment horizontal="distributed" vertical="center" justifyLastLine="1"/>
    </xf>
    <xf numFmtId="0" fontId="9" fillId="2" borderId="0" xfId="0" applyFont="1" applyFill="1" applyBorder="1" applyAlignment="1">
      <alignment horizontal="left" vertical="center" wrapText="1"/>
    </xf>
    <xf numFmtId="38" fontId="9" fillId="2" borderId="7" xfId="1" applyFont="1" applyFill="1" applyBorder="1" applyAlignment="1">
      <alignment horizontal="distributed" vertical="center" justifyLastLine="1"/>
    </xf>
    <xf numFmtId="38" fontId="9" fillId="2" borderId="4" xfId="1" applyFont="1" applyFill="1" applyBorder="1" applyAlignment="1">
      <alignment horizontal="distributed" vertical="center" justifyLastLine="1"/>
    </xf>
    <xf numFmtId="0" fontId="9" fillId="2" borderId="22" xfId="0" applyFont="1" applyFill="1" applyBorder="1" applyAlignment="1">
      <alignment horizontal="distributed" vertical="center" justifyLastLine="1"/>
    </xf>
    <xf numFmtId="0" fontId="9" fillId="2" borderId="24" xfId="0" applyFont="1" applyFill="1" applyBorder="1" applyAlignment="1">
      <alignment horizontal="distributed" vertical="center"/>
    </xf>
    <xf numFmtId="0" fontId="9" fillId="2" borderId="4" xfId="0" applyFont="1" applyFill="1" applyBorder="1" applyAlignment="1">
      <alignment horizontal="distributed" vertical="center"/>
    </xf>
    <xf numFmtId="0" fontId="9" fillId="2" borderId="4" xfId="0" applyFont="1" applyFill="1" applyBorder="1" applyAlignment="1">
      <alignment horizontal="distributed" vertical="center" wrapText="1"/>
    </xf>
    <xf numFmtId="0" fontId="9" fillId="2" borderId="0" xfId="0" applyFont="1" applyFill="1" applyBorder="1" applyAlignment="1">
      <alignment horizontal="distributed" vertical="center"/>
    </xf>
    <xf numFmtId="0" fontId="9" fillId="2" borderId="19" xfId="0" applyFont="1" applyFill="1" applyBorder="1" applyAlignment="1">
      <alignment horizontal="distributed" vertical="center"/>
    </xf>
    <xf numFmtId="0" fontId="9" fillId="2" borderId="0" xfId="0" applyFont="1" applyFill="1" applyBorder="1" applyAlignment="1">
      <alignment vertical="center" wrapText="1"/>
    </xf>
    <xf numFmtId="38" fontId="9" fillId="2" borderId="5" xfId="1" applyFont="1" applyFill="1" applyBorder="1" applyAlignment="1">
      <alignment horizontal="distributed" vertical="center" wrapText="1"/>
    </xf>
    <xf numFmtId="38" fontId="9" fillId="2" borderId="5" xfId="1" applyFont="1" applyFill="1" applyBorder="1" applyAlignment="1">
      <alignment horizontal="distributed" vertical="center"/>
    </xf>
    <xf numFmtId="38" fontId="9" fillId="2" borderId="2" xfId="1" applyFont="1" applyFill="1" applyBorder="1" applyAlignment="1">
      <alignment horizontal="distributed" vertical="center"/>
    </xf>
    <xf numFmtId="0" fontId="9" fillId="2" borderId="7" xfId="0" applyFont="1" applyFill="1" applyBorder="1" applyAlignment="1">
      <alignment horizontal="distributed" vertical="center"/>
    </xf>
    <xf numFmtId="38" fontId="9" fillId="2" borderId="5" xfId="1" applyFont="1" applyFill="1" applyBorder="1" applyAlignment="1">
      <alignment horizontal="distributed" vertical="center" wrapText="1" shrinkToFit="1"/>
    </xf>
    <xf numFmtId="38" fontId="9" fillId="2" borderId="6" xfId="1" applyFont="1" applyFill="1" applyBorder="1" applyAlignment="1">
      <alignment horizontal="distributed" vertical="center" justifyLastLine="1"/>
    </xf>
    <xf numFmtId="0" fontId="9" fillId="2" borderId="0" xfId="0" applyFont="1" applyFill="1" applyBorder="1" applyAlignment="1">
      <alignment horizontal="left" vertical="center"/>
    </xf>
    <xf numFmtId="0" fontId="17" fillId="2" borderId="0" xfId="0" applyFont="1" applyFill="1" applyBorder="1" applyAlignment="1">
      <alignment horizontal="left" vertical="center"/>
    </xf>
    <xf numFmtId="38" fontId="17" fillId="2" borderId="0" xfId="1" applyFont="1" applyFill="1" applyBorder="1" applyAlignment="1" applyProtection="1">
      <alignment horizontal="right" vertical="center"/>
      <protection locked="0"/>
    </xf>
    <xf numFmtId="0" fontId="9" fillId="2" borderId="6" xfId="0" applyFont="1" applyFill="1" applyBorder="1" applyAlignment="1">
      <alignment horizontal="distributed" vertical="center" justifyLastLine="1"/>
    </xf>
    <xf numFmtId="0" fontId="9" fillId="2" borderId="7" xfId="0" applyFont="1" applyFill="1" applyBorder="1" applyAlignment="1">
      <alignment horizontal="distributed" vertical="center" justifyLastLine="1"/>
    </xf>
    <xf numFmtId="0" fontId="9" fillId="2" borderId="8" xfId="0" applyFont="1" applyFill="1" applyBorder="1" applyAlignment="1">
      <alignment horizontal="distributed" vertical="center" justifyLastLine="1"/>
    </xf>
    <xf numFmtId="0" fontId="6" fillId="2" borderId="0" xfId="0" applyFont="1" applyFill="1" applyAlignment="1">
      <alignment horizontal="center" vertical="center"/>
    </xf>
    <xf numFmtId="38" fontId="9" fillId="2" borderId="4" xfId="1" applyFont="1" applyFill="1" applyBorder="1" applyAlignment="1">
      <alignment horizontal="distributed" vertical="center" wrapText="1"/>
    </xf>
    <xf numFmtId="38" fontId="9" fillId="2" borderId="4" xfId="1" applyFont="1" applyFill="1" applyBorder="1" applyAlignment="1">
      <alignment horizontal="distributed" vertical="center"/>
    </xf>
    <xf numFmtId="38" fontId="13" fillId="2" borderId="17" xfId="1" applyFont="1" applyFill="1" applyBorder="1" applyAlignment="1">
      <alignment horizontal="distributed" vertical="center" wrapText="1"/>
    </xf>
    <xf numFmtId="38" fontId="13" fillId="2" borderId="18" xfId="1" applyFont="1" applyFill="1" applyBorder="1" applyAlignment="1">
      <alignment horizontal="distributed" vertical="center" wrapText="1"/>
    </xf>
    <xf numFmtId="38" fontId="13" fillId="2" borderId="5" xfId="1" applyFont="1" applyFill="1" applyBorder="1" applyAlignment="1">
      <alignment horizontal="distributed" vertical="center" wrapText="1"/>
    </xf>
    <xf numFmtId="38" fontId="14" fillId="2" borderId="16" xfId="1" applyFont="1" applyFill="1" applyBorder="1" applyAlignment="1">
      <alignment horizontal="distributed" vertical="center"/>
    </xf>
    <xf numFmtId="38" fontId="14" fillId="2" borderId="5" xfId="1" applyFont="1" applyFill="1" applyBorder="1" applyAlignment="1">
      <alignment horizontal="distributed" vertical="center"/>
    </xf>
    <xf numFmtId="0" fontId="9" fillId="2" borderId="5" xfId="0" applyFont="1" applyFill="1" applyBorder="1" applyAlignment="1">
      <alignment vertical="distributed" textRotation="255" justifyLastLine="1"/>
    </xf>
    <xf numFmtId="0" fontId="9" fillId="2" borderId="3" xfId="0" applyFont="1" applyFill="1" applyBorder="1" applyAlignment="1">
      <alignment vertical="distributed" textRotation="255" justifyLastLine="1"/>
    </xf>
    <xf numFmtId="38" fontId="13" fillId="2" borderId="27" xfId="1" applyFont="1" applyFill="1" applyBorder="1" applyAlignment="1">
      <alignment horizontal="distributed" vertical="center" wrapText="1"/>
    </xf>
    <xf numFmtId="38" fontId="13" fillId="2" borderId="28" xfId="1" applyFont="1" applyFill="1" applyBorder="1" applyAlignment="1">
      <alignment horizontal="distributed" vertical="center" wrapText="1"/>
    </xf>
    <xf numFmtId="38" fontId="13" fillId="2" borderId="3" xfId="1" applyFont="1" applyFill="1" applyBorder="1" applyAlignment="1">
      <alignment horizontal="distributed" vertical="center" wrapText="1"/>
    </xf>
    <xf numFmtId="0" fontId="9" fillId="2" borderId="0" xfId="0" applyFont="1" applyFill="1" applyBorder="1" applyAlignment="1">
      <alignment horizontal="left" vertical="center" wrapText="1"/>
    </xf>
    <xf numFmtId="38" fontId="9" fillId="2" borderId="7" xfId="1" applyFont="1" applyFill="1" applyBorder="1" applyAlignment="1">
      <alignment horizontal="distributed" vertical="center" justifyLastLine="1"/>
    </xf>
    <xf numFmtId="38" fontId="9" fillId="2" borderId="4" xfId="1" applyFont="1" applyFill="1" applyBorder="1" applyAlignment="1">
      <alignment horizontal="distributed" vertical="center" justifyLastLine="1"/>
    </xf>
    <xf numFmtId="0" fontId="9" fillId="2" borderId="7" xfId="0" applyFont="1" applyFill="1" applyBorder="1" applyAlignment="1">
      <alignment horizontal="distributed" vertical="center" justifyLastLine="1"/>
    </xf>
    <xf numFmtId="0" fontId="9" fillId="2" borderId="4" xfId="0" applyFont="1" applyFill="1" applyBorder="1" applyAlignment="1">
      <alignment horizontal="distributed" vertical="center" justifyLastLine="1"/>
    </xf>
    <xf numFmtId="0" fontId="9" fillId="2" borderId="6" xfId="0" applyFont="1" applyFill="1" applyBorder="1" applyAlignment="1">
      <alignment horizontal="distributed" vertical="center" justifyLastLine="1"/>
    </xf>
    <xf numFmtId="0" fontId="9" fillId="2" borderId="20" xfId="0" applyFont="1" applyFill="1" applyBorder="1" applyAlignment="1">
      <alignment horizontal="distributed" vertical="center" justifyLastLine="1"/>
    </xf>
    <xf numFmtId="0" fontId="9" fillId="2" borderId="21" xfId="0" applyFont="1" applyFill="1" applyBorder="1" applyAlignment="1">
      <alignment horizontal="distributed" vertical="center" justifyLastLine="1"/>
    </xf>
    <xf numFmtId="0" fontId="9" fillId="2" borderId="14" xfId="0" applyFont="1" applyFill="1" applyBorder="1" applyAlignment="1">
      <alignment horizontal="distributed" vertical="center" justifyLastLine="1"/>
    </xf>
    <xf numFmtId="0" fontId="9" fillId="2" borderId="13" xfId="0" applyFont="1" applyFill="1" applyBorder="1" applyAlignment="1">
      <alignment horizontal="distributed" vertical="center" justifyLastLine="1"/>
    </xf>
    <xf numFmtId="0" fontId="9" fillId="2" borderId="24" xfId="0" applyFont="1" applyFill="1" applyBorder="1" applyAlignment="1">
      <alignment horizontal="center" vertical="distributed" textRotation="255" wrapText="1" justifyLastLine="1"/>
    </xf>
    <xf numFmtId="0" fontId="9" fillId="2" borderId="19" xfId="0" applyFont="1" applyFill="1" applyBorder="1" applyAlignment="1">
      <alignment horizontal="center" vertical="distributed" textRotation="255" wrapText="1" justifyLastLine="1"/>
    </xf>
    <xf numFmtId="0" fontId="9" fillId="2" borderId="4" xfId="0" applyFont="1" applyFill="1" applyBorder="1" applyAlignment="1">
      <alignment horizontal="distributed" vertical="center"/>
    </xf>
    <xf numFmtId="0" fontId="9" fillId="2" borderId="0" xfId="0" applyFont="1" applyFill="1" applyBorder="1" applyAlignment="1">
      <alignment horizontal="distributed" vertical="center"/>
    </xf>
    <xf numFmtId="0" fontId="9" fillId="2" borderId="4" xfId="0" applyFont="1" applyFill="1" applyBorder="1" applyAlignment="1">
      <alignment horizontal="distributed" vertical="center" shrinkToFit="1"/>
    </xf>
    <xf numFmtId="0" fontId="9" fillId="2" borderId="2" xfId="0" applyFont="1" applyFill="1" applyBorder="1" applyAlignment="1">
      <alignment horizontal="distributed" vertical="center" wrapText="1"/>
    </xf>
    <xf numFmtId="0" fontId="9" fillId="2" borderId="22" xfId="0" applyFont="1" applyFill="1" applyBorder="1" applyAlignment="1">
      <alignment horizontal="distributed" vertical="center" justifyLastLine="1"/>
    </xf>
    <xf numFmtId="0" fontId="9" fillId="2" borderId="8" xfId="0" applyFont="1" applyFill="1" applyBorder="1" applyAlignment="1">
      <alignment horizontal="distributed" vertical="center" justifyLastLine="1"/>
    </xf>
    <xf numFmtId="0" fontId="9" fillId="2" borderId="12" xfId="0" applyFont="1" applyFill="1" applyBorder="1" applyAlignment="1">
      <alignment horizontal="distributed" vertical="center"/>
    </xf>
    <xf numFmtId="0" fontId="9" fillId="2" borderId="18" xfId="0" applyFont="1" applyFill="1" applyBorder="1" applyAlignment="1">
      <alignment horizontal="distributed" vertical="center"/>
    </xf>
    <xf numFmtId="0" fontId="9" fillId="2" borderId="5" xfId="0" applyFont="1" applyFill="1" applyBorder="1" applyAlignment="1">
      <alignment horizontal="distributed" vertical="center"/>
    </xf>
    <xf numFmtId="0" fontId="9" fillId="2" borderId="24" xfId="0" applyFont="1" applyFill="1" applyBorder="1" applyAlignment="1">
      <alignment horizontal="distributed" vertical="center"/>
    </xf>
    <xf numFmtId="0" fontId="17" fillId="2" borderId="5" xfId="0" applyFont="1" applyFill="1" applyBorder="1" applyAlignment="1">
      <alignment horizontal="distributed" vertical="center" wrapText="1"/>
    </xf>
    <xf numFmtId="0" fontId="17" fillId="2" borderId="4" xfId="0" applyFont="1" applyFill="1" applyBorder="1" applyAlignment="1">
      <alignment horizontal="distributed" vertical="center" wrapText="1"/>
    </xf>
    <xf numFmtId="0" fontId="9" fillId="2" borderId="4" xfId="0" applyFont="1" applyFill="1" applyBorder="1" applyAlignment="1">
      <alignment horizontal="distributed" vertical="center" wrapText="1"/>
    </xf>
    <xf numFmtId="0" fontId="9" fillId="2" borderId="5" xfId="0" applyFont="1" applyFill="1" applyBorder="1" applyAlignment="1">
      <alignment horizontal="distributed" vertical="distributed" textRotation="255" justifyLastLine="1"/>
    </xf>
    <xf numFmtId="0" fontId="9" fillId="2" borderId="3" xfId="0" applyFont="1" applyFill="1" applyBorder="1" applyAlignment="1">
      <alignment horizontal="distributed" vertical="distributed" textRotation="255" justifyLastLine="1"/>
    </xf>
    <xf numFmtId="38" fontId="9" fillId="2" borderId="4" xfId="1" applyFont="1" applyFill="1" applyBorder="1" applyAlignment="1">
      <alignment horizontal="distributed" vertical="center" shrinkToFit="1"/>
    </xf>
    <xf numFmtId="38" fontId="9" fillId="2" borderId="2" xfId="1" applyFont="1" applyFill="1" applyBorder="1" applyAlignment="1">
      <alignment horizontal="distributed" vertical="center" shrinkToFit="1"/>
    </xf>
    <xf numFmtId="38" fontId="9" fillId="2" borderId="30" xfId="1" applyFont="1" applyFill="1" applyBorder="1" applyAlignment="1">
      <alignment horizontal="distributed" vertical="center"/>
    </xf>
    <xf numFmtId="38" fontId="9" fillId="2" borderId="16" xfId="1" applyFont="1" applyFill="1" applyBorder="1" applyAlignment="1">
      <alignment horizontal="distributed" vertical="center" shrinkToFit="1"/>
    </xf>
    <xf numFmtId="38" fontId="9" fillId="2" borderId="12" xfId="1" applyFont="1" applyFill="1" applyBorder="1" applyAlignment="1">
      <alignment horizontal="distributed" vertical="center" shrinkToFit="1"/>
    </xf>
    <xf numFmtId="38" fontId="9" fillId="2" borderId="24" xfId="1" applyFont="1" applyFill="1" applyBorder="1" applyAlignment="1">
      <alignment horizontal="distributed" vertical="center" shrinkToFit="1"/>
    </xf>
    <xf numFmtId="38" fontId="9" fillId="2" borderId="15" xfId="1" applyFont="1" applyFill="1" applyBorder="1" applyAlignment="1">
      <alignment horizontal="distributed" vertical="center" shrinkToFit="1"/>
    </xf>
    <xf numFmtId="38" fontId="9" fillId="2" borderId="14" xfId="1" applyFont="1" applyFill="1" applyBorder="1" applyAlignment="1">
      <alignment horizontal="distributed" vertical="center" shrinkToFit="1"/>
    </xf>
    <xf numFmtId="38" fontId="9" fillId="2" borderId="13" xfId="1" applyFont="1" applyFill="1" applyBorder="1" applyAlignment="1">
      <alignment horizontal="distributed" vertical="center" shrinkToFit="1"/>
    </xf>
    <xf numFmtId="0" fontId="9" fillId="2" borderId="5" xfId="0" applyFont="1" applyFill="1" applyBorder="1" applyAlignment="1">
      <alignment horizontal="center" vertical="distributed" textRotation="255" justifyLastLine="1"/>
    </xf>
    <xf numFmtId="38" fontId="9" fillId="2" borderId="8" xfId="1" applyFont="1" applyFill="1" applyBorder="1" applyAlignment="1">
      <alignment horizontal="distributed" vertical="center" justifyLastLine="1"/>
    </xf>
    <xf numFmtId="0" fontId="9" fillId="2" borderId="24" xfId="0" applyFont="1" applyFill="1" applyBorder="1" applyAlignment="1">
      <alignment horizontal="center" vertical="distributed" textRotation="255" justifyLastLine="1"/>
    </xf>
    <xf numFmtId="0" fontId="9" fillId="2" borderId="0" xfId="0" applyFont="1" applyFill="1" applyBorder="1" applyAlignment="1">
      <alignment vertical="center" wrapText="1"/>
    </xf>
    <xf numFmtId="0" fontId="9" fillId="2" borderId="5" xfId="0" applyFont="1" applyFill="1" applyBorder="1" applyAlignment="1">
      <alignment horizontal="distributed" vertical="center" shrinkToFit="1"/>
    </xf>
    <xf numFmtId="0" fontId="9" fillId="2" borderId="3" xfId="0" applyFont="1" applyFill="1" applyBorder="1" applyAlignment="1">
      <alignment horizontal="distributed" vertical="center"/>
    </xf>
    <xf numFmtId="0" fontId="9" fillId="2" borderId="13" xfId="0" applyFont="1" applyFill="1" applyBorder="1" applyAlignment="1">
      <alignment horizontal="distributed" vertical="center"/>
    </xf>
    <xf numFmtId="0" fontId="9" fillId="2" borderId="19" xfId="0" applyFont="1" applyFill="1" applyBorder="1" applyAlignment="1">
      <alignment horizontal="distributed" vertical="center"/>
    </xf>
    <xf numFmtId="0" fontId="9" fillId="2" borderId="24" xfId="0" applyFont="1" applyFill="1" applyBorder="1" applyAlignment="1">
      <alignment horizontal="distributed" vertical="center" wrapText="1"/>
    </xf>
    <xf numFmtId="0" fontId="9" fillId="2" borderId="13" xfId="0" applyFont="1" applyFill="1" applyBorder="1" applyAlignment="1">
      <alignment horizontal="distributed" vertical="center" wrapText="1"/>
    </xf>
    <xf numFmtId="0" fontId="9" fillId="2" borderId="5" xfId="0" applyFont="1" applyFill="1" applyBorder="1" applyAlignment="1">
      <alignment horizontal="distributed" vertical="center" wrapText="1" shrinkToFit="1"/>
    </xf>
    <xf numFmtId="0" fontId="9" fillId="2" borderId="5" xfId="0" applyFont="1" applyFill="1" applyBorder="1" applyAlignment="1">
      <alignment horizontal="distributed" vertical="center" wrapText="1"/>
    </xf>
    <xf numFmtId="0" fontId="9" fillId="2" borderId="0" xfId="0" applyFont="1" applyFill="1" applyBorder="1" applyAlignment="1">
      <alignment horizontal="distributed" vertical="center" wrapText="1"/>
    </xf>
    <xf numFmtId="0" fontId="9" fillId="2" borderId="19" xfId="0" applyFont="1" applyFill="1" applyBorder="1" applyAlignment="1">
      <alignment horizontal="distributed" vertical="center" wrapText="1"/>
    </xf>
    <xf numFmtId="38" fontId="9" fillId="2" borderId="4" xfId="1" applyFont="1" applyFill="1" applyBorder="1" applyAlignment="1">
      <alignment horizontal="distributed" vertical="center" wrapText="1" shrinkToFit="1"/>
    </xf>
    <xf numFmtId="38" fontId="9" fillId="2" borderId="5" xfId="1" applyFont="1" applyFill="1" applyBorder="1" applyAlignment="1">
      <alignment horizontal="distributed" vertical="center" wrapText="1"/>
    </xf>
    <xf numFmtId="38" fontId="9" fillId="2" borderId="5" xfId="1" applyFont="1" applyFill="1" applyBorder="1" applyAlignment="1">
      <alignment horizontal="distributed" vertical="center"/>
    </xf>
    <xf numFmtId="38" fontId="9" fillId="2" borderId="3" xfId="1" applyFont="1" applyFill="1" applyBorder="1" applyAlignment="1">
      <alignment horizontal="distributed" vertical="center"/>
    </xf>
    <xf numFmtId="38" fontId="9" fillId="2" borderId="2" xfId="1" applyFont="1" applyFill="1" applyBorder="1" applyAlignment="1">
      <alignment horizontal="distributed" vertical="center"/>
    </xf>
    <xf numFmtId="38" fontId="9" fillId="2" borderId="16" xfId="1" applyFont="1" applyFill="1" applyBorder="1" applyAlignment="1">
      <alignment horizontal="distributed" vertical="center"/>
    </xf>
    <xf numFmtId="38" fontId="9" fillId="2" borderId="24" xfId="1" applyFont="1" applyFill="1" applyBorder="1" applyAlignment="1">
      <alignment horizontal="distributed" vertical="center"/>
    </xf>
    <xf numFmtId="38" fontId="9" fillId="2" borderId="11" xfId="1" applyFont="1" applyFill="1" applyBorder="1" applyAlignment="1">
      <alignment horizontal="distributed" vertical="center"/>
    </xf>
    <xf numFmtId="38" fontId="9" fillId="2" borderId="13" xfId="1" applyFont="1" applyFill="1" applyBorder="1" applyAlignment="1">
      <alignment horizontal="distributed" vertical="center"/>
    </xf>
    <xf numFmtId="0" fontId="9" fillId="2" borderId="16" xfId="0" applyFont="1" applyFill="1" applyBorder="1" applyAlignment="1">
      <alignment horizontal="distributed" vertical="center"/>
    </xf>
    <xf numFmtId="0" fontId="9" fillId="2" borderId="11" xfId="0" applyFont="1" applyFill="1" applyBorder="1" applyAlignment="1">
      <alignment horizontal="distributed" vertical="center"/>
    </xf>
    <xf numFmtId="38" fontId="9" fillId="2" borderId="5" xfId="1" applyFont="1" applyFill="1" applyBorder="1" applyAlignment="1">
      <alignment horizontal="distributed" vertical="center" wrapText="1" shrinkToFit="1"/>
    </xf>
    <xf numFmtId="0" fontId="9" fillId="2" borderId="5" xfId="0" applyFont="1" applyFill="1" applyBorder="1" applyAlignment="1">
      <alignment horizontal="distributed" shrinkToFit="1"/>
    </xf>
    <xf numFmtId="38" fontId="9" fillId="2" borderId="5" xfId="1" applyFont="1" applyFill="1" applyBorder="1" applyAlignment="1">
      <alignment horizontal="distributed" vertical="center" shrinkToFit="1"/>
    </xf>
    <xf numFmtId="0" fontId="9" fillId="2" borderId="8" xfId="0" applyFont="1" applyFill="1" applyBorder="1" applyAlignment="1">
      <alignment horizontal="distributed" vertical="center"/>
    </xf>
    <xf numFmtId="0" fontId="9" fillId="2" borderId="7" xfId="0" applyFont="1" applyFill="1" applyBorder="1" applyAlignment="1">
      <alignment horizontal="distributed" vertical="center"/>
    </xf>
    <xf numFmtId="38" fontId="9" fillId="2" borderId="12" xfId="1" applyFont="1" applyFill="1" applyBorder="1" applyAlignment="1">
      <alignment horizontal="distributed" vertical="center"/>
    </xf>
    <xf numFmtId="38" fontId="9" fillId="2" borderId="0" xfId="1" applyFont="1" applyFill="1" applyBorder="1" applyAlignment="1">
      <alignment horizontal="distributed" vertical="center"/>
    </xf>
    <xf numFmtId="38" fontId="9" fillId="2" borderId="19" xfId="1" applyFont="1" applyFill="1" applyBorder="1" applyAlignment="1">
      <alignment horizontal="distributed" vertical="center"/>
    </xf>
    <xf numFmtId="0" fontId="9" fillId="2" borderId="5" xfId="0" applyFont="1" applyFill="1" applyBorder="1" applyAlignment="1">
      <alignment horizontal="distributed" vertical="center" justifyLastLine="1"/>
    </xf>
    <xf numFmtId="38" fontId="9" fillId="2" borderId="7" xfId="1" applyFont="1" applyFill="1" applyBorder="1" applyAlignment="1">
      <alignment horizontal="distributed" vertical="center" wrapText="1" justifyLastLine="1"/>
    </xf>
    <xf numFmtId="38" fontId="9" fillId="2" borderId="6" xfId="1" applyFont="1" applyFill="1" applyBorder="1" applyAlignment="1">
      <alignment horizontal="distributed" vertical="center" justifyLastLine="1"/>
    </xf>
    <xf numFmtId="38" fontId="9" fillId="2" borderId="22" xfId="1" applyFont="1" applyFill="1" applyBorder="1" applyAlignment="1">
      <alignment horizontal="distributed" vertical="center" justifyLastLine="1"/>
    </xf>
    <xf numFmtId="38" fontId="9" fillId="2" borderId="6" xfId="1" applyFont="1" applyFill="1" applyBorder="1" applyAlignment="1">
      <alignment horizontal="distributed" vertical="center" wrapText="1" justifyLastLine="1"/>
    </xf>
    <xf numFmtId="0" fontId="9" fillId="2" borderId="0" xfId="0" applyFont="1" applyFill="1" applyBorder="1" applyAlignment="1">
      <alignment horizontal="left" vertical="center"/>
    </xf>
    <xf numFmtId="38" fontId="9" fillId="2" borderId="16" xfId="1" applyFont="1" applyFill="1" applyBorder="1" applyAlignment="1">
      <alignment horizontal="distributed" vertical="distributed"/>
    </xf>
    <xf numFmtId="38" fontId="9" fillId="2" borderId="24" xfId="1" applyFont="1" applyFill="1" applyBorder="1" applyAlignment="1">
      <alignment horizontal="distributed" vertical="distributed"/>
    </xf>
    <xf numFmtId="38" fontId="9" fillId="2" borderId="15" xfId="1" applyFont="1" applyFill="1" applyBorder="1" applyAlignment="1">
      <alignment horizontal="distributed" vertical="distributed"/>
    </xf>
    <xf numFmtId="38" fontId="9" fillId="2" borderId="13" xfId="1" applyFont="1" applyFill="1" applyBorder="1" applyAlignment="1">
      <alignment horizontal="distributed" vertical="distributed"/>
    </xf>
    <xf numFmtId="38" fontId="9" fillId="2" borderId="16" xfId="1" applyFont="1" applyFill="1" applyBorder="1" applyAlignment="1">
      <alignment horizontal="distributed" vertical="distributed" shrinkToFit="1"/>
    </xf>
    <xf numFmtId="38" fontId="9" fillId="2" borderId="24" xfId="1" applyFont="1" applyFill="1" applyBorder="1" applyAlignment="1">
      <alignment horizontal="distributed" vertical="distributed" shrinkToFit="1"/>
    </xf>
    <xf numFmtId="38" fontId="9" fillId="2" borderId="15" xfId="1" applyFont="1" applyFill="1" applyBorder="1" applyAlignment="1">
      <alignment horizontal="distributed" vertical="distributed" shrinkToFit="1"/>
    </xf>
    <xf numFmtId="38" fontId="9" fillId="2" borderId="13" xfId="1" applyFont="1" applyFill="1" applyBorder="1" applyAlignment="1">
      <alignment horizontal="distributed" vertical="distributed" shrinkToFit="1"/>
    </xf>
    <xf numFmtId="38" fontId="9" fillId="2" borderId="16" xfId="1" applyFont="1" applyFill="1" applyBorder="1" applyAlignment="1">
      <alignment horizontal="distributed" vertical="center" wrapText="1" shrinkToFit="1"/>
    </xf>
    <xf numFmtId="38" fontId="9" fillId="2" borderId="24" xfId="1" applyFont="1" applyFill="1" applyBorder="1" applyAlignment="1">
      <alignment horizontal="distributed" vertical="center" wrapText="1" shrinkToFit="1"/>
    </xf>
    <xf numFmtId="38" fontId="9" fillId="2" borderId="15" xfId="1" applyFont="1" applyFill="1" applyBorder="1" applyAlignment="1">
      <alignment horizontal="distributed" vertical="center" wrapText="1" shrinkToFit="1"/>
    </xf>
    <xf numFmtId="38" fontId="9" fillId="2" borderId="13" xfId="1" applyFont="1" applyFill="1" applyBorder="1" applyAlignment="1">
      <alignment horizontal="distributed" vertical="center" wrapText="1" shrinkToFit="1"/>
    </xf>
    <xf numFmtId="178" fontId="9" fillId="2" borderId="16" xfId="1" applyNumberFormat="1" applyFont="1" applyFill="1" applyBorder="1" applyAlignment="1">
      <alignment horizontal="distributed" vertical="center" wrapText="1" shrinkToFit="1"/>
    </xf>
    <xf numFmtId="178" fontId="9" fillId="2" borderId="24" xfId="1" applyNumberFormat="1" applyFont="1" applyFill="1" applyBorder="1" applyAlignment="1">
      <alignment horizontal="distributed" vertical="center" wrapText="1" shrinkToFit="1"/>
    </xf>
    <xf numFmtId="178" fontId="9" fillId="2" borderId="15" xfId="1" applyNumberFormat="1" applyFont="1" applyFill="1" applyBorder="1" applyAlignment="1">
      <alignment horizontal="distributed" vertical="center" wrapText="1" shrinkToFit="1"/>
    </xf>
    <xf numFmtId="178" fontId="9" fillId="2" borderId="13" xfId="1" applyNumberFormat="1" applyFont="1" applyFill="1" applyBorder="1" applyAlignment="1">
      <alignment horizontal="distributed" vertical="center" wrapText="1" shrinkToFit="1"/>
    </xf>
    <xf numFmtId="38" fontId="17" fillId="2" borderId="16" xfId="1" applyFont="1" applyFill="1" applyBorder="1" applyAlignment="1">
      <alignment horizontal="distributed" vertical="center"/>
    </xf>
    <xf numFmtId="38" fontId="17" fillId="2" borderId="24" xfId="1" applyFont="1" applyFill="1" applyBorder="1" applyAlignment="1">
      <alignment horizontal="distributed" vertical="center"/>
    </xf>
    <xf numFmtId="38" fontId="17" fillId="2" borderId="15" xfId="1" applyFont="1" applyFill="1" applyBorder="1" applyAlignment="1">
      <alignment horizontal="distributed" vertical="center"/>
    </xf>
    <xf numFmtId="38" fontId="17" fillId="2" borderId="13" xfId="1" applyFont="1" applyFill="1" applyBorder="1" applyAlignment="1">
      <alignment horizontal="distributed" vertical="center"/>
    </xf>
    <xf numFmtId="38" fontId="9" fillId="2" borderId="12" xfId="1" applyFont="1" applyFill="1" applyBorder="1" applyAlignment="1">
      <alignment horizontal="distributed" vertical="distributed"/>
    </xf>
    <xf numFmtId="38" fontId="9" fillId="2" borderId="11" xfId="1" applyFont="1" applyFill="1" applyBorder="1" applyAlignment="1">
      <alignment horizontal="distributed" vertical="distributed"/>
    </xf>
    <xf numFmtId="38" fontId="9" fillId="2" borderId="0" xfId="1" applyFont="1" applyFill="1" applyBorder="1" applyAlignment="1">
      <alignment horizontal="distributed" vertical="distributed"/>
    </xf>
    <xf numFmtId="38" fontId="9" fillId="2" borderId="19" xfId="1" applyFont="1" applyFill="1" applyBorder="1" applyAlignment="1">
      <alignment horizontal="distributed" vertical="distributed"/>
    </xf>
    <xf numFmtId="38" fontId="9" fillId="2" borderId="24" xfId="1" applyFont="1" applyFill="1" applyBorder="1" applyAlignment="1">
      <alignment horizontal="distributed" vertical="center" wrapText="1"/>
    </xf>
    <xf numFmtId="38" fontId="9" fillId="2" borderId="23" xfId="1" applyFont="1" applyFill="1" applyBorder="1" applyAlignment="1">
      <alignment horizontal="distributed" vertical="center" wrapText="1"/>
    </xf>
    <xf numFmtId="178" fontId="9" fillId="2" borderId="16" xfId="1" applyNumberFormat="1" applyFont="1" applyFill="1" applyBorder="1" applyAlignment="1">
      <alignment horizontal="distributed" vertical="distributed"/>
    </xf>
    <xf numFmtId="178" fontId="9" fillId="2" borderId="24" xfId="1" applyNumberFormat="1" applyFont="1" applyFill="1" applyBorder="1" applyAlignment="1">
      <alignment horizontal="distributed" vertical="distributed"/>
    </xf>
    <xf numFmtId="178" fontId="9" fillId="2" borderId="15" xfId="1" applyNumberFormat="1" applyFont="1" applyFill="1" applyBorder="1" applyAlignment="1">
      <alignment horizontal="distributed" vertical="distributed"/>
    </xf>
    <xf numFmtId="178" fontId="9" fillId="2" borderId="13" xfId="1" applyNumberFormat="1" applyFont="1" applyFill="1" applyBorder="1" applyAlignment="1">
      <alignment horizontal="distributed" vertical="distributed"/>
    </xf>
    <xf numFmtId="0" fontId="9" fillId="2" borderId="15" xfId="0" applyFont="1" applyFill="1" applyBorder="1" applyAlignment="1">
      <alignment horizontal="distributed" vertical="center"/>
    </xf>
    <xf numFmtId="0" fontId="9" fillId="2" borderId="14" xfId="0" applyFont="1" applyFill="1" applyBorder="1" applyAlignment="1">
      <alignment horizontal="distributed" vertical="center"/>
    </xf>
    <xf numFmtId="38" fontId="9" fillId="2" borderId="15" xfId="1" applyFont="1" applyFill="1" applyBorder="1" applyAlignment="1">
      <alignment horizontal="distributed" vertical="center"/>
    </xf>
    <xf numFmtId="38" fontId="9" fillId="2" borderId="14" xfId="1" applyFont="1" applyFill="1" applyBorder="1" applyAlignment="1">
      <alignment horizontal="distributed" vertical="center"/>
    </xf>
    <xf numFmtId="38" fontId="14" fillId="2" borderId="16" xfId="1" applyFont="1" applyFill="1" applyBorder="1" applyAlignment="1">
      <alignment horizontal="center" vertical="distributed" textRotation="255" wrapText="1" justifyLastLine="1"/>
    </xf>
    <xf numFmtId="38" fontId="14" fillId="2" borderId="24" xfId="1" applyFont="1" applyFill="1" applyBorder="1" applyAlignment="1">
      <alignment horizontal="center" vertical="distributed" textRotation="255" wrapText="1" justifyLastLine="1"/>
    </xf>
    <xf numFmtId="38" fontId="14" fillId="2" borderId="11" xfId="1" applyFont="1" applyFill="1" applyBorder="1" applyAlignment="1">
      <alignment horizontal="center" vertical="distributed" textRotation="255" wrapText="1" justifyLastLine="1"/>
    </xf>
    <xf numFmtId="38" fontId="14" fillId="2" borderId="19" xfId="1" applyFont="1" applyFill="1" applyBorder="1" applyAlignment="1">
      <alignment horizontal="center" vertical="distributed" textRotation="255" wrapText="1" justifyLastLine="1"/>
    </xf>
    <xf numFmtId="38" fontId="14" fillId="2" borderId="9" xfId="1" applyFont="1" applyFill="1" applyBorder="1" applyAlignment="1">
      <alignment horizontal="center" vertical="distributed" textRotation="255" wrapText="1" justifyLastLine="1"/>
    </xf>
    <xf numFmtId="38" fontId="14" fillId="2" borderId="23" xfId="1" applyFont="1" applyFill="1" applyBorder="1" applyAlignment="1">
      <alignment horizontal="center" vertical="distributed" textRotation="255" wrapText="1" justifyLastLine="1"/>
    </xf>
    <xf numFmtId="0" fontId="9" fillId="2" borderId="19" xfId="0" applyFont="1" applyFill="1" applyBorder="1" applyAlignment="1">
      <alignment horizontal="center" vertical="distributed" textRotation="255" justifyLastLine="1"/>
    </xf>
    <xf numFmtId="0" fontId="9" fillId="2" borderId="23" xfId="0" applyFont="1" applyFill="1" applyBorder="1" applyAlignment="1">
      <alignment horizontal="center" vertical="distributed" textRotation="255" justifyLastLine="1"/>
    </xf>
    <xf numFmtId="0" fontId="0" fillId="2" borderId="19" xfId="0" applyFill="1" applyBorder="1" applyAlignment="1">
      <alignment horizontal="center" vertical="distributed" textRotation="255" justifyLastLine="1"/>
    </xf>
    <xf numFmtId="0" fontId="0" fillId="2" borderId="13" xfId="0" applyFill="1" applyBorder="1" applyAlignment="1">
      <alignment horizontal="center" vertical="distributed" textRotation="255" justifyLastLine="1"/>
    </xf>
    <xf numFmtId="178" fontId="9" fillId="2" borderId="12" xfId="1" applyNumberFormat="1" applyFont="1" applyFill="1" applyBorder="1" applyAlignment="1">
      <alignment horizontal="distributed" vertical="distributed"/>
    </xf>
    <xf numFmtId="178" fontId="9" fillId="2" borderId="11" xfId="1" applyNumberFormat="1" applyFont="1" applyFill="1" applyBorder="1" applyAlignment="1">
      <alignment horizontal="distributed" vertical="distributed"/>
    </xf>
    <xf numFmtId="178" fontId="9" fillId="2" borderId="0" xfId="1" applyNumberFormat="1" applyFont="1" applyFill="1" applyBorder="1" applyAlignment="1">
      <alignment horizontal="distributed" vertical="distributed"/>
    </xf>
    <xf numFmtId="178" fontId="9" fillId="2" borderId="19" xfId="1" applyNumberFormat="1" applyFont="1" applyFill="1" applyBorder="1" applyAlignment="1">
      <alignment horizontal="distributed" vertical="distributed"/>
    </xf>
  </cellXfs>
  <cellStyles count="3">
    <cellStyle name="スタイル 1"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abSelected="1" workbookViewId="0">
      <pane ySplit="3" topLeftCell="A4" activePane="bottomLeft" state="frozen"/>
      <selection activeCell="C34" sqref="C34"/>
      <selection pane="bottomLeft" activeCell="B4" sqref="B4"/>
    </sheetView>
  </sheetViews>
  <sheetFormatPr defaultColWidth="8.875" defaultRowHeight="13.5"/>
  <cols>
    <col min="1" max="1" width="4.5" style="1" customWidth="1"/>
    <col min="2" max="2" width="86.375" style="1" customWidth="1"/>
    <col min="3" max="16384" width="8.875" style="1"/>
  </cols>
  <sheetData>
    <row r="1" spans="1:4" ht="24">
      <c r="A1" s="150" t="s">
        <v>183</v>
      </c>
      <c r="B1" s="150"/>
    </row>
    <row r="2" spans="1:4" ht="18.75">
      <c r="A2" s="2" t="s">
        <v>245</v>
      </c>
      <c r="B2" s="3"/>
    </row>
    <row r="3" spans="1:4">
      <c r="A3" s="5"/>
      <c r="B3" s="4" t="s">
        <v>184</v>
      </c>
    </row>
    <row r="4" spans="1:4" s="7" customFormat="1" ht="18" customHeight="1">
      <c r="A4" s="6"/>
      <c r="B4" s="124" t="str">
        <f ca="1">'97'!A1</f>
        <v>97　図書館の利用状況</v>
      </c>
      <c r="D4" s="7" t="s">
        <v>185</v>
      </c>
    </row>
    <row r="5" spans="1:4" s="7" customFormat="1" ht="18" customHeight="1">
      <c r="A5" s="6"/>
      <c r="B5" s="124" t="str">
        <f ca="1">'98'!A1</f>
        <v>98　図書館のＷｅｂサービス等の利用状況</v>
      </c>
    </row>
    <row r="6" spans="1:4" s="7" customFormat="1" ht="18" customHeight="1">
      <c r="A6" s="6"/>
      <c r="B6" s="124" t="str">
        <f ca="1">'99'!A1</f>
        <v>99　公民館の利用状況</v>
      </c>
    </row>
    <row r="7" spans="1:4" s="7" customFormat="1" ht="18" customHeight="1">
      <c r="A7" s="6"/>
      <c r="B7" s="124" t="str">
        <f ca="1">'100'!A1</f>
        <v>100　体育館・スポーツルームの利用状況</v>
      </c>
    </row>
    <row r="8" spans="1:4" s="7" customFormat="1" ht="18" customHeight="1">
      <c r="A8" s="6"/>
      <c r="B8" s="124" t="str">
        <f ca="1">'101'!A1</f>
        <v>101　文化芸術センター・ローズ文化ホールの利用状況</v>
      </c>
    </row>
    <row r="9" spans="1:4" s="7" customFormat="1" ht="18" customHeight="1">
      <c r="A9" s="6"/>
      <c r="B9" s="124" t="str">
        <f ca="1">'102'!A1</f>
        <v>102　武道館ひびきの利用状況</v>
      </c>
    </row>
    <row r="10" spans="1:4" s="7" customFormat="1" ht="18" customHeight="1">
      <c r="A10" s="6"/>
      <c r="B10" s="124" t="str">
        <f ca="1">'103'!A1</f>
        <v>103　青年の家いぶきの利用状況</v>
      </c>
    </row>
    <row r="11" spans="1:4" s="7" customFormat="1" ht="18" customHeight="1">
      <c r="A11" s="6"/>
      <c r="B11" s="124" t="str">
        <f ca="1">'104'!A1</f>
        <v>104　青少年自然の家の利用状況</v>
      </c>
    </row>
    <row r="12" spans="1:4" s="7" customFormat="1" ht="18" customHeight="1">
      <c r="A12" s="6"/>
      <c r="B12" s="124" t="str">
        <f ca="1">'105(1)'!A1</f>
        <v>105(1)　屋外施設等の利用状況　－　各種球技場・温水プール等</v>
      </c>
    </row>
    <row r="13" spans="1:4" s="7" customFormat="1" ht="18" customHeight="1">
      <c r="A13" s="6"/>
      <c r="B13" s="124" t="str">
        <f ca="1">'105(2)'!A1</f>
        <v>105(2)　屋外施設等の利用状況　－　服部緑地内施設</v>
      </c>
    </row>
  </sheetData>
  <customSheetViews>
    <customSheetView guid="{4D1E5155-E33F-466F-8DC4-26CDC04CB961}">
      <pane ySplit="3" topLeftCell="A12" activePane="bottomLeft" state="frozen"/>
      <selection pane="bottomLeft" activeCell="C22" sqref="C22"/>
      <pageMargins left="0.7" right="0.7" top="0.75" bottom="0.75" header="0.3" footer="0.3"/>
      <pageSetup paperSize="9" orientation="portrait" verticalDpi="0" r:id="rId1"/>
    </customSheetView>
  </customSheetViews>
  <mergeCells count="1">
    <mergeCell ref="A1:B1"/>
  </mergeCells>
  <phoneticPr fontId="2"/>
  <hyperlinks>
    <hyperlink ref="B4" location="'97'!A1" display="'97'!A1"/>
    <hyperlink ref="B5" location="'98'!A1" display="'98'!A1"/>
    <hyperlink ref="B6" location="'99'!A1" display="'99'!A1"/>
    <hyperlink ref="B7" location="'100'!A1" display="'100'!A1"/>
    <hyperlink ref="B8" location="'101'!A1" display="'101'!A1"/>
    <hyperlink ref="B9" location="'102'!A1" display="'102'!A1"/>
    <hyperlink ref="B10" location="'103'!A1" display="'103'!A1"/>
    <hyperlink ref="B11" location="'104'!A1" display="'104'!A1"/>
    <hyperlink ref="B12" location="'105(1)'!A1" display="'105(1)'!A1"/>
    <hyperlink ref="B13" location="'105(2)'!A1" display="'105(2)'!A1"/>
  </hyperlinks>
  <pageMargins left="0.7" right="0.7" top="0.75" bottom="0.75" header="0.3" footer="0.3"/>
  <pageSetup paperSize="9" orientation="portrait" verticalDpi="1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zoomScaleNormal="100" zoomScaleSheetLayoutView="100" zoomScalePageLayoutView="85" workbookViewId="0">
      <selection activeCell="A10" sqref="A1:XFD1048576"/>
    </sheetView>
  </sheetViews>
  <sheetFormatPr defaultColWidth="1.625" defaultRowHeight="12"/>
  <cols>
    <col min="1" max="2" width="3.25" style="20" customWidth="1"/>
    <col min="3" max="3" width="3.875" style="20" customWidth="1"/>
    <col min="4" max="4" width="19.625" style="20" customWidth="1"/>
    <col min="5" max="5" width="5" style="20" customWidth="1"/>
    <col min="6" max="10" width="13.25" style="20" customWidth="1"/>
    <col min="11" max="16384" width="1.625" style="20"/>
  </cols>
  <sheetData>
    <row r="1" spans="1:21" s="23" customFormat="1" ht="18.75">
      <c r="A1" s="28" t="str">
        <f ca="1">MID(CELL("FILENAME",A1),FIND("]",CELL("FILENAME",A1))+1,99)&amp;"　"&amp;"屋外施設等の利用状況　－　各種球技場・温水プール等"</f>
        <v>105(1)　屋外施設等の利用状況　－　各種球技場・温水プール等</v>
      </c>
      <c r="B1" s="28"/>
      <c r="C1" s="28"/>
      <c r="D1" s="28"/>
      <c r="E1" s="28"/>
      <c r="F1" s="28"/>
      <c r="G1" s="28"/>
      <c r="H1" s="28"/>
      <c r="I1" s="28"/>
      <c r="J1" s="28"/>
    </row>
    <row r="2" spans="1:21">
      <c r="A2" s="29"/>
      <c r="B2" s="29"/>
      <c r="C2" s="29"/>
      <c r="D2" s="29"/>
      <c r="E2" s="29"/>
      <c r="F2" s="29"/>
      <c r="G2" s="29"/>
      <c r="H2" s="29"/>
      <c r="I2" s="29"/>
      <c r="J2" s="29"/>
    </row>
    <row r="3" spans="1:21" s="137" customFormat="1" ht="1.1499999999999999" customHeight="1">
      <c r="A3" s="30"/>
      <c r="B3" s="30"/>
      <c r="C3" s="30"/>
      <c r="D3" s="30"/>
      <c r="E3" s="30"/>
      <c r="F3" s="30"/>
      <c r="G3" s="30"/>
      <c r="H3" s="30"/>
      <c r="I3" s="30"/>
      <c r="J3" s="30"/>
    </row>
    <row r="4" spans="1:21" ht="1.1499999999999999" customHeight="1"/>
    <row r="5" spans="1:21" s="137" customFormat="1" ht="1.1499999999999999" customHeight="1">
      <c r="A5" s="25"/>
      <c r="B5" s="25"/>
      <c r="C5" s="25"/>
      <c r="D5" s="25"/>
      <c r="E5" s="25"/>
      <c r="F5" s="25"/>
      <c r="G5" s="25"/>
      <c r="H5" s="25"/>
      <c r="I5" s="25"/>
      <c r="J5" s="25"/>
      <c r="U5" s="35"/>
    </row>
    <row r="6" spans="1:21" ht="1.1499999999999999" customHeight="1"/>
    <row r="7" spans="1:21" s="11" customFormat="1" ht="28.15" customHeight="1">
      <c r="A7" s="180" t="s">
        <v>19</v>
      </c>
      <c r="B7" s="180"/>
      <c r="C7" s="180"/>
      <c r="D7" s="180"/>
      <c r="E7" s="166"/>
      <c r="F7" s="127" t="s">
        <v>18</v>
      </c>
      <c r="G7" s="127" t="s">
        <v>57</v>
      </c>
      <c r="H7" s="127" t="s">
        <v>56</v>
      </c>
      <c r="I7" s="127" t="s">
        <v>55</v>
      </c>
      <c r="J7" s="126" t="s">
        <v>54</v>
      </c>
    </row>
    <row r="8" spans="1:21" ht="36" customHeight="1">
      <c r="A8" s="201" t="s">
        <v>221</v>
      </c>
      <c r="B8" s="264" t="s">
        <v>85</v>
      </c>
      <c r="C8" s="282"/>
      <c r="D8" s="265"/>
      <c r="E8" s="36" t="s">
        <v>40</v>
      </c>
      <c r="F8" s="116">
        <v>24031</v>
      </c>
      <c r="G8" s="116">
        <v>23074</v>
      </c>
      <c r="H8" s="116">
        <v>22263</v>
      </c>
      <c r="I8" s="116">
        <v>22939</v>
      </c>
      <c r="J8" s="117">
        <v>24934</v>
      </c>
    </row>
    <row r="9" spans="1:21" ht="36" customHeight="1">
      <c r="A9" s="280"/>
      <c r="B9" s="283"/>
      <c r="C9" s="284"/>
      <c r="D9" s="285"/>
      <c r="E9" s="36" t="s">
        <v>28</v>
      </c>
      <c r="F9" s="32">
        <v>136068</v>
      </c>
      <c r="G9" s="32">
        <v>133417</v>
      </c>
      <c r="H9" s="32">
        <v>125848</v>
      </c>
      <c r="I9" s="32">
        <v>126638</v>
      </c>
      <c r="J9" s="33">
        <v>137981</v>
      </c>
    </row>
    <row r="10" spans="1:21" ht="36" customHeight="1">
      <c r="A10" s="280"/>
      <c r="B10" s="80"/>
      <c r="C10" s="264" t="s">
        <v>125</v>
      </c>
      <c r="D10" s="265"/>
      <c r="E10" s="36" t="s">
        <v>48</v>
      </c>
      <c r="F10" s="32">
        <v>4565</v>
      </c>
      <c r="G10" s="32">
        <v>4203</v>
      </c>
      <c r="H10" s="32">
        <v>4134</v>
      </c>
      <c r="I10" s="32">
        <v>4270</v>
      </c>
      <c r="J10" s="33">
        <v>4664</v>
      </c>
    </row>
    <row r="11" spans="1:21" ht="36" customHeight="1">
      <c r="A11" s="280"/>
      <c r="B11" s="80"/>
      <c r="C11" s="266"/>
      <c r="D11" s="267"/>
      <c r="E11" s="36" t="s">
        <v>28</v>
      </c>
      <c r="F11" s="32">
        <v>27312</v>
      </c>
      <c r="G11" s="32">
        <v>25478</v>
      </c>
      <c r="H11" s="32">
        <v>24637</v>
      </c>
      <c r="I11" s="32">
        <v>25762</v>
      </c>
      <c r="J11" s="33">
        <v>27994</v>
      </c>
    </row>
    <row r="12" spans="1:21" ht="36" customHeight="1">
      <c r="A12" s="280"/>
      <c r="B12" s="80"/>
      <c r="C12" s="264" t="s">
        <v>232</v>
      </c>
      <c r="D12" s="265"/>
      <c r="E12" s="36" t="s">
        <v>27</v>
      </c>
      <c r="F12" s="32">
        <v>3455</v>
      </c>
      <c r="G12" s="32">
        <v>3271</v>
      </c>
      <c r="H12" s="32">
        <v>3190</v>
      </c>
      <c r="I12" s="32">
        <v>3275</v>
      </c>
      <c r="J12" s="33">
        <v>3251</v>
      </c>
    </row>
    <row r="13" spans="1:21" ht="36" customHeight="1">
      <c r="A13" s="280"/>
      <c r="B13" s="80"/>
      <c r="C13" s="266"/>
      <c r="D13" s="267"/>
      <c r="E13" s="36" t="s">
        <v>28</v>
      </c>
      <c r="F13" s="32">
        <v>18198</v>
      </c>
      <c r="G13" s="32">
        <v>17326</v>
      </c>
      <c r="H13" s="32">
        <v>16508</v>
      </c>
      <c r="I13" s="32">
        <v>16876</v>
      </c>
      <c r="J13" s="33">
        <v>16230</v>
      </c>
    </row>
    <row r="14" spans="1:21" ht="36" customHeight="1">
      <c r="A14" s="280"/>
      <c r="B14" s="80"/>
      <c r="C14" s="264" t="s">
        <v>124</v>
      </c>
      <c r="D14" s="265"/>
      <c r="E14" s="36" t="s">
        <v>27</v>
      </c>
      <c r="F14" s="32">
        <v>3993</v>
      </c>
      <c r="G14" s="32">
        <v>3788</v>
      </c>
      <c r="H14" s="32">
        <v>3599</v>
      </c>
      <c r="I14" s="32">
        <v>3604</v>
      </c>
      <c r="J14" s="33">
        <v>3987</v>
      </c>
    </row>
    <row r="15" spans="1:21" ht="36" customHeight="1">
      <c r="A15" s="280"/>
      <c r="B15" s="80"/>
      <c r="C15" s="266"/>
      <c r="D15" s="267"/>
      <c r="E15" s="36" t="s">
        <v>68</v>
      </c>
      <c r="F15" s="32">
        <v>21304</v>
      </c>
      <c r="G15" s="32">
        <v>20357</v>
      </c>
      <c r="H15" s="32">
        <v>20005</v>
      </c>
      <c r="I15" s="32">
        <v>19686</v>
      </c>
      <c r="J15" s="33">
        <v>21266</v>
      </c>
    </row>
    <row r="16" spans="1:21" ht="36" customHeight="1">
      <c r="A16" s="280"/>
      <c r="B16" s="80"/>
      <c r="C16" s="264" t="s">
        <v>233</v>
      </c>
      <c r="D16" s="265"/>
      <c r="E16" s="36" t="s">
        <v>48</v>
      </c>
      <c r="F16" s="22">
        <v>9464</v>
      </c>
      <c r="G16" s="22">
        <v>8813</v>
      </c>
      <c r="H16" s="37">
        <v>8290</v>
      </c>
      <c r="I16" s="37">
        <v>8655</v>
      </c>
      <c r="J16" s="38">
        <v>9728</v>
      </c>
    </row>
    <row r="17" spans="1:10" ht="36" customHeight="1">
      <c r="A17" s="280"/>
      <c r="B17" s="80"/>
      <c r="C17" s="266"/>
      <c r="D17" s="267"/>
      <c r="E17" s="36" t="s">
        <v>68</v>
      </c>
      <c r="F17" s="32">
        <v>57009</v>
      </c>
      <c r="G17" s="22">
        <v>55192</v>
      </c>
      <c r="H17" s="22">
        <v>49090</v>
      </c>
      <c r="I17" s="22">
        <v>49340</v>
      </c>
      <c r="J17" s="39">
        <v>55974</v>
      </c>
    </row>
    <row r="18" spans="1:10" ht="36" customHeight="1">
      <c r="A18" s="280"/>
      <c r="B18" s="80"/>
      <c r="C18" s="250" t="s">
        <v>234</v>
      </c>
      <c r="D18" s="251"/>
      <c r="E18" s="36" t="s">
        <v>48</v>
      </c>
      <c r="F18" s="22">
        <v>2554</v>
      </c>
      <c r="G18" s="22">
        <v>2999</v>
      </c>
      <c r="H18" s="22">
        <v>3050</v>
      </c>
      <c r="I18" s="22">
        <v>3135</v>
      </c>
      <c r="J18" s="39">
        <v>3304</v>
      </c>
    </row>
    <row r="19" spans="1:10" ht="36" customHeight="1">
      <c r="A19" s="281"/>
      <c r="B19" s="81"/>
      <c r="C19" s="252"/>
      <c r="D19" s="253"/>
      <c r="E19" s="36" t="s">
        <v>68</v>
      </c>
      <c r="F19" s="118">
        <v>12245</v>
      </c>
      <c r="G19" s="118">
        <v>15064</v>
      </c>
      <c r="H19" s="118">
        <v>15608</v>
      </c>
      <c r="I19" s="118">
        <v>14974</v>
      </c>
      <c r="J19" s="119">
        <v>16517</v>
      </c>
    </row>
    <row r="20" spans="1:10" ht="36" customHeight="1">
      <c r="A20" s="201" t="s">
        <v>222</v>
      </c>
      <c r="B20" s="218" t="s">
        <v>53</v>
      </c>
      <c r="C20" s="229"/>
      <c r="D20" s="219"/>
      <c r="E20" s="125" t="s">
        <v>28</v>
      </c>
      <c r="F20" s="116">
        <v>333147</v>
      </c>
      <c r="G20" s="116">
        <f>SUM(G22,G24)</f>
        <v>305511</v>
      </c>
      <c r="H20" s="116">
        <f>SUM(H22,H24)</f>
        <v>176423</v>
      </c>
      <c r="I20" s="116">
        <v>192199</v>
      </c>
      <c r="J20" s="117">
        <v>316737</v>
      </c>
    </row>
    <row r="21" spans="1:10" ht="36" customHeight="1">
      <c r="A21" s="280"/>
      <c r="B21" s="80"/>
      <c r="C21" s="254" t="s">
        <v>127</v>
      </c>
      <c r="D21" s="255"/>
      <c r="E21" s="125" t="s">
        <v>126</v>
      </c>
      <c r="F21" s="32">
        <v>311</v>
      </c>
      <c r="G21" s="32">
        <v>288</v>
      </c>
      <c r="H21" s="32">
        <v>254</v>
      </c>
      <c r="I21" s="32">
        <v>259</v>
      </c>
      <c r="J21" s="33">
        <v>310</v>
      </c>
    </row>
    <row r="22" spans="1:10" ht="36" customHeight="1">
      <c r="A22" s="280"/>
      <c r="B22" s="80"/>
      <c r="C22" s="256"/>
      <c r="D22" s="257"/>
      <c r="E22" s="125" t="s">
        <v>28</v>
      </c>
      <c r="F22" s="32">
        <v>165784</v>
      </c>
      <c r="G22" s="32">
        <v>151345</v>
      </c>
      <c r="H22" s="32">
        <v>98869</v>
      </c>
      <c r="I22" s="32">
        <v>82520</v>
      </c>
      <c r="J22" s="33">
        <v>135253</v>
      </c>
    </row>
    <row r="23" spans="1:10" ht="36" customHeight="1">
      <c r="A23" s="280"/>
      <c r="B23" s="80"/>
      <c r="C23" s="254" t="s">
        <v>220</v>
      </c>
      <c r="D23" s="255"/>
      <c r="E23" s="125" t="s">
        <v>126</v>
      </c>
      <c r="F23" s="32">
        <v>297</v>
      </c>
      <c r="G23" s="32">
        <v>282</v>
      </c>
      <c r="H23" s="32">
        <v>184</v>
      </c>
      <c r="I23" s="32">
        <v>257</v>
      </c>
      <c r="J23" s="33">
        <v>308</v>
      </c>
    </row>
    <row r="24" spans="1:10" ht="36" customHeight="1">
      <c r="A24" s="281"/>
      <c r="B24" s="81"/>
      <c r="C24" s="256"/>
      <c r="D24" s="257"/>
      <c r="E24" s="125" t="s">
        <v>28</v>
      </c>
      <c r="F24" s="118">
        <v>167363</v>
      </c>
      <c r="G24" s="118">
        <v>154166</v>
      </c>
      <c r="H24" s="118">
        <v>77554</v>
      </c>
      <c r="I24" s="118">
        <v>109679</v>
      </c>
      <c r="J24" s="119">
        <v>181484</v>
      </c>
    </row>
    <row r="25" spans="1:10" ht="36" customHeight="1">
      <c r="A25" s="201" t="s">
        <v>223</v>
      </c>
      <c r="B25" s="238" t="s">
        <v>53</v>
      </c>
      <c r="C25" s="258"/>
      <c r="D25" s="239"/>
      <c r="E25" s="40" t="s">
        <v>27</v>
      </c>
      <c r="F25" s="120">
        <v>3414</v>
      </c>
      <c r="G25" s="120">
        <v>3142</v>
      </c>
      <c r="H25" s="120">
        <v>2654</v>
      </c>
      <c r="I25" s="120">
        <v>2860</v>
      </c>
      <c r="J25" s="121">
        <v>3379</v>
      </c>
    </row>
    <row r="26" spans="1:10" ht="36" customHeight="1">
      <c r="A26" s="280"/>
      <c r="B26" s="259"/>
      <c r="C26" s="260"/>
      <c r="D26" s="261"/>
      <c r="E26" s="40" t="s">
        <v>28</v>
      </c>
      <c r="F26" s="41">
        <v>92738</v>
      </c>
      <c r="G26" s="41">
        <v>90840</v>
      </c>
      <c r="H26" s="41">
        <v>70637</v>
      </c>
      <c r="I26" s="41">
        <v>81691</v>
      </c>
      <c r="J26" s="42">
        <v>99208</v>
      </c>
    </row>
    <row r="27" spans="1:10" ht="36" customHeight="1">
      <c r="A27" s="280"/>
      <c r="B27" s="80"/>
      <c r="C27" s="238" t="s">
        <v>237</v>
      </c>
      <c r="D27" s="239"/>
      <c r="E27" s="40" t="s">
        <v>27</v>
      </c>
      <c r="F27" s="41">
        <v>1217</v>
      </c>
      <c r="G27" s="41">
        <v>1145</v>
      </c>
      <c r="H27" s="41">
        <v>866</v>
      </c>
      <c r="I27" s="41">
        <v>967</v>
      </c>
      <c r="J27" s="42">
        <v>1140</v>
      </c>
    </row>
    <row r="28" spans="1:10" ht="36" customHeight="1">
      <c r="A28" s="280"/>
      <c r="B28" s="80"/>
      <c r="C28" s="240"/>
      <c r="D28" s="241"/>
      <c r="E28" s="40" t="s">
        <v>28</v>
      </c>
      <c r="F28" s="41">
        <v>36112</v>
      </c>
      <c r="G28" s="41">
        <v>35983</v>
      </c>
      <c r="H28" s="41">
        <v>23590</v>
      </c>
      <c r="I28" s="41">
        <v>26949</v>
      </c>
      <c r="J28" s="42">
        <v>34087</v>
      </c>
    </row>
    <row r="29" spans="1:10" ht="36" customHeight="1">
      <c r="A29" s="280"/>
      <c r="B29" s="80"/>
      <c r="C29" s="238" t="s">
        <v>123</v>
      </c>
      <c r="D29" s="239"/>
      <c r="E29" s="40" t="s">
        <v>27</v>
      </c>
      <c r="F29" s="41">
        <v>872</v>
      </c>
      <c r="G29" s="41">
        <v>741</v>
      </c>
      <c r="H29" s="41">
        <v>645</v>
      </c>
      <c r="I29" s="41">
        <v>680</v>
      </c>
      <c r="J29" s="42">
        <v>788</v>
      </c>
    </row>
    <row r="30" spans="1:10" ht="36" customHeight="1">
      <c r="A30" s="280"/>
      <c r="B30" s="80"/>
      <c r="C30" s="240"/>
      <c r="D30" s="241"/>
      <c r="E30" s="40" t="s">
        <v>43</v>
      </c>
      <c r="F30" s="41">
        <v>21009</v>
      </c>
      <c r="G30" s="41">
        <v>18948</v>
      </c>
      <c r="H30" s="41">
        <v>15724</v>
      </c>
      <c r="I30" s="41">
        <v>17579</v>
      </c>
      <c r="J30" s="42">
        <v>20232</v>
      </c>
    </row>
    <row r="31" spans="1:10" ht="36" customHeight="1">
      <c r="A31" s="280"/>
      <c r="B31" s="80"/>
      <c r="C31" s="242" t="s">
        <v>122</v>
      </c>
      <c r="D31" s="243"/>
      <c r="E31" s="40" t="s">
        <v>27</v>
      </c>
      <c r="F31" s="41">
        <v>693</v>
      </c>
      <c r="G31" s="41">
        <v>606</v>
      </c>
      <c r="H31" s="41">
        <v>589</v>
      </c>
      <c r="I31" s="41">
        <v>647</v>
      </c>
      <c r="J31" s="42">
        <v>754</v>
      </c>
    </row>
    <row r="32" spans="1:10" ht="36" customHeight="1">
      <c r="A32" s="280"/>
      <c r="B32" s="80"/>
      <c r="C32" s="244"/>
      <c r="D32" s="245"/>
      <c r="E32" s="40" t="s">
        <v>28</v>
      </c>
      <c r="F32" s="41">
        <v>12897</v>
      </c>
      <c r="G32" s="41">
        <v>12007</v>
      </c>
      <c r="H32" s="41">
        <v>11871</v>
      </c>
      <c r="I32" s="41">
        <v>15619</v>
      </c>
      <c r="J32" s="42">
        <v>18155</v>
      </c>
    </row>
    <row r="33" spans="1:10" ht="36" customHeight="1">
      <c r="A33" s="280"/>
      <c r="B33" s="80"/>
      <c r="C33" s="246" t="s">
        <v>182</v>
      </c>
      <c r="D33" s="247"/>
      <c r="E33" s="40" t="s">
        <v>27</v>
      </c>
      <c r="F33" s="41">
        <v>632</v>
      </c>
      <c r="G33" s="41">
        <v>650</v>
      </c>
      <c r="H33" s="41">
        <v>554</v>
      </c>
      <c r="I33" s="41">
        <v>566</v>
      </c>
      <c r="J33" s="42">
        <v>697</v>
      </c>
    </row>
    <row r="34" spans="1:10" ht="36" customHeight="1">
      <c r="A34" s="281"/>
      <c r="B34" s="81"/>
      <c r="C34" s="248"/>
      <c r="D34" s="249"/>
      <c r="E34" s="40" t="s">
        <v>28</v>
      </c>
      <c r="F34" s="122">
        <v>22720</v>
      </c>
      <c r="G34" s="122">
        <v>23902</v>
      </c>
      <c r="H34" s="122">
        <v>19452</v>
      </c>
      <c r="I34" s="122">
        <v>21544</v>
      </c>
      <c r="J34" s="123">
        <v>26734</v>
      </c>
    </row>
    <row r="35" spans="1:10" ht="36" customHeight="1">
      <c r="A35" s="278" t="s">
        <v>224</v>
      </c>
      <c r="B35" s="222" t="s">
        <v>129</v>
      </c>
      <c r="C35" s="181"/>
      <c r="D35" s="184"/>
      <c r="E35" s="115" t="s">
        <v>186</v>
      </c>
      <c r="F35" s="15">
        <v>1075</v>
      </c>
      <c r="G35" s="15">
        <v>1042</v>
      </c>
      <c r="H35" s="15">
        <v>961</v>
      </c>
      <c r="I35" s="15">
        <v>978</v>
      </c>
      <c r="J35" s="16">
        <v>1100</v>
      </c>
    </row>
    <row r="36" spans="1:10" ht="36" customHeight="1">
      <c r="A36" s="278"/>
      <c r="B36" s="268"/>
      <c r="C36" s="269"/>
      <c r="D36" s="205"/>
      <c r="E36" s="125" t="s">
        <v>187</v>
      </c>
      <c r="F36" s="15">
        <v>29660</v>
      </c>
      <c r="G36" s="15">
        <v>28523</v>
      </c>
      <c r="H36" s="15">
        <v>24907</v>
      </c>
      <c r="I36" s="15">
        <v>28985</v>
      </c>
      <c r="J36" s="16">
        <v>32987</v>
      </c>
    </row>
    <row r="37" spans="1:10" ht="36" customHeight="1">
      <c r="A37" s="278"/>
      <c r="B37" s="218" t="s">
        <v>128</v>
      </c>
      <c r="C37" s="229"/>
      <c r="D37" s="219"/>
      <c r="E37" s="125" t="s">
        <v>186</v>
      </c>
      <c r="F37" s="15">
        <v>397</v>
      </c>
      <c r="G37" s="15">
        <v>324</v>
      </c>
      <c r="H37" s="15">
        <v>352</v>
      </c>
      <c r="I37" s="15">
        <v>385</v>
      </c>
      <c r="J37" s="16">
        <v>387</v>
      </c>
    </row>
    <row r="38" spans="1:10" ht="36" customHeight="1">
      <c r="A38" s="278"/>
      <c r="B38" s="270"/>
      <c r="C38" s="271"/>
      <c r="D38" s="221"/>
      <c r="E38" s="125" t="s">
        <v>187</v>
      </c>
      <c r="F38" s="15">
        <v>19539</v>
      </c>
      <c r="G38" s="15">
        <v>19065</v>
      </c>
      <c r="H38" s="15">
        <v>18246</v>
      </c>
      <c r="I38" s="15">
        <v>17529</v>
      </c>
      <c r="J38" s="16">
        <v>18124</v>
      </c>
    </row>
    <row r="39" spans="1:10" ht="36" customHeight="1">
      <c r="A39" s="278"/>
      <c r="B39" s="272" t="s">
        <v>197</v>
      </c>
      <c r="C39" s="273"/>
      <c r="D39" s="219" t="s">
        <v>238</v>
      </c>
      <c r="E39" s="125" t="s">
        <v>186</v>
      </c>
      <c r="F39" s="15">
        <v>428</v>
      </c>
      <c r="G39" s="15" t="s">
        <v>12</v>
      </c>
      <c r="H39" s="15">
        <v>389</v>
      </c>
      <c r="I39" s="15">
        <v>918</v>
      </c>
      <c r="J39" s="16">
        <v>947</v>
      </c>
    </row>
    <row r="40" spans="1:10" ht="36" customHeight="1">
      <c r="A40" s="278"/>
      <c r="B40" s="274"/>
      <c r="C40" s="275"/>
      <c r="D40" s="221"/>
      <c r="E40" s="125" t="s">
        <v>187</v>
      </c>
      <c r="F40" s="15">
        <v>6928</v>
      </c>
      <c r="G40" s="15" t="s">
        <v>12</v>
      </c>
      <c r="H40" s="15">
        <v>15083</v>
      </c>
      <c r="I40" s="15">
        <v>32764</v>
      </c>
      <c r="J40" s="16">
        <v>30968</v>
      </c>
    </row>
    <row r="41" spans="1:10" ht="36" customHeight="1">
      <c r="A41" s="278"/>
      <c r="B41" s="274"/>
      <c r="C41" s="275"/>
      <c r="D41" s="262" t="s">
        <v>239</v>
      </c>
      <c r="E41" s="125" t="s">
        <v>186</v>
      </c>
      <c r="F41" s="15" t="s">
        <v>12</v>
      </c>
      <c r="G41" s="15" t="s">
        <v>12</v>
      </c>
      <c r="H41" s="15">
        <v>153</v>
      </c>
      <c r="I41" s="15">
        <v>23</v>
      </c>
      <c r="J41" s="16">
        <v>282</v>
      </c>
    </row>
    <row r="42" spans="1:10" ht="36" customHeight="1">
      <c r="A42" s="279"/>
      <c r="B42" s="276"/>
      <c r="C42" s="277"/>
      <c r="D42" s="263"/>
      <c r="E42" s="140" t="s">
        <v>187</v>
      </c>
      <c r="F42" s="27" t="s">
        <v>12</v>
      </c>
      <c r="G42" s="27" t="s">
        <v>12</v>
      </c>
      <c r="H42" s="27">
        <v>804</v>
      </c>
      <c r="I42" s="27">
        <v>146</v>
      </c>
      <c r="J42" s="21">
        <v>656</v>
      </c>
    </row>
    <row r="43" spans="1:10">
      <c r="J43" s="18" t="s">
        <v>101</v>
      </c>
    </row>
    <row r="44" spans="1:10" ht="11.25" customHeight="1">
      <c r="A44" s="163" t="s">
        <v>236</v>
      </c>
      <c r="B44" s="163"/>
      <c r="C44" s="163"/>
      <c r="D44" s="163"/>
      <c r="E44" s="163"/>
      <c r="F44" s="163"/>
      <c r="G44" s="163"/>
      <c r="H44" s="163"/>
      <c r="I44" s="163"/>
      <c r="J44" s="163"/>
    </row>
    <row r="45" spans="1:10" ht="11.25" customHeight="1">
      <c r="A45" s="237" t="s">
        <v>240</v>
      </c>
      <c r="B45" s="237"/>
      <c r="C45" s="237"/>
      <c r="D45" s="237"/>
      <c r="E45" s="237"/>
      <c r="F45" s="237"/>
      <c r="G45" s="237"/>
      <c r="H45" s="237"/>
      <c r="I45" s="237"/>
      <c r="J45" s="237"/>
    </row>
    <row r="46" spans="1:10" ht="11.85" customHeight="1">
      <c r="A46" s="20" t="s">
        <v>235</v>
      </c>
    </row>
    <row r="47" spans="1:10">
      <c r="A47" s="31" t="s">
        <v>219</v>
      </c>
      <c r="B47" s="31"/>
    </row>
    <row r="48" spans="1:10">
      <c r="A48" s="31" t="s">
        <v>241</v>
      </c>
      <c r="B48" s="31"/>
    </row>
    <row r="49" spans="1:2">
      <c r="A49" s="31" t="s">
        <v>242</v>
      </c>
      <c r="B49" s="31"/>
    </row>
    <row r="50" spans="1:2">
      <c r="A50" s="31" t="s">
        <v>243</v>
      </c>
      <c r="B50" s="31"/>
    </row>
  </sheetData>
  <mergeCells count="26">
    <mergeCell ref="A7:E7"/>
    <mergeCell ref="C16:D17"/>
    <mergeCell ref="B35:D36"/>
    <mergeCell ref="B37:D38"/>
    <mergeCell ref="D39:D40"/>
    <mergeCell ref="B39:C42"/>
    <mergeCell ref="A35:A42"/>
    <mergeCell ref="A25:A34"/>
    <mergeCell ref="A20:A24"/>
    <mergeCell ref="A8:A19"/>
    <mergeCell ref="B8:D9"/>
    <mergeCell ref="C10:D11"/>
    <mergeCell ref="C12:D13"/>
    <mergeCell ref="C14:D15"/>
    <mergeCell ref="A45:J45"/>
    <mergeCell ref="C29:D30"/>
    <mergeCell ref="C31:D32"/>
    <mergeCell ref="C33:D34"/>
    <mergeCell ref="C18:D19"/>
    <mergeCell ref="B20:D20"/>
    <mergeCell ref="C21:D22"/>
    <mergeCell ref="C23:D24"/>
    <mergeCell ref="B25:D26"/>
    <mergeCell ref="C27:D28"/>
    <mergeCell ref="A44:J44"/>
    <mergeCell ref="D41:D42"/>
  </mergeCells>
  <phoneticPr fontId="2"/>
  <pageMargins left="0.25" right="0.25" top="0.75" bottom="0.75" header="0.3" footer="0.3"/>
  <pageSetup paperSize="9" fitToHeight="0" orientation="portrait" r:id="rId1"/>
  <headerFooter>
    <oddFooter>&amp;L&amp;"HGPｺﾞｼｯｸM,ﾒﾃﾞｨｳﾑ"&amp;A&amp;R&amp;"HGPｺﾞｼｯｸM,ﾒﾃﾞｨｳﾑ"&amp;A</oddFooter>
  </headerFooter>
  <rowBreaks count="1" manualBreakCount="1">
    <brk id="24"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Normal="100" zoomScaleSheetLayoutView="100" zoomScalePageLayoutView="85" workbookViewId="0">
      <selection activeCell="E11" sqref="E11"/>
    </sheetView>
  </sheetViews>
  <sheetFormatPr defaultColWidth="1.625" defaultRowHeight="12"/>
  <cols>
    <col min="1" max="1" width="23.5" style="20" customWidth="1"/>
    <col min="2" max="2" width="7.75" style="20" customWidth="1"/>
    <col min="3" max="7" width="13.875" style="20" customWidth="1"/>
    <col min="8" max="11" width="7.75" style="20" customWidth="1"/>
    <col min="12" max="16384" width="1.625" style="20"/>
  </cols>
  <sheetData>
    <row r="1" spans="1:11" s="23" customFormat="1" ht="18.75">
      <c r="A1" s="8" t="str">
        <f ca="1">MID(CELL("FILENAME",A1),FIND("]",CELL("FILENAME",A1))+1,99)&amp;"　"&amp;"屋外施設等の利用状況　－　服部緑地内施設"</f>
        <v>105(2)　屋外施設等の利用状況　－　服部緑地内施設</v>
      </c>
      <c r="B1" s="8"/>
      <c r="C1" s="8"/>
      <c r="D1" s="8"/>
      <c r="E1" s="8"/>
      <c r="F1" s="8"/>
      <c r="G1" s="8"/>
      <c r="H1" s="8"/>
      <c r="I1" s="8"/>
      <c r="J1" s="8"/>
      <c r="K1" s="8"/>
    </row>
    <row r="2" spans="1:11">
      <c r="A2" s="24"/>
      <c r="B2" s="24"/>
      <c r="C2" s="24"/>
      <c r="D2" s="24"/>
      <c r="E2" s="24"/>
      <c r="F2" s="24"/>
      <c r="G2" s="24"/>
      <c r="H2" s="24"/>
      <c r="I2" s="24"/>
      <c r="J2" s="24"/>
      <c r="K2" s="24"/>
    </row>
    <row r="3" spans="1:11" s="137" customFormat="1" ht="1.1499999999999999" customHeight="1">
      <c r="A3" s="25"/>
      <c r="B3" s="25"/>
      <c r="C3" s="25"/>
      <c r="D3" s="25"/>
      <c r="E3" s="25"/>
      <c r="F3" s="25"/>
      <c r="G3" s="25"/>
      <c r="H3" s="25"/>
      <c r="I3" s="25"/>
      <c r="J3" s="25"/>
      <c r="K3" s="25"/>
    </row>
    <row r="4" spans="1:11" ht="1.1499999999999999" customHeight="1"/>
    <row r="5" spans="1:11" s="137" customFormat="1" ht="1.1499999999999999" customHeight="1">
      <c r="A5" s="25"/>
      <c r="B5" s="25"/>
      <c r="C5" s="25"/>
      <c r="D5" s="25"/>
      <c r="E5" s="25"/>
      <c r="F5" s="25"/>
      <c r="G5" s="25"/>
      <c r="H5" s="25"/>
      <c r="I5" s="25"/>
      <c r="J5" s="25"/>
      <c r="K5" s="25"/>
    </row>
    <row r="6" spans="1:11" ht="1.1499999999999999" customHeight="1"/>
    <row r="7" spans="1:11" ht="28.15" customHeight="1">
      <c r="A7" s="179" t="s">
        <v>19</v>
      </c>
      <c r="B7" s="180"/>
      <c r="C7" s="149" t="s">
        <v>18</v>
      </c>
      <c r="D7" s="148" t="s">
        <v>57</v>
      </c>
      <c r="E7" s="148" t="s">
        <v>56</v>
      </c>
      <c r="F7" s="148" t="s">
        <v>55</v>
      </c>
      <c r="G7" s="147" t="s">
        <v>54</v>
      </c>
    </row>
    <row r="8" spans="1:11" ht="42" customHeight="1">
      <c r="A8" s="142" t="s">
        <v>138</v>
      </c>
      <c r="B8" s="125" t="s">
        <v>193</v>
      </c>
      <c r="C8" s="15">
        <v>6317</v>
      </c>
      <c r="D8" s="15">
        <v>9037</v>
      </c>
      <c r="E8" s="15">
        <v>8843</v>
      </c>
      <c r="F8" s="15">
        <v>7050</v>
      </c>
      <c r="G8" s="16">
        <v>7919</v>
      </c>
    </row>
    <row r="9" spans="1:11" ht="42" customHeight="1">
      <c r="A9" s="142" t="s">
        <v>137</v>
      </c>
      <c r="B9" s="125" t="s">
        <v>27</v>
      </c>
      <c r="C9" s="15" t="s">
        <v>12</v>
      </c>
      <c r="D9" s="15" t="s">
        <v>12</v>
      </c>
      <c r="E9" s="15" t="s">
        <v>12</v>
      </c>
      <c r="F9" s="15" t="s">
        <v>21</v>
      </c>
      <c r="G9" s="16" t="s">
        <v>12</v>
      </c>
    </row>
    <row r="10" spans="1:11" ht="42" customHeight="1">
      <c r="A10" s="138" t="s">
        <v>136</v>
      </c>
      <c r="B10" s="125" t="s">
        <v>27</v>
      </c>
      <c r="C10" s="15">
        <v>515</v>
      </c>
      <c r="D10" s="15">
        <v>480</v>
      </c>
      <c r="E10" s="15">
        <v>401</v>
      </c>
      <c r="F10" s="15">
        <v>346</v>
      </c>
      <c r="G10" s="16">
        <v>354</v>
      </c>
    </row>
    <row r="11" spans="1:11" ht="42" customHeight="1">
      <c r="A11" s="142" t="s">
        <v>135</v>
      </c>
      <c r="B11" s="125" t="s">
        <v>27</v>
      </c>
      <c r="C11" s="15">
        <v>9844</v>
      </c>
      <c r="D11" s="15">
        <v>10957</v>
      </c>
      <c r="E11" s="15">
        <v>10942</v>
      </c>
      <c r="F11" s="15">
        <v>8799</v>
      </c>
      <c r="G11" s="16">
        <v>11921</v>
      </c>
    </row>
    <row r="12" spans="1:11" ht="42" customHeight="1">
      <c r="A12" s="139" t="s">
        <v>134</v>
      </c>
      <c r="B12" s="125" t="s">
        <v>28</v>
      </c>
      <c r="C12" s="15">
        <v>116414</v>
      </c>
      <c r="D12" s="15">
        <v>85319</v>
      </c>
      <c r="E12" s="15">
        <v>56607</v>
      </c>
      <c r="F12" s="15" t="s">
        <v>21</v>
      </c>
      <c r="G12" s="16">
        <v>75945</v>
      </c>
    </row>
    <row r="13" spans="1:11" ht="42" customHeight="1">
      <c r="A13" s="138" t="s">
        <v>133</v>
      </c>
      <c r="B13" s="125" t="s">
        <v>27</v>
      </c>
      <c r="C13" s="15">
        <v>379</v>
      </c>
      <c r="D13" s="15">
        <v>410</v>
      </c>
      <c r="E13" s="15">
        <v>400</v>
      </c>
      <c r="F13" s="15">
        <v>444</v>
      </c>
      <c r="G13" s="16">
        <v>436</v>
      </c>
    </row>
    <row r="14" spans="1:11" ht="42" customHeight="1">
      <c r="A14" s="142" t="s">
        <v>132</v>
      </c>
      <c r="B14" s="125" t="s">
        <v>27</v>
      </c>
      <c r="C14" s="15">
        <v>532</v>
      </c>
      <c r="D14" s="15">
        <v>2535</v>
      </c>
      <c r="E14" s="15">
        <v>1517</v>
      </c>
      <c r="F14" s="15">
        <v>1683</v>
      </c>
      <c r="G14" s="16">
        <v>2757</v>
      </c>
    </row>
    <row r="15" spans="1:11" ht="42" customHeight="1">
      <c r="A15" s="214" t="s">
        <v>131</v>
      </c>
      <c r="B15" s="125" t="s">
        <v>27</v>
      </c>
      <c r="C15" s="15">
        <v>3262</v>
      </c>
      <c r="D15" s="15">
        <v>3161</v>
      </c>
      <c r="E15" s="15">
        <v>1942</v>
      </c>
      <c r="F15" s="15">
        <v>929</v>
      </c>
      <c r="G15" s="16">
        <v>2163</v>
      </c>
    </row>
    <row r="16" spans="1:11" ht="42" customHeight="1">
      <c r="A16" s="216"/>
      <c r="B16" s="140" t="s">
        <v>28</v>
      </c>
      <c r="C16" s="27">
        <v>27726</v>
      </c>
      <c r="D16" s="27">
        <v>26842</v>
      </c>
      <c r="E16" s="27">
        <v>12151</v>
      </c>
      <c r="F16" s="27">
        <v>5796</v>
      </c>
      <c r="G16" s="21">
        <v>15064</v>
      </c>
    </row>
    <row r="17" spans="1:7">
      <c r="G17" s="18" t="s">
        <v>244</v>
      </c>
    </row>
    <row r="18" spans="1:7" ht="26.45" customHeight="1">
      <c r="A18" s="20" t="s">
        <v>130</v>
      </c>
    </row>
  </sheetData>
  <customSheetViews>
    <customSheetView guid="{4D1E5155-E33F-466F-8DC4-26CDC04CB961}" showPageBreaks="1" printArea="1" view="pageLayout">
      <selection activeCell="D14" sqref="D14"/>
      <pageMargins left="0.25" right="0.25" top="0.75" bottom="0.75" header="0.3" footer="0.3"/>
      <pageSetup paperSize="9" fitToHeight="0" orientation="portrait" r:id="rId1"/>
      <headerFooter alignWithMargins="0">
        <oddFooter>&amp;C&amp;A</oddFooter>
      </headerFooter>
    </customSheetView>
  </customSheetViews>
  <mergeCells count="2">
    <mergeCell ref="A15:A16"/>
    <mergeCell ref="A7:B7"/>
  </mergeCells>
  <phoneticPr fontId="2"/>
  <pageMargins left="0.25" right="0.25" top="0.75" bottom="0.75" header="0.3" footer="0.3"/>
  <pageSetup paperSize="9" fitToHeight="0" orientation="portrait" r:id="rId2"/>
  <headerFooter>
    <oddFooter>&amp;L&amp;"HGPｺﾞｼｯｸM,ﾒﾃﾞｨｳﾑ"&amp;A&amp;R&amp;"HGPｺﾞｼｯｸM,ﾒﾃﾞｨｳﾑ"&amp;A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8"/>
  <sheetViews>
    <sheetView topLeftCell="A179" zoomScaleNormal="100" zoomScaleSheetLayoutView="100" zoomScalePageLayoutView="90" workbookViewId="0">
      <selection activeCell="I209" sqref="I209"/>
    </sheetView>
  </sheetViews>
  <sheetFormatPr defaultColWidth="1.625" defaultRowHeight="12"/>
  <cols>
    <col min="1" max="1" width="5.75" style="20" customWidth="1"/>
    <col min="2" max="2" width="9.875" style="20" customWidth="1"/>
    <col min="3" max="3" width="2.25" style="20" customWidth="1"/>
    <col min="4" max="4" width="11.375" style="20" customWidth="1"/>
    <col min="5" max="10" width="11.875" style="20" customWidth="1"/>
    <col min="11" max="25" width="8.375" style="20" customWidth="1"/>
    <col min="26" max="26" width="8.125" style="20" customWidth="1"/>
    <col min="27" max="16384" width="1.625" style="20"/>
  </cols>
  <sheetData>
    <row r="1" spans="1:26" s="9" customFormat="1" ht="18.75">
      <c r="A1" s="8" t="str">
        <f ca="1">MID(CELL("FILENAME",A1),FIND("]",CELL("FILENAME",A1))+1,99)&amp;"　"&amp;"図書館の利用状況"</f>
        <v>97　図書館の利用状況</v>
      </c>
      <c r="B1" s="8"/>
      <c r="C1" s="8"/>
      <c r="D1" s="8"/>
      <c r="E1" s="8"/>
      <c r="F1" s="8"/>
      <c r="G1" s="8"/>
      <c r="H1" s="8"/>
      <c r="I1" s="8"/>
      <c r="J1" s="8"/>
      <c r="K1" s="8"/>
      <c r="L1" s="8"/>
      <c r="M1" s="8"/>
      <c r="N1" s="8"/>
      <c r="O1" s="8"/>
      <c r="P1" s="8"/>
      <c r="Q1" s="8"/>
      <c r="R1" s="8"/>
      <c r="S1" s="8"/>
      <c r="T1" s="8"/>
      <c r="U1" s="8"/>
      <c r="V1" s="8"/>
      <c r="W1" s="8"/>
      <c r="X1" s="8"/>
      <c r="Y1" s="8"/>
      <c r="Z1" s="8"/>
    </row>
    <row r="2" spans="1:26" s="144" customFormat="1">
      <c r="A2" s="10"/>
      <c r="B2" s="10"/>
      <c r="C2" s="10"/>
      <c r="D2" s="10"/>
      <c r="E2" s="10"/>
      <c r="F2" s="10"/>
      <c r="G2" s="10"/>
      <c r="H2" s="10"/>
      <c r="I2" s="10"/>
      <c r="J2" s="10"/>
      <c r="K2" s="10"/>
      <c r="L2" s="10"/>
      <c r="M2" s="10"/>
      <c r="N2" s="10"/>
      <c r="O2" s="10"/>
      <c r="P2" s="10"/>
      <c r="Q2" s="10"/>
      <c r="R2" s="10"/>
      <c r="S2" s="10"/>
      <c r="T2" s="10"/>
      <c r="U2" s="10"/>
      <c r="V2" s="10"/>
      <c r="W2" s="10"/>
      <c r="X2" s="10"/>
      <c r="Y2" s="10"/>
      <c r="Z2" s="10"/>
    </row>
    <row r="3" spans="1:26" s="128" customFormat="1" ht="40.15" customHeight="1">
      <c r="A3" s="163" t="s">
        <v>202</v>
      </c>
      <c r="B3" s="163"/>
      <c r="C3" s="163"/>
      <c r="D3" s="163"/>
      <c r="E3" s="163"/>
      <c r="F3" s="163"/>
      <c r="G3" s="163"/>
      <c r="H3" s="163"/>
      <c r="I3" s="163"/>
      <c r="J3" s="163"/>
    </row>
    <row r="4" spans="1:26" s="144" customFormat="1">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row>
    <row r="5" spans="1:26" s="128" customFormat="1" ht="1.1499999999999999" customHeight="1"/>
    <row r="6" spans="1:26" s="144" customFormat="1" ht="1.1499999999999999" customHeight="1"/>
    <row r="7" spans="1:26" s="144" customFormat="1">
      <c r="A7" s="144" t="s">
        <v>160</v>
      </c>
    </row>
    <row r="8" spans="1:26" ht="13.9" customHeight="1">
      <c r="A8" s="169" t="s">
        <v>19</v>
      </c>
      <c r="B8" s="169"/>
      <c r="C8" s="169"/>
      <c r="D8" s="170"/>
      <c r="E8" s="164" t="s">
        <v>140</v>
      </c>
      <c r="F8" s="166" t="s">
        <v>199</v>
      </c>
      <c r="G8" s="166" t="s">
        <v>16</v>
      </c>
      <c r="H8" s="166" t="s">
        <v>15</v>
      </c>
      <c r="I8" s="168" t="s">
        <v>14</v>
      </c>
      <c r="J8" s="131"/>
    </row>
    <row r="9" spans="1:26" ht="21.6" customHeight="1">
      <c r="A9" s="171"/>
      <c r="B9" s="171"/>
      <c r="C9" s="171"/>
      <c r="D9" s="172"/>
      <c r="E9" s="165"/>
      <c r="F9" s="167"/>
      <c r="G9" s="167"/>
      <c r="H9" s="167"/>
      <c r="I9" s="167"/>
      <c r="J9" s="85" t="s">
        <v>149</v>
      </c>
    </row>
    <row r="10" spans="1:26" ht="13.15" customHeight="1">
      <c r="A10" s="173" t="s">
        <v>198</v>
      </c>
      <c r="B10" s="152" t="s">
        <v>159</v>
      </c>
      <c r="C10" s="156" t="s">
        <v>53</v>
      </c>
      <c r="D10" s="157"/>
      <c r="E10" s="12">
        <v>203984</v>
      </c>
      <c r="F10" s="13">
        <v>192698</v>
      </c>
      <c r="G10" s="13">
        <v>173256</v>
      </c>
      <c r="H10" s="13">
        <v>175913</v>
      </c>
      <c r="I10" s="87">
        <v>196166</v>
      </c>
      <c r="J10" s="87" t="s">
        <v>21</v>
      </c>
    </row>
    <row r="11" spans="1:26" ht="13.15" customHeight="1">
      <c r="A11" s="174"/>
      <c r="B11" s="152"/>
      <c r="C11" s="92"/>
      <c r="D11" s="93" t="s">
        <v>165</v>
      </c>
      <c r="E11" s="14">
        <v>167513</v>
      </c>
      <c r="F11" s="15">
        <v>158623</v>
      </c>
      <c r="G11" s="15">
        <v>141866</v>
      </c>
      <c r="H11" s="15">
        <v>142544</v>
      </c>
      <c r="I11" s="16">
        <v>161215</v>
      </c>
      <c r="J11" s="16" t="s">
        <v>21</v>
      </c>
    </row>
    <row r="12" spans="1:26" ht="13.15" customHeight="1">
      <c r="A12" s="174"/>
      <c r="B12" s="152"/>
      <c r="C12" s="135"/>
      <c r="D12" s="94" t="s">
        <v>166</v>
      </c>
      <c r="E12" s="14">
        <v>2934</v>
      </c>
      <c r="F12" s="15">
        <v>2398</v>
      </c>
      <c r="G12" s="15">
        <v>2646</v>
      </c>
      <c r="H12" s="15">
        <v>2770</v>
      </c>
      <c r="I12" s="16">
        <v>2882</v>
      </c>
      <c r="J12" s="16" t="s">
        <v>21</v>
      </c>
    </row>
    <row r="13" spans="1:26" ht="13.15" customHeight="1">
      <c r="A13" s="174"/>
      <c r="B13" s="152"/>
      <c r="C13" s="135"/>
      <c r="D13" s="94" t="s">
        <v>167</v>
      </c>
      <c r="E13" s="14">
        <v>9527</v>
      </c>
      <c r="F13" s="15">
        <v>9072</v>
      </c>
      <c r="G13" s="15">
        <v>8226</v>
      </c>
      <c r="H13" s="15">
        <v>8988</v>
      </c>
      <c r="I13" s="16">
        <v>8924</v>
      </c>
      <c r="J13" s="16" t="s">
        <v>21</v>
      </c>
    </row>
    <row r="14" spans="1:26" ht="13.15" customHeight="1">
      <c r="A14" s="174"/>
      <c r="B14" s="152"/>
      <c r="C14" s="135"/>
      <c r="D14" s="93" t="s">
        <v>168</v>
      </c>
      <c r="E14" s="14">
        <v>24010</v>
      </c>
      <c r="F14" s="15">
        <v>22605</v>
      </c>
      <c r="G14" s="15">
        <v>20518</v>
      </c>
      <c r="H14" s="15">
        <v>21611</v>
      </c>
      <c r="I14" s="16">
        <v>23145</v>
      </c>
      <c r="J14" s="16" t="s">
        <v>21</v>
      </c>
    </row>
    <row r="15" spans="1:26" ht="13.15" customHeight="1">
      <c r="A15" s="174"/>
      <c r="B15" s="151" t="s">
        <v>203</v>
      </c>
      <c r="C15" s="156" t="s">
        <v>53</v>
      </c>
      <c r="D15" s="157"/>
      <c r="E15" s="14">
        <v>699500</v>
      </c>
      <c r="F15" s="15">
        <v>674273</v>
      </c>
      <c r="G15" s="15">
        <v>621540</v>
      </c>
      <c r="H15" s="15">
        <v>621876</v>
      </c>
      <c r="I15" s="16">
        <v>681753</v>
      </c>
      <c r="J15" s="16">
        <v>213418</v>
      </c>
    </row>
    <row r="16" spans="1:26" ht="13.15" customHeight="1">
      <c r="A16" s="174"/>
      <c r="B16" s="152"/>
      <c r="C16" s="92"/>
      <c r="D16" s="95" t="s">
        <v>158</v>
      </c>
      <c r="E16" s="14">
        <v>4816</v>
      </c>
      <c r="F16" s="15">
        <v>5039</v>
      </c>
      <c r="G16" s="15">
        <v>4831</v>
      </c>
      <c r="H16" s="15">
        <v>4847</v>
      </c>
      <c r="I16" s="16">
        <v>5642</v>
      </c>
      <c r="J16" s="16">
        <v>6742</v>
      </c>
    </row>
    <row r="17" spans="1:10" ht="13.15" customHeight="1">
      <c r="A17" s="174"/>
      <c r="B17" s="152"/>
      <c r="C17" s="135"/>
      <c r="D17" s="95" t="s">
        <v>157</v>
      </c>
      <c r="E17" s="14">
        <v>15525</v>
      </c>
      <c r="F17" s="15">
        <v>14831</v>
      </c>
      <c r="G17" s="15">
        <v>13509</v>
      </c>
      <c r="H17" s="15">
        <v>12626</v>
      </c>
      <c r="I17" s="16">
        <v>14580</v>
      </c>
      <c r="J17" s="16">
        <v>4493</v>
      </c>
    </row>
    <row r="18" spans="1:10" ht="13.15" customHeight="1">
      <c r="A18" s="174"/>
      <c r="B18" s="152"/>
      <c r="C18" s="135"/>
      <c r="D18" s="95" t="s">
        <v>156</v>
      </c>
      <c r="E18" s="14">
        <v>28272</v>
      </c>
      <c r="F18" s="15">
        <v>25214</v>
      </c>
      <c r="G18" s="15">
        <v>19928</v>
      </c>
      <c r="H18" s="15">
        <v>18723</v>
      </c>
      <c r="I18" s="16">
        <v>24210</v>
      </c>
      <c r="J18" s="16">
        <v>12109</v>
      </c>
    </row>
    <row r="19" spans="1:10" ht="13.15" customHeight="1">
      <c r="A19" s="174"/>
      <c r="B19" s="152"/>
      <c r="C19" s="135"/>
      <c r="D19" s="93" t="s">
        <v>169</v>
      </c>
      <c r="E19" s="14">
        <v>28272</v>
      </c>
      <c r="F19" s="15">
        <v>27161</v>
      </c>
      <c r="G19" s="15">
        <v>26024</v>
      </c>
      <c r="H19" s="15">
        <v>26920</v>
      </c>
      <c r="I19" s="16">
        <v>29570</v>
      </c>
      <c r="J19" s="16">
        <v>15180</v>
      </c>
    </row>
    <row r="20" spans="1:10" ht="13.15" customHeight="1">
      <c r="A20" s="174"/>
      <c r="B20" s="152"/>
      <c r="C20" s="135"/>
      <c r="D20" s="93" t="s">
        <v>170</v>
      </c>
      <c r="E20" s="14">
        <v>21027</v>
      </c>
      <c r="F20" s="15">
        <v>19430</v>
      </c>
      <c r="G20" s="15">
        <v>19030</v>
      </c>
      <c r="H20" s="15">
        <v>19810</v>
      </c>
      <c r="I20" s="16">
        <v>22291</v>
      </c>
      <c r="J20" s="16">
        <v>8975</v>
      </c>
    </row>
    <row r="21" spans="1:10" ht="13.15" customHeight="1">
      <c r="A21" s="174"/>
      <c r="B21" s="152"/>
      <c r="C21" s="135"/>
      <c r="D21" s="95" t="s">
        <v>155</v>
      </c>
      <c r="E21" s="14">
        <v>58417</v>
      </c>
      <c r="F21" s="15">
        <v>54985</v>
      </c>
      <c r="G21" s="15">
        <v>48551</v>
      </c>
      <c r="H21" s="15">
        <v>45253</v>
      </c>
      <c r="I21" s="16">
        <v>50224</v>
      </c>
      <c r="J21" s="16">
        <v>11792</v>
      </c>
    </row>
    <row r="22" spans="1:10" ht="13.15" customHeight="1">
      <c r="A22" s="174"/>
      <c r="B22" s="152"/>
      <c r="C22" s="135"/>
      <c r="D22" s="95" t="s">
        <v>154</v>
      </c>
      <c r="E22" s="14">
        <v>8728</v>
      </c>
      <c r="F22" s="15">
        <v>8218</v>
      </c>
      <c r="G22" s="15">
        <v>7552</v>
      </c>
      <c r="H22" s="15">
        <v>6133</v>
      </c>
      <c r="I22" s="16">
        <v>6696</v>
      </c>
      <c r="J22" s="16">
        <v>3374</v>
      </c>
    </row>
    <row r="23" spans="1:10" ht="13.15" customHeight="1">
      <c r="A23" s="174"/>
      <c r="B23" s="152"/>
      <c r="C23" s="135"/>
      <c r="D23" s="97" t="s">
        <v>201</v>
      </c>
      <c r="E23" s="14">
        <v>58833</v>
      </c>
      <c r="F23" s="15">
        <v>55170</v>
      </c>
      <c r="G23" s="15">
        <v>51399</v>
      </c>
      <c r="H23" s="15">
        <v>51384</v>
      </c>
      <c r="I23" s="16">
        <v>56674</v>
      </c>
      <c r="J23" s="16">
        <v>13806</v>
      </c>
    </row>
    <row r="24" spans="1:10" ht="13.15" customHeight="1">
      <c r="A24" s="174"/>
      <c r="B24" s="152"/>
      <c r="C24" s="135"/>
      <c r="D24" s="96" t="s">
        <v>153</v>
      </c>
      <c r="E24" s="14">
        <v>5549</v>
      </c>
      <c r="F24" s="15">
        <v>4896</v>
      </c>
      <c r="G24" s="15">
        <v>4256</v>
      </c>
      <c r="H24" s="15">
        <v>3112</v>
      </c>
      <c r="I24" s="16">
        <v>3778</v>
      </c>
      <c r="J24" s="16">
        <v>1866</v>
      </c>
    </row>
    <row r="25" spans="1:10" ht="13.15" customHeight="1">
      <c r="A25" s="174"/>
      <c r="B25" s="152"/>
      <c r="C25" s="135"/>
      <c r="D25" s="95" t="s">
        <v>152</v>
      </c>
      <c r="E25" s="14">
        <v>170819</v>
      </c>
      <c r="F25" s="15">
        <v>161422</v>
      </c>
      <c r="G25" s="15">
        <v>146442</v>
      </c>
      <c r="H25" s="15">
        <v>146468</v>
      </c>
      <c r="I25" s="16">
        <v>165771</v>
      </c>
      <c r="J25" s="16">
        <v>38790</v>
      </c>
    </row>
    <row r="26" spans="1:10" ht="13.15" customHeight="1">
      <c r="A26" s="174"/>
      <c r="B26" s="152"/>
      <c r="C26" s="135"/>
      <c r="D26" s="97" t="s">
        <v>171</v>
      </c>
      <c r="E26" s="14">
        <v>238914</v>
      </c>
      <c r="F26" s="15">
        <v>241551</v>
      </c>
      <c r="G26" s="15">
        <v>229583</v>
      </c>
      <c r="H26" s="15">
        <v>240525</v>
      </c>
      <c r="I26" s="16">
        <v>256771</v>
      </c>
      <c r="J26" s="16">
        <v>90578</v>
      </c>
    </row>
    <row r="27" spans="1:10" ht="13.15" customHeight="1">
      <c r="A27" s="174"/>
      <c r="B27" s="152"/>
      <c r="C27" s="135"/>
      <c r="D27" s="97" t="s">
        <v>172</v>
      </c>
      <c r="E27" s="14">
        <v>245</v>
      </c>
      <c r="F27" s="15">
        <v>317</v>
      </c>
      <c r="G27" s="15">
        <v>344</v>
      </c>
      <c r="H27" s="15">
        <v>235</v>
      </c>
      <c r="I27" s="16">
        <v>245</v>
      </c>
      <c r="J27" s="16">
        <v>5713</v>
      </c>
    </row>
    <row r="28" spans="1:10" ht="13.15" customHeight="1">
      <c r="A28" s="174"/>
      <c r="B28" s="152"/>
      <c r="C28" s="135"/>
      <c r="D28" s="97" t="s">
        <v>173</v>
      </c>
      <c r="E28" s="14">
        <v>1631</v>
      </c>
      <c r="F28" s="15">
        <v>1679</v>
      </c>
      <c r="G28" s="15">
        <v>1895</v>
      </c>
      <c r="H28" s="15">
        <v>1391</v>
      </c>
      <c r="I28" s="16">
        <v>1406</v>
      </c>
      <c r="J28" s="16">
        <v>9012</v>
      </c>
    </row>
    <row r="29" spans="1:10" ht="13.15" customHeight="1">
      <c r="A29" s="174"/>
      <c r="B29" s="152"/>
      <c r="C29" s="135"/>
      <c r="D29" s="96" t="s">
        <v>151</v>
      </c>
      <c r="E29" s="14">
        <v>21609</v>
      </c>
      <c r="F29" s="15">
        <v>21304</v>
      </c>
      <c r="G29" s="15">
        <v>21623</v>
      </c>
      <c r="H29" s="15">
        <v>20848</v>
      </c>
      <c r="I29" s="16">
        <v>21767</v>
      </c>
      <c r="J29" s="16">
        <v>5755</v>
      </c>
    </row>
    <row r="30" spans="1:10" ht="13.15" customHeight="1">
      <c r="A30" s="174"/>
      <c r="B30" s="152"/>
      <c r="C30" s="135"/>
      <c r="D30" s="98" t="s">
        <v>174</v>
      </c>
      <c r="E30" s="14">
        <v>25574</v>
      </c>
      <c r="F30" s="15">
        <v>22057</v>
      </c>
      <c r="G30" s="15">
        <v>17378</v>
      </c>
      <c r="H30" s="15">
        <v>15774</v>
      </c>
      <c r="I30" s="16">
        <v>16741</v>
      </c>
      <c r="J30" s="16">
        <v>3236</v>
      </c>
    </row>
    <row r="31" spans="1:10" ht="13.15" customHeight="1">
      <c r="A31" s="107" t="s">
        <v>150</v>
      </c>
      <c r="B31" s="152"/>
      <c r="C31" s="135"/>
      <c r="D31" s="95" t="s">
        <v>37</v>
      </c>
      <c r="E31" s="14">
        <v>11269</v>
      </c>
      <c r="F31" s="15">
        <v>10999</v>
      </c>
      <c r="G31" s="15">
        <v>9195</v>
      </c>
      <c r="H31" s="15">
        <v>7827</v>
      </c>
      <c r="I31" s="16">
        <v>5387</v>
      </c>
      <c r="J31" s="16">
        <v>4826</v>
      </c>
    </row>
    <row r="32" spans="1:10" ht="13.15" customHeight="1">
      <c r="A32" s="91"/>
      <c r="B32" s="153" t="s">
        <v>200</v>
      </c>
      <c r="C32" s="154"/>
      <c r="D32" s="155"/>
      <c r="E32" s="99">
        <v>64</v>
      </c>
      <c r="F32" s="100">
        <v>85</v>
      </c>
      <c r="G32" s="100">
        <v>91</v>
      </c>
      <c r="H32" s="100">
        <v>24</v>
      </c>
      <c r="I32" s="17">
        <v>52</v>
      </c>
      <c r="J32" s="17" t="s">
        <v>21</v>
      </c>
    </row>
    <row r="33" spans="1:10" ht="13.15" customHeight="1">
      <c r="A33" s="158" t="s">
        <v>148</v>
      </c>
      <c r="B33" s="152" t="s">
        <v>159</v>
      </c>
      <c r="C33" s="156" t="s">
        <v>53</v>
      </c>
      <c r="D33" s="157"/>
      <c r="E33" s="14">
        <v>101270</v>
      </c>
      <c r="F33" s="15">
        <v>92917</v>
      </c>
      <c r="G33" s="15">
        <v>36033</v>
      </c>
      <c r="H33" s="15">
        <v>89802</v>
      </c>
      <c r="I33" s="16">
        <v>98105</v>
      </c>
      <c r="J33" s="16" t="s">
        <v>21</v>
      </c>
    </row>
    <row r="34" spans="1:10" ht="13.15" customHeight="1">
      <c r="A34" s="158"/>
      <c r="B34" s="152"/>
      <c r="C34" s="92"/>
      <c r="D34" s="93" t="s">
        <v>165</v>
      </c>
      <c r="E34" s="14">
        <v>80118</v>
      </c>
      <c r="F34" s="15">
        <v>73899</v>
      </c>
      <c r="G34" s="15">
        <v>28494</v>
      </c>
      <c r="H34" s="15">
        <v>69670</v>
      </c>
      <c r="I34" s="16">
        <v>76079</v>
      </c>
      <c r="J34" s="16" t="s">
        <v>21</v>
      </c>
    </row>
    <row r="35" spans="1:10" ht="13.15" customHeight="1">
      <c r="A35" s="158"/>
      <c r="B35" s="152"/>
      <c r="C35" s="135"/>
      <c r="D35" s="94" t="s">
        <v>166</v>
      </c>
      <c r="E35" s="14">
        <v>863</v>
      </c>
      <c r="F35" s="15">
        <v>610</v>
      </c>
      <c r="G35" s="15">
        <v>373</v>
      </c>
      <c r="H35" s="15">
        <v>796</v>
      </c>
      <c r="I35" s="16">
        <v>1004</v>
      </c>
      <c r="J35" s="16" t="s">
        <v>21</v>
      </c>
    </row>
    <row r="36" spans="1:10" ht="13.15" customHeight="1">
      <c r="A36" s="158"/>
      <c r="B36" s="152"/>
      <c r="C36" s="135"/>
      <c r="D36" s="94" t="s">
        <v>167</v>
      </c>
      <c r="E36" s="14">
        <v>4724</v>
      </c>
      <c r="F36" s="15">
        <v>4503</v>
      </c>
      <c r="G36" s="15">
        <v>1664</v>
      </c>
      <c r="H36" s="15">
        <v>4999</v>
      </c>
      <c r="I36" s="16">
        <v>5129</v>
      </c>
      <c r="J36" s="16" t="s">
        <v>21</v>
      </c>
    </row>
    <row r="37" spans="1:10" ht="13.15" customHeight="1">
      <c r="A37" s="158"/>
      <c r="B37" s="152"/>
      <c r="C37" s="135"/>
      <c r="D37" s="93" t="s">
        <v>168</v>
      </c>
      <c r="E37" s="14">
        <v>15565</v>
      </c>
      <c r="F37" s="15">
        <v>13905</v>
      </c>
      <c r="G37" s="15">
        <v>5502</v>
      </c>
      <c r="H37" s="15">
        <v>14337</v>
      </c>
      <c r="I37" s="16">
        <v>15893</v>
      </c>
      <c r="J37" s="16" t="s">
        <v>21</v>
      </c>
    </row>
    <row r="38" spans="1:10" ht="13.15" customHeight="1">
      <c r="A38" s="158"/>
      <c r="B38" s="151" t="s">
        <v>203</v>
      </c>
      <c r="C38" s="156" t="s">
        <v>53</v>
      </c>
      <c r="D38" s="157"/>
      <c r="E38" s="14">
        <v>356683</v>
      </c>
      <c r="F38" s="15">
        <v>334411</v>
      </c>
      <c r="G38" s="15">
        <v>131234</v>
      </c>
      <c r="H38" s="15">
        <v>310069</v>
      </c>
      <c r="I38" s="16">
        <v>339406</v>
      </c>
      <c r="J38" s="16">
        <v>55407</v>
      </c>
    </row>
    <row r="39" spans="1:10" ht="13.15" customHeight="1">
      <c r="A39" s="158"/>
      <c r="B39" s="152"/>
      <c r="C39" s="92"/>
      <c r="D39" s="95" t="s">
        <v>158</v>
      </c>
      <c r="E39" s="14">
        <v>2690</v>
      </c>
      <c r="F39" s="15">
        <v>2701</v>
      </c>
      <c r="G39" s="15">
        <v>1126</v>
      </c>
      <c r="H39" s="15">
        <v>2816</v>
      </c>
      <c r="I39" s="16">
        <v>3242</v>
      </c>
      <c r="J39" s="16">
        <v>715</v>
      </c>
    </row>
    <row r="40" spans="1:10" ht="13.15" customHeight="1">
      <c r="A40" s="158"/>
      <c r="B40" s="152"/>
      <c r="C40" s="135"/>
      <c r="D40" s="95" t="s">
        <v>157</v>
      </c>
      <c r="E40" s="14">
        <v>8149</v>
      </c>
      <c r="F40" s="15">
        <v>8488</v>
      </c>
      <c r="G40" s="15">
        <v>3129</v>
      </c>
      <c r="H40" s="15">
        <v>8011</v>
      </c>
      <c r="I40" s="16">
        <v>8519</v>
      </c>
      <c r="J40" s="16">
        <v>1408</v>
      </c>
    </row>
    <row r="41" spans="1:10" ht="13.15" customHeight="1">
      <c r="A41" s="158"/>
      <c r="B41" s="152"/>
      <c r="C41" s="135"/>
      <c r="D41" s="95" t="s">
        <v>156</v>
      </c>
      <c r="E41" s="14">
        <v>13312</v>
      </c>
      <c r="F41" s="15">
        <v>12443</v>
      </c>
      <c r="G41" s="15">
        <v>3408</v>
      </c>
      <c r="H41" s="15">
        <v>8723</v>
      </c>
      <c r="I41" s="16">
        <v>10813</v>
      </c>
      <c r="J41" s="16">
        <v>2686</v>
      </c>
    </row>
    <row r="42" spans="1:10" ht="13.15" customHeight="1">
      <c r="A42" s="158"/>
      <c r="B42" s="152"/>
      <c r="C42" s="135"/>
      <c r="D42" s="93" t="s">
        <v>169</v>
      </c>
      <c r="E42" s="14">
        <v>13320</v>
      </c>
      <c r="F42" s="15">
        <v>13364</v>
      </c>
      <c r="G42" s="15">
        <v>5252</v>
      </c>
      <c r="H42" s="15">
        <v>13046</v>
      </c>
      <c r="I42" s="16">
        <v>14574</v>
      </c>
      <c r="J42" s="16">
        <v>3719</v>
      </c>
    </row>
    <row r="43" spans="1:10" ht="13.15" customHeight="1">
      <c r="A43" s="158"/>
      <c r="B43" s="152"/>
      <c r="C43" s="135"/>
      <c r="D43" s="93" t="s">
        <v>170</v>
      </c>
      <c r="E43" s="14">
        <v>10238</v>
      </c>
      <c r="F43" s="15">
        <v>10063</v>
      </c>
      <c r="G43" s="15">
        <v>4064</v>
      </c>
      <c r="H43" s="15">
        <v>9655</v>
      </c>
      <c r="I43" s="16">
        <v>10778</v>
      </c>
      <c r="J43" s="16">
        <v>2392</v>
      </c>
    </row>
    <row r="44" spans="1:10" ht="13.15" customHeight="1">
      <c r="A44" s="158"/>
      <c r="B44" s="152"/>
      <c r="C44" s="135"/>
      <c r="D44" s="95" t="s">
        <v>155</v>
      </c>
      <c r="E44" s="14">
        <v>29761</v>
      </c>
      <c r="F44" s="15">
        <v>25905</v>
      </c>
      <c r="G44" s="15">
        <v>9817</v>
      </c>
      <c r="H44" s="15">
        <v>21278</v>
      </c>
      <c r="I44" s="16">
        <v>23520</v>
      </c>
      <c r="J44" s="16">
        <v>3962</v>
      </c>
    </row>
    <row r="45" spans="1:10" ht="13.15" customHeight="1">
      <c r="A45" s="158"/>
      <c r="B45" s="152"/>
      <c r="C45" s="135"/>
      <c r="D45" s="95" t="s">
        <v>154</v>
      </c>
      <c r="E45" s="14">
        <v>3854</v>
      </c>
      <c r="F45" s="15">
        <v>3695</v>
      </c>
      <c r="G45" s="15">
        <v>1454</v>
      </c>
      <c r="H45" s="15">
        <v>3409</v>
      </c>
      <c r="I45" s="16">
        <v>3539</v>
      </c>
      <c r="J45" s="16">
        <v>1094</v>
      </c>
    </row>
    <row r="46" spans="1:10" ht="13.15" customHeight="1">
      <c r="A46" s="158"/>
      <c r="B46" s="152"/>
      <c r="C46" s="135"/>
      <c r="D46" s="97" t="s">
        <v>201</v>
      </c>
      <c r="E46" s="14">
        <v>29003</v>
      </c>
      <c r="F46" s="15">
        <v>28703</v>
      </c>
      <c r="G46" s="15">
        <v>10427</v>
      </c>
      <c r="H46" s="15">
        <v>23284</v>
      </c>
      <c r="I46" s="16">
        <v>25335</v>
      </c>
      <c r="J46" s="16">
        <v>4634</v>
      </c>
    </row>
    <row r="47" spans="1:10" ht="13.15" customHeight="1">
      <c r="A47" s="158"/>
      <c r="B47" s="152"/>
      <c r="C47" s="135"/>
      <c r="D47" s="96" t="s">
        <v>153</v>
      </c>
      <c r="E47" s="14">
        <v>1977</v>
      </c>
      <c r="F47" s="15">
        <v>1821</v>
      </c>
      <c r="G47" s="15">
        <v>707</v>
      </c>
      <c r="H47" s="15">
        <v>1662</v>
      </c>
      <c r="I47" s="16">
        <v>1716</v>
      </c>
      <c r="J47" s="16">
        <v>548</v>
      </c>
    </row>
    <row r="48" spans="1:10" ht="13.15" customHeight="1">
      <c r="A48" s="158"/>
      <c r="B48" s="152"/>
      <c r="C48" s="135"/>
      <c r="D48" s="95" t="s">
        <v>152</v>
      </c>
      <c r="E48" s="14">
        <v>71572</v>
      </c>
      <c r="F48" s="15">
        <v>66457</v>
      </c>
      <c r="G48" s="15">
        <v>26150</v>
      </c>
      <c r="H48" s="15">
        <v>61017</v>
      </c>
      <c r="I48" s="16">
        <v>64428</v>
      </c>
      <c r="J48" s="16">
        <v>12906</v>
      </c>
    </row>
    <row r="49" spans="1:10" ht="13.15" customHeight="1">
      <c r="A49" s="158"/>
      <c r="B49" s="152"/>
      <c r="C49" s="135"/>
      <c r="D49" s="97" t="s">
        <v>171</v>
      </c>
      <c r="E49" s="14">
        <v>142869</v>
      </c>
      <c r="F49" s="15">
        <v>134455</v>
      </c>
      <c r="G49" s="15">
        <v>55418</v>
      </c>
      <c r="H49" s="15">
        <v>135848</v>
      </c>
      <c r="I49" s="16">
        <v>151225</v>
      </c>
      <c r="J49" s="16">
        <v>21343</v>
      </c>
    </row>
    <row r="50" spans="1:10" ht="13.15" customHeight="1">
      <c r="A50" s="158"/>
      <c r="B50" s="152"/>
      <c r="C50" s="135"/>
      <c r="D50" s="97" t="s">
        <v>172</v>
      </c>
      <c r="E50" s="88">
        <v>6</v>
      </c>
      <c r="F50" s="18">
        <v>2</v>
      </c>
      <c r="G50" s="18" t="s">
        <v>12</v>
      </c>
      <c r="H50" s="18" t="s">
        <v>21</v>
      </c>
      <c r="I50" s="19" t="s">
        <v>21</v>
      </c>
      <c r="J50" s="19" t="s">
        <v>21</v>
      </c>
    </row>
    <row r="51" spans="1:10" ht="13.15" customHeight="1">
      <c r="A51" s="158"/>
      <c r="B51" s="152"/>
      <c r="C51" s="135"/>
      <c r="D51" s="97" t="s">
        <v>173</v>
      </c>
      <c r="E51" s="88" t="s">
        <v>12</v>
      </c>
      <c r="F51" s="18">
        <v>6</v>
      </c>
      <c r="G51" s="18" t="s">
        <v>12</v>
      </c>
      <c r="H51" s="18" t="s">
        <v>21</v>
      </c>
      <c r="I51" s="19" t="s">
        <v>21</v>
      </c>
      <c r="J51" s="19" t="s">
        <v>21</v>
      </c>
    </row>
    <row r="52" spans="1:10" ht="13.15" customHeight="1">
      <c r="A52" s="158"/>
      <c r="B52" s="152"/>
      <c r="C52" s="135"/>
      <c r="D52" s="96" t="s">
        <v>151</v>
      </c>
      <c r="E52" s="14">
        <v>13256</v>
      </c>
      <c r="F52" s="15">
        <v>12120</v>
      </c>
      <c r="G52" s="15">
        <v>5542</v>
      </c>
      <c r="H52" s="15">
        <v>11111</v>
      </c>
      <c r="I52" s="16">
        <v>10493</v>
      </c>
      <c r="J52" s="16">
        <v>882</v>
      </c>
    </row>
    <row r="53" spans="1:10" ht="13.15" customHeight="1">
      <c r="A53" s="158"/>
      <c r="B53" s="152"/>
      <c r="C53" s="135"/>
      <c r="D53" s="98" t="s">
        <v>174</v>
      </c>
      <c r="E53" s="14">
        <v>13517</v>
      </c>
      <c r="F53" s="15">
        <v>11437</v>
      </c>
      <c r="G53" s="15">
        <v>3776</v>
      </c>
      <c r="H53" s="15">
        <v>7896</v>
      </c>
      <c r="I53" s="16">
        <v>8741</v>
      </c>
      <c r="J53" s="16">
        <v>1862</v>
      </c>
    </row>
    <row r="54" spans="1:10" ht="13.15" customHeight="1">
      <c r="A54" s="158"/>
      <c r="B54" s="152"/>
      <c r="C54" s="135"/>
      <c r="D54" s="95" t="s">
        <v>37</v>
      </c>
      <c r="E54" s="14">
        <v>3159</v>
      </c>
      <c r="F54" s="15">
        <v>2751</v>
      </c>
      <c r="G54" s="15">
        <v>964</v>
      </c>
      <c r="H54" s="15">
        <v>2313</v>
      </c>
      <c r="I54" s="16">
        <v>2483</v>
      </c>
      <c r="J54" s="16">
        <v>693</v>
      </c>
    </row>
    <row r="55" spans="1:10" ht="13.15" customHeight="1">
      <c r="A55" s="158"/>
      <c r="B55" s="153" t="s">
        <v>200</v>
      </c>
      <c r="C55" s="154"/>
      <c r="D55" s="155"/>
      <c r="E55" s="99">
        <v>30</v>
      </c>
      <c r="F55" s="100">
        <v>36</v>
      </c>
      <c r="G55" s="100">
        <v>7</v>
      </c>
      <c r="H55" s="100">
        <v>2</v>
      </c>
      <c r="I55" s="17" t="s">
        <v>21</v>
      </c>
      <c r="J55" s="17" t="s">
        <v>21</v>
      </c>
    </row>
    <row r="56" spans="1:10" ht="13.9" customHeight="1">
      <c r="A56" s="158" t="s">
        <v>147</v>
      </c>
      <c r="B56" s="152" t="s">
        <v>159</v>
      </c>
      <c r="C56" s="156" t="s">
        <v>53</v>
      </c>
      <c r="D56" s="157"/>
      <c r="E56" s="14">
        <v>60231</v>
      </c>
      <c r="F56" s="15">
        <v>54609</v>
      </c>
      <c r="G56" s="15">
        <v>47709</v>
      </c>
      <c r="H56" s="15">
        <v>46994</v>
      </c>
      <c r="I56" s="16">
        <v>46910</v>
      </c>
      <c r="J56" s="16" t="s">
        <v>21</v>
      </c>
    </row>
    <row r="57" spans="1:10" ht="13.9" customHeight="1">
      <c r="A57" s="158"/>
      <c r="B57" s="152"/>
      <c r="C57" s="92"/>
      <c r="D57" s="93" t="s">
        <v>165</v>
      </c>
      <c r="E57" s="14">
        <v>51630</v>
      </c>
      <c r="F57" s="15">
        <v>46517</v>
      </c>
      <c r="G57" s="15">
        <v>41591</v>
      </c>
      <c r="H57" s="15">
        <v>39902</v>
      </c>
      <c r="I57" s="16">
        <v>40726</v>
      </c>
      <c r="J57" s="16" t="s">
        <v>21</v>
      </c>
    </row>
    <row r="58" spans="1:10" ht="13.9" customHeight="1">
      <c r="A58" s="158"/>
      <c r="B58" s="152"/>
      <c r="C58" s="135"/>
      <c r="D58" s="94" t="s">
        <v>166</v>
      </c>
      <c r="E58" s="14">
        <v>496</v>
      </c>
      <c r="F58" s="15">
        <v>515</v>
      </c>
      <c r="G58" s="15">
        <v>439</v>
      </c>
      <c r="H58" s="15">
        <v>380</v>
      </c>
      <c r="I58" s="16">
        <v>233</v>
      </c>
      <c r="J58" s="16" t="s">
        <v>21</v>
      </c>
    </row>
    <row r="59" spans="1:10" ht="13.9" customHeight="1">
      <c r="A59" s="158"/>
      <c r="B59" s="152"/>
      <c r="C59" s="135"/>
      <c r="D59" s="94" t="s">
        <v>167</v>
      </c>
      <c r="E59" s="14">
        <v>1681</v>
      </c>
      <c r="F59" s="15">
        <v>1604</v>
      </c>
      <c r="G59" s="15">
        <v>1294</v>
      </c>
      <c r="H59" s="15">
        <v>1220</v>
      </c>
      <c r="I59" s="16">
        <v>1180</v>
      </c>
      <c r="J59" s="16" t="s">
        <v>21</v>
      </c>
    </row>
    <row r="60" spans="1:10" ht="13.9" customHeight="1">
      <c r="A60" s="158"/>
      <c r="B60" s="152"/>
      <c r="C60" s="135"/>
      <c r="D60" s="93" t="s">
        <v>168</v>
      </c>
      <c r="E60" s="14">
        <v>6424</v>
      </c>
      <c r="F60" s="15">
        <v>5973</v>
      </c>
      <c r="G60" s="15">
        <v>4385</v>
      </c>
      <c r="H60" s="15">
        <v>5492</v>
      </c>
      <c r="I60" s="16">
        <v>4771</v>
      </c>
      <c r="J60" s="16" t="s">
        <v>21</v>
      </c>
    </row>
    <row r="61" spans="1:10" ht="13.9" customHeight="1">
      <c r="A61" s="158"/>
      <c r="B61" s="151" t="s">
        <v>203</v>
      </c>
      <c r="C61" s="156" t="s">
        <v>53</v>
      </c>
      <c r="D61" s="157"/>
      <c r="E61" s="14">
        <v>193181</v>
      </c>
      <c r="F61" s="15">
        <v>179589</v>
      </c>
      <c r="G61" s="15">
        <v>162102</v>
      </c>
      <c r="H61" s="15">
        <v>157256</v>
      </c>
      <c r="I61" s="16">
        <v>153773</v>
      </c>
      <c r="J61" s="16">
        <v>61845</v>
      </c>
    </row>
    <row r="62" spans="1:10" ht="13.9" customHeight="1">
      <c r="A62" s="158"/>
      <c r="B62" s="152"/>
      <c r="C62" s="92"/>
      <c r="D62" s="95" t="s">
        <v>158</v>
      </c>
      <c r="E62" s="14">
        <v>1391</v>
      </c>
      <c r="F62" s="15">
        <v>1180</v>
      </c>
      <c r="G62" s="15">
        <v>1321</v>
      </c>
      <c r="H62" s="15">
        <v>1406</v>
      </c>
      <c r="I62" s="16">
        <v>1537</v>
      </c>
      <c r="J62" s="16">
        <v>1128</v>
      </c>
    </row>
    <row r="63" spans="1:10" ht="13.9" customHeight="1">
      <c r="A63" s="158"/>
      <c r="B63" s="152"/>
      <c r="C63" s="135"/>
      <c r="D63" s="95" t="s">
        <v>157</v>
      </c>
      <c r="E63" s="14">
        <v>4856</v>
      </c>
      <c r="F63" s="15">
        <v>4144</v>
      </c>
      <c r="G63" s="15">
        <v>3609</v>
      </c>
      <c r="H63" s="15">
        <v>3765</v>
      </c>
      <c r="I63" s="16">
        <v>3888</v>
      </c>
      <c r="J63" s="16">
        <v>1374</v>
      </c>
    </row>
    <row r="64" spans="1:10" ht="13.9" customHeight="1">
      <c r="A64" s="158"/>
      <c r="B64" s="152"/>
      <c r="C64" s="135"/>
      <c r="D64" s="95" t="s">
        <v>156</v>
      </c>
      <c r="E64" s="14">
        <v>7759</v>
      </c>
      <c r="F64" s="15">
        <v>7634</v>
      </c>
      <c r="G64" s="15">
        <v>5922</v>
      </c>
      <c r="H64" s="15">
        <v>5280</v>
      </c>
      <c r="I64" s="16">
        <v>5382</v>
      </c>
      <c r="J64" s="16">
        <v>2940</v>
      </c>
    </row>
    <row r="65" spans="1:10" ht="13.9" customHeight="1">
      <c r="A65" s="158"/>
      <c r="B65" s="152"/>
      <c r="C65" s="135"/>
      <c r="D65" s="93" t="s">
        <v>169</v>
      </c>
      <c r="E65" s="14">
        <v>7333</v>
      </c>
      <c r="F65" s="15">
        <v>6794</v>
      </c>
      <c r="G65" s="15">
        <v>6837</v>
      </c>
      <c r="H65" s="15">
        <v>7083</v>
      </c>
      <c r="I65" s="16">
        <v>6896</v>
      </c>
      <c r="J65" s="16">
        <v>4255</v>
      </c>
    </row>
    <row r="66" spans="1:10" ht="13.9" customHeight="1">
      <c r="A66" s="158"/>
      <c r="B66" s="152"/>
      <c r="C66" s="135"/>
      <c r="D66" s="93" t="s">
        <v>170</v>
      </c>
      <c r="E66" s="14">
        <v>6360</v>
      </c>
      <c r="F66" s="15">
        <v>5837</v>
      </c>
      <c r="G66" s="15">
        <v>5463</v>
      </c>
      <c r="H66" s="15">
        <v>5216</v>
      </c>
      <c r="I66" s="16">
        <v>5163</v>
      </c>
      <c r="J66" s="16">
        <v>2430</v>
      </c>
    </row>
    <row r="67" spans="1:10" ht="13.9" customHeight="1">
      <c r="A67" s="158"/>
      <c r="B67" s="152"/>
      <c r="C67" s="135"/>
      <c r="D67" s="95" t="s">
        <v>155</v>
      </c>
      <c r="E67" s="14">
        <v>13552</v>
      </c>
      <c r="F67" s="15">
        <v>12236</v>
      </c>
      <c r="G67" s="15">
        <v>11552</v>
      </c>
      <c r="H67" s="15">
        <v>10842</v>
      </c>
      <c r="I67" s="16">
        <v>10730</v>
      </c>
      <c r="J67" s="16">
        <v>4607</v>
      </c>
    </row>
    <row r="68" spans="1:10" ht="13.9" customHeight="1">
      <c r="A68" s="158"/>
      <c r="B68" s="152"/>
      <c r="C68" s="135"/>
      <c r="D68" s="95" t="s">
        <v>154</v>
      </c>
      <c r="E68" s="14">
        <v>2929</v>
      </c>
      <c r="F68" s="15">
        <v>2533</v>
      </c>
      <c r="G68" s="15">
        <v>2218</v>
      </c>
      <c r="H68" s="15">
        <v>2008</v>
      </c>
      <c r="I68" s="16">
        <v>1893</v>
      </c>
      <c r="J68" s="16">
        <v>1286</v>
      </c>
    </row>
    <row r="69" spans="1:10" ht="13.9" customHeight="1">
      <c r="A69" s="158"/>
      <c r="B69" s="152"/>
      <c r="C69" s="135"/>
      <c r="D69" s="97" t="s">
        <v>201</v>
      </c>
      <c r="E69" s="14">
        <v>17082</v>
      </c>
      <c r="F69" s="15">
        <v>15614</v>
      </c>
      <c r="G69" s="15">
        <v>13973</v>
      </c>
      <c r="H69" s="15">
        <v>12828</v>
      </c>
      <c r="I69" s="16">
        <v>13545</v>
      </c>
      <c r="J69" s="16">
        <v>5771</v>
      </c>
    </row>
    <row r="70" spans="1:10" ht="13.9" customHeight="1">
      <c r="A70" s="158"/>
      <c r="B70" s="152"/>
      <c r="C70" s="135"/>
      <c r="D70" s="96" t="s">
        <v>153</v>
      </c>
      <c r="E70" s="14">
        <v>1368</v>
      </c>
      <c r="F70" s="15">
        <v>1333</v>
      </c>
      <c r="G70" s="15">
        <v>989</v>
      </c>
      <c r="H70" s="15">
        <v>1057</v>
      </c>
      <c r="I70" s="16">
        <v>983</v>
      </c>
      <c r="J70" s="16">
        <v>965</v>
      </c>
    </row>
    <row r="71" spans="1:10" ht="13.9" customHeight="1">
      <c r="A71" s="158"/>
      <c r="B71" s="152"/>
      <c r="C71" s="135"/>
      <c r="D71" s="95" t="s">
        <v>152</v>
      </c>
      <c r="E71" s="14">
        <v>51543</v>
      </c>
      <c r="F71" s="15">
        <v>47196</v>
      </c>
      <c r="G71" s="15">
        <v>42528</v>
      </c>
      <c r="H71" s="15">
        <v>41390</v>
      </c>
      <c r="I71" s="16">
        <v>41531</v>
      </c>
      <c r="J71" s="16">
        <v>17204</v>
      </c>
    </row>
    <row r="72" spans="1:10" ht="13.9" customHeight="1">
      <c r="A72" s="158"/>
      <c r="B72" s="152"/>
      <c r="C72" s="135"/>
      <c r="D72" s="97" t="s">
        <v>171</v>
      </c>
      <c r="E72" s="14">
        <v>56170</v>
      </c>
      <c r="F72" s="15">
        <v>54844</v>
      </c>
      <c r="G72" s="15">
        <v>48246</v>
      </c>
      <c r="H72" s="15">
        <v>49801</v>
      </c>
      <c r="I72" s="16">
        <v>47537</v>
      </c>
      <c r="J72" s="16">
        <v>19884</v>
      </c>
    </row>
    <row r="73" spans="1:10" ht="13.9" customHeight="1">
      <c r="A73" s="158"/>
      <c r="B73" s="152"/>
      <c r="C73" s="135"/>
      <c r="D73" s="97" t="s">
        <v>172</v>
      </c>
      <c r="E73" s="14" t="s">
        <v>12</v>
      </c>
      <c r="F73" s="15" t="s">
        <v>12</v>
      </c>
      <c r="G73" s="15" t="s">
        <v>12</v>
      </c>
      <c r="H73" s="15" t="s">
        <v>21</v>
      </c>
      <c r="I73" s="16" t="s">
        <v>21</v>
      </c>
      <c r="J73" s="16">
        <v>1</v>
      </c>
    </row>
    <row r="74" spans="1:10" ht="13.9" customHeight="1">
      <c r="A74" s="158"/>
      <c r="B74" s="152"/>
      <c r="C74" s="135"/>
      <c r="D74" s="97" t="s">
        <v>173</v>
      </c>
      <c r="E74" s="88" t="s">
        <v>12</v>
      </c>
      <c r="F74" s="18" t="s">
        <v>12</v>
      </c>
      <c r="G74" s="18">
        <v>1</v>
      </c>
      <c r="H74" s="18">
        <v>1</v>
      </c>
      <c r="I74" s="16" t="s">
        <v>21</v>
      </c>
      <c r="J74" s="16" t="s">
        <v>21</v>
      </c>
    </row>
    <row r="75" spans="1:10" ht="13.9" customHeight="1">
      <c r="A75" s="158"/>
      <c r="B75" s="152"/>
      <c r="C75" s="135"/>
      <c r="D75" s="96" t="s">
        <v>151</v>
      </c>
      <c r="E75" s="14">
        <v>11180</v>
      </c>
      <c r="F75" s="15">
        <v>9866</v>
      </c>
      <c r="G75" s="15">
        <v>9739</v>
      </c>
      <c r="H75" s="15">
        <v>8697</v>
      </c>
      <c r="I75" s="16">
        <v>7807</v>
      </c>
      <c r="J75" s="16">
        <v>2256</v>
      </c>
    </row>
    <row r="76" spans="1:10" ht="13.9" customHeight="1">
      <c r="A76" s="158"/>
      <c r="B76" s="152"/>
      <c r="C76" s="135"/>
      <c r="D76" s="98" t="s">
        <v>174</v>
      </c>
      <c r="E76" s="14">
        <v>10388</v>
      </c>
      <c r="F76" s="15">
        <v>8957</v>
      </c>
      <c r="G76" s="15">
        <v>8428</v>
      </c>
      <c r="H76" s="15">
        <v>6709</v>
      </c>
      <c r="I76" s="16">
        <v>5805</v>
      </c>
      <c r="J76" s="16">
        <v>2602</v>
      </c>
    </row>
    <row r="77" spans="1:10" ht="13.9" customHeight="1">
      <c r="A77" s="158"/>
      <c r="B77" s="152"/>
      <c r="C77" s="135"/>
      <c r="D77" s="95" t="s">
        <v>37</v>
      </c>
      <c r="E77" s="14">
        <v>1270</v>
      </c>
      <c r="F77" s="15">
        <v>1421</v>
      </c>
      <c r="G77" s="15">
        <v>1276</v>
      </c>
      <c r="H77" s="15">
        <v>1173</v>
      </c>
      <c r="I77" s="16">
        <v>1076</v>
      </c>
      <c r="J77" s="16">
        <v>445</v>
      </c>
    </row>
    <row r="78" spans="1:10" ht="13.9" customHeight="1">
      <c r="A78" s="158"/>
      <c r="B78" s="153" t="s">
        <v>200</v>
      </c>
      <c r="C78" s="154"/>
      <c r="D78" s="155"/>
      <c r="E78" s="99" t="s">
        <v>12</v>
      </c>
      <c r="F78" s="100" t="s">
        <v>12</v>
      </c>
      <c r="G78" s="100" t="s">
        <v>12</v>
      </c>
      <c r="H78" s="100" t="s">
        <v>21</v>
      </c>
      <c r="I78" s="17" t="s">
        <v>21</v>
      </c>
      <c r="J78" s="17" t="s">
        <v>21</v>
      </c>
    </row>
    <row r="79" spans="1:10" ht="13.9" customHeight="1">
      <c r="A79" s="158" t="s">
        <v>146</v>
      </c>
      <c r="B79" s="152" t="s">
        <v>159</v>
      </c>
      <c r="C79" s="156" t="s">
        <v>53</v>
      </c>
      <c r="D79" s="157"/>
      <c r="E79" s="14">
        <v>8621</v>
      </c>
      <c r="F79" s="15">
        <v>7184</v>
      </c>
      <c r="G79" s="15">
        <v>5920</v>
      </c>
      <c r="H79" s="15">
        <v>6124</v>
      </c>
      <c r="I79" s="16">
        <v>5268</v>
      </c>
      <c r="J79" s="16" t="s">
        <v>21</v>
      </c>
    </row>
    <row r="80" spans="1:10" ht="13.9" customHeight="1">
      <c r="A80" s="158"/>
      <c r="B80" s="152"/>
      <c r="C80" s="92"/>
      <c r="D80" s="93" t="s">
        <v>165</v>
      </c>
      <c r="E80" s="14">
        <v>8191</v>
      </c>
      <c r="F80" s="15">
        <v>6915</v>
      </c>
      <c r="G80" s="15">
        <v>5715</v>
      </c>
      <c r="H80" s="15">
        <v>5906</v>
      </c>
      <c r="I80" s="16">
        <v>5007</v>
      </c>
      <c r="J80" s="16" t="s">
        <v>21</v>
      </c>
    </row>
    <row r="81" spans="1:10" ht="13.9" customHeight="1">
      <c r="A81" s="158"/>
      <c r="B81" s="152"/>
      <c r="C81" s="135"/>
      <c r="D81" s="94" t="s">
        <v>166</v>
      </c>
      <c r="E81" s="14">
        <v>41</v>
      </c>
      <c r="F81" s="15">
        <v>39</v>
      </c>
      <c r="G81" s="15">
        <v>20</v>
      </c>
      <c r="H81" s="15">
        <v>21</v>
      </c>
      <c r="I81" s="16">
        <v>14</v>
      </c>
      <c r="J81" s="16" t="s">
        <v>21</v>
      </c>
    </row>
    <row r="82" spans="1:10" ht="13.9" customHeight="1">
      <c r="A82" s="158"/>
      <c r="B82" s="152"/>
      <c r="C82" s="135"/>
      <c r="D82" s="94" t="s">
        <v>167</v>
      </c>
      <c r="E82" s="14">
        <v>48</v>
      </c>
      <c r="F82" s="15">
        <v>74</v>
      </c>
      <c r="G82" s="15">
        <v>44</v>
      </c>
      <c r="H82" s="15">
        <v>45</v>
      </c>
      <c r="I82" s="16">
        <v>27</v>
      </c>
      <c r="J82" s="16" t="s">
        <v>21</v>
      </c>
    </row>
    <row r="83" spans="1:10" ht="13.9" customHeight="1">
      <c r="A83" s="158"/>
      <c r="B83" s="152"/>
      <c r="C83" s="135"/>
      <c r="D83" s="93" t="s">
        <v>168</v>
      </c>
      <c r="E83" s="14">
        <v>341</v>
      </c>
      <c r="F83" s="15">
        <v>156</v>
      </c>
      <c r="G83" s="15">
        <v>141</v>
      </c>
      <c r="H83" s="15">
        <v>152</v>
      </c>
      <c r="I83" s="16">
        <v>220</v>
      </c>
      <c r="J83" s="16" t="s">
        <v>21</v>
      </c>
    </row>
    <row r="84" spans="1:10" ht="13.9" customHeight="1">
      <c r="A84" s="158"/>
      <c r="B84" s="151" t="s">
        <v>203</v>
      </c>
      <c r="C84" s="156" t="s">
        <v>53</v>
      </c>
      <c r="D84" s="157"/>
      <c r="E84" s="14">
        <v>25323</v>
      </c>
      <c r="F84" s="15">
        <v>21141</v>
      </c>
      <c r="G84" s="15">
        <v>18191</v>
      </c>
      <c r="H84" s="15">
        <v>18020</v>
      </c>
      <c r="I84" s="16">
        <v>16123</v>
      </c>
      <c r="J84" s="16" t="s">
        <v>162</v>
      </c>
    </row>
    <row r="85" spans="1:10" ht="13.9" customHeight="1">
      <c r="A85" s="158"/>
      <c r="B85" s="152"/>
      <c r="C85" s="92"/>
      <c r="D85" s="95" t="s">
        <v>158</v>
      </c>
      <c r="E85" s="14">
        <v>168</v>
      </c>
      <c r="F85" s="15">
        <v>146</v>
      </c>
      <c r="G85" s="15">
        <v>149</v>
      </c>
      <c r="H85" s="15">
        <v>149</v>
      </c>
      <c r="I85" s="16">
        <v>239</v>
      </c>
      <c r="J85" s="16" t="s">
        <v>162</v>
      </c>
    </row>
    <row r="86" spans="1:10" ht="13.9" customHeight="1">
      <c r="A86" s="158"/>
      <c r="B86" s="152"/>
      <c r="C86" s="135"/>
      <c r="D86" s="95" t="s">
        <v>157</v>
      </c>
      <c r="E86" s="14">
        <v>618</v>
      </c>
      <c r="F86" s="15">
        <v>456</v>
      </c>
      <c r="G86" s="15">
        <v>457</v>
      </c>
      <c r="H86" s="15">
        <v>457</v>
      </c>
      <c r="I86" s="16">
        <v>364</v>
      </c>
      <c r="J86" s="16" t="s">
        <v>162</v>
      </c>
    </row>
    <row r="87" spans="1:10" ht="13.9" customHeight="1">
      <c r="A87" s="158"/>
      <c r="B87" s="152"/>
      <c r="C87" s="135"/>
      <c r="D87" s="95" t="s">
        <v>156</v>
      </c>
      <c r="E87" s="14">
        <v>809</v>
      </c>
      <c r="F87" s="15">
        <v>602</v>
      </c>
      <c r="G87" s="15">
        <v>569</v>
      </c>
      <c r="H87" s="15">
        <v>583</v>
      </c>
      <c r="I87" s="16">
        <v>489</v>
      </c>
      <c r="J87" s="16" t="s">
        <v>162</v>
      </c>
    </row>
    <row r="88" spans="1:10" ht="13.9" customHeight="1">
      <c r="A88" s="158"/>
      <c r="B88" s="152"/>
      <c r="C88" s="135"/>
      <c r="D88" s="93" t="s">
        <v>169</v>
      </c>
      <c r="E88" s="14">
        <v>876</v>
      </c>
      <c r="F88" s="15">
        <v>746</v>
      </c>
      <c r="G88" s="15">
        <v>735</v>
      </c>
      <c r="H88" s="15">
        <v>756</v>
      </c>
      <c r="I88" s="16">
        <v>862</v>
      </c>
      <c r="J88" s="16" t="s">
        <v>162</v>
      </c>
    </row>
    <row r="89" spans="1:10" ht="13.9" customHeight="1">
      <c r="A89" s="158"/>
      <c r="B89" s="152"/>
      <c r="C89" s="135"/>
      <c r="D89" s="93" t="s">
        <v>170</v>
      </c>
      <c r="E89" s="14">
        <v>802</v>
      </c>
      <c r="F89" s="15">
        <v>797</v>
      </c>
      <c r="G89" s="15">
        <v>797</v>
      </c>
      <c r="H89" s="15">
        <v>854</v>
      </c>
      <c r="I89" s="16">
        <v>723</v>
      </c>
      <c r="J89" s="16" t="s">
        <v>162</v>
      </c>
    </row>
    <row r="90" spans="1:10" ht="13.9" customHeight="1">
      <c r="A90" s="158"/>
      <c r="B90" s="152"/>
      <c r="C90" s="135"/>
      <c r="D90" s="95" t="s">
        <v>155</v>
      </c>
      <c r="E90" s="14">
        <v>2015</v>
      </c>
      <c r="F90" s="15">
        <v>1678</v>
      </c>
      <c r="G90" s="15">
        <v>1639</v>
      </c>
      <c r="H90" s="15">
        <v>1554</v>
      </c>
      <c r="I90" s="16">
        <v>1384</v>
      </c>
      <c r="J90" s="16" t="s">
        <v>162</v>
      </c>
    </row>
    <row r="91" spans="1:10" ht="13.9" customHeight="1">
      <c r="A91" s="158"/>
      <c r="B91" s="152"/>
      <c r="C91" s="135"/>
      <c r="D91" s="95" t="s">
        <v>154</v>
      </c>
      <c r="E91" s="14">
        <v>273</v>
      </c>
      <c r="F91" s="15">
        <v>252</v>
      </c>
      <c r="G91" s="15">
        <v>232</v>
      </c>
      <c r="H91" s="15">
        <v>197</v>
      </c>
      <c r="I91" s="16">
        <v>147</v>
      </c>
      <c r="J91" s="16" t="s">
        <v>162</v>
      </c>
    </row>
    <row r="92" spans="1:10" ht="13.9" customHeight="1">
      <c r="A92" s="158"/>
      <c r="B92" s="152"/>
      <c r="C92" s="135"/>
      <c r="D92" s="97" t="s">
        <v>201</v>
      </c>
      <c r="E92" s="14">
        <v>2543</v>
      </c>
      <c r="F92" s="15">
        <v>2050</v>
      </c>
      <c r="G92" s="15">
        <v>1467</v>
      </c>
      <c r="H92" s="15">
        <v>1467</v>
      </c>
      <c r="I92" s="16">
        <v>1416</v>
      </c>
      <c r="J92" s="16" t="s">
        <v>162</v>
      </c>
    </row>
    <row r="93" spans="1:10" ht="13.9" customHeight="1">
      <c r="A93" s="158"/>
      <c r="B93" s="152"/>
      <c r="C93" s="135"/>
      <c r="D93" s="96" t="s">
        <v>153</v>
      </c>
      <c r="E93" s="14">
        <v>116</v>
      </c>
      <c r="F93" s="15">
        <v>95</v>
      </c>
      <c r="G93" s="15">
        <v>69</v>
      </c>
      <c r="H93" s="15">
        <v>73</v>
      </c>
      <c r="I93" s="16">
        <v>107</v>
      </c>
      <c r="J93" s="16" t="s">
        <v>162</v>
      </c>
    </row>
    <row r="94" spans="1:10" ht="13.9" customHeight="1">
      <c r="A94" s="158"/>
      <c r="B94" s="152"/>
      <c r="C94" s="135"/>
      <c r="D94" s="95" t="s">
        <v>152</v>
      </c>
      <c r="E94" s="14">
        <v>12541</v>
      </c>
      <c r="F94" s="15">
        <v>10933</v>
      </c>
      <c r="G94" s="15">
        <v>8564</v>
      </c>
      <c r="H94" s="15">
        <v>8468</v>
      </c>
      <c r="I94" s="16">
        <v>7269</v>
      </c>
      <c r="J94" s="16" t="s">
        <v>162</v>
      </c>
    </row>
    <row r="95" spans="1:10" ht="13.9" customHeight="1">
      <c r="A95" s="158"/>
      <c r="B95" s="152"/>
      <c r="C95" s="135"/>
      <c r="D95" s="97" t="s">
        <v>171</v>
      </c>
      <c r="E95" s="14">
        <v>2272</v>
      </c>
      <c r="F95" s="15">
        <v>1710</v>
      </c>
      <c r="G95" s="15">
        <v>2207</v>
      </c>
      <c r="H95" s="15">
        <v>2101</v>
      </c>
      <c r="I95" s="16">
        <v>2109</v>
      </c>
      <c r="J95" s="16" t="s">
        <v>162</v>
      </c>
    </row>
    <row r="96" spans="1:10" ht="13.9" customHeight="1">
      <c r="A96" s="158"/>
      <c r="B96" s="152"/>
      <c r="C96" s="135"/>
      <c r="D96" s="97" t="s">
        <v>172</v>
      </c>
      <c r="E96" s="88" t="s">
        <v>12</v>
      </c>
      <c r="F96" s="18" t="s">
        <v>12</v>
      </c>
      <c r="G96" s="18" t="s">
        <v>12</v>
      </c>
      <c r="H96" s="18" t="s">
        <v>21</v>
      </c>
      <c r="I96" s="19" t="s">
        <v>21</v>
      </c>
      <c r="J96" s="16" t="s">
        <v>162</v>
      </c>
    </row>
    <row r="97" spans="1:10" ht="13.9" customHeight="1">
      <c r="A97" s="158"/>
      <c r="B97" s="152"/>
      <c r="C97" s="135"/>
      <c r="D97" s="97" t="s">
        <v>173</v>
      </c>
      <c r="E97" s="14" t="s">
        <v>12</v>
      </c>
      <c r="F97" s="15" t="s">
        <v>12</v>
      </c>
      <c r="G97" s="15" t="s">
        <v>12</v>
      </c>
      <c r="H97" s="15" t="s">
        <v>21</v>
      </c>
      <c r="I97" s="16" t="s">
        <v>21</v>
      </c>
      <c r="J97" s="16" t="s">
        <v>162</v>
      </c>
    </row>
    <row r="98" spans="1:10" ht="13.9" customHeight="1">
      <c r="A98" s="158"/>
      <c r="B98" s="152"/>
      <c r="C98" s="135"/>
      <c r="D98" s="96" t="s">
        <v>151</v>
      </c>
      <c r="E98" s="14">
        <v>1058</v>
      </c>
      <c r="F98" s="15">
        <v>738</v>
      </c>
      <c r="G98" s="15">
        <v>666</v>
      </c>
      <c r="H98" s="15">
        <v>825</v>
      </c>
      <c r="I98" s="16">
        <v>707</v>
      </c>
      <c r="J98" s="16" t="s">
        <v>162</v>
      </c>
    </row>
    <row r="99" spans="1:10" ht="13.9" customHeight="1">
      <c r="A99" s="158"/>
      <c r="B99" s="152"/>
      <c r="C99" s="135"/>
      <c r="D99" s="98" t="s">
        <v>174</v>
      </c>
      <c r="E99" s="14">
        <v>1017</v>
      </c>
      <c r="F99" s="15">
        <v>773</v>
      </c>
      <c r="G99" s="15">
        <v>516</v>
      </c>
      <c r="H99" s="15">
        <v>447</v>
      </c>
      <c r="I99" s="16">
        <v>239</v>
      </c>
      <c r="J99" s="16" t="s">
        <v>162</v>
      </c>
    </row>
    <row r="100" spans="1:10" ht="13.9" customHeight="1">
      <c r="A100" s="158"/>
      <c r="B100" s="152"/>
      <c r="C100" s="135"/>
      <c r="D100" s="95" t="s">
        <v>37</v>
      </c>
      <c r="E100" s="14">
        <v>215</v>
      </c>
      <c r="F100" s="15">
        <v>165</v>
      </c>
      <c r="G100" s="15">
        <v>124</v>
      </c>
      <c r="H100" s="15">
        <v>89</v>
      </c>
      <c r="I100" s="16">
        <v>68</v>
      </c>
      <c r="J100" s="16" t="s">
        <v>162</v>
      </c>
    </row>
    <row r="101" spans="1:10" ht="13.9" customHeight="1">
      <c r="A101" s="158"/>
      <c r="B101" s="153" t="s">
        <v>200</v>
      </c>
      <c r="C101" s="154"/>
      <c r="D101" s="155"/>
      <c r="E101" s="99" t="s">
        <v>12</v>
      </c>
      <c r="F101" s="100" t="s">
        <v>12</v>
      </c>
      <c r="G101" s="100" t="s">
        <v>12</v>
      </c>
      <c r="H101" s="100" t="s">
        <v>21</v>
      </c>
      <c r="I101" s="17" t="s">
        <v>21</v>
      </c>
      <c r="J101" s="17" t="s">
        <v>21</v>
      </c>
    </row>
    <row r="102" spans="1:10" ht="13.9" customHeight="1">
      <c r="A102" s="158" t="s">
        <v>145</v>
      </c>
      <c r="B102" s="152" t="s">
        <v>159</v>
      </c>
      <c r="C102" s="156" t="s">
        <v>53</v>
      </c>
      <c r="D102" s="157"/>
      <c r="E102" s="14">
        <v>313057</v>
      </c>
      <c r="F102" s="15">
        <v>299868</v>
      </c>
      <c r="G102" s="15">
        <v>237815</v>
      </c>
      <c r="H102" s="15">
        <v>265760</v>
      </c>
      <c r="I102" s="16">
        <v>291419</v>
      </c>
      <c r="J102" s="16" t="s">
        <v>21</v>
      </c>
    </row>
    <row r="103" spans="1:10" ht="13.9" customHeight="1">
      <c r="A103" s="158"/>
      <c r="B103" s="152"/>
      <c r="C103" s="92"/>
      <c r="D103" s="93" t="s">
        <v>165</v>
      </c>
      <c r="E103" s="14">
        <v>263381</v>
      </c>
      <c r="F103" s="15">
        <v>252697</v>
      </c>
      <c r="G103" s="15">
        <v>195275</v>
      </c>
      <c r="H103" s="15">
        <v>214587</v>
      </c>
      <c r="I103" s="16">
        <v>239131</v>
      </c>
      <c r="J103" s="16" t="s">
        <v>21</v>
      </c>
    </row>
    <row r="104" spans="1:10" ht="13.9" customHeight="1">
      <c r="A104" s="158"/>
      <c r="B104" s="152"/>
      <c r="C104" s="135"/>
      <c r="D104" s="94" t="s">
        <v>166</v>
      </c>
      <c r="E104" s="14">
        <v>3829</v>
      </c>
      <c r="F104" s="15">
        <v>3386</v>
      </c>
      <c r="G104" s="15">
        <v>3267</v>
      </c>
      <c r="H104" s="15">
        <v>3236</v>
      </c>
      <c r="I104" s="16">
        <v>3487</v>
      </c>
      <c r="J104" s="16" t="s">
        <v>21</v>
      </c>
    </row>
    <row r="105" spans="1:10" ht="13.9" customHeight="1">
      <c r="A105" s="158"/>
      <c r="B105" s="152"/>
      <c r="C105" s="135"/>
      <c r="D105" s="94" t="s">
        <v>167</v>
      </c>
      <c r="E105" s="14">
        <v>12726</v>
      </c>
      <c r="F105" s="15">
        <v>12041</v>
      </c>
      <c r="G105" s="15">
        <v>10806</v>
      </c>
      <c r="H105" s="15">
        <v>13127</v>
      </c>
      <c r="I105" s="16">
        <v>12682</v>
      </c>
      <c r="J105" s="16" t="s">
        <v>21</v>
      </c>
    </row>
    <row r="106" spans="1:10" ht="13.9" customHeight="1">
      <c r="A106" s="158"/>
      <c r="B106" s="152"/>
      <c r="C106" s="135"/>
      <c r="D106" s="93" t="s">
        <v>168</v>
      </c>
      <c r="E106" s="14">
        <v>33121</v>
      </c>
      <c r="F106" s="15">
        <v>31744</v>
      </c>
      <c r="G106" s="15">
        <v>28467</v>
      </c>
      <c r="H106" s="15">
        <v>34810</v>
      </c>
      <c r="I106" s="16">
        <v>36119</v>
      </c>
      <c r="J106" s="16" t="s">
        <v>21</v>
      </c>
    </row>
    <row r="107" spans="1:10" ht="13.9" customHeight="1">
      <c r="A107" s="158"/>
      <c r="B107" s="151" t="s">
        <v>203</v>
      </c>
      <c r="C107" s="156" t="s">
        <v>53</v>
      </c>
      <c r="D107" s="157"/>
      <c r="E107" s="14">
        <v>789096</v>
      </c>
      <c r="F107" s="15">
        <v>774881</v>
      </c>
      <c r="G107" s="15">
        <v>626167</v>
      </c>
      <c r="H107" s="15">
        <v>701164</v>
      </c>
      <c r="I107" s="16">
        <v>765035</v>
      </c>
      <c r="J107" s="16">
        <v>135345</v>
      </c>
    </row>
    <row r="108" spans="1:10" ht="13.9" customHeight="1">
      <c r="A108" s="158"/>
      <c r="B108" s="152"/>
      <c r="C108" s="92"/>
      <c r="D108" s="95" t="s">
        <v>158</v>
      </c>
      <c r="E108" s="14">
        <v>7911</v>
      </c>
      <c r="F108" s="15">
        <v>8034</v>
      </c>
      <c r="G108" s="15">
        <v>7027</v>
      </c>
      <c r="H108" s="15">
        <v>8384</v>
      </c>
      <c r="I108" s="146">
        <v>8185</v>
      </c>
      <c r="J108" s="16">
        <v>4815</v>
      </c>
    </row>
    <row r="109" spans="1:10" ht="13.9" customHeight="1">
      <c r="A109" s="158"/>
      <c r="B109" s="152"/>
      <c r="C109" s="135"/>
      <c r="D109" s="95" t="s">
        <v>157</v>
      </c>
      <c r="E109" s="14">
        <v>23223</v>
      </c>
      <c r="F109" s="15">
        <v>23298</v>
      </c>
      <c r="G109" s="15">
        <v>18180</v>
      </c>
      <c r="H109" s="15">
        <v>19722</v>
      </c>
      <c r="I109" s="16">
        <v>22282</v>
      </c>
      <c r="J109" s="16">
        <v>3937</v>
      </c>
    </row>
    <row r="110" spans="1:10" ht="13.9" customHeight="1">
      <c r="A110" s="158"/>
      <c r="B110" s="152"/>
      <c r="C110" s="135"/>
      <c r="D110" s="95" t="s">
        <v>156</v>
      </c>
      <c r="E110" s="14">
        <v>41293</v>
      </c>
      <c r="F110" s="15">
        <v>40211</v>
      </c>
      <c r="G110" s="15">
        <v>23056</v>
      </c>
      <c r="H110" s="15">
        <v>23847</v>
      </c>
      <c r="I110" s="16">
        <v>30026</v>
      </c>
      <c r="J110" s="16">
        <v>7703</v>
      </c>
    </row>
    <row r="111" spans="1:10" ht="13.9" customHeight="1">
      <c r="A111" s="158"/>
      <c r="B111" s="152"/>
      <c r="C111" s="135"/>
      <c r="D111" s="93" t="s">
        <v>169</v>
      </c>
      <c r="E111" s="14">
        <v>40742</v>
      </c>
      <c r="F111" s="15">
        <v>40139</v>
      </c>
      <c r="G111" s="15">
        <v>34545</v>
      </c>
      <c r="H111" s="15">
        <v>38223</v>
      </c>
      <c r="I111" s="16">
        <v>41120</v>
      </c>
      <c r="J111" s="16">
        <v>13144</v>
      </c>
    </row>
    <row r="112" spans="1:10" ht="13.9" customHeight="1">
      <c r="A112" s="158"/>
      <c r="B112" s="152"/>
      <c r="C112" s="135"/>
      <c r="D112" s="93" t="s">
        <v>170</v>
      </c>
      <c r="E112" s="14">
        <v>24663</v>
      </c>
      <c r="F112" s="15">
        <v>25586</v>
      </c>
      <c r="G112" s="15">
        <v>19848</v>
      </c>
      <c r="H112" s="15">
        <v>22373</v>
      </c>
      <c r="I112" s="16">
        <v>24957</v>
      </c>
      <c r="J112" s="16">
        <v>6269</v>
      </c>
    </row>
    <row r="113" spans="1:10" ht="13.9" customHeight="1">
      <c r="A113" s="158"/>
      <c r="B113" s="152"/>
      <c r="C113" s="135"/>
      <c r="D113" s="95" t="s">
        <v>155</v>
      </c>
      <c r="E113" s="14">
        <v>58109</v>
      </c>
      <c r="F113" s="15">
        <v>56634</v>
      </c>
      <c r="G113" s="15">
        <v>42334</v>
      </c>
      <c r="H113" s="15">
        <v>43575</v>
      </c>
      <c r="I113" s="16">
        <v>44852</v>
      </c>
      <c r="J113" s="16">
        <v>9450</v>
      </c>
    </row>
    <row r="114" spans="1:10" ht="13.9" customHeight="1">
      <c r="A114" s="158"/>
      <c r="B114" s="152"/>
      <c r="C114" s="135"/>
      <c r="D114" s="95" t="s">
        <v>154</v>
      </c>
      <c r="E114" s="14">
        <v>10528</v>
      </c>
      <c r="F114" s="15">
        <v>10201</v>
      </c>
      <c r="G114" s="15">
        <v>8171</v>
      </c>
      <c r="H114" s="15">
        <v>9088</v>
      </c>
      <c r="I114" s="16">
        <v>9820</v>
      </c>
      <c r="J114" s="16">
        <v>3696</v>
      </c>
    </row>
    <row r="115" spans="1:10" ht="13.9" customHeight="1">
      <c r="A115" s="158"/>
      <c r="B115" s="152"/>
      <c r="C115" s="135"/>
      <c r="D115" s="97" t="s">
        <v>201</v>
      </c>
      <c r="E115" s="14">
        <v>68461</v>
      </c>
      <c r="F115" s="15">
        <v>65824</v>
      </c>
      <c r="G115" s="15">
        <v>51145</v>
      </c>
      <c r="H115" s="15">
        <v>53796</v>
      </c>
      <c r="I115" s="16">
        <v>58224</v>
      </c>
      <c r="J115" s="16">
        <v>11120</v>
      </c>
    </row>
    <row r="116" spans="1:10" ht="13.9" customHeight="1">
      <c r="A116" s="158"/>
      <c r="B116" s="152"/>
      <c r="C116" s="135"/>
      <c r="D116" s="96" t="s">
        <v>153</v>
      </c>
      <c r="E116" s="14">
        <v>5997</v>
      </c>
      <c r="F116" s="15">
        <v>5972</v>
      </c>
      <c r="G116" s="15">
        <v>4144</v>
      </c>
      <c r="H116" s="15">
        <v>4271</v>
      </c>
      <c r="I116" s="16">
        <v>4692</v>
      </c>
      <c r="J116" s="16">
        <v>1736</v>
      </c>
    </row>
    <row r="117" spans="1:10" ht="13.9" customHeight="1">
      <c r="A117" s="158"/>
      <c r="B117" s="152"/>
      <c r="C117" s="135"/>
      <c r="D117" s="95" t="s">
        <v>152</v>
      </c>
      <c r="E117" s="14">
        <v>212143</v>
      </c>
      <c r="F117" s="15">
        <v>206778</v>
      </c>
      <c r="G117" s="15">
        <v>161010</v>
      </c>
      <c r="H117" s="15">
        <v>167427</v>
      </c>
      <c r="I117" s="16">
        <v>185599</v>
      </c>
      <c r="J117" s="16">
        <v>32083</v>
      </c>
    </row>
    <row r="118" spans="1:10" ht="13.9" customHeight="1">
      <c r="A118" s="158"/>
      <c r="B118" s="152"/>
      <c r="C118" s="135"/>
      <c r="D118" s="97" t="s">
        <v>171</v>
      </c>
      <c r="E118" s="14">
        <v>231699</v>
      </c>
      <c r="F118" s="15">
        <v>234900</v>
      </c>
      <c r="G118" s="15">
        <v>213412</v>
      </c>
      <c r="H118" s="15">
        <v>267140</v>
      </c>
      <c r="I118" s="16">
        <v>289057</v>
      </c>
      <c r="J118" s="16">
        <v>41391</v>
      </c>
    </row>
    <row r="119" spans="1:10" ht="13.9" customHeight="1">
      <c r="A119" s="158"/>
      <c r="B119" s="152"/>
      <c r="C119" s="135"/>
      <c r="D119" s="97" t="s">
        <v>172</v>
      </c>
      <c r="E119" s="14" t="s">
        <v>12</v>
      </c>
      <c r="F119" s="15" t="s">
        <v>12</v>
      </c>
      <c r="G119" s="15" t="s">
        <v>12</v>
      </c>
      <c r="H119" s="15" t="s">
        <v>21</v>
      </c>
      <c r="I119" s="16" t="s">
        <v>12</v>
      </c>
      <c r="J119" s="16">
        <v>1</v>
      </c>
    </row>
    <row r="120" spans="1:10" ht="13.9" customHeight="1">
      <c r="A120" s="158"/>
      <c r="B120" s="152"/>
      <c r="C120" s="135"/>
      <c r="D120" s="97" t="s">
        <v>173</v>
      </c>
      <c r="E120" s="14" t="s">
        <v>12</v>
      </c>
      <c r="F120" s="15">
        <v>3</v>
      </c>
      <c r="G120" s="15" t="s">
        <v>12</v>
      </c>
      <c r="H120" s="15" t="s">
        <v>21</v>
      </c>
      <c r="I120" s="16" t="s">
        <v>21</v>
      </c>
      <c r="J120" s="16" t="s">
        <v>21</v>
      </c>
    </row>
    <row r="121" spans="1:10" ht="13.9" customHeight="1">
      <c r="A121" s="158"/>
      <c r="B121" s="152"/>
      <c r="C121" s="135"/>
      <c r="D121" s="96" t="s">
        <v>151</v>
      </c>
      <c r="E121" s="14">
        <v>25419</v>
      </c>
      <c r="F121" s="15">
        <v>24310</v>
      </c>
      <c r="G121" s="15">
        <v>19936</v>
      </c>
      <c r="H121" s="15">
        <v>19783</v>
      </c>
      <c r="I121" s="16">
        <v>20643</v>
      </c>
      <c r="J121" s="16">
        <v>4597</v>
      </c>
    </row>
    <row r="122" spans="1:10" ht="13.9" customHeight="1">
      <c r="A122" s="158"/>
      <c r="B122" s="152"/>
      <c r="C122" s="135"/>
      <c r="D122" s="98" t="s">
        <v>174</v>
      </c>
      <c r="E122" s="14">
        <v>35169</v>
      </c>
      <c r="F122" s="15">
        <v>29303</v>
      </c>
      <c r="G122" s="15">
        <v>20733</v>
      </c>
      <c r="H122" s="15">
        <v>20494</v>
      </c>
      <c r="I122" s="16">
        <v>22703</v>
      </c>
      <c r="J122" s="16">
        <v>6085</v>
      </c>
    </row>
    <row r="123" spans="1:10" ht="13.9" customHeight="1">
      <c r="A123" s="158"/>
      <c r="B123" s="152"/>
      <c r="C123" s="135"/>
      <c r="D123" s="95" t="s">
        <v>37</v>
      </c>
      <c r="E123" s="14">
        <v>3739</v>
      </c>
      <c r="F123" s="15">
        <v>3688</v>
      </c>
      <c r="G123" s="15">
        <v>2626</v>
      </c>
      <c r="H123" s="15">
        <v>3041</v>
      </c>
      <c r="I123" s="16">
        <v>2875</v>
      </c>
      <c r="J123" s="16">
        <v>925</v>
      </c>
    </row>
    <row r="124" spans="1:10" ht="13.9" customHeight="1">
      <c r="A124" s="158"/>
      <c r="B124" s="153" t="s">
        <v>200</v>
      </c>
      <c r="C124" s="154"/>
      <c r="D124" s="155"/>
      <c r="E124" s="99" t="s">
        <v>12</v>
      </c>
      <c r="F124" s="100" t="s">
        <v>12</v>
      </c>
      <c r="G124" s="100" t="s">
        <v>12</v>
      </c>
      <c r="H124" s="100">
        <v>10</v>
      </c>
      <c r="I124" s="17" t="s">
        <v>21</v>
      </c>
      <c r="J124" s="17" t="s">
        <v>21</v>
      </c>
    </row>
    <row r="125" spans="1:10" ht="13.9" customHeight="1">
      <c r="A125" s="158" t="s">
        <v>144</v>
      </c>
      <c r="B125" s="152" t="s">
        <v>159</v>
      </c>
      <c r="C125" s="156" t="s">
        <v>53</v>
      </c>
      <c r="D125" s="157"/>
      <c r="E125" s="14">
        <v>88259</v>
      </c>
      <c r="F125" s="15">
        <v>52986</v>
      </c>
      <c r="G125" s="15">
        <v>70128</v>
      </c>
      <c r="H125" s="15">
        <v>84072</v>
      </c>
      <c r="I125" s="16">
        <v>92675</v>
      </c>
      <c r="J125" s="16" t="s">
        <v>21</v>
      </c>
    </row>
    <row r="126" spans="1:10" ht="13.9" customHeight="1">
      <c r="A126" s="158"/>
      <c r="B126" s="152"/>
      <c r="C126" s="92"/>
      <c r="D126" s="93" t="s">
        <v>165</v>
      </c>
      <c r="E126" s="14">
        <v>65386</v>
      </c>
      <c r="F126" s="15">
        <v>40127</v>
      </c>
      <c r="G126" s="15">
        <v>53307</v>
      </c>
      <c r="H126" s="15">
        <v>62345</v>
      </c>
      <c r="I126" s="16">
        <v>70072</v>
      </c>
      <c r="J126" s="16" t="s">
        <v>21</v>
      </c>
    </row>
    <row r="127" spans="1:10" ht="13.9" customHeight="1">
      <c r="A127" s="158"/>
      <c r="B127" s="152"/>
      <c r="C127" s="135"/>
      <c r="D127" s="94" t="s">
        <v>166</v>
      </c>
      <c r="E127" s="14">
        <v>806</v>
      </c>
      <c r="F127" s="15">
        <v>398</v>
      </c>
      <c r="G127" s="15">
        <v>620</v>
      </c>
      <c r="H127" s="15">
        <v>663</v>
      </c>
      <c r="I127" s="16">
        <v>829</v>
      </c>
      <c r="J127" s="16" t="s">
        <v>21</v>
      </c>
    </row>
    <row r="128" spans="1:10" ht="13.9" customHeight="1">
      <c r="A128" s="158"/>
      <c r="B128" s="152"/>
      <c r="C128" s="135"/>
      <c r="D128" s="94" t="s">
        <v>167</v>
      </c>
      <c r="E128" s="14">
        <v>4811</v>
      </c>
      <c r="F128" s="15">
        <v>3489</v>
      </c>
      <c r="G128" s="15">
        <v>4221</v>
      </c>
      <c r="H128" s="15">
        <v>5360</v>
      </c>
      <c r="I128" s="16">
        <v>5931</v>
      </c>
      <c r="J128" s="16" t="s">
        <v>21</v>
      </c>
    </row>
    <row r="129" spans="1:10" ht="13.9" customHeight="1">
      <c r="A129" s="158"/>
      <c r="B129" s="152"/>
      <c r="C129" s="135"/>
      <c r="D129" s="93" t="s">
        <v>168</v>
      </c>
      <c r="E129" s="14">
        <v>17256</v>
      </c>
      <c r="F129" s="15">
        <v>8972</v>
      </c>
      <c r="G129" s="15">
        <v>11980</v>
      </c>
      <c r="H129" s="15">
        <v>15704</v>
      </c>
      <c r="I129" s="16">
        <v>15843</v>
      </c>
      <c r="J129" s="16" t="s">
        <v>21</v>
      </c>
    </row>
    <row r="130" spans="1:10" ht="13.9" customHeight="1">
      <c r="A130" s="158"/>
      <c r="B130" s="151" t="s">
        <v>203</v>
      </c>
      <c r="C130" s="156" t="s">
        <v>53</v>
      </c>
      <c r="D130" s="157"/>
      <c r="E130" s="14">
        <v>309156</v>
      </c>
      <c r="F130" s="15">
        <v>185858</v>
      </c>
      <c r="G130" s="15">
        <v>253190</v>
      </c>
      <c r="H130" s="15">
        <v>300901</v>
      </c>
      <c r="I130" s="16">
        <v>328488</v>
      </c>
      <c r="J130" s="16">
        <v>56601</v>
      </c>
    </row>
    <row r="131" spans="1:10" ht="13.9" customHeight="1">
      <c r="A131" s="158"/>
      <c r="B131" s="152"/>
      <c r="C131" s="92"/>
      <c r="D131" s="95" t="s">
        <v>158</v>
      </c>
      <c r="E131" s="14">
        <v>2025</v>
      </c>
      <c r="F131" s="15">
        <v>1651</v>
      </c>
      <c r="G131" s="15">
        <v>2428</v>
      </c>
      <c r="H131" s="15">
        <v>2610</v>
      </c>
      <c r="I131" s="16">
        <v>2885</v>
      </c>
      <c r="J131" s="16">
        <v>738</v>
      </c>
    </row>
    <row r="132" spans="1:10" ht="13.9" customHeight="1">
      <c r="A132" s="158"/>
      <c r="B132" s="152"/>
      <c r="C132" s="135"/>
      <c r="D132" s="95" t="s">
        <v>157</v>
      </c>
      <c r="E132" s="14">
        <v>5840</v>
      </c>
      <c r="F132" s="15">
        <v>3920</v>
      </c>
      <c r="G132" s="15">
        <v>6162</v>
      </c>
      <c r="H132" s="15">
        <v>6229</v>
      </c>
      <c r="I132" s="16">
        <v>7057</v>
      </c>
      <c r="J132" s="16">
        <v>1360</v>
      </c>
    </row>
    <row r="133" spans="1:10" ht="13.9" customHeight="1">
      <c r="A133" s="158"/>
      <c r="B133" s="152"/>
      <c r="C133" s="135"/>
      <c r="D133" s="95" t="s">
        <v>156</v>
      </c>
      <c r="E133" s="14">
        <v>11460</v>
      </c>
      <c r="F133" s="15">
        <v>6851</v>
      </c>
      <c r="G133" s="15">
        <v>6354</v>
      </c>
      <c r="H133" s="15">
        <v>7723</v>
      </c>
      <c r="I133" s="16">
        <v>9630</v>
      </c>
      <c r="J133" s="16">
        <v>2642</v>
      </c>
    </row>
    <row r="134" spans="1:10" ht="13.9" customHeight="1">
      <c r="A134" s="158"/>
      <c r="B134" s="152"/>
      <c r="C134" s="135"/>
      <c r="D134" s="93" t="s">
        <v>169</v>
      </c>
      <c r="E134" s="14">
        <v>11640</v>
      </c>
      <c r="F134" s="15">
        <v>7940</v>
      </c>
      <c r="G134" s="15">
        <v>10403</v>
      </c>
      <c r="H134" s="15">
        <v>12920</v>
      </c>
      <c r="I134" s="16">
        <v>13790</v>
      </c>
      <c r="J134" s="16">
        <v>4181</v>
      </c>
    </row>
    <row r="135" spans="1:10" ht="13.9" customHeight="1">
      <c r="A135" s="158"/>
      <c r="B135" s="152"/>
      <c r="C135" s="135"/>
      <c r="D135" s="93" t="s">
        <v>170</v>
      </c>
      <c r="E135" s="14">
        <v>6627</v>
      </c>
      <c r="F135" s="15">
        <v>4656</v>
      </c>
      <c r="G135" s="15">
        <v>6010</v>
      </c>
      <c r="H135" s="15">
        <v>6594</v>
      </c>
      <c r="I135" s="16">
        <v>7707</v>
      </c>
      <c r="J135" s="16">
        <v>2313</v>
      </c>
    </row>
    <row r="136" spans="1:10" ht="13.9" customHeight="1">
      <c r="A136" s="158"/>
      <c r="B136" s="152"/>
      <c r="C136" s="135"/>
      <c r="D136" s="95" t="s">
        <v>155</v>
      </c>
      <c r="E136" s="14">
        <v>23512</v>
      </c>
      <c r="F136" s="15">
        <v>14948</v>
      </c>
      <c r="G136" s="15">
        <v>20839</v>
      </c>
      <c r="H136" s="15">
        <v>22009</v>
      </c>
      <c r="I136" s="16">
        <v>23999</v>
      </c>
      <c r="J136" s="16">
        <v>4357</v>
      </c>
    </row>
    <row r="137" spans="1:10" ht="13.9" customHeight="1">
      <c r="A137" s="158"/>
      <c r="B137" s="152"/>
      <c r="C137" s="135"/>
      <c r="D137" s="95" t="s">
        <v>154</v>
      </c>
      <c r="E137" s="14">
        <v>3094</v>
      </c>
      <c r="F137" s="15">
        <v>2104</v>
      </c>
      <c r="G137" s="15">
        <v>2636</v>
      </c>
      <c r="H137" s="15">
        <v>3441</v>
      </c>
      <c r="I137" s="16">
        <v>3432</v>
      </c>
      <c r="J137" s="16">
        <v>1237</v>
      </c>
    </row>
    <row r="138" spans="1:10" ht="13.9" customHeight="1">
      <c r="A138" s="158"/>
      <c r="B138" s="152"/>
      <c r="C138" s="135"/>
      <c r="D138" s="97" t="s">
        <v>201</v>
      </c>
      <c r="E138" s="14">
        <v>27847</v>
      </c>
      <c r="F138" s="15">
        <v>16580</v>
      </c>
      <c r="G138" s="15">
        <v>21979</v>
      </c>
      <c r="H138" s="15">
        <v>22363</v>
      </c>
      <c r="I138" s="16">
        <v>24597</v>
      </c>
      <c r="J138" s="16">
        <v>4820</v>
      </c>
    </row>
    <row r="139" spans="1:10" ht="13.9" customHeight="1">
      <c r="A139" s="158"/>
      <c r="B139" s="152"/>
      <c r="C139" s="135"/>
      <c r="D139" s="96" t="s">
        <v>153</v>
      </c>
      <c r="E139" s="14">
        <v>1989</v>
      </c>
      <c r="F139" s="15">
        <v>1356</v>
      </c>
      <c r="G139" s="15">
        <v>1378</v>
      </c>
      <c r="H139" s="15">
        <v>1535</v>
      </c>
      <c r="I139" s="16">
        <v>1703</v>
      </c>
      <c r="J139" s="16">
        <v>784</v>
      </c>
    </row>
    <row r="140" spans="1:10" ht="13.9" customHeight="1">
      <c r="A140" s="158"/>
      <c r="B140" s="152"/>
      <c r="C140" s="135"/>
      <c r="D140" s="95" t="s">
        <v>152</v>
      </c>
      <c r="E140" s="14">
        <v>58179</v>
      </c>
      <c r="F140" s="15">
        <v>35469</v>
      </c>
      <c r="G140" s="15">
        <v>45651</v>
      </c>
      <c r="H140" s="15">
        <v>50529</v>
      </c>
      <c r="I140" s="16">
        <v>55725</v>
      </c>
      <c r="J140" s="16">
        <v>12829</v>
      </c>
    </row>
    <row r="141" spans="1:10" ht="13.9" customHeight="1">
      <c r="A141" s="158"/>
      <c r="B141" s="152"/>
      <c r="C141" s="135"/>
      <c r="D141" s="97" t="s">
        <v>171</v>
      </c>
      <c r="E141" s="14">
        <v>133532</v>
      </c>
      <c r="F141" s="15">
        <v>77013</v>
      </c>
      <c r="G141" s="15">
        <v>112441</v>
      </c>
      <c r="H141" s="15">
        <v>148389</v>
      </c>
      <c r="I141" s="16">
        <v>159633</v>
      </c>
      <c r="J141" s="16">
        <v>21340</v>
      </c>
    </row>
    <row r="142" spans="1:10" ht="13.9" customHeight="1">
      <c r="A142" s="158"/>
      <c r="B142" s="152"/>
      <c r="C142" s="135"/>
      <c r="D142" s="97" t="s">
        <v>172</v>
      </c>
      <c r="E142" s="14" t="s">
        <v>12</v>
      </c>
      <c r="F142" s="15" t="s">
        <v>12</v>
      </c>
      <c r="G142" s="15" t="s">
        <v>12</v>
      </c>
      <c r="H142" s="15" t="s">
        <v>21</v>
      </c>
      <c r="I142" s="19" t="s">
        <v>21</v>
      </c>
      <c r="J142" s="19" t="s">
        <v>21</v>
      </c>
    </row>
    <row r="143" spans="1:10" ht="13.9" customHeight="1">
      <c r="A143" s="158"/>
      <c r="B143" s="152"/>
      <c r="C143" s="135"/>
      <c r="D143" s="97" t="s">
        <v>173</v>
      </c>
      <c r="E143" s="14" t="s">
        <v>12</v>
      </c>
      <c r="F143" s="15" t="s">
        <v>12</v>
      </c>
      <c r="G143" s="15" t="s">
        <v>12</v>
      </c>
      <c r="H143" s="15" t="s">
        <v>21</v>
      </c>
      <c r="I143" s="19" t="s">
        <v>21</v>
      </c>
      <c r="J143" s="19" t="s">
        <v>21</v>
      </c>
    </row>
    <row r="144" spans="1:10" ht="13.9" customHeight="1">
      <c r="A144" s="158"/>
      <c r="B144" s="152"/>
      <c r="C144" s="135"/>
      <c r="D144" s="96" t="s">
        <v>151</v>
      </c>
      <c r="E144" s="14">
        <v>12927</v>
      </c>
      <c r="F144" s="15">
        <v>7551</v>
      </c>
      <c r="G144" s="15">
        <v>9733</v>
      </c>
      <c r="H144" s="15">
        <v>9361</v>
      </c>
      <c r="I144" s="16">
        <v>9743</v>
      </c>
      <c r="J144" s="16">
        <v>1335</v>
      </c>
    </row>
    <row r="145" spans="1:10" ht="13.9" customHeight="1">
      <c r="A145" s="158"/>
      <c r="B145" s="152"/>
      <c r="C145" s="135"/>
      <c r="D145" s="98" t="s">
        <v>174</v>
      </c>
      <c r="E145" s="14">
        <v>8387</v>
      </c>
      <c r="F145" s="15">
        <v>4584</v>
      </c>
      <c r="G145" s="15">
        <v>5840</v>
      </c>
      <c r="H145" s="15">
        <v>5025</v>
      </c>
      <c r="I145" s="16">
        <v>6562</v>
      </c>
      <c r="J145" s="16">
        <v>1778</v>
      </c>
    </row>
    <row r="146" spans="1:10" ht="13.9" customHeight="1">
      <c r="A146" s="158"/>
      <c r="B146" s="152"/>
      <c r="C146" s="135"/>
      <c r="D146" s="95" t="s">
        <v>37</v>
      </c>
      <c r="E146" s="14">
        <v>2097</v>
      </c>
      <c r="F146" s="15">
        <v>1235</v>
      </c>
      <c r="G146" s="15">
        <v>1336</v>
      </c>
      <c r="H146" s="15">
        <v>2173</v>
      </c>
      <c r="I146" s="16">
        <v>2025</v>
      </c>
      <c r="J146" s="16">
        <v>576</v>
      </c>
    </row>
    <row r="147" spans="1:10" ht="13.9" customHeight="1">
      <c r="A147" s="158"/>
      <c r="B147" s="153" t="s">
        <v>200</v>
      </c>
      <c r="C147" s="154"/>
      <c r="D147" s="155"/>
      <c r="E147" s="99" t="s">
        <v>12</v>
      </c>
      <c r="F147" s="100" t="s">
        <v>12</v>
      </c>
      <c r="G147" s="100" t="s">
        <v>12</v>
      </c>
      <c r="H147" s="100" t="s">
        <v>21</v>
      </c>
      <c r="I147" s="17" t="s">
        <v>21</v>
      </c>
      <c r="J147" s="17" t="s">
        <v>21</v>
      </c>
    </row>
    <row r="148" spans="1:10" ht="13.9" customHeight="1">
      <c r="A148" s="158" t="s">
        <v>143</v>
      </c>
      <c r="B148" s="152" t="s">
        <v>159</v>
      </c>
      <c r="C148" s="156" t="s">
        <v>53</v>
      </c>
      <c r="D148" s="157"/>
      <c r="E148" s="14">
        <v>151432</v>
      </c>
      <c r="F148" s="15">
        <v>146185</v>
      </c>
      <c r="G148" s="15">
        <v>123638</v>
      </c>
      <c r="H148" s="15">
        <v>142993</v>
      </c>
      <c r="I148" s="16">
        <v>150755</v>
      </c>
      <c r="J148" s="16" t="s">
        <v>21</v>
      </c>
    </row>
    <row r="149" spans="1:10" ht="13.9" customHeight="1">
      <c r="A149" s="158"/>
      <c r="B149" s="152"/>
      <c r="C149" s="92"/>
      <c r="D149" s="93" t="s">
        <v>165</v>
      </c>
      <c r="E149" s="14">
        <v>115750</v>
      </c>
      <c r="F149" s="15">
        <v>110653</v>
      </c>
      <c r="G149" s="15">
        <v>94426</v>
      </c>
      <c r="H149" s="15">
        <v>108298</v>
      </c>
      <c r="I149" s="16">
        <v>113878</v>
      </c>
      <c r="J149" s="16" t="s">
        <v>21</v>
      </c>
    </row>
    <row r="150" spans="1:10" ht="13.9" customHeight="1">
      <c r="A150" s="158"/>
      <c r="B150" s="152"/>
      <c r="C150" s="135"/>
      <c r="D150" s="94" t="s">
        <v>166</v>
      </c>
      <c r="E150" s="14">
        <v>1948</v>
      </c>
      <c r="F150" s="15">
        <v>1577</v>
      </c>
      <c r="G150" s="15">
        <v>1983</v>
      </c>
      <c r="H150" s="15">
        <v>1945</v>
      </c>
      <c r="I150" s="16">
        <v>1816</v>
      </c>
      <c r="J150" s="16" t="s">
        <v>21</v>
      </c>
    </row>
    <row r="151" spans="1:10" ht="13.9" customHeight="1">
      <c r="A151" s="158"/>
      <c r="B151" s="152"/>
      <c r="C151" s="135"/>
      <c r="D151" s="94" t="s">
        <v>167</v>
      </c>
      <c r="E151" s="14">
        <v>8814</v>
      </c>
      <c r="F151" s="15">
        <v>9669</v>
      </c>
      <c r="G151" s="15">
        <v>7957</v>
      </c>
      <c r="H151" s="15">
        <v>8717</v>
      </c>
      <c r="I151" s="16">
        <v>9402</v>
      </c>
      <c r="J151" s="16" t="s">
        <v>21</v>
      </c>
    </row>
    <row r="152" spans="1:10" ht="13.9" customHeight="1">
      <c r="A152" s="158"/>
      <c r="B152" s="152"/>
      <c r="C152" s="135"/>
      <c r="D152" s="93" t="s">
        <v>168</v>
      </c>
      <c r="E152" s="14">
        <v>24920</v>
      </c>
      <c r="F152" s="15">
        <v>24286</v>
      </c>
      <c r="G152" s="15">
        <v>19272</v>
      </c>
      <c r="H152" s="15">
        <v>24033</v>
      </c>
      <c r="I152" s="16">
        <v>25659</v>
      </c>
      <c r="J152" s="16" t="s">
        <v>21</v>
      </c>
    </row>
    <row r="153" spans="1:10" ht="13.9" customHeight="1">
      <c r="A153" s="158"/>
      <c r="B153" s="151" t="s">
        <v>203</v>
      </c>
      <c r="C153" s="156" t="s">
        <v>53</v>
      </c>
      <c r="D153" s="157"/>
      <c r="E153" s="14">
        <v>536599</v>
      </c>
      <c r="F153" s="15">
        <v>532604</v>
      </c>
      <c r="G153" s="15">
        <v>460375</v>
      </c>
      <c r="H153" s="15">
        <v>524584</v>
      </c>
      <c r="I153" s="16">
        <v>561570</v>
      </c>
      <c r="J153" s="16">
        <v>306479</v>
      </c>
    </row>
    <row r="154" spans="1:10" ht="13.9" customHeight="1">
      <c r="A154" s="158"/>
      <c r="B154" s="152"/>
      <c r="C154" s="92"/>
      <c r="D154" s="95" t="s">
        <v>158</v>
      </c>
      <c r="E154" s="14">
        <v>3653</v>
      </c>
      <c r="F154" s="15">
        <v>3826</v>
      </c>
      <c r="G154" s="15">
        <v>3906</v>
      </c>
      <c r="H154" s="15">
        <v>4327</v>
      </c>
      <c r="I154" s="16">
        <v>4802</v>
      </c>
      <c r="J154" s="16">
        <v>8630</v>
      </c>
    </row>
    <row r="155" spans="1:10" ht="13.9" customHeight="1">
      <c r="A155" s="158"/>
      <c r="B155" s="152"/>
      <c r="C155" s="135"/>
      <c r="D155" s="95" t="s">
        <v>157</v>
      </c>
      <c r="E155" s="14">
        <v>10614</v>
      </c>
      <c r="F155" s="15">
        <v>10486</v>
      </c>
      <c r="G155" s="15">
        <v>8416</v>
      </c>
      <c r="H155" s="15">
        <v>10211</v>
      </c>
      <c r="I155" s="16">
        <v>12029</v>
      </c>
      <c r="J155" s="16">
        <v>13344</v>
      </c>
    </row>
    <row r="156" spans="1:10" ht="13.9" customHeight="1">
      <c r="A156" s="158"/>
      <c r="B156" s="152"/>
      <c r="C156" s="135"/>
      <c r="D156" s="95" t="s">
        <v>156</v>
      </c>
      <c r="E156" s="14">
        <v>20060</v>
      </c>
      <c r="F156" s="15">
        <v>19052</v>
      </c>
      <c r="G156" s="15">
        <v>13293</v>
      </c>
      <c r="H156" s="15">
        <v>13572</v>
      </c>
      <c r="I156" s="16">
        <v>17335</v>
      </c>
      <c r="J156" s="16">
        <v>26776</v>
      </c>
    </row>
    <row r="157" spans="1:10" ht="13.9" customHeight="1">
      <c r="A157" s="158"/>
      <c r="B157" s="152"/>
      <c r="C157" s="135"/>
      <c r="D157" s="93" t="s">
        <v>169</v>
      </c>
      <c r="E157" s="14">
        <v>23293</v>
      </c>
      <c r="F157" s="15">
        <v>24271</v>
      </c>
      <c r="G157" s="15">
        <v>21989</v>
      </c>
      <c r="H157" s="15">
        <v>24070</v>
      </c>
      <c r="I157" s="16">
        <v>25491</v>
      </c>
      <c r="J157" s="16">
        <v>42652</v>
      </c>
    </row>
    <row r="158" spans="1:10" ht="13.9" customHeight="1">
      <c r="A158" s="158"/>
      <c r="B158" s="152"/>
      <c r="C158" s="135"/>
      <c r="D158" s="93" t="s">
        <v>170</v>
      </c>
      <c r="E158" s="14">
        <v>14343</v>
      </c>
      <c r="F158" s="15">
        <v>14638</v>
      </c>
      <c r="G158" s="15">
        <v>13269</v>
      </c>
      <c r="H158" s="15">
        <v>15941</v>
      </c>
      <c r="I158" s="16">
        <v>17097</v>
      </c>
      <c r="J158" s="16">
        <v>16133</v>
      </c>
    </row>
    <row r="159" spans="1:10" ht="13.9" customHeight="1">
      <c r="A159" s="158"/>
      <c r="B159" s="152"/>
      <c r="C159" s="135"/>
      <c r="D159" s="95" t="s">
        <v>155</v>
      </c>
      <c r="E159" s="14">
        <v>48172</v>
      </c>
      <c r="F159" s="15">
        <v>43558</v>
      </c>
      <c r="G159" s="15">
        <v>36084</v>
      </c>
      <c r="H159" s="15">
        <v>36329</v>
      </c>
      <c r="I159" s="16">
        <v>38688</v>
      </c>
      <c r="J159" s="16">
        <v>17003</v>
      </c>
    </row>
    <row r="160" spans="1:10" ht="13.9" customHeight="1">
      <c r="A160" s="158"/>
      <c r="B160" s="152"/>
      <c r="C160" s="135"/>
      <c r="D160" s="95" t="s">
        <v>154</v>
      </c>
      <c r="E160" s="14">
        <v>7206</v>
      </c>
      <c r="F160" s="15">
        <v>6263</v>
      </c>
      <c r="G160" s="15">
        <v>5952</v>
      </c>
      <c r="H160" s="15">
        <v>5739</v>
      </c>
      <c r="I160" s="16">
        <v>6608</v>
      </c>
      <c r="J160" s="16">
        <v>7033</v>
      </c>
    </row>
    <row r="161" spans="1:10" ht="13.9" customHeight="1">
      <c r="A161" s="158"/>
      <c r="B161" s="152"/>
      <c r="C161" s="135"/>
      <c r="D161" s="97" t="s">
        <v>201</v>
      </c>
      <c r="E161" s="14">
        <v>43877</v>
      </c>
      <c r="F161" s="15">
        <v>46955</v>
      </c>
      <c r="G161" s="15">
        <v>38694</v>
      </c>
      <c r="H161" s="15">
        <v>42682</v>
      </c>
      <c r="I161" s="16">
        <v>44169</v>
      </c>
      <c r="J161" s="16">
        <v>30329</v>
      </c>
    </row>
    <row r="162" spans="1:10" ht="13.9" customHeight="1">
      <c r="A162" s="158"/>
      <c r="B162" s="152"/>
      <c r="C162" s="135"/>
      <c r="D162" s="96" t="s">
        <v>153</v>
      </c>
      <c r="E162" s="14">
        <v>3279</v>
      </c>
      <c r="F162" s="15">
        <v>3288</v>
      </c>
      <c r="G162" s="15">
        <v>2621</v>
      </c>
      <c r="H162" s="15">
        <v>2989</v>
      </c>
      <c r="I162" s="16">
        <v>3170</v>
      </c>
      <c r="J162" s="16">
        <v>4248</v>
      </c>
    </row>
    <row r="163" spans="1:10" ht="13.9" customHeight="1">
      <c r="A163" s="158"/>
      <c r="B163" s="152"/>
      <c r="C163" s="135"/>
      <c r="D163" s="95" t="s">
        <v>152</v>
      </c>
      <c r="E163" s="14">
        <v>104749</v>
      </c>
      <c r="F163" s="15">
        <v>101183</v>
      </c>
      <c r="G163" s="15">
        <v>89786</v>
      </c>
      <c r="H163" s="15">
        <v>98597</v>
      </c>
      <c r="I163" s="16">
        <v>106633</v>
      </c>
      <c r="J163" s="16">
        <v>93129</v>
      </c>
    </row>
    <row r="164" spans="1:10" ht="13.9" customHeight="1">
      <c r="A164" s="158"/>
      <c r="B164" s="152"/>
      <c r="C164" s="135"/>
      <c r="D164" s="97" t="s">
        <v>171</v>
      </c>
      <c r="E164" s="14">
        <v>209251</v>
      </c>
      <c r="F164" s="15">
        <v>215004</v>
      </c>
      <c r="G164" s="15">
        <v>189898</v>
      </c>
      <c r="H164" s="15">
        <v>232814</v>
      </c>
      <c r="I164" s="16">
        <v>249937</v>
      </c>
      <c r="J164" s="16">
        <v>47201</v>
      </c>
    </row>
    <row r="165" spans="1:10" ht="13.9" customHeight="1">
      <c r="A165" s="158"/>
      <c r="B165" s="152"/>
      <c r="C165" s="135"/>
      <c r="D165" s="97" t="s">
        <v>172</v>
      </c>
      <c r="E165" s="14" t="s">
        <v>12</v>
      </c>
      <c r="F165" s="15" t="s">
        <v>12</v>
      </c>
      <c r="G165" s="15" t="s">
        <v>12</v>
      </c>
      <c r="H165" s="15" t="s">
        <v>21</v>
      </c>
      <c r="I165" s="16" t="s">
        <v>21</v>
      </c>
      <c r="J165" s="16">
        <v>1</v>
      </c>
    </row>
    <row r="166" spans="1:10" ht="13.9" customHeight="1">
      <c r="A166" s="158"/>
      <c r="B166" s="152"/>
      <c r="C166" s="135"/>
      <c r="D166" s="97" t="s">
        <v>173</v>
      </c>
      <c r="E166" s="14" t="s">
        <v>12</v>
      </c>
      <c r="F166" s="15" t="s">
        <v>12</v>
      </c>
      <c r="G166" s="15" t="s">
        <v>12</v>
      </c>
      <c r="H166" s="15" t="s">
        <v>21</v>
      </c>
      <c r="I166" s="16" t="s">
        <v>21</v>
      </c>
      <c r="J166" s="16" t="s">
        <v>21</v>
      </c>
    </row>
    <row r="167" spans="1:10" ht="13.9" customHeight="1">
      <c r="A167" s="158"/>
      <c r="B167" s="152"/>
      <c r="C167" s="135"/>
      <c r="D167" s="96" t="s">
        <v>151</v>
      </c>
      <c r="E167" s="14">
        <v>23289</v>
      </c>
      <c r="F167" s="15">
        <v>21752</v>
      </c>
      <c r="G167" s="15">
        <v>20075</v>
      </c>
      <c r="H167" s="15">
        <v>20767</v>
      </c>
      <c r="I167" s="16">
        <v>20154</v>
      </c>
      <c r="J167" s="16">
        <v>5626</v>
      </c>
    </row>
    <row r="168" spans="1:10" ht="13.9" customHeight="1">
      <c r="A168" s="158"/>
      <c r="B168" s="152"/>
      <c r="C168" s="135"/>
      <c r="D168" s="98" t="s">
        <v>174</v>
      </c>
      <c r="E168" s="14">
        <v>20875</v>
      </c>
      <c r="F168" s="15">
        <v>18303</v>
      </c>
      <c r="G168" s="15">
        <v>13461</v>
      </c>
      <c r="H168" s="15">
        <v>13221</v>
      </c>
      <c r="I168" s="16">
        <v>12594</v>
      </c>
      <c r="J168" s="16">
        <v>4246</v>
      </c>
    </row>
    <row r="169" spans="1:10" ht="13.9" customHeight="1">
      <c r="A169" s="158"/>
      <c r="B169" s="152"/>
      <c r="C169" s="135"/>
      <c r="D169" s="95" t="s">
        <v>37</v>
      </c>
      <c r="E169" s="14">
        <v>3938</v>
      </c>
      <c r="F169" s="15">
        <v>4025</v>
      </c>
      <c r="G169" s="15">
        <v>2931</v>
      </c>
      <c r="H169" s="15">
        <v>3325</v>
      </c>
      <c r="I169" s="16">
        <v>2863</v>
      </c>
      <c r="J169" s="16">
        <v>1093</v>
      </c>
    </row>
    <row r="170" spans="1:10" ht="13.9" customHeight="1">
      <c r="A170" s="158"/>
      <c r="B170" s="153" t="s">
        <v>200</v>
      </c>
      <c r="C170" s="154"/>
      <c r="D170" s="155"/>
      <c r="E170" s="99">
        <v>73</v>
      </c>
      <c r="F170" s="100">
        <v>76</v>
      </c>
      <c r="G170" s="100">
        <v>77</v>
      </c>
      <c r="H170" s="100">
        <v>62</v>
      </c>
      <c r="I170" s="17">
        <v>74</v>
      </c>
      <c r="J170" s="17" t="s">
        <v>21</v>
      </c>
    </row>
    <row r="171" spans="1:10" ht="13.9" customHeight="1">
      <c r="A171" s="158" t="s">
        <v>142</v>
      </c>
      <c r="B171" s="152" t="s">
        <v>159</v>
      </c>
      <c r="C171" s="156" t="s">
        <v>53</v>
      </c>
      <c r="D171" s="157"/>
      <c r="E171" s="14">
        <v>45779</v>
      </c>
      <c r="F171" s="15">
        <v>43870</v>
      </c>
      <c r="G171" s="15">
        <v>28064</v>
      </c>
      <c r="H171" s="15">
        <v>29678</v>
      </c>
      <c r="I171" s="16">
        <v>39110</v>
      </c>
      <c r="J171" s="16" t="s">
        <v>21</v>
      </c>
    </row>
    <row r="172" spans="1:10" ht="13.9" customHeight="1">
      <c r="A172" s="158"/>
      <c r="B172" s="152"/>
      <c r="C172" s="92"/>
      <c r="D172" s="93" t="s">
        <v>165</v>
      </c>
      <c r="E172" s="14">
        <v>39858</v>
      </c>
      <c r="F172" s="15">
        <v>37630</v>
      </c>
      <c r="G172" s="15">
        <v>23552</v>
      </c>
      <c r="H172" s="15">
        <v>25020</v>
      </c>
      <c r="I172" s="16">
        <v>33612</v>
      </c>
      <c r="J172" s="16" t="s">
        <v>21</v>
      </c>
    </row>
    <row r="173" spans="1:10" ht="13.9" customHeight="1">
      <c r="A173" s="158"/>
      <c r="B173" s="152"/>
      <c r="C173" s="135"/>
      <c r="D173" s="94" t="s">
        <v>166</v>
      </c>
      <c r="E173" s="14">
        <v>479</v>
      </c>
      <c r="F173" s="15">
        <v>460</v>
      </c>
      <c r="G173" s="15">
        <v>319</v>
      </c>
      <c r="H173" s="15">
        <v>479</v>
      </c>
      <c r="I173" s="16">
        <v>328</v>
      </c>
      <c r="J173" s="16" t="s">
        <v>21</v>
      </c>
    </row>
    <row r="174" spans="1:10" ht="13.9" customHeight="1">
      <c r="A174" s="158"/>
      <c r="B174" s="152"/>
      <c r="C174" s="135"/>
      <c r="D174" s="94" t="s">
        <v>167</v>
      </c>
      <c r="E174" s="14">
        <v>1174</v>
      </c>
      <c r="F174" s="15">
        <v>1347</v>
      </c>
      <c r="G174" s="15">
        <v>999</v>
      </c>
      <c r="H174" s="15">
        <v>895</v>
      </c>
      <c r="I174" s="16">
        <v>976</v>
      </c>
      <c r="J174" s="16" t="s">
        <v>21</v>
      </c>
    </row>
    <row r="175" spans="1:10" ht="13.9" customHeight="1">
      <c r="A175" s="158"/>
      <c r="B175" s="152"/>
      <c r="C175" s="135"/>
      <c r="D175" s="93" t="s">
        <v>168</v>
      </c>
      <c r="E175" s="14">
        <v>4268</v>
      </c>
      <c r="F175" s="15">
        <v>4433</v>
      </c>
      <c r="G175" s="15">
        <v>3194</v>
      </c>
      <c r="H175" s="15">
        <v>3284</v>
      </c>
      <c r="I175" s="16">
        <v>4194</v>
      </c>
      <c r="J175" s="16" t="s">
        <v>21</v>
      </c>
    </row>
    <row r="176" spans="1:10" ht="13.9" customHeight="1">
      <c r="A176" s="158"/>
      <c r="B176" s="151" t="s">
        <v>203</v>
      </c>
      <c r="C176" s="156" t="s">
        <v>53</v>
      </c>
      <c r="D176" s="157"/>
      <c r="E176" s="14">
        <v>161613</v>
      </c>
      <c r="F176" s="15">
        <v>158777</v>
      </c>
      <c r="G176" s="15">
        <v>100950</v>
      </c>
      <c r="H176" s="15">
        <v>112205</v>
      </c>
      <c r="I176" s="16">
        <v>138981</v>
      </c>
      <c r="J176" s="16">
        <v>54450</v>
      </c>
    </row>
    <row r="177" spans="1:10" ht="13.9" customHeight="1">
      <c r="A177" s="158"/>
      <c r="B177" s="152"/>
      <c r="C177" s="92"/>
      <c r="D177" s="95" t="s">
        <v>158</v>
      </c>
      <c r="E177" s="14">
        <v>1036</v>
      </c>
      <c r="F177" s="15">
        <v>1140</v>
      </c>
      <c r="G177" s="15">
        <v>762</v>
      </c>
      <c r="H177" s="15">
        <v>839</v>
      </c>
      <c r="I177" s="16">
        <v>1139</v>
      </c>
      <c r="J177" s="16">
        <v>814</v>
      </c>
    </row>
    <row r="178" spans="1:10" ht="13.9" customHeight="1">
      <c r="A178" s="158"/>
      <c r="B178" s="152"/>
      <c r="C178" s="135"/>
      <c r="D178" s="95" t="s">
        <v>157</v>
      </c>
      <c r="E178" s="14">
        <v>3473</v>
      </c>
      <c r="F178" s="15">
        <v>3639</v>
      </c>
      <c r="G178" s="15">
        <v>2519</v>
      </c>
      <c r="H178" s="15">
        <v>2817</v>
      </c>
      <c r="I178" s="16">
        <v>3484</v>
      </c>
      <c r="J178" s="16">
        <v>1167</v>
      </c>
    </row>
    <row r="179" spans="1:10" ht="13.9" customHeight="1">
      <c r="A179" s="158"/>
      <c r="B179" s="152"/>
      <c r="C179" s="135"/>
      <c r="D179" s="95" t="s">
        <v>156</v>
      </c>
      <c r="E179" s="14">
        <v>6182</v>
      </c>
      <c r="F179" s="15">
        <v>6086</v>
      </c>
      <c r="G179" s="15">
        <v>3176</v>
      </c>
      <c r="H179" s="15">
        <v>3072</v>
      </c>
      <c r="I179" s="16">
        <v>4223</v>
      </c>
      <c r="J179" s="16">
        <v>2208</v>
      </c>
    </row>
    <row r="180" spans="1:10" ht="13.9" customHeight="1">
      <c r="A180" s="158"/>
      <c r="B180" s="152"/>
      <c r="C180" s="135"/>
      <c r="D180" s="93" t="s">
        <v>169</v>
      </c>
      <c r="E180" s="14">
        <v>5654</v>
      </c>
      <c r="F180" s="15">
        <v>5901</v>
      </c>
      <c r="G180" s="15">
        <v>3765</v>
      </c>
      <c r="H180" s="15">
        <v>4303</v>
      </c>
      <c r="I180" s="16">
        <v>5568</v>
      </c>
      <c r="J180" s="16">
        <v>2932</v>
      </c>
    </row>
    <row r="181" spans="1:10" ht="13.9" customHeight="1">
      <c r="A181" s="158"/>
      <c r="B181" s="152"/>
      <c r="C181" s="135"/>
      <c r="D181" s="93" t="s">
        <v>170</v>
      </c>
      <c r="E181" s="14">
        <v>4728</v>
      </c>
      <c r="F181" s="15">
        <v>5077</v>
      </c>
      <c r="G181" s="15">
        <v>3035</v>
      </c>
      <c r="H181" s="15">
        <v>3475</v>
      </c>
      <c r="I181" s="16">
        <v>4377</v>
      </c>
      <c r="J181" s="16">
        <v>1756</v>
      </c>
    </row>
    <row r="182" spans="1:10" ht="13.9" customHeight="1">
      <c r="A182" s="158"/>
      <c r="B182" s="152"/>
      <c r="C182" s="135"/>
      <c r="D182" s="95" t="s">
        <v>155</v>
      </c>
      <c r="E182" s="14">
        <v>13252</v>
      </c>
      <c r="F182" s="15">
        <v>11768</v>
      </c>
      <c r="G182" s="15">
        <v>7815</v>
      </c>
      <c r="H182" s="15">
        <v>8570</v>
      </c>
      <c r="I182" s="16">
        <v>9123</v>
      </c>
      <c r="J182" s="16">
        <v>3700</v>
      </c>
    </row>
    <row r="183" spans="1:10" ht="13.9" customHeight="1">
      <c r="A183" s="158"/>
      <c r="B183" s="152"/>
      <c r="C183" s="135"/>
      <c r="D183" s="95" t="s">
        <v>154</v>
      </c>
      <c r="E183" s="14">
        <v>2001</v>
      </c>
      <c r="F183" s="15">
        <v>2075</v>
      </c>
      <c r="G183" s="15">
        <v>1325</v>
      </c>
      <c r="H183" s="15">
        <v>1434</v>
      </c>
      <c r="I183" s="16">
        <v>1572</v>
      </c>
      <c r="J183" s="16">
        <v>779</v>
      </c>
    </row>
    <row r="184" spans="1:10" ht="13.9" customHeight="1">
      <c r="A184" s="158"/>
      <c r="B184" s="152"/>
      <c r="C184" s="135"/>
      <c r="D184" s="97" t="s">
        <v>201</v>
      </c>
      <c r="E184" s="14">
        <v>20810</v>
      </c>
      <c r="F184" s="15">
        <v>19790</v>
      </c>
      <c r="G184" s="15">
        <v>10429</v>
      </c>
      <c r="H184" s="15">
        <v>9234</v>
      </c>
      <c r="I184" s="16">
        <v>12039</v>
      </c>
      <c r="J184" s="16">
        <v>5621</v>
      </c>
    </row>
    <row r="185" spans="1:10" ht="13.9" customHeight="1">
      <c r="A185" s="158"/>
      <c r="B185" s="152"/>
      <c r="C185" s="135"/>
      <c r="D185" s="96" t="s">
        <v>153</v>
      </c>
      <c r="E185" s="14">
        <v>952</v>
      </c>
      <c r="F185" s="15">
        <v>1048</v>
      </c>
      <c r="G185" s="15">
        <v>543</v>
      </c>
      <c r="H185" s="15">
        <v>665</v>
      </c>
      <c r="I185" s="16">
        <v>931</v>
      </c>
      <c r="J185" s="16">
        <v>467</v>
      </c>
    </row>
    <row r="186" spans="1:10" ht="13.9" customHeight="1">
      <c r="A186" s="158"/>
      <c r="B186" s="152"/>
      <c r="C186" s="135"/>
      <c r="D186" s="95" t="s">
        <v>152</v>
      </c>
      <c r="E186" s="14">
        <v>36606</v>
      </c>
      <c r="F186" s="15">
        <v>33590</v>
      </c>
      <c r="G186" s="15">
        <v>20782</v>
      </c>
      <c r="H186" s="15">
        <v>21709</v>
      </c>
      <c r="I186" s="16">
        <v>27361</v>
      </c>
      <c r="J186" s="16">
        <v>17644</v>
      </c>
    </row>
    <row r="187" spans="1:10" ht="13.9" customHeight="1">
      <c r="A187" s="158"/>
      <c r="B187" s="152"/>
      <c r="C187" s="135"/>
      <c r="D187" s="97" t="s">
        <v>171</v>
      </c>
      <c r="E187" s="14">
        <v>43235</v>
      </c>
      <c r="F187" s="15">
        <v>48636</v>
      </c>
      <c r="G187" s="15">
        <v>35204</v>
      </c>
      <c r="H187" s="15">
        <v>43830</v>
      </c>
      <c r="I187" s="16">
        <v>54342</v>
      </c>
      <c r="J187" s="16">
        <v>17362</v>
      </c>
    </row>
    <row r="188" spans="1:10" ht="13.9" customHeight="1">
      <c r="A188" s="158"/>
      <c r="B188" s="152"/>
      <c r="C188" s="135"/>
      <c r="D188" s="97" t="s">
        <v>172</v>
      </c>
      <c r="E188" s="14" t="s">
        <v>12</v>
      </c>
      <c r="F188" s="15" t="s">
        <v>12</v>
      </c>
      <c r="G188" s="15" t="s">
        <v>12</v>
      </c>
      <c r="H188" s="15" t="s">
        <v>21</v>
      </c>
      <c r="I188" s="16" t="s">
        <v>21</v>
      </c>
      <c r="J188" s="16" t="s">
        <v>21</v>
      </c>
    </row>
    <row r="189" spans="1:10" ht="13.9" customHeight="1">
      <c r="A189" s="158"/>
      <c r="B189" s="152"/>
      <c r="C189" s="135"/>
      <c r="D189" s="97" t="s">
        <v>173</v>
      </c>
      <c r="E189" s="14" t="s">
        <v>12</v>
      </c>
      <c r="F189" s="15" t="s">
        <v>12</v>
      </c>
      <c r="G189" s="15" t="s">
        <v>12</v>
      </c>
      <c r="H189" s="15">
        <v>5</v>
      </c>
      <c r="I189" s="16" t="s">
        <v>21</v>
      </c>
      <c r="J189" s="16" t="s">
        <v>21</v>
      </c>
    </row>
    <row r="190" spans="1:10" ht="13.9" customHeight="1">
      <c r="A190" s="158"/>
      <c r="B190" s="152"/>
      <c r="C190" s="135"/>
      <c r="D190" s="96" t="s">
        <v>151</v>
      </c>
      <c r="E190" s="14">
        <v>10293</v>
      </c>
      <c r="F190" s="15">
        <v>9065</v>
      </c>
      <c r="G190" s="15">
        <v>5687</v>
      </c>
      <c r="H190" s="15">
        <v>5725</v>
      </c>
      <c r="I190" s="16">
        <v>7743</v>
      </c>
      <c r="J190" s="16">
        <v>2110</v>
      </c>
    </row>
    <row r="191" spans="1:10" ht="13.9" customHeight="1">
      <c r="A191" s="158"/>
      <c r="B191" s="152"/>
      <c r="C191" s="135"/>
      <c r="D191" s="98" t="s">
        <v>174</v>
      </c>
      <c r="E191" s="14">
        <v>11923</v>
      </c>
      <c r="F191" s="15">
        <v>9585</v>
      </c>
      <c r="G191" s="15">
        <v>5032</v>
      </c>
      <c r="H191" s="15">
        <v>5491</v>
      </c>
      <c r="I191" s="16">
        <v>5682</v>
      </c>
      <c r="J191" s="16">
        <v>8001</v>
      </c>
    </row>
    <row r="192" spans="1:10" ht="13.9" customHeight="1">
      <c r="A192" s="158"/>
      <c r="B192" s="152"/>
      <c r="C192" s="135"/>
      <c r="D192" s="95" t="s">
        <v>37</v>
      </c>
      <c r="E192" s="14">
        <v>1468</v>
      </c>
      <c r="F192" s="15">
        <v>1377</v>
      </c>
      <c r="G192" s="15">
        <v>876</v>
      </c>
      <c r="H192" s="15">
        <v>1036</v>
      </c>
      <c r="I192" s="16">
        <v>1397</v>
      </c>
      <c r="J192" s="16">
        <v>496</v>
      </c>
    </row>
    <row r="193" spans="1:10" ht="13.9" customHeight="1">
      <c r="A193" s="90"/>
      <c r="B193" s="153" t="s">
        <v>200</v>
      </c>
      <c r="C193" s="154"/>
      <c r="D193" s="155"/>
      <c r="E193" s="99" t="s">
        <v>12</v>
      </c>
      <c r="F193" s="100" t="s">
        <v>12</v>
      </c>
      <c r="G193" s="100" t="s">
        <v>12</v>
      </c>
      <c r="H193" s="100" t="s">
        <v>21</v>
      </c>
      <c r="I193" s="17" t="s">
        <v>21</v>
      </c>
      <c r="J193" s="17" t="s">
        <v>21</v>
      </c>
    </row>
    <row r="194" spans="1:10" ht="13.9" customHeight="1">
      <c r="A194" s="158" t="s">
        <v>141</v>
      </c>
      <c r="B194" s="152" t="s">
        <v>159</v>
      </c>
      <c r="C194" s="156" t="s">
        <v>53</v>
      </c>
      <c r="D194" s="157"/>
      <c r="E194" s="14">
        <v>76639</v>
      </c>
      <c r="F194" s="15">
        <v>68358</v>
      </c>
      <c r="G194" s="15">
        <v>54940</v>
      </c>
      <c r="H194" s="15">
        <v>61141</v>
      </c>
      <c r="I194" s="16">
        <v>65825</v>
      </c>
      <c r="J194" s="16" t="s">
        <v>21</v>
      </c>
    </row>
    <row r="195" spans="1:10" ht="13.9" customHeight="1">
      <c r="A195" s="158"/>
      <c r="B195" s="152"/>
      <c r="C195" s="92"/>
      <c r="D195" s="93" t="s">
        <v>165</v>
      </c>
      <c r="E195" s="14">
        <v>64879</v>
      </c>
      <c r="F195" s="15">
        <v>58054</v>
      </c>
      <c r="G195" s="15">
        <v>46455</v>
      </c>
      <c r="H195" s="15">
        <v>51471</v>
      </c>
      <c r="I195" s="16">
        <v>55850</v>
      </c>
      <c r="J195" s="16" t="s">
        <v>21</v>
      </c>
    </row>
    <row r="196" spans="1:10" ht="13.9" customHeight="1">
      <c r="A196" s="158"/>
      <c r="B196" s="152"/>
      <c r="C196" s="135"/>
      <c r="D196" s="94" t="s">
        <v>166</v>
      </c>
      <c r="E196" s="14">
        <v>1096</v>
      </c>
      <c r="F196" s="15">
        <v>1059</v>
      </c>
      <c r="G196" s="15">
        <v>1205</v>
      </c>
      <c r="H196" s="15">
        <v>1227</v>
      </c>
      <c r="I196" s="16">
        <v>1256</v>
      </c>
      <c r="J196" s="16" t="s">
        <v>21</v>
      </c>
    </row>
    <row r="197" spans="1:10" ht="13.9" customHeight="1">
      <c r="A197" s="158"/>
      <c r="B197" s="152"/>
      <c r="C197" s="135"/>
      <c r="D197" s="94" t="s">
        <v>167</v>
      </c>
      <c r="E197" s="14">
        <v>2876</v>
      </c>
      <c r="F197" s="15">
        <v>2918</v>
      </c>
      <c r="G197" s="15">
        <v>2026</v>
      </c>
      <c r="H197" s="15">
        <v>2461</v>
      </c>
      <c r="I197" s="16">
        <v>2516</v>
      </c>
      <c r="J197" s="16" t="s">
        <v>21</v>
      </c>
    </row>
    <row r="198" spans="1:10" ht="13.9" customHeight="1">
      <c r="A198" s="158"/>
      <c r="B198" s="152"/>
      <c r="C198" s="135"/>
      <c r="D198" s="93" t="s">
        <v>168</v>
      </c>
      <c r="E198" s="14">
        <v>7788</v>
      </c>
      <c r="F198" s="15">
        <v>6327</v>
      </c>
      <c r="G198" s="15">
        <v>5254</v>
      </c>
      <c r="H198" s="15">
        <v>5982</v>
      </c>
      <c r="I198" s="16">
        <v>6203</v>
      </c>
      <c r="J198" s="16" t="s">
        <v>21</v>
      </c>
    </row>
    <row r="199" spans="1:10" ht="13.9" customHeight="1">
      <c r="A199" s="158"/>
      <c r="B199" s="151" t="s">
        <v>203</v>
      </c>
      <c r="C199" s="156" t="s">
        <v>53</v>
      </c>
      <c r="D199" s="157"/>
      <c r="E199" s="14">
        <v>226920</v>
      </c>
      <c r="F199" s="15">
        <v>201929</v>
      </c>
      <c r="G199" s="15">
        <v>164271</v>
      </c>
      <c r="H199" s="15">
        <v>178225</v>
      </c>
      <c r="I199" s="16">
        <v>187525</v>
      </c>
      <c r="J199" s="16">
        <v>43873</v>
      </c>
    </row>
    <row r="200" spans="1:10" ht="13.9" customHeight="1">
      <c r="A200" s="158"/>
      <c r="B200" s="152"/>
      <c r="C200" s="92"/>
      <c r="D200" s="95" t="s">
        <v>158</v>
      </c>
      <c r="E200" s="14">
        <v>1818</v>
      </c>
      <c r="F200" s="15">
        <v>1896</v>
      </c>
      <c r="G200" s="15">
        <v>1589</v>
      </c>
      <c r="H200" s="15">
        <v>1647</v>
      </c>
      <c r="I200" s="16">
        <v>1974</v>
      </c>
      <c r="J200" s="16">
        <v>777</v>
      </c>
    </row>
    <row r="201" spans="1:10" ht="13.9" customHeight="1">
      <c r="A201" s="158"/>
      <c r="B201" s="152"/>
      <c r="C201" s="135"/>
      <c r="D201" s="95" t="s">
        <v>157</v>
      </c>
      <c r="E201" s="14">
        <v>5633</v>
      </c>
      <c r="F201" s="15">
        <v>5109</v>
      </c>
      <c r="G201" s="15">
        <v>4593</v>
      </c>
      <c r="H201" s="15">
        <v>5014</v>
      </c>
      <c r="I201" s="16">
        <v>5707</v>
      </c>
      <c r="J201" s="16">
        <v>1249</v>
      </c>
    </row>
    <row r="202" spans="1:10" ht="13.9" customHeight="1">
      <c r="A202" s="158"/>
      <c r="B202" s="152"/>
      <c r="C202" s="135"/>
      <c r="D202" s="95" t="s">
        <v>156</v>
      </c>
      <c r="E202" s="14">
        <v>9877</v>
      </c>
      <c r="F202" s="15">
        <v>8968</v>
      </c>
      <c r="G202" s="15">
        <v>5088</v>
      </c>
      <c r="H202" s="15">
        <v>5650</v>
      </c>
      <c r="I202" s="16">
        <v>6438</v>
      </c>
      <c r="J202" s="16">
        <v>1973</v>
      </c>
    </row>
    <row r="203" spans="1:10" ht="13.9" customHeight="1">
      <c r="A203" s="158"/>
      <c r="B203" s="152"/>
      <c r="C203" s="135"/>
      <c r="D203" s="93" t="s">
        <v>169</v>
      </c>
      <c r="E203" s="14">
        <v>10496</v>
      </c>
      <c r="F203" s="15">
        <v>9600</v>
      </c>
      <c r="G203" s="15">
        <v>8644</v>
      </c>
      <c r="H203" s="15">
        <v>9645</v>
      </c>
      <c r="I203" s="16">
        <v>10380</v>
      </c>
      <c r="J203" s="16">
        <v>5199</v>
      </c>
    </row>
    <row r="204" spans="1:10" ht="13.9" customHeight="1">
      <c r="A204" s="158"/>
      <c r="B204" s="152"/>
      <c r="C204" s="135"/>
      <c r="D204" s="93" t="s">
        <v>170</v>
      </c>
      <c r="E204" s="14">
        <v>6800</v>
      </c>
      <c r="F204" s="15">
        <v>6204</v>
      </c>
      <c r="G204" s="15">
        <v>5413</v>
      </c>
      <c r="H204" s="15">
        <v>6291</v>
      </c>
      <c r="I204" s="16">
        <v>6633</v>
      </c>
      <c r="J204" s="16">
        <v>1811</v>
      </c>
    </row>
    <row r="205" spans="1:10" ht="13.9" customHeight="1">
      <c r="A205" s="158"/>
      <c r="B205" s="152"/>
      <c r="C205" s="135"/>
      <c r="D205" s="95" t="s">
        <v>155</v>
      </c>
      <c r="E205" s="14">
        <v>15988</v>
      </c>
      <c r="F205" s="15">
        <v>14630</v>
      </c>
      <c r="G205" s="15">
        <v>11619</v>
      </c>
      <c r="H205" s="15">
        <v>12664</v>
      </c>
      <c r="I205" s="16">
        <v>12043</v>
      </c>
      <c r="J205" s="16">
        <v>3139</v>
      </c>
    </row>
    <row r="206" spans="1:10" ht="13.9" customHeight="1">
      <c r="A206" s="158"/>
      <c r="B206" s="152"/>
      <c r="C206" s="135"/>
      <c r="D206" s="95" t="s">
        <v>154</v>
      </c>
      <c r="E206" s="14">
        <v>3385</v>
      </c>
      <c r="F206" s="15">
        <v>2980</v>
      </c>
      <c r="G206" s="15">
        <v>2251</v>
      </c>
      <c r="H206" s="15">
        <v>2185</v>
      </c>
      <c r="I206" s="16">
        <v>2278</v>
      </c>
      <c r="J206" s="16">
        <v>943</v>
      </c>
    </row>
    <row r="207" spans="1:10" ht="13.9" customHeight="1">
      <c r="A207" s="158"/>
      <c r="B207" s="152"/>
      <c r="C207" s="135"/>
      <c r="D207" s="97" t="s">
        <v>201</v>
      </c>
      <c r="E207" s="14">
        <v>18009</v>
      </c>
      <c r="F207" s="15">
        <v>15917</v>
      </c>
      <c r="G207" s="15">
        <v>11280</v>
      </c>
      <c r="H207" s="15">
        <v>12825</v>
      </c>
      <c r="I207" s="16">
        <v>13593</v>
      </c>
      <c r="J207" s="16">
        <v>3344</v>
      </c>
    </row>
    <row r="208" spans="1:10" ht="13.9" customHeight="1">
      <c r="A208" s="158"/>
      <c r="B208" s="152"/>
      <c r="C208" s="135"/>
      <c r="D208" s="96" t="s">
        <v>153</v>
      </c>
      <c r="E208" s="14">
        <v>1739</v>
      </c>
      <c r="F208" s="15">
        <v>1588</v>
      </c>
      <c r="G208" s="15">
        <v>1070</v>
      </c>
      <c r="H208" s="15">
        <v>1195</v>
      </c>
      <c r="I208" s="16">
        <v>1119</v>
      </c>
      <c r="J208" s="16">
        <v>492</v>
      </c>
    </row>
    <row r="209" spans="1:10" ht="13.9" customHeight="1">
      <c r="A209" s="158"/>
      <c r="B209" s="152"/>
      <c r="C209" s="135"/>
      <c r="D209" s="95" t="s">
        <v>152</v>
      </c>
      <c r="E209" s="14">
        <v>60339</v>
      </c>
      <c r="F209" s="15">
        <v>54454</v>
      </c>
      <c r="G209" s="15">
        <v>44066</v>
      </c>
      <c r="H209" s="15">
        <v>46442</v>
      </c>
      <c r="I209" s="16">
        <v>50249</v>
      </c>
      <c r="J209" s="16">
        <v>9048</v>
      </c>
    </row>
    <row r="210" spans="1:10" ht="13.9" customHeight="1">
      <c r="A210" s="158"/>
      <c r="B210" s="152"/>
      <c r="C210" s="135"/>
      <c r="D210" s="97" t="s">
        <v>171</v>
      </c>
      <c r="E210" s="14">
        <v>70966</v>
      </c>
      <c r="F210" s="15">
        <v>62461</v>
      </c>
      <c r="G210" s="15">
        <v>52728</v>
      </c>
      <c r="H210" s="15">
        <v>58966</v>
      </c>
      <c r="I210" s="16">
        <v>61486</v>
      </c>
      <c r="J210" s="16">
        <v>15898</v>
      </c>
    </row>
    <row r="211" spans="1:10" ht="13.9" customHeight="1">
      <c r="A211" s="158"/>
      <c r="B211" s="152"/>
      <c r="C211" s="135"/>
      <c r="D211" s="97" t="s">
        <v>172</v>
      </c>
      <c r="E211" s="14">
        <v>6</v>
      </c>
      <c r="F211" s="15" t="s">
        <v>12</v>
      </c>
      <c r="G211" s="15" t="s">
        <v>12</v>
      </c>
      <c r="H211" s="15" t="s">
        <v>21</v>
      </c>
      <c r="I211" s="16" t="s">
        <v>21</v>
      </c>
      <c r="J211" s="16" t="s">
        <v>21</v>
      </c>
    </row>
    <row r="212" spans="1:10" ht="13.9" customHeight="1">
      <c r="A212" s="158"/>
      <c r="B212" s="152"/>
      <c r="C212" s="135"/>
      <c r="D212" s="97" t="s">
        <v>173</v>
      </c>
      <c r="E212" s="14">
        <v>13</v>
      </c>
      <c r="F212" s="15">
        <v>19</v>
      </c>
      <c r="G212" s="15">
        <v>45</v>
      </c>
      <c r="H212" s="15" t="s">
        <v>21</v>
      </c>
      <c r="I212" s="16" t="s">
        <v>21</v>
      </c>
      <c r="J212" s="16" t="s">
        <v>21</v>
      </c>
    </row>
    <row r="213" spans="1:10" ht="13.9" customHeight="1">
      <c r="A213" s="158"/>
      <c r="B213" s="152"/>
      <c r="C213" s="135"/>
      <c r="D213" s="96" t="s">
        <v>151</v>
      </c>
      <c r="E213" s="14">
        <v>9034</v>
      </c>
      <c r="F213" s="15">
        <v>8380</v>
      </c>
      <c r="G213" s="15">
        <v>7461</v>
      </c>
      <c r="H213" s="15">
        <v>7878</v>
      </c>
      <c r="I213" s="16">
        <v>8364</v>
      </c>
      <c r="J213" s="16">
        <v>1106</v>
      </c>
    </row>
    <row r="214" spans="1:10" ht="13.9" customHeight="1">
      <c r="A214" s="158"/>
      <c r="B214" s="152"/>
      <c r="C214" s="135"/>
      <c r="D214" s="98" t="s">
        <v>174</v>
      </c>
      <c r="E214" s="14">
        <v>10782</v>
      </c>
      <c r="F214" s="15">
        <v>8184</v>
      </c>
      <c r="G214" s="15">
        <v>7356</v>
      </c>
      <c r="H214" s="15">
        <v>6876</v>
      </c>
      <c r="I214" s="16">
        <v>6195</v>
      </c>
      <c r="J214" s="16">
        <v>2971</v>
      </c>
    </row>
    <row r="215" spans="1:10" ht="13.9" customHeight="1">
      <c r="A215" s="158"/>
      <c r="B215" s="152"/>
      <c r="C215" s="135"/>
      <c r="D215" s="95" t="s">
        <v>37</v>
      </c>
      <c r="E215" s="14">
        <v>2035</v>
      </c>
      <c r="F215" s="15">
        <v>1539</v>
      </c>
      <c r="G215" s="15">
        <v>1068</v>
      </c>
      <c r="H215" s="15">
        <v>947</v>
      </c>
      <c r="I215" s="16">
        <v>1066</v>
      </c>
      <c r="J215" s="16">
        <v>457</v>
      </c>
    </row>
    <row r="216" spans="1:10" ht="13.9" customHeight="1">
      <c r="A216" s="159"/>
      <c r="B216" s="160" t="s">
        <v>200</v>
      </c>
      <c r="C216" s="161"/>
      <c r="D216" s="162"/>
      <c r="E216" s="89">
        <v>1</v>
      </c>
      <c r="F216" s="27" t="s">
        <v>12</v>
      </c>
      <c r="G216" s="27" t="s">
        <v>12</v>
      </c>
      <c r="H216" s="27" t="s">
        <v>21</v>
      </c>
      <c r="I216" s="21" t="s">
        <v>21</v>
      </c>
      <c r="J216" s="21" t="s">
        <v>21</v>
      </c>
    </row>
    <row r="217" spans="1:10">
      <c r="J217" s="18" t="s">
        <v>139</v>
      </c>
    </row>
    <row r="218" spans="1:10">
      <c r="A218" s="22" t="s">
        <v>218</v>
      </c>
    </row>
  </sheetData>
  <mergeCells count="61">
    <mergeCell ref="C84:D84"/>
    <mergeCell ref="C125:D125"/>
    <mergeCell ref="C130:D130"/>
    <mergeCell ref="A125:A147"/>
    <mergeCell ref="A102:A124"/>
    <mergeCell ref="A79:A101"/>
    <mergeCell ref="B79:B83"/>
    <mergeCell ref="B32:D32"/>
    <mergeCell ref="C79:D79"/>
    <mergeCell ref="I8:I9"/>
    <mergeCell ref="C10:D10"/>
    <mergeCell ref="C15:D15"/>
    <mergeCell ref="A8:D9"/>
    <mergeCell ref="A10:A30"/>
    <mergeCell ref="B10:B14"/>
    <mergeCell ref="B15:B31"/>
    <mergeCell ref="A56:A78"/>
    <mergeCell ref="G8:G9"/>
    <mergeCell ref="H8:H9"/>
    <mergeCell ref="C33:D33"/>
    <mergeCell ref="C38:D38"/>
    <mergeCell ref="B55:D55"/>
    <mergeCell ref="C56:D56"/>
    <mergeCell ref="A148:A170"/>
    <mergeCell ref="B170:D170"/>
    <mergeCell ref="B148:B152"/>
    <mergeCell ref="A3:J3"/>
    <mergeCell ref="E8:E9"/>
    <mergeCell ref="F8:F9"/>
    <mergeCell ref="B102:B106"/>
    <mergeCell ref="B107:B123"/>
    <mergeCell ref="B33:B37"/>
    <mergeCell ref="B38:B54"/>
    <mergeCell ref="B56:B60"/>
    <mergeCell ref="C61:D61"/>
    <mergeCell ref="B78:D78"/>
    <mergeCell ref="A33:A55"/>
    <mergeCell ref="B84:B100"/>
    <mergeCell ref="B61:B77"/>
    <mergeCell ref="B194:B198"/>
    <mergeCell ref="B199:B215"/>
    <mergeCell ref="A194:A216"/>
    <mergeCell ref="A171:A192"/>
    <mergeCell ref="C171:D171"/>
    <mergeCell ref="C176:D176"/>
    <mergeCell ref="B193:D193"/>
    <mergeCell ref="C194:D194"/>
    <mergeCell ref="C199:D199"/>
    <mergeCell ref="B216:D216"/>
    <mergeCell ref="B176:B192"/>
    <mergeCell ref="B171:B175"/>
    <mergeCell ref="B153:B169"/>
    <mergeCell ref="B101:D101"/>
    <mergeCell ref="C102:D102"/>
    <mergeCell ref="C107:D107"/>
    <mergeCell ref="B124:D124"/>
    <mergeCell ref="B147:D147"/>
    <mergeCell ref="C148:D148"/>
    <mergeCell ref="C153:D153"/>
    <mergeCell ref="B125:B129"/>
    <mergeCell ref="B130:B146"/>
  </mergeCells>
  <phoneticPr fontId="2"/>
  <pageMargins left="0.23622047244094491" right="0.23622047244094491" top="0.74803149606299213" bottom="0.74803149606299213" header="0.31496062992125984" footer="0.31496062992125984"/>
  <pageSetup paperSize="9" fitToHeight="0" orientation="portrait" r:id="rId1"/>
  <headerFooter>
    <oddFooter>&amp;L&amp;"HGPｺﾞｼｯｸM,ﾒﾃﾞｨｳﾑ"&amp;A&amp;R&amp;"HGPｺﾞｼｯｸM,ﾒﾃﾞｨｳﾑ"&amp;A</oddFooter>
  </headerFooter>
  <rowBreaks count="4" manualBreakCount="4">
    <brk id="55" max="8" man="1"/>
    <brk id="101" max="8" man="1"/>
    <brk id="147" max="8" man="1"/>
    <brk id="19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zoomScale="98" zoomScaleNormal="98" zoomScaleSheetLayoutView="100" zoomScalePageLayoutView="85" workbookViewId="0">
      <selection activeCell="D35" sqref="D35"/>
    </sheetView>
  </sheetViews>
  <sheetFormatPr defaultColWidth="1.625" defaultRowHeight="12"/>
  <cols>
    <col min="1" max="1" width="3.25" style="20" customWidth="1"/>
    <col min="2" max="2" width="13.5" style="20" customWidth="1"/>
    <col min="3" max="3" width="16.375" style="20" customWidth="1"/>
    <col min="4" max="8" width="13.5" style="20" customWidth="1"/>
    <col min="9" max="16384" width="1.625" style="20"/>
  </cols>
  <sheetData>
    <row r="1" spans="1:8" s="23" customFormat="1" ht="18.75">
      <c r="A1" s="9" t="str">
        <f ca="1">MID(CELL("FILENAME",A1),FIND("]",CELL("FILENAME",A1))+1,99)&amp;"　"&amp;"図書館のＷｅｂサービス等の利用状況"</f>
        <v>98　図書館のＷｅｂサービス等の利用状況</v>
      </c>
      <c r="B1" s="9"/>
      <c r="C1" s="9"/>
      <c r="D1" s="9"/>
      <c r="E1" s="9"/>
      <c r="F1" s="9"/>
      <c r="G1" s="9"/>
      <c r="H1" s="9"/>
    </row>
    <row r="3" spans="1:8" s="137" customFormat="1" ht="34.9" customHeight="1">
      <c r="A3" s="163" t="s">
        <v>190</v>
      </c>
      <c r="B3" s="163"/>
      <c r="C3" s="163"/>
      <c r="D3" s="163"/>
      <c r="E3" s="163"/>
      <c r="F3" s="163"/>
      <c r="G3" s="163"/>
      <c r="H3" s="163"/>
    </row>
    <row r="4" spans="1:8">
      <c r="A4" s="128"/>
      <c r="B4" s="128"/>
      <c r="C4" s="128"/>
      <c r="D4" s="128"/>
      <c r="E4" s="128"/>
      <c r="F4" s="128"/>
      <c r="G4" s="128"/>
      <c r="H4" s="128"/>
    </row>
    <row r="5" spans="1:8" s="137" customFormat="1" ht="1.1499999999999999" customHeight="1">
      <c r="A5" s="128"/>
      <c r="B5" s="128"/>
      <c r="C5" s="128"/>
      <c r="D5" s="128"/>
      <c r="E5" s="128"/>
      <c r="F5" s="128"/>
      <c r="G5" s="128"/>
      <c r="H5" s="128"/>
    </row>
    <row r="6" spans="1:8" ht="1.1499999999999999" customHeight="1">
      <c r="E6" s="176"/>
      <c r="F6" s="176"/>
      <c r="G6" s="176"/>
      <c r="H6" s="176"/>
    </row>
    <row r="7" spans="1:8">
      <c r="A7" s="73" t="s">
        <v>20</v>
      </c>
    </row>
    <row r="8" spans="1:8" ht="15" customHeight="1">
      <c r="A8" s="179" t="s">
        <v>19</v>
      </c>
      <c r="B8" s="179"/>
      <c r="C8" s="180"/>
      <c r="D8" s="129" t="s">
        <v>18</v>
      </c>
      <c r="E8" s="127" t="s">
        <v>17</v>
      </c>
      <c r="F8" s="127" t="s">
        <v>16</v>
      </c>
      <c r="G8" s="127" t="s">
        <v>15</v>
      </c>
      <c r="H8" s="127" t="s">
        <v>14</v>
      </c>
    </row>
    <row r="9" spans="1:8" ht="18" customHeight="1">
      <c r="A9" s="183" t="s">
        <v>163</v>
      </c>
      <c r="B9" s="175"/>
      <c r="C9" s="175"/>
      <c r="D9" s="53">
        <v>2134032</v>
      </c>
      <c r="E9" s="53">
        <v>2300165</v>
      </c>
      <c r="F9" s="53">
        <v>2224637</v>
      </c>
      <c r="G9" s="53">
        <v>2489071</v>
      </c>
      <c r="H9" s="74">
        <v>2418719</v>
      </c>
    </row>
    <row r="10" spans="1:8" ht="18" customHeight="1">
      <c r="A10" s="185" t="s">
        <v>164</v>
      </c>
      <c r="B10" s="186"/>
      <c r="C10" s="186"/>
      <c r="D10" s="75" t="s">
        <v>12</v>
      </c>
      <c r="E10" s="75" t="s">
        <v>12</v>
      </c>
      <c r="F10" s="75">
        <v>19</v>
      </c>
      <c r="G10" s="76">
        <v>141</v>
      </c>
      <c r="H10" s="77">
        <v>110</v>
      </c>
    </row>
    <row r="11" spans="1:8" ht="18" customHeight="1">
      <c r="A11" s="181" t="s">
        <v>11</v>
      </c>
      <c r="B11" s="182"/>
      <c r="C11" s="183"/>
      <c r="D11" s="53">
        <v>353487</v>
      </c>
      <c r="E11" s="53">
        <v>345568</v>
      </c>
      <c r="F11" s="53">
        <v>280878</v>
      </c>
      <c r="G11" s="53">
        <v>346044</v>
      </c>
      <c r="H11" s="74">
        <v>408865</v>
      </c>
    </row>
    <row r="12" spans="1:8" ht="15" customHeight="1">
      <c r="A12" s="80"/>
      <c r="B12" s="175" t="s">
        <v>8</v>
      </c>
      <c r="C12" s="133" t="s">
        <v>13</v>
      </c>
      <c r="D12" s="53">
        <v>18060</v>
      </c>
      <c r="E12" s="53">
        <v>16450</v>
      </c>
      <c r="F12" s="53">
        <v>12566</v>
      </c>
      <c r="G12" s="53">
        <v>12365</v>
      </c>
      <c r="H12" s="74">
        <v>12424</v>
      </c>
    </row>
    <row r="13" spans="1:8" ht="15" customHeight="1">
      <c r="A13" s="80"/>
      <c r="B13" s="175"/>
      <c r="C13" s="134" t="s">
        <v>191</v>
      </c>
      <c r="D13" s="53">
        <v>844</v>
      </c>
      <c r="E13" s="53">
        <v>764</v>
      </c>
      <c r="F13" s="53">
        <v>384</v>
      </c>
      <c r="G13" s="53">
        <v>426</v>
      </c>
      <c r="H13" s="74">
        <v>580</v>
      </c>
    </row>
    <row r="14" spans="1:8" ht="15" customHeight="1">
      <c r="A14" s="80"/>
      <c r="B14" s="175" t="s">
        <v>7</v>
      </c>
      <c r="C14" s="133" t="s">
        <v>13</v>
      </c>
      <c r="D14" s="53">
        <v>5782</v>
      </c>
      <c r="E14" s="53">
        <v>5813</v>
      </c>
      <c r="F14" s="53">
        <v>1621</v>
      </c>
      <c r="G14" s="53">
        <v>3035</v>
      </c>
      <c r="H14" s="74">
        <v>3936</v>
      </c>
    </row>
    <row r="15" spans="1:8" ht="15" customHeight="1">
      <c r="A15" s="80"/>
      <c r="B15" s="175"/>
      <c r="C15" s="134" t="s">
        <v>191</v>
      </c>
      <c r="D15" s="53">
        <v>336</v>
      </c>
      <c r="E15" s="53">
        <v>212</v>
      </c>
      <c r="F15" s="53">
        <v>54</v>
      </c>
      <c r="G15" s="53">
        <v>171</v>
      </c>
      <c r="H15" s="74">
        <v>233</v>
      </c>
    </row>
    <row r="16" spans="1:8" ht="15" customHeight="1">
      <c r="A16" s="80"/>
      <c r="B16" s="175" t="s">
        <v>6</v>
      </c>
      <c r="C16" s="133" t="s">
        <v>13</v>
      </c>
      <c r="D16" s="53">
        <v>4076</v>
      </c>
      <c r="E16" s="53">
        <v>3667</v>
      </c>
      <c r="F16" s="53">
        <v>3210</v>
      </c>
      <c r="G16" s="53">
        <v>3324</v>
      </c>
      <c r="H16" s="74">
        <v>2957</v>
      </c>
    </row>
    <row r="17" spans="1:8" ht="15" customHeight="1">
      <c r="A17" s="80"/>
      <c r="B17" s="175"/>
      <c r="C17" s="134" t="s">
        <v>191</v>
      </c>
      <c r="D17" s="53">
        <v>310</v>
      </c>
      <c r="E17" s="53">
        <v>330</v>
      </c>
      <c r="F17" s="53">
        <v>185</v>
      </c>
      <c r="G17" s="53">
        <v>133</v>
      </c>
      <c r="H17" s="74">
        <v>185</v>
      </c>
    </row>
    <row r="18" spans="1:8" ht="15" customHeight="1">
      <c r="A18" s="80"/>
      <c r="B18" s="175" t="s">
        <v>5</v>
      </c>
      <c r="C18" s="133" t="s">
        <v>13</v>
      </c>
      <c r="D18" s="53">
        <v>3028</v>
      </c>
      <c r="E18" s="53">
        <v>3058</v>
      </c>
      <c r="F18" s="53">
        <v>1629</v>
      </c>
      <c r="G18" s="53">
        <v>1739</v>
      </c>
      <c r="H18" s="74">
        <v>1854</v>
      </c>
    </row>
    <row r="19" spans="1:8" ht="15" customHeight="1">
      <c r="A19" s="80"/>
      <c r="B19" s="175"/>
      <c r="C19" s="134" t="s">
        <v>191</v>
      </c>
      <c r="D19" s="53">
        <v>271</v>
      </c>
      <c r="E19" s="53">
        <v>220</v>
      </c>
      <c r="F19" s="53">
        <v>27</v>
      </c>
      <c r="G19" s="53">
        <v>83</v>
      </c>
      <c r="H19" s="74">
        <v>161</v>
      </c>
    </row>
    <row r="20" spans="1:8" ht="15" customHeight="1">
      <c r="A20" s="80"/>
      <c r="B20" s="177" t="s">
        <v>4</v>
      </c>
      <c r="C20" s="133" t="s">
        <v>13</v>
      </c>
      <c r="D20" s="53">
        <v>601</v>
      </c>
      <c r="E20" s="53">
        <v>464</v>
      </c>
      <c r="F20" s="53">
        <v>366</v>
      </c>
      <c r="G20" s="53">
        <v>413</v>
      </c>
      <c r="H20" s="74">
        <v>467</v>
      </c>
    </row>
    <row r="21" spans="1:8" ht="15" customHeight="1">
      <c r="A21" s="80"/>
      <c r="B21" s="177"/>
      <c r="C21" s="134" t="s">
        <v>191</v>
      </c>
      <c r="D21" s="53">
        <v>9</v>
      </c>
      <c r="E21" s="53">
        <v>1</v>
      </c>
      <c r="F21" s="53">
        <v>4</v>
      </c>
      <c r="G21" s="53">
        <v>3</v>
      </c>
      <c r="H21" s="74">
        <v>7</v>
      </c>
    </row>
    <row r="22" spans="1:8" ht="15" customHeight="1">
      <c r="A22" s="80"/>
      <c r="B22" s="175" t="s">
        <v>3</v>
      </c>
      <c r="C22" s="133" t="s">
        <v>13</v>
      </c>
      <c r="D22" s="53">
        <v>9096</v>
      </c>
      <c r="E22" s="53">
        <v>9561</v>
      </c>
      <c r="F22" s="53">
        <v>5500</v>
      </c>
      <c r="G22" s="53">
        <v>5233</v>
      </c>
      <c r="H22" s="74">
        <v>5662</v>
      </c>
    </row>
    <row r="23" spans="1:8" ht="15" customHeight="1">
      <c r="A23" s="80"/>
      <c r="B23" s="175"/>
      <c r="C23" s="134" t="s">
        <v>191</v>
      </c>
      <c r="D23" s="53">
        <v>2211</v>
      </c>
      <c r="E23" s="53">
        <v>2059</v>
      </c>
      <c r="F23" s="53">
        <v>883</v>
      </c>
      <c r="G23" s="53">
        <v>918</v>
      </c>
      <c r="H23" s="74">
        <v>1192</v>
      </c>
    </row>
    <row r="24" spans="1:8" ht="15" customHeight="1">
      <c r="A24" s="80"/>
      <c r="B24" s="175" t="s">
        <v>10</v>
      </c>
      <c r="C24" s="133" t="s">
        <v>13</v>
      </c>
      <c r="D24" s="53">
        <v>4986</v>
      </c>
      <c r="E24" s="53">
        <v>3699</v>
      </c>
      <c r="F24" s="53">
        <v>3083</v>
      </c>
      <c r="G24" s="53">
        <v>3085</v>
      </c>
      <c r="H24" s="74">
        <v>2869</v>
      </c>
    </row>
    <row r="25" spans="1:8" ht="15" customHeight="1">
      <c r="A25" s="80"/>
      <c r="B25" s="175"/>
      <c r="C25" s="134" t="s">
        <v>191</v>
      </c>
      <c r="D25" s="53">
        <v>239</v>
      </c>
      <c r="E25" s="53">
        <v>161</v>
      </c>
      <c r="F25" s="53">
        <v>129</v>
      </c>
      <c r="G25" s="53">
        <v>155</v>
      </c>
      <c r="H25" s="74">
        <v>223</v>
      </c>
    </row>
    <row r="26" spans="1:8" ht="15" customHeight="1">
      <c r="A26" s="80"/>
      <c r="B26" s="175" t="s">
        <v>2</v>
      </c>
      <c r="C26" s="133" t="s">
        <v>13</v>
      </c>
      <c r="D26" s="53">
        <v>8593</v>
      </c>
      <c r="E26" s="53">
        <v>7869</v>
      </c>
      <c r="F26" s="53">
        <v>6060</v>
      </c>
      <c r="G26" s="53">
        <v>6290</v>
      </c>
      <c r="H26" s="74">
        <v>6890</v>
      </c>
    </row>
    <row r="27" spans="1:8" ht="15" customHeight="1">
      <c r="A27" s="80"/>
      <c r="B27" s="175"/>
      <c r="C27" s="134" t="s">
        <v>191</v>
      </c>
      <c r="D27" s="53">
        <v>1036</v>
      </c>
      <c r="E27" s="53">
        <v>995</v>
      </c>
      <c r="F27" s="53">
        <v>413</v>
      </c>
      <c r="G27" s="53">
        <v>440</v>
      </c>
      <c r="H27" s="74">
        <v>480</v>
      </c>
    </row>
    <row r="28" spans="1:8" ht="15" customHeight="1">
      <c r="A28" s="80"/>
      <c r="B28" s="175" t="s">
        <v>1</v>
      </c>
      <c r="C28" s="133" t="s">
        <v>13</v>
      </c>
      <c r="D28" s="53">
        <v>4196</v>
      </c>
      <c r="E28" s="53">
        <v>3859</v>
      </c>
      <c r="F28" s="53">
        <v>2214</v>
      </c>
      <c r="G28" s="53">
        <v>1987</v>
      </c>
      <c r="H28" s="74">
        <v>1985</v>
      </c>
    </row>
    <row r="29" spans="1:8" ht="15" customHeight="1">
      <c r="A29" s="80"/>
      <c r="B29" s="175"/>
      <c r="C29" s="134" t="s">
        <v>191</v>
      </c>
      <c r="D29" s="53">
        <v>286</v>
      </c>
      <c r="E29" s="53">
        <v>221</v>
      </c>
      <c r="F29" s="53">
        <v>92</v>
      </c>
      <c r="G29" s="53">
        <v>56</v>
      </c>
      <c r="H29" s="74">
        <v>62</v>
      </c>
    </row>
    <row r="30" spans="1:8" ht="15" customHeight="1">
      <c r="A30" s="81"/>
      <c r="B30" s="187" t="s">
        <v>192</v>
      </c>
      <c r="C30" s="187"/>
      <c r="D30" s="76">
        <v>289527</v>
      </c>
      <c r="E30" s="76">
        <v>286165</v>
      </c>
      <c r="F30" s="76">
        <v>242458</v>
      </c>
      <c r="G30" s="76">
        <v>306188</v>
      </c>
      <c r="H30" s="77">
        <v>366698</v>
      </c>
    </row>
    <row r="31" spans="1:8" ht="18" customHeight="1">
      <c r="A31" s="181" t="s">
        <v>9</v>
      </c>
      <c r="B31" s="181"/>
      <c r="C31" s="184"/>
      <c r="D31" s="53">
        <v>881439</v>
      </c>
      <c r="E31" s="53">
        <v>843605</v>
      </c>
      <c r="F31" s="53">
        <v>832169</v>
      </c>
      <c r="G31" s="53">
        <v>1040626</v>
      </c>
      <c r="H31" s="74">
        <v>1032415</v>
      </c>
    </row>
    <row r="32" spans="1:8" ht="15" customHeight="1">
      <c r="A32" s="80"/>
      <c r="B32" s="175" t="s">
        <v>8</v>
      </c>
      <c r="C32" s="133" t="s">
        <v>13</v>
      </c>
      <c r="D32" s="53">
        <v>43956</v>
      </c>
      <c r="E32" s="53">
        <v>42903</v>
      </c>
      <c r="F32" s="53">
        <v>36733</v>
      </c>
      <c r="G32" s="53">
        <v>35967</v>
      </c>
      <c r="H32" s="74">
        <v>35795</v>
      </c>
    </row>
    <row r="33" spans="1:8" ht="15" customHeight="1">
      <c r="A33" s="80"/>
      <c r="B33" s="175"/>
      <c r="C33" s="134" t="s">
        <v>191</v>
      </c>
      <c r="D33" s="53">
        <v>6496</v>
      </c>
      <c r="E33" s="53">
        <v>6113</v>
      </c>
      <c r="F33" s="53">
        <v>2672</v>
      </c>
      <c r="G33" s="53">
        <v>3519</v>
      </c>
      <c r="H33" s="74">
        <v>5138</v>
      </c>
    </row>
    <row r="34" spans="1:8" ht="15" customHeight="1">
      <c r="A34" s="80"/>
      <c r="B34" s="175" t="s">
        <v>7</v>
      </c>
      <c r="C34" s="133" t="s">
        <v>13</v>
      </c>
      <c r="D34" s="53">
        <v>15254</v>
      </c>
      <c r="E34" s="53">
        <v>13430</v>
      </c>
      <c r="F34" s="53">
        <v>6494</v>
      </c>
      <c r="G34" s="53">
        <v>12331</v>
      </c>
      <c r="H34" s="74">
        <v>12256</v>
      </c>
    </row>
    <row r="35" spans="1:8" ht="15" customHeight="1">
      <c r="A35" s="80"/>
      <c r="B35" s="175"/>
      <c r="C35" s="134" t="s">
        <v>191</v>
      </c>
      <c r="D35" s="53">
        <v>2848</v>
      </c>
      <c r="E35" s="53">
        <v>2344</v>
      </c>
      <c r="F35" s="53">
        <v>1136</v>
      </c>
      <c r="G35" s="53">
        <v>1924</v>
      </c>
      <c r="H35" s="74">
        <v>2679</v>
      </c>
    </row>
    <row r="36" spans="1:8" ht="15" customHeight="1">
      <c r="A36" s="80"/>
      <c r="B36" s="175" t="s">
        <v>6</v>
      </c>
      <c r="C36" s="133" t="s">
        <v>13</v>
      </c>
      <c r="D36" s="53">
        <v>16639</v>
      </c>
      <c r="E36" s="53">
        <v>15842</v>
      </c>
      <c r="F36" s="53">
        <v>15080</v>
      </c>
      <c r="G36" s="53">
        <v>14259</v>
      </c>
      <c r="H36" s="74">
        <v>12154</v>
      </c>
    </row>
    <row r="37" spans="1:8" ht="15" customHeight="1">
      <c r="A37" s="80"/>
      <c r="B37" s="175"/>
      <c r="C37" s="134" t="s">
        <v>191</v>
      </c>
      <c r="D37" s="53">
        <v>3510</v>
      </c>
      <c r="E37" s="53">
        <v>2894</v>
      </c>
      <c r="F37" s="53">
        <v>1604</v>
      </c>
      <c r="G37" s="53">
        <v>1710</v>
      </c>
      <c r="H37" s="74">
        <v>2155</v>
      </c>
    </row>
    <row r="38" spans="1:8" ht="15" customHeight="1">
      <c r="A38" s="80"/>
      <c r="B38" s="175" t="s">
        <v>5</v>
      </c>
      <c r="C38" s="133" t="s">
        <v>13</v>
      </c>
      <c r="D38" s="53">
        <v>15521</v>
      </c>
      <c r="E38" s="53">
        <v>10743</v>
      </c>
      <c r="F38" s="53">
        <v>6246</v>
      </c>
      <c r="G38" s="53">
        <v>11296</v>
      </c>
      <c r="H38" s="74">
        <v>9252</v>
      </c>
    </row>
    <row r="39" spans="1:8" ht="15" customHeight="1">
      <c r="A39" s="80"/>
      <c r="B39" s="175"/>
      <c r="C39" s="134" t="s">
        <v>191</v>
      </c>
      <c r="D39" s="53">
        <v>2479</v>
      </c>
      <c r="E39" s="53">
        <v>2260</v>
      </c>
      <c r="F39" s="53">
        <v>677</v>
      </c>
      <c r="G39" s="53">
        <v>1415</v>
      </c>
      <c r="H39" s="74">
        <v>2212</v>
      </c>
    </row>
    <row r="40" spans="1:8" ht="15" customHeight="1">
      <c r="A40" s="80"/>
      <c r="B40" s="177" t="s">
        <v>4</v>
      </c>
      <c r="C40" s="133" t="s">
        <v>13</v>
      </c>
      <c r="D40" s="53">
        <v>4408</v>
      </c>
      <c r="E40" s="53">
        <v>3143</v>
      </c>
      <c r="F40" s="53">
        <v>2472</v>
      </c>
      <c r="G40" s="53">
        <v>2737</v>
      </c>
      <c r="H40" s="74">
        <v>2096</v>
      </c>
    </row>
    <row r="41" spans="1:8" ht="15" customHeight="1">
      <c r="A41" s="80"/>
      <c r="B41" s="177"/>
      <c r="C41" s="134" t="s">
        <v>191</v>
      </c>
      <c r="D41" s="53">
        <v>279</v>
      </c>
      <c r="E41" s="53">
        <v>237</v>
      </c>
      <c r="F41" s="53">
        <v>95</v>
      </c>
      <c r="G41" s="53">
        <v>152</v>
      </c>
      <c r="H41" s="74">
        <v>122</v>
      </c>
    </row>
    <row r="42" spans="1:8" ht="15" customHeight="1">
      <c r="A42" s="80"/>
      <c r="B42" s="175" t="s">
        <v>3</v>
      </c>
      <c r="C42" s="133" t="s">
        <v>13</v>
      </c>
      <c r="D42" s="53">
        <v>35942</v>
      </c>
      <c r="E42" s="53">
        <v>33933</v>
      </c>
      <c r="F42" s="53">
        <v>26458</v>
      </c>
      <c r="G42" s="53">
        <v>26443</v>
      </c>
      <c r="H42" s="74">
        <v>25460</v>
      </c>
    </row>
    <row r="43" spans="1:8" ht="15" customHeight="1">
      <c r="A43" s="80"/>
      <c r="B43" s="175"/>
      <c r="C43" s="134" t="s">
        <v>191</v>
      </c>
      <c r="D43" s="53">
        <v>14124</v>
      </c>
      <c r="E43" s="53">
        <v>13713</v>
      </c>
      <c r="F43" s="53">
        <v>5789</v>
      </c>
      <c r="G43" s="53">
        <v>7361</v>
      </c>
      <c r="H43" s="74">
        <v>10822</v>
      </c>
    </row>
    <row r="44" spans="1:8" ht="15" customHeight="1">
      <c r="A44" s="80"/>
      <c r="B44" s="175" t="s">
        <v>10</v>
      </c>
      <c r="C44" s="133" t="s">
        <v>13</v>
      </c>
      <c r="D44" s="53">
        <v>10607</v>
      </c>
      <c r="E44" s="53">
        <v>6405</v>
      </c>
      <c r="F44" s="53">
        <v>7117</v>
      </c>
      <c r="G44" s="53">
        <v>7085</v>
      </c>
      <c r="H44" s="74">
        <v>8025</v>
      </c>
    </row>
    <row r="45" spans="1:8" ht="15" customHeight="1">
      <c r="A45" s="80"/>
      <c r="B45" s="175"/>
      <c r="C45" s="134" t="s">
        <v>191</v>
      </c>
      <c r="D45" s="53">
        <v>2305</v>
      </c>
      <c r="E45" s="53">
        <v>1374</v>
      </c>
      <c r="F45" s="53">
        <v>1444</v>
      </c>
      <c r="G45" s="53">
        <v>2266</v>
      </c>
      <c r="H45" s="74">
        <v>2939</v>
      </c>
    </row>
    <row r="46" spans="1:8" ht="15" customHeight="1">
      <c r="A46" s="80"/>
      <c r="B46" s="175" t="s">
        <v>2</v>
      </c>
      <c r="C46" s="133" t="s">
        <v>13</v>
      </c>
      <c r="D46" s="53">
        <v>27977</v>
      </c>
      <c r="E46" s="53">
        <v>24624</v>
      </c>
      <c r="F46" s="53">
        <v>19826</v>
      </c>
      <c r="G46" s="53">
        <v>24608</v>
      </c>
      <c r="H46" s="74">
        <v>23174</v>
      </c>
    </row>
    <row r="47" spans="1:8" ht="15" customHeight="1">
      <c r="A47" s="80"/>
      <c r="B47" s="175"/>
      <c r="C47" s="134" t="s">
        <v>191</v>
      </c>
      <c r="D47" s="53">
        <v>6819</v>
      </c>
      <c r="E47" s="53">
        <v>7787</v>
      </c>
      <c r="F47" s="53">
        <v>3262</v>
      </c>
      <c r="G47" s="53">
        <v>4819</v>
      </c>
      <c r="H47" s="74">
        <v>6666</v>
      </c>
    </row>
    <row r="48" spans="1:8" ht="15" customHeight="1">
      <c r="A48" s="80"/>
      <c r="B48" s="175" t="s">
        <v>1</v>
      </c>
      <c r="C48" s="133" t="s">
        <v>13</v>
      </c>
      <c r="D48" s="53">
        <v>14727</v>
      </c>
      <c r="E48" s="53">
        <v>12056</v>
      </c>
      <c r="F48" s="53">
        <v>9873</v>
      </c>
      <c r="G48" s="53">
        <v>10554</v>
      </c>
      <c r="H48" s="74">
        <v>11520</v>
      </c>
    </row>
    <row r="49" spans="1:8" ht="15" customHeight="1">
      <c r="A49" s="80"/>
      <c r="B49" s="175"/>
      <c r="C49" s="134" t="s">
        <v>191</v>
      </c>
      <c r="D49" s="32">
        <v>2116</v>
      </c>
      <c r="E49" s="32">
        <v>1798</v>
      </c>
      <c r="F49" s="32">
        <v>865</v>
      </c>
      <c r="G49" s="32">
        <v>1107</v>
      </c>
      <c r="H49" s="16">
        <v>1646</v>
      </c>
    </row>
    <row r="50" spans="1:8" ht="15" customHeight="1">
      <c r="A50" s="82"/>
      <c r="B50" s="178" t="s">
        <v>192</v>
      </c>
      <c r="C50" s="178"/>
      <c r="D50" s="78">
        <v>655432</v>
      </c>
      <c r="E50" s="78">
        <v>642006</v>
      </c>
      <c r="F50" s="78">
        <v>684326</v>
      </c>
      <c r="G50" s="78">
        <v>871073</v>
      </c>
      <c r="H50" s="79">
        <v>858304</v>
      </c>
    </row>
    <row r="51" spans="1:8">
      <c r="H51" s="18" t="s">
        <v>0</v>
      </c>
    </row>
  </sheetData>
  <mergeCells count="27">
    <mergeCell ref="B50:C50"/>
    <mergeCell ref="A8:C8"/>
    <mergeCell ref="A11:C11"/>
    <mergeCell ref="A31:C31"/>
    <mergeCell ref="B44:B45"/>
    <mergeCell ref="B46:B47"/>
    <mergeCell ref="B48:B49"/>
    <mergeCell ref="A9:C9"/>
    <mergeCell ref="A10:C10"/>
    <mergeCell ref="B30:C30"/>
    <mergeCell ref="B32:B33"/>
    <mergeCell ref="B34:B35"/>
    <mergeCell ref="B36:B37"/>
    <mergeCell ref="B38:B39"/>
    <mergeCell ref="B40:B41"/>
    <mergeCell ref="B42:B43"/>
    <mergeCell ref="B28:B29"/>
    <mergeCell ref="B22:B23"/>
    <mergeCell ref="B24:B25"/>
    <mergeCell ref="B26:B27"/>
    <mergeCell ref="A3:H3"/>
    <mergeCell ref="E6:H6"/>
    <mergeCell ref="B12:B13"/>
    <mergeCell ref="B14:B15"/>
    <mergeCell ref="B16:B17"/>
    <mergeCell ref="B18:B19"/>
    <mergeCell ref="B20:B21"/>
  </mergeCells>
  <phoneticPr fontId="2"/>
  <pageMargins left="0.25" right="0.25" top="0.75" bottom="0.75" header="0.3" footer="0.3"/>
  <pageSetup paperSize="9" fitToHeight="0" orientation="portrait" r:id="rId1"/>
  <headerFooter>
    <oddFooter>&amp;L&amp;"HGPｺﾞｼｯｸM,ﾒﾃﾞｨｳﾑ"&amp;A&amp;R&amp;"HGPｺﾞｼｯｸM,ﾒﾃﾞｨｳﾑ"&amp;A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8"/>
  <sheetViews>
    <sheetView zoomScaleNormal="100" zoomScaleSheetLayoutView="90" zoomScalePageLayoutView="90" workbookViewId="0">
      <selection activeCell="A10" sqref="A1:XFD1048576"/>
    </sheetView>
  </sheetViews>
  <sheetFormatPr defaultColWidth="1.625" defaultRowHeight="12"/>
  <cols>
    <col min="1" max="1" width="4.875" style="20" customWidth="1"/>
    <col min="2" max="2" width="2.5" style="20" customWidth="1"/>
    <col min="3" max="3" width="12.375" style="20" customWidth="1"/>
    <col min="4" max="4" width="12.25" style="20" customWidth="1"/>
    <col min="5" max="5" width="8.875" style="20" customWidth="1"/>
    <col min="6" max="10" width="12" style="20" customWidth="1"/>
    <col min="11" max="22" width="9.5" style="20" customWidth="1"/>
    <col min="23" max="16384" width="1.625" style="20"/>
  </cols>
  <sheetData>
    <row r="1" spans="1:24" s="9" customFormat="1" ht="18.75">
      <c r="A1" s="8" t="str">
        <f ca="1">MID(CELL("FILENAME",A1),FIND("]",CELL("FILENAME",A1))+1,99)&amp;"　"&amp;"公民館の利用状況"</f>
        <v>99　公民館の利用状況</v>
      </c>
      <c r="B1" s="8"/>
      <c r="C1" s="8"/>
      <c r="D1" s="8"/>
      <c r="E1" s="8"/>
      <c r="F1" s="8"/>
      <c r="G1" s="8"/>
      <c r="H1" s="8"/>
      <c r="I1" s="8"/>
      <c r="J1" s="8"/>
      <c r="K1" s="8"/>
      <c r="L1" s="8"/>
      <c r="M1" s="8"/>
      <c r="N1" s="8"/>
      <c r="O1" s="8"/>
      <c r="P1" s="8"/>
      <c r="Q1" s="8"/>
      <c r="R1" s="8"/>
      <c r="S1" s="8"/>
      <c r="T1" s="8"/>
      <c r="U1" s="8"/>
      <c r="V1" s="8"/>
    </row>
    <row r="2" spans="1:24" s="144" customFormat="1">
      <c r="A2" s="24"/>
      <c r="B2" s="24"/>
      <c r="C2" s="24"/>
      <c r="D2" s="24"/>
      <c r="E2" s="24"/>
      <c r="F2" s="24"/>
      <c r="G2" s="24"/>
      <c r="H2" s="24"/>
      <c r="I2" s="24"/>
      <c r="J2" s="24"/>
      <c r="K2" s="24"/>
      <c r="L2" s="24"/>
      <c r="M2" s="24"/>
      <c r="N2" s="24"/>
      <c r="O2" s="24"/>
      <c r="P2" s="24"/>
      <c r="Q2" s="24"/>
      <c r="R2" s="24"/>
      <c r="S2" s="24"/>
      <c r="T2" s="24"/>
      <c r="U2" s="24"/>
      <c r="V2" s="24"/>
    </row>
    <row r="3" spans="1:24" s="128" customFormat="1" ht="1.1499999999999999" customHeight="1">
      <c r="A3" s="25"/>
      <c r="B3" s="25"/>
      <c r="C3" s="25"/>
      <c r="D3" s="25"/>
      <c r="E3" s="25"/>
      <c r="F3" s="25"/>
      <c r="G3" s="25"/>
      <c r="H3" s="25"/>
      <c r="I3" s="25"/>
      <c r="J3" s="25"/>
      <c r="K3" s="25"/>
      <c r="L3" s="25"/>
      <c r="M3" s="25"/>
      <c r="N3" s="25"/>
      <c r="O3" s="25"/>
      <c r="P3" s="25"/>
      <c r="Q3" s="25"/>
      <c r="R3" s="25"/>
      <c r="S3" s="25"/>
      <c r="T3" s="25"/>
      <c r="U3" s="25"/>
      <c r="V3" s="25"/>
    </row>
    <row r="4" spans="1:24" s="144" customFormat="1" ht="1.1499999999999999" customHeight="1">
      <c r="A4" s="24"/>
      <c r="B4" s="24"/>
      <c r="C4" s="24"/>
      <c r="D4" s="24"/>
      <c r="E4" s="24"/>
      <c r="F4" s="24"/>
      <c r="G4" s="24"/>
      <c r="H4" s="24"/>
      <c r="I4" s="24"/>
      <c r="J4" s="24"/>
      <c r="K4" s="24"/>
      <c r="L4" s="24"/>
      <c r="M4" s="24"/>
      <c r="N4" s="24"/>
      <c r="O4" s="24"/>
      <c r="P4" s="24"/>
      <c r="Q4" s="24"/>
      <c r="R4" s="24"/>
      <c r="S4" s="24"/>
      <c r="T4" s="24"/>
      <c r="U4" s="24"/>
      <c r="V4" s="24"/>
    </row>
    <row r="5" spans="1:24" s="128" customFormat="1" ht="1.1499999999999999" customHeight="1">
      <c r="A5" s="25"/>
      <c r="B5" s="25"/>
      <c r="C5" s="25"/>
      <c r="D5" s="25"/>
      <c r="E5" s="25"/>
      <c r="F5" s="25"/>
      <c r="G5" s="25"/>
      <c r="H5" s="25"/>
      <c r="I5" s="25"/>
      <c r="J5" s="25"/>
      <c r="K5" s="25"/>
      <c r="L5" s="25"/>
      <c r="M5" s="25"/>
      <c r="N5" s="25"/>
      <c r="O5" s="25"/>
      <c r="P5" s="25"/>
      <c r="Q5" s="25"/>
      <c r="R5" s="25"/>
      <c r="S5" s="25"/>
      <c r="T5" s="25"/>
      <c r="U5" s="25"/>
      <c r="V5" s="25"/>
    </row>
    <row r="6" spans="1:24" ht="1.1499999999999999" customHeight="1">
      <c r="A6" s="10"/>
      <c r="B6" s="10"/>
      <c r="C6" s="10"/>
      <c r="D6" s="10"/>
      <c r="E6" s="10"/>
      <c r="F6" s="10"/>
      <c r="G6" s="10"/>
      <c r="H6" s="10"/>
      <c r="I6" s="10"/>
      <c r="J6" s="10"/>
      <c r="K6" s="10"/>
      <c r="L6" s="10"/>
      <c r="M6" s="10"/>
      <c r="N6" s="10"/>
      <c r="O6" s="10"/>
      <c r="P6" s="10"/>
      <c r="Q6" s="10"/>
      <c r="R6" s="10"/>
      <c r="S6" s="10"/>
      <c r="T6" s="10"/>
      <c r="U6" s="10"/>
      <c r="V6" s="10"/>
    </row>
    <row r="7" spans="1:24" s="11" customFormat="1" ht="21" customHeight="1">
      <c r="A7" s="200" t="s">
        <v>19</v>
      </c>
      <c r="B7" s="164"/>
      <c r="C7" s="164"/>
      <c r="D7" s="164"/>
      <c r="E7" s="164"/>
      <c r="F7" s="129" t="s">
        <v>18</v>
      </c>
      <c r="G7" s="129" t="s">
        <v>17</v>
      </c>
      <c r="H7" s="129" t="s">
        <v>16</v>
      </c>
      <c r="I7" s="129" t="s">
        <v>15</v>
      </c>
      <c r="J7" s="143" t="s">
        <v>14</v>
      </c>
      <c r="K7" s="86"/>
      <c r="L7" s="86"/>
      <c r="M7" s="86"/>
      <c r="N7" s="86"/>
      <c r="O7" s="86"/>
      <c r="P7" s="86"/>
      <c r="Q7" s="86"/>
      <c r="R7" s="86"/>
      <c r="S7" s="101"/>
      <c r="T7" s="101"/>
      <c r="U7" s="101"/>
      <c r="V7" s="101"/>
    </row>
    <row r="8" spans="1:24" s="11" customFormat="1" ht="17.45" customHeight="1">
      <c r="A8" s="199" t="s">
        <v>25</v>
      </c>
      <c r="B8" s="152" t="s">
        <v>85</v>
      </c>
      <c r="C8" s="152"/>
      <c r="D8" s="152"/>
      <c r="E8" s="125" t="s">
        <v>29</v>
      </c>
      <c r="F8" s="12">
        <v>5755</v>
      </c>
      <c r="G8" s="13">
        <v>4993</v>
      </c>
      <c r="H8" s="13">
        <v>3000</v>
      </c>
      <c r="I8" s="13">
        <v>3477</v>
      </c>
      <c r="J8" s="87">
        <v>4575</v>
      </c>
      <c r="K8" s="86"/>
      <c r="L8" s="86"/>
      <c r="M8" s="86"/>
      <c r="N8" s="86"/>
      <c r="O8" s="86"/>
      <c r="P8" s="86"/>
      <c r="Q8" s="86"/>
      <c r="R8" s="86"/>
      <c r="S8" s="86"/>
      <c r="T8" s="86"/>
      <c r="U8" s="86"/>
      <c r="V8" s="86"/>
      <c r="W8" s="86"/>
      <c r="X8" s="86"/>
    </row>
    <row r="9" spans="1:24" ht="17.45" customHeight="1">
      <c r="A9" s="199"/>
      <c r="B9" s="192"/>
      <c r="C9" s="152"/>
      <c r="D9" s="152"/>
      <c r="E9" s="125" t="s">
        <v>28</v>
      </c>
      <c r="F9" s="14">
        <v>119636</v>
      </c>
      <c r="G9" s="15">
        <v>102018</v>
      </c>
      <c r="H9" s="15">
        <v>37022</v>
      </c>
      <c r="I9" s="15">
        <v>55265</v>
      </c>
      <c r="J9" s="16">
        <v>74368</v>
      </c>
      <c r="K9" s="15"/>
      <c r="L9" s="15"/>
      <c r="M9" s="72"/>
      <c r="N9" s="72"/>
      <c r="O9" s="15"/>
      <c r="P9" s="15"/>
      <c r="Q9" s="15"/>
      <c r="R9" s="15"/>
      <c r="S9" s="15"/>
      <c r="T9" s="15"/>
      <c r="U9" s="15"/>
      <c r="V9" s="15"/>
      <c r="W9" s="15"/>
      <c r="X9" s="15"/>
    </row>
    <row r="10" spans="1:24" ht="17.45" customHeight="1">
      <c r="A10" s="199"/>
      <c r="B10" s="92"/>
      <c r="C10" s="152" t="s">
        <v>226</v>
      </c>
      <c r="D10" s="152" t="s">
        <v>32</v>
      </c>
      <c r="E10" s="125" t="s">
        <v>29</v>
      </c>
      <c r="F10" s="14">
        <v>414</v>
      </c>
      <c r="G10" s="15">
        <v>201</v>
      </c>
      <c r="H10" s="15">
        <v>100</v>
      </c>
      <c r="I10" s="15">
        <v>160</v>
      </c>
      <c r="J10" s="16">
        <v>238</v>
      </c>
      <c r="K10" s="15"/>
      <c r="L10" s="15"/>
      <c r="M10" s="72"/>
      <c r="N10" s="72"/>
      <c r="O10" s="15"/>
      <c r="P10" s="15"/>
      <c r="Q10" s="15"/>
      <c r="R10" s="15"/>
      <c r="S10" s="15"/>
      <c r="T10" s="15"/>
      <c r="U10" s="15"/>
      <c r="V10" s="15"/>
      <c r="W10" s="15"/>
      <c r="X10" s="15"/>
    </row>
    <row r="11" spans="1:24" ht="17.45" customHeight="1">
      <c r="A11" s="199"/>
      <c r="B11" s="92"/>
      <c r="C11" s="152"/>
      <c r="D11" s="152"/>
      <c r="E11" s="125" t="s">
        <v>28</v>
      </c>
      <c r="F11" s="14">
        <v>16063</v>
      </c>
      <c r="G11" s="15">
        <v>15067</v>
      </c>
      <c r="H11" s="15">
        <v>2693</v>
      </c>
      <c r="I11" s="15">
        <v>4485</v>
      </c>
      <c r="J11" s="16">
        <v>9387</v>
      </c>
      <c r="K11" s="15"/>
      <c r="L11" s="15"/>
      <c r="M11" s="15"/>
      <c r="N11" s="15"/>
      <c r="O11" s="15"/>
      <c r="P11" s="15"/>
      <c r="Q11" s="15"/>
      <c r="R11" s="15"/>
      <c r="S11" s="15"/>
      <c r="T11" s="15"/>
      <c r="U11" s="15"/>
      <c r="V11" s="15"/>
      <c r="W11" s="15"/>
      <c r="X11" s="15"/>
    </row>
    <row r="12" spans="1:24" ht="17.45" customHeight="1">
      <c r="A12" s="199"/>
      <c r="B12" s="92"/>
      <c r="C12" s="152"/>
      <c r="D12" s="152" t="s">
        <v>34</v>
      </c>
      <c r="E12" s="125" t="s">
        <v>29</v>
      </c>
      <c r="F12" s="14">
        <v>211</v>
      </c>
      <c r="G12" s="15">
        <v>46</v>
      </c>
      <c r="H12" s="15">
        <v>14</v>
      </c>
      <c r="I12" s="15">
        <v>29</v>
      </c>
      <c r="J12" s="16">
        <v>76</v>
      </c>
      <c r="K12" s="15"/>
      <c r="L12" s="15"/>
      <c r="M12" s="15"/>
      <c r="N12" s="15"/>
      <c r="O12" s="15"/>
      <c r="P12" s="15"/>
      <c r="Q12" s="15"/>
      <c r="R12" s="15"/>
      <c r="S12" s="15"/>
      <c r="T12" s="15"/>
      <c r="U12" s="15"/>
      <c r="V12" s="15"/>
      <c r="W12" s="15"/>
      <c r="X12" s="15"/>
    </row>
    <row r="13" spans="1:24" ht="17.45" customHeight="1">
      <c r="A13" s="199"/>
      <c r="B13" s="92"/>
      <c r="C13" s="152"/>
      <c r="D13" s="152"/>
      <c r="E13" s="125" t="s">
        <v>28</v>
      </c>
      <c r="F13" s="14">
        <v>11373</v>
      </c>
      <c r="G13" s="15">
        <v>10077</v>
      </c>
      <c r="H13" s="15">
        <v>195</v>
      </c>
      <c r="I13" s="15">
        <v>859</v>
      </c>
      <c r="J13" s="16">
        <v>3561</v>
      </c>
      <c r="K13" s="16"/>
      <c r="L13" s="16"/>
      <c r="M13" s="16"/>
      <c r="N13" s="16"/>
      <c r="O13" s="16"/>
      <c r="P13" s="16"/>
      <c r="Q13" s="16"/>
      <c r="R13" s="16"/>
      <c r="S13" s="16"/>
      <c r="T13" s="16"/>
      <c r="U13" s="16"/>
      <c r="V13" s="16"/>
      <c r="W13" s="16"/>
      <c r="X13" s="16"/>
    </row>
    <row r="14" spans="1:24" ht="17.45" customHeight="1">
      <c r="A14" s="199"/>
      <c r="B14" s="92"/>
      <c r="C14" s="152"/>
      <c r="D14" s="152" t="s">
        <v>33</v>
      </c>
      <c r="E14" s="125" t="s">
        <v>29</v>
      </c>
      <c r="F14" s="14">
        <v>203</v>
      </c>
      <c r="G14" s="15">
        <v>127</v>
      </c>
      <c r="H14" s="15">
        <v>80</v>
      </c>
      <c r="I14" s="15">
        <v>122</v>
      </c>
      <c r="J14" s="16">
        <v>145</v>
      </c>
      <c r="K14" s="15"/>
      <c r="L14" s="15"/>
      <c r="M14" s="72"/>
      <c r="N14" s="72"/>
      <c r="O14" s="15"/>
      <c r="P14" s="15"/>
      <c r="Q14" s="15"/>
      <c r="R14" s="15"/>
      <c r="S14" s="15"/>
      <c r="T14" s="15"/>
      <c r="U14" s="15"/>
      <c r="V14" s="15"/>
      <c r="W14" s="15"/>
      <c r="X14" s="15"/>
    </row>
    <row r="15" spans="1:24" ht="17.45" customHeight="1">
      <c r="A15" s="199"/>
      <c r="B15" s="92"/>
      <c r="C15" s="152"/>
      <c r="D15" s="152"/>
      <c r="E15" s="125" t="s">
        <v>28</v>
      </c>
      <c r="F15" s="14">
        <v>4690</v>
      </c>
      <c r="G15" s="15">
        <v>4411</v>
      </c>
      <c r="H15" s="15">
        <v>2431</v>
      </c>
      <c r="I15" s="15">
        <v>3513</v>
      </c>
      <c r="J15" s="16">
        <v>5597</v>
      </c>
      <c r="K15" s="15"/>
      <c r="L15" s="15"/>
      <c r="M15" s="72"/>
      <c r="N15" s="72"/>
      <c r="O15" s="15"/>
      <c r="P15" s="15"/>
      <c r="Q15" s="15"/>
      <c r="R15" s="15"/>
      <c r="S15" s="15"/>
      <c r="T15" s="15"/>
      <c r="U15" s="15"/>
      <c r="V15" s="15"/>
      <c r="W15" s="15"/>
      <c r="X15" s="15"/>
    </row>
    <row r="16" spans="1:24" ht="17.45" customHeight="1">
      <c r="A16" s="199"/>
      <c r="B16" s="92"/>
      <c r="C16" s="152"/>
      <c r="D16" s="151" t="s">
        <v>204</v>
      </c>
      <c r="E16" s="125" t="s">
        <v>29</v>
      </c>
      <c r="F16" s="106" t="s">
        <v>12</v>
      </c>
      <c r="G16" s="72">
        <v>28</v>
      </c>
      <c r="H16" s="15">
        <v>6</v>
      </c>
      <c r="I16" s="15">
        <v>9</v>
      </c>
      <c r="J16" s="16">
        <v>17</v>
      </c>
      <c r="K16" s="15"/>
      <c r="L16" s="15"/>
      <c r="M16" s="15"/>
      <c r="N16" s="15"/>
      <c r="O16" s="15"/>
      <c r="P16" s="15"/>
      <c r="Q16" s="15"/>
      <c r="R16" s="15"/>
      <c r="S16" s="15"/>
      <c r="T16" s="15"/>
      <c r="U16" s="15"/>
      <c r="V16" s="15"/>
      <c r="W16" s="15"/>
      <c r="X16" s="15"/>
    </row>
    <row r="17" spans="1:24" ht="17.45" customHeight="1">
      <c r="A17" s="199"/>
      <c r="B17" s="92"/>
      <c r="C17" s="152"/>
      <c r="D17" s="152"/>
      <c r="E17" s="125" t="s">
        <v>28</v>
      </c>
      <c r="F17" s="106" t="s">
        <v>12</v>
      </c>
      <c r="G17" s="72">
        <v>579</v>
      </c>
      <c r="H17" s="15">
        <v>67</v>
      </c>
      <c r="I17" s="15">
        <v>113</v>
      </c>
      <c r="J17" s="16">
        <v>229</v>
      </c>
      <c r="K17" s="15"/>
      <c r="L17" s="15"/>
      <c r="M17" s="15"/>
      <c r="N17" s="15"/>
      <c r="O17" s="15"/>
      <c r="P17" s="15"/>
      <c r="Q17" s="15"/>
      <c r="R17" s="15"/>
      <c r="S17" s="15"/>
      <c r="T17" s="15"/>
      <c r="U17" s="15"/>
      <c r="V17" s="15"/>
      <c r="W17" s="15"/>
      <c r="X17" s="15"/>
    </row>
    <row r="18" spans="1:24" ht="17.45" customHeight="1">
      <c r="A18" s="199"/>
      <c r="B18" s="92"/>
      <c r="C18" s="151" t="s">
        <v>205</v>
      </c>
      <c r="D18" s="152" t="s">
        <v>32</v>
      </c>
      <c r="E18" s="125" t="s">
        <v>29</v>
      </c>
      <c r="F18" s="14">
        <v>5323</v>
      </c>
      <c r="G18" s="15">
        <v>4783</v>
      </c>
      <c r="H18" s="15">
        <v>2892</v>
      </c>
      <c r="I18" s="15">
        <v>3309</v>
      </c>
      <c r="J18" s="16">
        <v>4331</v>
      </c>
      <c r="K18" s="16"/>
      <c r="L18" s="16"/>
      <c r="M18" s="16"/>
      <c r="N18" s="16"/>
      <c r="O18" s="16"/>
      <c r="P18" s="16"/>
      <c r="Q18" s="16"/>
      <c r="R18" s="16"/>
      <c r="S18" s="16"/>
      <c r="T18" s="16"/>
      <c r="U18" s="16"/>
      <c r="V18" s="16"/>
      <c r="W18" s="16"/>
      <c r="X18" s="16"/>
    </row>
    <row r="19" spans="1:24" ht="17.45" customHeight="1">
      <c r="A19" s="199"/>
      <c r="B19" s="92"/>
      <c r="C19" s="152"/>
      <c r="D19" s="152"/>
      <c r="E19" s="125" t="s">
        <v>28</v>
      </c>
      <c r="F19" s="14">
        <v>81479</v>
      </c>
      <c r="G19" s="15">
        <v>73058</v>
      </c>
      <c r="H19" s="15">
        <v>30783</v>
      </c>
      <c r="I19" s="15">
        <v>39985</v>
      </c>
      <c r="J19" s="16">
        <v>55783</v>
      </c>
      <c r="K19" s="15"/>
      <c r="L19" s="15"/>
      <c r="M19" s="72"/>
      <c r="N19" s="72"/>
      <c r="O19" s="15"/>
      <c r="P19" s="15"/>
      <c r="Q19" s="15"/>
      <c r="R19" s="15"/>
      <c r="S19" s="15"/>
      <c r="T19" s="15"/>
      <c r="U19" s="15"/>
      <c r="V19" s="15"/>
      <c r="W19" s="15"/>
      <c r="X19" s="15"/>
    </row>
    <row r="20" spans="1:24" ht="17.45" customHeight="1">
      <c r="A20" s="199"/>
      <c r="B20" s="92"/>
      <c r="C20" s="152"/>
      <c r="D20" s="152" t="s">
        <v>31</v>
      </c>
      <c r="E20" s="125" t="s">
        <v>29</v>
      </c>
      <c r="F20" s="14">
        <v>530</v>
      </c>
      <c r="G20" s="15">
        <v>271</v>
      </c>
      <c r="H20" s="15">
        <v>133</v>
      </c>
      <c r="I20" s="15">
        <v>149</v>
      </c>
      <c r="J20" s="16">
        <v>229</v>
      </c>
      <c r="K20" s="15"/>
      <c r="L20" s="15"/>
      <c r="M20" s="72"/>
      <c r="N20" s="72"/>
      <c r="O20" s="15"/>
      <c r="P20" s="15"/>
      <c r="Q20" s="15"/>
      <c r="R20" s="15"/>
      <c r="S20" s="15"/>
      <c r="T20" s="15"/>
      <c r="U20" s="15"/>
      <c r="V20" s="15"/>
      <c r="W20" s="15"/>
      <c r="X20" s="15"/>
    </row>
    <row r="21" spans="1:24" ht="17.45" customHeight="1">
      <c r="A21" s="199"/>
      <c r="B21" s="92"/>
      <c r="C21" s="152"/>
      <c r="D21" s="152"/>
      <c r="E21" s="125" t="s">
        <v>28</v>
      </c>
      <c r="F21" s="14">
        <v>13315</v>
      </c>
      <c r="G21" s="15">
        <v>5201</v>
      </c>
      <c r="H21" s="15">
        <v>1986</v>
      </c>
      <c r="I21" s="15">
        <v>3561</v>
      </c>
      <c r="J21" s="16">
        <v>4896</v>
      </c>
      <c r="K21" s="15"/>
      <c r="L21" s="15"/>
      <c r="M21" s="15"/>
      <c r="N21" s="15"/>
      <c r="O21" s="15"/>
      <c r="P21" s="15"/>
      <c r="Q21" s="15"/>
      <c r="R21" s="15"/>
      <c r="S21" s="15"/>
      <c r="T21" s="15"/>
      <c r="U21" s="15"/>
      <c r="V21" s="15"/>
      <c r="W21" s="15"/>
      <c r="X21" s="15"/>
    </row>
    <row r="22" spans="1:24" ht="17.45" customHeight="1">
      <c r="A22" s="199"/>
      <c r="B22" s="92"/>
      <c r="C22" s="152"/>
      <c r="D22" s="152" t="s">
        <v>30</v>
      </c>
      <c r="E22" s="125" t="s">
        <v>29</v>
      </c>
      <c r="F22" s="14">
        <v>4793</v>
      </c>
      <c r="G22" s="15">
        <v>4512</v>
      </c>
      <c r="H22" s="15">
        <v>2759</v>
      </c>
      <c r="I22" s="15">
        <v>3160</v>
      </c>
      <c r="J22" s="16">
        <v>4102</v>
      </c>
      <c r="K22" s="15"/>
      <c r="L22" s="15"/>
      <c r="M22" s="15"/>
      <c r="N22" s="15"/>
      <c r="O22" s="15"/>
      <c r="P22" s="15"/>
      <c r="Q22" s="15"/>
      <c r="R22" s="15"/>
      <c r="S22" s="15"/>
      <c r="T22" s="15"/>
      <c r="U22" s="15"/>
      <c r="V22" s="15"/>
      <c r="W22" s="15"/>
      <c r="X22" s="15"/>
    </row>
    <row r="23" spans="1:24" ht="17.45" customHeight="1">
      <c r="A23" s="199"/>
      <c r="B23" s="92"/>
      <c r="C23" s="152"/>
      <c r="D23" s="152"/>
      <c r="E23" s="125" t="s">
        <v>28</v>
      </c>
      <c r="F23" s="14">
        <v>68164</v>
      </c>
      <c r="G23" s="15">
        <v>67857</v>
      </c>
      <c r="H23" s="15">
        <v>28797</v>
      </c>
      <c r="I23" s="15">
        <v>36424</v>
      </c>
      <c r="J23" s="16">
        <v>50887</v>
      </c>
      <c r="K23" s="16"/>
      <c r="L23" s="16"/>
      <c r="M23" s="16"/>
      <c r="N23" s="16"/>
      <c r="O23" s="16"/>
      <c r="P23" s="16"/>
      <c r="Q23" s="16"/>
      <c r="R23" s="16"/>
      <c r="S23" s="16"/>
      <c r="T23" s="16"/>
      <c r="U23" s="16"/>
      <c r="V23" s="16"/>
      <c r="W23" s="16"/>
      <c r="X23" s="16"/>
    </row>
    <row r="24" spans="1:24" ht="17.45" customHeight="1">
      <c r="A24" s="199"/>
      <c r="B24" s="92"/>
      <c r="C24" s="190" t="s">
        <v>35</v>
      </c>
      <c r="D24" s="190"/>
      <c r="E24" s="125" t="s">
        <v>29</v>
      </c>
      <c r="F24" s="14">
        <v>18</v>
      </c>
      <c r="G24" s="15">
        <v>9</v>
      </c>
      <c r="H24" s="15">
        <v>8</v>
      </c>
      <c r="I24" s="15">
        <v>8</v>
      </c>
      <c r="J24" s="16">
        <v>6</v>
      </c>
      <c r="K24" s="15"/>
      <c r="L24" s="15"/>
      <c r="M24" s="72"/>
      <c r="N24" s="72"/>
      <c r="O24" s="15"/>
      <c r="P24" s="15"/>
      <c r="Q24" s="15"/>
      <c r="R24" s="15"/>
      <c r="S24" s="15"/>
      <c r="T24" s="15"/>
      <c r="U24" s="15"/>
      <c r="V24" s="15"/>
      <c r="W24" s="15"/>
      <c r="X24" s="15"/>
    </row>
    <row r="25" spans="1:24" ht="17.45" customHeight="1">
      <c r="A25" s="199"/>
      <c r="B25" s="104"/>
      <c r="C25" s="190"/>
      <c r="D25" s="190"/>
      <c r="E25" s="125" t="s">
        <v>28</v>
      </c>
      <c r="F25" s="14">
        <v>22094</v>
      </c>
      <c r="G25" s="15">
        <v>13893</v>
      </c>
      <c r="H25" s="15">
        <v>3546</v>
      </c>
      <c r="I25" s="15">
        <v>10795</v>
      </c>
      <c r="J25" s="16">
        <v>9198</v>
      </c>
      <c r="K25" s="15"/>
      <c r="L25" s="15"/>
      <c r="M25" s="72"/>
      <c r="N25" s="72"/>
      <c r="O25" s="15"/>
      <c r="P25" s="15"/>
      <c r="Q25" s="15"/>
      <c r="R25" s="15"/>
      <c r="S25" s="15"/>
      <c r="T25" s="15"/>
      <c r="U25" s="15"/>
      <c r="V25" s="15"/>
      <c r="W25" s="15"/>
      <c r="X25" s="15"/>
    </row>
    <row r="26" spans="1:24" ht="17.45" customHeight="1">
      <c r="A26" s="199"/>
      <c r="B26" s="193" t="s">
        <v>227</v>
      </c>
      <c r="C26" s="194"/>
      <c r="D26" s="195"/>
      <c r="E26" s="125" t="s">
        <v>27</v>
      </c>
      <c r="F26" s="14">
        <v>199</v>
      </c>
      <c r="G26" s="15">
        <v>170</v>
      </c>
      <c r="H26" s="15">
        <v>58</v>
      </c>
      <c r="I26" s="15">
        <v>55</v>
      </c>
      <c r="J26" s="16">
        <v>94</v>
      </c>
      <c r="K26" s="15"/>
      <c r="L26" s="15"/>
      <c r="M26" s="15"/>
      <c r="N26" s="15"/>
      <c r="O26" s="15"/>
      <c r="P26" s="15"/>
      <c r="Q26" s="15"/>
      <c r="R26" s="15"/>
      <c r="S26" s="15"/>
      <c r="T26" s="15"/>
      <c r="U26" s="15"/>
      <c r="V26" s="15"/>
      <c r="W26" s="15"/>
      <c r="X26" s="15"/>
    </row>
    <row r="27" spans="1:24" ht="17.45" customHeight="1">
      <c r="A27" s="199"/>
      <c r="B27" s="196"/>
      <c r="C27" s="197"/>
      <c r="D27" s="198"/>
      <c r="E27" s="125" t="s">
        <v>26</v>
      </c>
      <c r="F27" s="99">
        <v>2466</v>
      </c>
      <c r="G27" s="100">
        <v>2222</v>
      </c>
      <c r="H27" s="100">
        <v>448</v>
      </c>
      <c r="I27" s="100">
        <v>489</v>
      </c>
      <c r="J27" s="17">
        <v>677</v>
      </c>
      <c r="K27" s="15"/>
      <c r="L27" s="15"/>
      <c r="M27" s="15"/>
      <c r="N27" s="15"/>
      <c r="O27" s="15"/>
      <c r="P27" s="15"/>
      <c r="Q27" s="15"/>
      <c r="R27" s="15"/>
      <c r="S27" s="15"/>
      <c r="T27" s="15"/>
      <c r="U27" s="15"/>
      <c r="V27" s="15"/>
      <c r="W27" s="15"/>
      <c r="X27" s="15"/>
    </row>
    <row r="28" spans="1:24" ht="17.45" customHeight="1">
      <c r="A28" s="188" t="s">
        <v>24</v>
      </c>
      <c r="B28" s="152" t="s">
        <v>85</v>
      </c>
      <c r="C28" s="152"/>
      <c r="D28" s="152"/>
      <c r="E28" s="125" t="s">
        <v>29</v>
      </c>
      <c r="F28" s="12">
        <v>6743</v>
      </c>
      <c r="G28" s="13">
        <v>6329</v>
      </c>
      <c r="H28" s="13">
        <v>3593</v>
      </c>
      <c r="I28" s="13">
        <v>4661</v>
      </c>
      <c r="J28" s="87">
        <v>6495</v>
      </c>
      <c r="V28" s="18"/>
    </row>
    <row r="29" spans="1:24" ht="17.45" customHeight="1">
      <c r="A29" s="188"/>
      <c r="B29" s="192"/>
      <c r="C29" s="152"/>
      <c r="D29" s="152"/>
      <c r="E29" s="125" t="s">
        <v>28</v>
      </c>
      <c r="F29" s="14">
        <v>115906</v>
      </c>
      <c r="G29" s="15">
        <v>106681</v>
      </c>
      <c r="H29" s="15">
        <v>43942</v>
      </c>
      <c r="I29" s="15">
        <v>54242</v>
      </c>
      <c r="J29" s="16">
        <v>84430</v>
      </c>
    </row>
    <row r="30" spans="1:24" ht="17.45" customHeight="1">
      <c r="A30" s="188"/>
      <c r="B30" s="92"/>
      <c r="C30" s="152" t="s">
        <v>226</v>
      </c>
      <c r="D30" s="152" t="s">
        <v>32</v>
      </c>
      <c r="E30" s="125" t="s">
        <v>29</v>
      </c>
      <c r="F30" s="14">
        <v>187</v>
      </c>
      <c r="G30" s="15">
        <v>233</v>
      </c>
      <c r="H30" s="15">
        <v>72</v>
      </c>
      <c r="I30" s="15">
        <v>148</v>
      </c>
      <c r="J30" s="16">
        <v>409</v>
      </c>
    </row>
    <row r="31" spans="1:24" ht="17.45" customHeight="1">
      <c r="A31" s="188"/>
      <c r="B31" s="92"/>
      <c r="C31" s="152"/>
      <c r="D31" s="152"/>
      <c r="E31" s="125" t="s">
        <v>28</v>
      </c>
      <c r="F31" s="14">
        <v>8761</v>
      </c>
      <c r="G31" s="15">
        <v>8377</v>
      </c>
      <c r="H31" s="15">
        <v>1312</v>
      </c>
      <c r="I31" s="15">
        <v>2837</v>
      </c>
      <c r="J31" s="16">
        <v>5944</v>
      </c>
    </row>
    <row r="32" spans="1:24" ht="17.45" customHeight="1">
      <c r="A32" s="188"/>
      <c r="B32" s="92"/>
      <c r="C32" s="152"/>
      <c r="D32" s="152" t="s">
        <v>34</v>
      </c>
      <c r="E32" s="125" t="s">
        <v>29</v>
      </c>
      <c r="F32" s="14">
        <v>12</v>
      </c>
      <c r="G32" s="15">
        <v>82</v>
      </c>
      <c r="H32" s="15">
        <v>18</v>
      </c>
      <c r="I32" s="15">
        <v>45</v>
      </c>
      <c r="J32" s="16">
        <v>232</v>
      </c>
    </row>
    <row r="33" spans="1:10" ht="17.45" customHeight="1">
      <c r="A33" s="188"/>
      <c r="B33" s="92"/>
      <c r="C33" s="152"/>
      <c r="D33" s="152"/>
      <c r="E33" s="125" t="s">
        <v>28</v>
      </c>
      <c r="F33" s="14">
        <v>3809</v>
      </c>
      <c r="G33" s="15">
        <v>4499</v>
      </c>
      <c r="H33" s="15">
        <v>343</v>
      </c>
      <c r="I33" s="15">
        <v>1066</v>
      </c>
      <c r="J33" s="16">
        <v>1928</v>
      </c>
    </row>
    <row r="34" spans="1:10" ht="17.45" customHeight="1">
      <c r="A34" s="188"/>
      <c r="B34" s="92"/>
      <c r="C34" s="152"/>
      <c r="D34" s="152" t="s">
        <v>33</v>
      </c>
      <c r="E34" s="125" t="s">
        <v>29</v>
      </c>
      <c r="F34" s="14">
        <v>175</v>
      </c>
      <c r="G34" s="15">
        <v>107</v>
      </c>
      <c r="H34" s="15">
        <v>44</v>
      </c>
      <c r="I34" s="15">
        <v>85</v>
      </c>
      <c r="J34" s="16">
        <v>153</v>
      </c>
    </row>
    <row r="35" spans="1:10" ht="17.45" customHeight="1">
      <c r="A35" s="188"/>
      <c r="B35" s="92"/>
      <c r="C35" s="152"/>
      <c r="D35" s="152"/>
      <c r="E35" s="125" t="s">
        <v>28</v>
      </c>
      <c r="F35" s="14">
        <v>4952</v>
      </c>
      <c r="G35" s="15">
        <v>3195</v>
      </c>
      <c r="H35" s="15">
        <v>834</v>
      </c>
      <c r="I35" s="15">
        <v>1599</v>
      </c>
      <c r="J35" s="16">
        <v>3436</v>
      </c>
    </row>
    <row r="36" spans="1:10" ht="17.45" customHeight="1">
      <c r="A36" s="188"/>
      <c r="B36" s="92"/>
      <c r="C36" s="152"/>
      <c r="D36" s="151" t="s">
        <v>204</v>
      </c>
      <c r="E36" s="125" t="s">
        <v>29</v>
      </c>
      <c r="F36" s="106" t="s">
        <v>12</v>
      </c>
      <c r="G36" s="72">
        <v>44</v>
      </c>
      <c r="H36" s="15">
        <v>10</v>
      </c>
      <c r="I36" s="15">
        <v>18</v>
      </c>
      <c r="J36" s="16">
        <v>24</v>
      </c>
    </row>
    <row r="37" spans="1:10" ht="17.45" customHeight="1">
      <c r="A37" s="188"/>
      <c r="B37" s="92"/>
      <c r="C37" s="152"/>
      <c r="D37" s="152"/>
      <c r="E37" s="125" t="s">
        <v>28</v>
      </c>
      <c r="F37" s="106" t="s">
        <v>12</v>
      </c>
      <c r="G37" s="72">
        <v>683</v>
      </c>
      <c r="H37" s="15">
        <v>135</v>
      </c>
      <c r="I37" s="15">
        <v>172</v>
      </c>
      <c r="J37" s="16">
        <v>580</v>
      </c>
    </row>
    <row r="38" spans="1:10" ht="17.45" customHeight="1">
      <c r="A38" s="188"/>
      <c r="B38" s="92"/>
      <c r="C38" s="151" t="s">
        <v>205</v>
      </c>
      <c r="D38" s="152" t="s">
        <v>32</v>
      </c>
      <c r="E38" s="125" t="s">
        <v>29</v>
      </c>
      <c r="F38" s="14">
        <v>6539</v>
      </c>
      <c r="G38" s="15">
        <v>6080</v>
      </c>
      <c r="H38" s="15">
        <v>3506</v>
      </c>
      <c r="I38" s="15">
        <v>4500</v>
      </c>
      <c r="J38" s="16">
        <v>6070</v>
      </c>
    </row>
    <row r="39" spans="1:10" ht="17.45" customHeight="1">
      <c r="A39" s="188"/>
      <c r="B39" s="92"/>
      <c r="C39" s="152"/>
      <c r="D39" s="152"/>
      <c r="E39" s="125" t="s">
        <v>28</v>
      </c>
      <c r="F39" s="14">
        <v>83246</v>
      </c>
      <c r="G39" s="15">
        <v>75870</v>
      </c>
      <c r="H39" s="15">
        <v>31578</v>
      </c>
      <c r="I39" s="15">
        <v>39679</v>
      </c>
      <c r="J39" s="16">
        <v>59504</v>
      </c>
    </row>
    <row r="40" spans="1:10" ht="17.45" customHeight="1">
      <c r="A40" s="188"/>
      <c r="B40" s="92"/>
      <c r="C40" s="152"/>
      <c r="D40" s="152" t="s">
        <v>31</v>
      </c>
      <c r="E40" s="125" t="s">
        <v>29</v>
      </c>
      <c r="F40" s="14">
        <v>301</v>
      </c>
      <c r="G40" s="15">
        <v>290</v>
      </c>
      <c r="H40" s="15">
        <v>178</v>
      </c>
      <c r="I40" s="15">
        <v>203</v>
      </c>
      <c r="J40" s="16">
        <v>366</v>
      </c>
    </row>
    <row r="41" spans="1:10" ht="17.45" customHeight="1">
      <c r="A41" s="188"/>
      <c r="B41" s="92"/>
      <c r="C41" s="152"/>
      <c r="D41" s="152"/>
      <c r="E41" s="125" t="s">
        <v>28</v>
      </c>
      <c r="F41" s="14">
        <v>8798</v>
      </c>
      <c r="G41" s="15">
        <v>8030</v>
      </c>
      <c r="H41" s="15">
        <v>1558</v>
      </c>
      <c r="I41" s="15">
        <v>2023</v>
      </c>
      <c r="J41" s="16">
        <v>4812</v>
      </c>
    </row>
    <row r="42" spans="1:10" ht="17.45" customHeight="1">
      <c r="A42" s="188"/>
      <c r="B42" s="92"/>
      <c r="C42" s="152"/>
      <c r="D42" s="152" t="s">
        <v>30</v>
      </c>
      <c r="E42" s="125" t="s">
        <v>29</v>
      </c>
      <c r="F42" s="14">
        <v>6238</v>
      </c>
      <c r="G42" s="15">
        <v>5790</v>
      </c>
      <c r="H42" s="15">
        <v>3328</v>
      </c>
      <c r="I42" s="15">
        <v>4297</v>
      </c>
      <c r="J42" s="16">
        <v>5704</v>
      </c>
    </row>
    <row r="43" spans="1:10" ht="17.45" customHeight="1">
      <c r="A43" s="188"/>
      <c r="B43" s="92"/>
      <c r="C43" s="152"/>
      <c r="D43" s="152"/>
      <c r="E43" s="125" t="s">
        <v>28</v>
      </c>
      <c r="F43" s="14">
        <v>74448</v>
      </c>
      <c r="G43" s="15">
        <v>67840</v>
      </c>
      <c r="H43" s="15">
        <v>30020</v>
      </c>
      <c r="I43" s="15">
        <v>37656</v>
      </c>
      <c r="J43" s="16">
        <v>54692</v>
      </c>
    </row>
    <row r="44" spans="1:10" ht="17.45" customHeight="1">
      <c r="A44" s="188"/>
      <c r="B44" s="92"/>
      <c r="C44" s="190" t="s">
        <v>35</v>
      </c>
      <c r="D44" s="190"/>
      <c r="E44" s="125" t="s">
        <v>29</v>
      </c>
      <c r="F44" s="14">
        <v>17</v>
      </c>
      <c r="G44" s="15">
        <v>16</v>
      </c>
      <c r="H44" s="15">
        <v>15</v>
      </c>
      <c r="I44" s="15">
        <v>13</v>
      </c>
      <c r="J44" s="16">
        <v>16</v>
      </c>
    </row>
    <row r="45" spans="1:10" ht="17.45" customHeight="1">
      <c r="A45" s="188"/>
      <c r="B45" s="104"/>
      <c r="C45" s="190"/>
      <c r="D45" s="190"/>
      <c r="E45" s="125" t="s">
        <v>28</v>
      </c>
      <c r="F45" s="14">
        <v>23899</v>
      </c>
      <c r="G45" s="15">
        <v>22434</v>
      </c>
      <c r="H45" s="15">
        <v>11052</v>
      </c>
      <c r="I45" s="15">
        <v>11726</v>
      </c>
      <c r="J45" s="16">
        <v>18982</v>
      </c>
    </row>
    <row r="46" spans="1:10" ht="17.45" customHeight="1">
      <c r="A46" s="188"/>
      <c r="B46" s="193" t="s">
        <v>228</v>
      </c>
      <c r="C46" s="194"/>
      <c r="D46" s="195"/>
      <c r="E46" s="125" t="s">
        <v>27</v>
      </c>
      <c r="F46" s="14">
        <v>1092</v>
      </c>
      <c r="G46" s="15">
        <v>1073</v>
      </c>
      <c r="H46" s="15">
        <v>671</v>
      </c>
      <c r="I46" s="15">
        <v>489</v>
      </c>
      <c r="J46" s="16">
        <v>688</v>
      </c>
    </row>
    <row r="47" spans="1:10" ht="17.45" customHeight="1">
      <c r="A47" s="188"/>
      <c r="B47" s="196"/>
      <c r="C47" s="197"/>
      <c r="D47" s="198"/>
      <c r="E47" s="125" t="s">
        <v>26</v>
      </c>
      <c r="F47" s="99">
        <v>10950</v>
      </c>
      <c r="G47" s="100">
        <v>9952</v>
      </c>
      <c r="H47" s="100">
        <v>3654</v>
      </c>
      <c r="I47" s="100">
        <v>3807</v>
      </c>
      <c r="J47" s="17">
        <v>5879</v>
      </c>
    </row>
    <row r="48" spans="1:10" ht="17.45" customHeight="1">
      <c r="A48" s="188" t="s">
        <v>23</v>
      </c>
      <c r="B48" s="152" t="s">
        <v>85</v>
      </c>
      <c r="C48" s="152"/>
      <c r="D48" s="152"/>
      <c r="E48" s="125" t="s">
        <v>29</v>
      </c>
      <c r="F48" s="12">
        <v>2627</v>
      </c>
      <c r="G48" s="13">
        <v>2598</v>
      </c>
      <c r="H48" s="13">
        <v>1774</v>
      </c>
      <c r="I48" s="13">
        <v>1885</v>
      </c>
      <c r="J48" s="87">
        <v>2214</v>
      </c>
    </row>
    <row r="49" spans="1:10" ht="17.45" customHeight="1">
      <c r="A49" s="188"/>
      <c r="B49" s="192"/>
      <c r="C49" s="152"/>
      <c r="D49" s="152"/>
      <c r="E49" s="125" t="s">
        <v>28</v>
      </c>
      <c r="F49" s="14">
        <v>42999</v>
      </c>
      <c r="G49" s="15">
        <v>40434</v>
      </c>
      <c r="H49" s="15">
        <v>19625</v>
      </c>
      <c r="I49" s="15">
        <v>19677</v>
      </c>
      <c r="J49" s="16">
        <v>26240</v>
      </c>
    </row>
    <row r="50" spans="1:10" ht="17.45" customHeight="1">
      <c r="A50" s="188"/>
      <c r="B50" s="92"/>
      <c r="C50" s="152" t="s">
        <v>226</v>
      </c>
      <c r="D50" s="152" t="s">
        <v>32</v>
      </c>
      <c r="E50" s="125" t="s">
        <v>29</v>
      </c>
      <c r="F50" s="14">
        <v>383</v>
      </c>
      <c r="G50" s="15">
        <v>384</v>
      </c>
      <c r="H50" s="15">
        <v>338</v>
      </c>
      <c r="I50" s="15">
        <v>467</v>
      </c>
      <c r="J50" s="16">
        <v>424</v>
      </c>
    </row>
    <row r="51" spans="1:10" ht="17.45" customHeight="1">
      <c r="A51" s="188"/>
      <c r="B51" s="92"/>
      <c r="C51" s="152"/>
      <c r="D51" s="152"/>
      <c r="E51" s="125" t="s">
        <v>28</v>
      </c>
      <c r="F51" s="14">
        <v>7594</v>
      </c>
      <c r="G51" s="15">
        <v>8018</v>
      </c>
      <c r="H51" s="15">
        <v>2665</v>
      </c>
      <c r="I51" s="15">
        <v>3996</v>
      </c>
      <c r="J51" s="16">
        <v>6423</v>
      </c>
    </row>
    <row r="52" spans="1:10" ht="17.45" customHeight="1">
      <c r="A52" s="188"/>
      <c r="B52" s="92"/>
      <c r="C52" s="152"/>
      <c r="D52" s="152" t="s">
        <v>34</v>
      </c>
      <c r="E52" s="125" t="s">
        <v>29</v>
      </c>
      <c r="F52" s="14">
        <v>79</v>
      </c>
      <c r="G52" s="15">
        <v>65</v>
      </c>
      <c r="H52" s="15">
        <v>9</v>
      </c>
      <c r="I52" s="15">
        <v>59</v>
      </c>
      <c r="J52" s="16">
        <v>59</v>
      </c>
    </row>
    <row r="53" spans="1:10" ht="17.45" customHeight="1">
      <c r="A53" s="188"/>
      <c r="B53" s="92"/>
      <c r="C53" s="152"/>
      <c r="D53" s="152"/>
      <c r="E53" s="125" t="s">
        <v>28</v>
      </c>
      <c r="F53" s="14">
        <v>4627</v>
      </c>
      <c r="G53" s="15">
        <v>4715</v>
      </c>
      <c r="H53" s="15">
        <v>92</v>
      </c>
      <c r="I53" s="15">
        <v>863</v>
      </c>
      <c r="J53" s="16">
        <v>2463</v>
      </c>
    </row>
    <row r="54" spans="1:10" ht="17.45" customHeight="1">
      <c r="A54" s="188"/>
      <c r="B54" s="92"/>
      <c r="C54" s="152"/>
      <c r="D54" s="152" t="s">
        <v>33</v>
      </c>
      <c r="E54" s="125" t="s">
        <v>29</v>
      </c>
      <c r="F54" s="14">
        <v>304</v>
      </c>
      <c r="G54" s="15">
        <v>299</v>
      </c>
      <c r="H54" s="15">
        <v>324</v>
      </c>
      <c r="I54" s="15">
        <v>402</v>
      </c>
      <c r="J54" s="16">
        <v>337</v>
      </c>
    </row>
    <row r="55" spans="1:10" ht="17.45" customHeight="1">
      <c r="A55" s="188"/>
      <c r="B55" s="92"/>
      <c r="C55" s="152"/>
      <c r="D55" s="152"/>
      <c r="E55" s="125" t="s">
        <v>28</v>
      </c>
      <c r="F55" s="14">
        <v>2967</v>
      </c>
      <c r="G55" s="15">
        <v>3038</v>
      </c>
      <c r="H55" s="15">
        <v>2484</v>
      </c>
      <c r="I55" s="15">
        <v>3077</v>
      </c>
      <c r="J55" s="16">
        <v>3556</v>
      </c>
    </row>
    <row r="56" spans="1:10" ht="17.45" customHeight="1">
      <c r="A56" s="188"/>
      <c r="B56" s="92"/>
      <c r="C56" s="152"/>
      <c r="D56" s="151" t="s">
        <v>204</v>
      </c>
      <c r="E56" s="125" t="s">
        <v>29</v>
      </c>
      <c r="F56" s="106" t="s">
        <v>12</v>
      </c>
      <c r="G56" s="72">
        <v>20</v>
      </c>
      <c r="H56" s="15">
        <v>5</v>
      </c>
      <c r="I56" s="15">
        <v>6</v>
      </c>
      <c r="J56" s="16">
        <v>28</v>
      </c>
    </row>
    <row r="57" spans="1:10" ht="17.45" customHeight="1">
      <c r="A57" s="188"/>
      <c r="B57" s="92"/>
      <c r="C57" s="152"/>
      <c r="D57" s="152"/>
      <c r="E57" s="125" t="s">
        <v>28</v>
      </c>
      <c r="F57" s="106" t="s">
        <v>12</v>
      </c>
      <c r="G57" s="72">
        <v>265</v>
      </c>
      <c r="H57" s="15">
        <v>89</v>
      </c>
      <c r="I57" s="15">
        <v>56</v>
      </c>
      <c r="J57" s="16">
        <v>404</v>
      </c>
    </row>
    <row r="58" spans="1:10" ht="17.45" customHeight="1">
      <c r="A58" s="188"/>
      <c r="B58" s="92"/>
      <c r="C58" s="151" t="s">
        <v>205</v>
      </c>
      <c r="D58" s="152" t="s">
        <v>32</v>
      </c>
      <c r="E58" s="125" t="s">
        <v>29</v>
      </c>
      <c r="F58" s="14">
        <v>2224</v>
      </c>
      <c r="G58" s="15">
        <v>2199</v>
      </c>
      <c r="H58" s="15">
        <v>1425</v>
      </c>
      <c r="I58" s="15">
        <v>1408</v>
      </c>
      <c r="J58" s="16">
        <v>1784</v>
      </c>
    </row>
    <row r="59" spans="1:10" ht="17.45" customHeight="1">
      <c r="A59" s="188"/>
      <c r="B59" s="92"/>
      <c r="C59" s="152"/>
      <c r="D59" s="152"/>
      <c r="E59" s="125" t="s">
        <v>28</v>
      </c>
      <c r="F59" s="14">
        <v>27037</v>
      </c>
      <c r="G59" s="15">
        <v>26744</v>
      </c>
      <c r="H59" s="15">
        <v>13411</v>
      </c>
      <c r="I59" s="15">
        <v>13171</v>
      </c>
      <c r="J59" s="16">
        <v>17475</v>
      </c>
    </row>
    <row r="60" spans="1:10" ht="17.45" customHeight="1">
      <c r="A60" s="188"/>
      <c r="B60" s="92"/>
      <c r="C60" s="152"/>
      <c r="D60" s="152" t="s">
        <v>31</v>
      </c>
      <c r="E60" s="125" t="s">
        <v>29</v>
      </c>
      <c r="F60" s="14">
        <v>307</v>
      </c>
      <c r="G60" s="15">
        <v>345</v>
      </c>
      <c r="H60" s="15">
        <v>506</v>
      </c>
      <c r="I60" s="15">
        <v>302</v>
      </c>
      <c r="J60" s="16">
        <v>374</v>
      </c>
    </row>
    <row r="61" spans="1:10" ht="17.45" customHeight="1">
      <c r="A61" s="188"/>
      <c r="B61" s="92"/>
      <c r="C61" s="152"/>
      <c r="D61" s="152"/>
      <c r="E61" s="125" t="s">
        <v>28</v>
      </c>
      <c r="F61" s="14">
        <v>5746</v>
      </c>
      <c r="G61" s="15">
        <v>4566</v>
      </c>
      <c r="H61" s="15">
        <v>5043</v>
      </c>
      <c r="I61" s="15">
        <v>3267</v>
      </c>
      <c r="J61" s="16">
        <v>2897</v>
      </c>
    </row>
    <row r="62" spans="1:10" ht="17.45" customHeight="1">
      <c r="A62" s="188"/>
      <c r="B62" s="92"/>
      <c r="C62" s="152"/>
      <c r="D62" s="152" t="s">
        <v>30</v>
      </c>
      <c r="E62" s="125" t="s">
        <v>29</v>
      </c>
      <c r="F62" s="14">
        <v>1917</v>
      </c>
      <c r="G62" s="15">
        <v>1854</v>
      </c>
      <c r="H62" s="15">
        <v>919</v>
      </c>
      <c r="I62" s="15">
        <v>1106</v>
      </c>
      <c r="J62" s="16">
        <v>1410</v>
      </c>
    </row>
    <row r="63" spans="1:10" ht="17.45" customHeight="1">
      <c r="A63" s="188"/>
      <c r="B63" s="92"/>
      <c r="C63" s="152"/>
      <c r="D63" s="152"/>
      <c r="E63" s="125" t="s">
        <v>28</v>
      </c>
      <c r="F63" s="14">
        <v>21291</v>
      </c>
      <c r="G63" s="15">
        <v>22178</v>
      </c>
      <c r="H63" s="15">
        <v>8368</v>
      </c>
      <c r="I63" s="15">
        <v>9904</v>
      </c>
      <c r="J63" s="16">
        <v>14578</v>
      </c>
    </row>
    <row r="64" spans="1:10" ht="17.45" customHeight="1">
      <c r="A64" s="188"/>
      <c r="B64" s="92"/>
      <c r="C64" s="190" t="s">
        <v>35</v>
      </c>
      <c r="D64" s="190"/>
      <c r="E64" s="125" t="s">
        <v>29</v>
      </c>
      <c r="F64" s="14">
        <v>20</v>
      </c>
      <c r="G64" s="15">
        <v>15</v>
      </c>
      <c r="H64" s="15">
        <v>11</v>
      </c>
      <c r="I64" s="15">
        <v>10</v>
      </c>
      <c r="J64" s="16">
        <v>6</v>
      </c>
    </row>
    <row r="65" spans="1:10" ht="17.45" customHeight="1">
      <c r="A65" s="188"/>
      <c r="B65" s="104"/>
      <c r="C65" s="190"/>
      <c r="D65" s="190"/>
      <c r="E65" s="125" t="s">
        <v>28</v>
      </c>
      <c r="F65" s="14">
        <v>8368</v>
      </c>
      <c r="G65" s="15">
        <v>5672</v>
      </c>
      <c r="H65" s="15">
        <v>3549</v>
      </c>
      <c r="I65" s="15">
        <v>2510</v>
      </c>
      <c r="J65" s="16">
        <v>2342</v>
      </c>
    </row>
    <row r="66" spans="1:10" ht="17.45" customHeight="1">
      <c r="A66" s="188"/>
      <c r="B66" s="193" t="s">
        <v>230</v>
      </c>
      <c r="C66" s="194"/>
      <c r="D66" s="195"/>
      <c r="E66" s="125" t="s">
        <v>27</v>
      </c>
      <c r="F66" s="14">
        <v>687</v>
      </c>
      <c r="G66" s="15">
        <v>549</v>
      </c>
      <c r="H66" s="15" t="s">
        <v>12</v>
      </c>
      <c r="I66" s="15" t="s">
        <v>12</v>
      </c>
      <c r="J66" s="16" t="s">
        <v>12</v>
      </c>
    </row>
    <row r="67" spans="1:10" ht="17.45" customHeight="1">
      <c r="A67" s="188"/>
      <c r="B67" s="196"/>
      <c r="C67" s="197"/>
      <c r="D67" s="198"/>
      <c r="E67" s="125" t="s">
        <v>26</v>
      </c>
      <c r="F67" s="99">
        <v>9268</v>
      </c>
      <c r="G67" s="100">
        <v>7611</v>
      </c>
      <c r="H67" s="100" t="s">
        <v>12</v>
      </c>
      <c r="I67" s="100" t="s">
        <v>12</v>
      </c>
      <c r="J67" s="17" t="s">
        <v>12</v>
      </c>
    </row>
    <row r="68" spans="1:10" ht="17.45" customHeight="1">
      <c r="A68" s="188" t="s">
        <v>22</v>
      </c>
      <c r="B68" s="152" t="s">
        <v>85</v>
      </c>
      <c r="C68" s="152"/>
      <c r="D68" s="152"/>
      <c r="E68" s="125" t="s">
        <v>29</v>
      </c>
      <c r="F68" s="12">
        <v>8948</v>
      </c>
      <c r="G68" s="13">
        <v>8091</v>
      </c>
      <c r="H68" s="13">
        <v>5631</v>
      </c>
      <c r="I68" s="13">
        <v>6167</v>
      </c>
      <c r="J68" s="87">
        <v>7834</v>
      </c>
    </row>
    <row r="69" spans="1:10" ht="17.45" customHeight="1">
      <c r="A69" s="188"/>
      <c r="B69" s="192"/>
      <c r="C69" s="152"/>
      <c r="D69" s="152"/>
      <c r="E69" s="125" t="s">
        <v>28</v>
      </c>
      <c r="F69" s="14">
        <v>146834</v>
      </c>
      <c r="G69" s="15">
        <v>129930</v>
      </c>
      <c r="H69" s="15">
        <v>62022</v>
      </c>
      <c r="I69" s="15">
        <v>75411</v>
      </c>
      <c r="J69" s="16">
        <v>111843</v>
      </c>
    </row>
    <row r="70" spans="1:10" ht="17.45" customHeight="1">
      <c r="A70" s="188"/>
      <c r="B70" s="92"/>
      <c r="C70" s="152" t="s">
        <v>226</v>
      </c>
      <c r="D70" s="152" t="s">
        <v>32</v>
      </c>
      <c r="E70" s="125" t="s">
        <v>29</v>
      </c>
      <c r="F70" s="14">
        <v>335</v>
      </c>
      <c r="G70" s="15">
        <v>276</v>
      </c>
      <c r="H70" s="15">
        <v>190</v>
      </c>
      <c r="I70" s="15">
        <v>234</v>
      </c>
      <c r="J70" s="16">
        <v>305</v>
      </c>
    </row>
    <row r="71" spans="1:10" ht="17.45" customHeight="1">
      <c r="A71" s="188"/>
      <c r="B71" s="92"/>
      <c r="C71" s="152"/>
      <c r="D71" s="152"/>
      <c r="E71" s="125" t="s">
        <v>28</v>
      </c>
      <c r="F71" s="14">
        <v>19669</v>
      </c>
      <c r="G71" s="15">
        <v>16039</v>
      </c>
      <c r="H71" s="15">
        <v>2133</v>
      </c>
      <c r="I71" s="15">
        <v>2234</v>
      </c>
      <c r="J71" s="16">
        <v>9042</v>
      </c>
    </row>
    <row r="72" spans="1:10" ht="17.45" customHeight="1">
      <c r="A72" s="188"/>
      <c r="B72" s="92"/>
      <c r="C72" s="152"/>
      <c r="D72" s="152" t="s">
        <v>34</v>
      </c>
      <c r="E72" s="125" t="s">
        <v>29</v>
      </c>
      <c r="F72" s="14">
        <v>90</v>
      </c>
      <c r="G72" s="15">
        <v>81</v>
      </c>
      <c r="H72" s="15">
        <v>30</v>
      </c>
      <c r="I72" s="15">
        <v>69</v>
      </c>
      <c r="J72" s="16">
        <v>87</v>
      </c>
    </row>
    <row r="73" spans="1:10" ht="17.45" customHeight="1">
      <c r="A73" s="188"/>
      <c r="B73" s="92"/>
      <c r="C73" s="152"/>
      <c r="D73" s="152"/>
      <c r="E73" s="125" t="s">
        <v>28</v>
      </c>
      <c r="F73" s="14">
        <v>13453</v>
      </c>
      <c r="G73" s="15">
        <v>12043</v>
      </c>
      <c r="H73" s="15">
        <v>274</v>
      </c>
      <c r="I73" s="15">
        <v>647</v>
      </c>
      <c r="J73" s="16">
        <v>5869</v>
      </c>
    </row>
    <row r="74" spans="1:10" ht="17.45" customHeight="1">
      <c r="A74" s="188"/>
      <c r="B74" s="92"/>
      <c r="C74" s="152"/>
      <c r="D74" s="152" t="s">
        <v>33</v>
      </c>
      <c r="E74" s="125" t="s">
        <v>29</v>
      </c>
      <c r="F74" s="14">
        <v>245</v>
      </c>
      <c r="G74" s="15">
        <v>176</v>
      </c>
      <c r="H74" s="15">
        <v>156</v>
      </c>
      <c r="I74" s="15">
        <v>158</v>
      </c>
      <c r="J74" s="16">
        <v>206</v>
      </c>
    </row>
    <row r="75" spans="1:10" ht="17.45" customHeight="1">
      <c r="A75" s="188"/>
      <c r="B75" s="92"/>
      <c r="C75" s="152"/>
      <c r="D75" s="152"/>
      <c r="E75" s="125" t="s">
        <v>28</v>
      </c>
      <c r="F75" s="14">
        <v>6216</v>
      </c>
      <c r="G75" s="15">
        <v>3701</v>
      </c>
      <c r="H75" s="15">
        <v>1777</v>
      </c>
      <c r="I75" s="15">
        <v>1497</v>
      </c>
      <c r="J75" s="16">
        <v>2977</v>
      </c>
    </row>
    <row r="76" spans="1:10" ht="17.45" customHeight="1">
      <c r="A76" s="188"/>
      <c r="B76" s="92"/>
      <c r="C76" s="152"/>
      <c r="D76" s="151" t="s">
        <v>204</v>
      </c>
      <c r="E76" s="125" t="s">
        <v>29</v>
      </c>
      <c r="F76" s="106" t="s">
        <v>12</v>
      </c>
      <c r="G76" s="72">
        <v>19</v>
      </c>
      <c r="H76" s="15">
        <v>4</v>
      </c>
      <c r="I76" s="15">
        <v>7</v>
      </c>
      <c r="J76" s="16">
        <v>12</v>
      </c>
    </row>
    <row r="77" spans="1:10" ht="17.45" customHeight="1">
      <c r="A77" s="188"/>
      <c r="B77" s="92"/>
      <c r="C77" s="152"/>
      <c r="D77" s="152"/>
      <c r="E77" s="125" t="s">
        <v>28</v>
      </c>
      <c r="F77" s="106" t="s">
        <v>12</v>
      </c>
      <c r="G77" s="72">
        <v>295</v>
      </c>
      <c r="H77" s="15">
        <v>82</v>
      </c>
      <c r="I77" s="15">
        <v>90</v>
      </c>
      <c r="J77" s="16">
        <v>196</v>
      </c>
    </row>
    <row r="78" spans="1:10" ht="17.45" customHeight="1">
      <c r="A78" s="188"/>
      <c r="B78" s="92"/>
      <c r="C78" s="151" t="s">
        <v>205</v>
      </c>
      <c r="D78" s="152" t="s">
        <v>32</v>
      </c>
      <c r="E78" s="125" t="s">
        <v>29</v>
      </c>
      <c r="F78" s="14">
        <v>8603</v>
      </c>
      <c r="G78" s="15">
        <v>7814</v>
      </c>
      <c r="H78" s="15">
        <v>5441</v>
      </c>
      <c r="I78" s="15">
        <v>5933</v>
      </c>
      <c r="J78" s="16">
        <v>7529</v>
      </c>
    </row>
    <row r="79" spans="1:10" ht="17.45" customHeight="1">
      <c r="A79" s="188"/>
      <c r="B79" s="92"/>
      <c r="C79" s="152"/>
      <c r="D79" s="152"/>
      <c r="E79" s="125" t="s">
        <v>28</v>
      </c>
      <c r="F79" s="14">
        <v>122512</v>
      </c>
      <c r="G79" s="15">
        <v>113411</v>
      </c>
      <c r="H79" s="15">
        <v>59889</v>
      </c>
      <c r="I79" s="15">
        <v>73177</v>
      </c>
      <c r="J79" s="16">
        <v>102801</v>
      </c>
    </row>
    <row r="80" spans="1:10" ht="17.45" customHeight="1">
      <c r="A80" s="188"/>
      <c r="B80" s="92"/>
      <c r="C80" s="152"/>
      <c r="D80" s="152" t="s">
        <v>31</v>
      </c>
      <c r="E80" s="125" t="s">
        <v>29</v>
      </c>
      <c r="F80" s="14">
        <v>427</v>
      </c>
      <c r="G80" s="15">
        <v>387</v>
      </c>
      <c r="H80" s="15">
        <v>373</v>
      </c>
      <c r="I80" s="15">
        <v>457</v>
      </c>
      <c r="J80" s="16">
        <v>665</v>
      </c>
    </row>
    <row r="81" spans="1:10" ht="17.45" customHeight="1">
      <c r="A81" s="188"/>
      <c r="B81" s="92"/>
      <c r="C81" s="152"/>
      <c r="D81" s="152"/>
      <c r="E81" s="125" t="s">
        <v>28</v>
      </c>
      <c r="F81" s="14">
        <v>11296</v>
      </c>
      <c r="G81" s="15">
        <v>12014</v>
      </c>
      <c r="H81" s="15">
        <v>7568</v>
      </c>
      <c r="I81" s="15">
        <v>12548</v>
      </c>
      <c r="J81" s="16">
        <v>19439</v>
      </c>
    </row>
    <row r="82" spans="1:10" ht="17.45" customHeight="1">
      <c r="A82" s="188"/>
      <c r="B82" s="92"/>
      <c r="C82" s="152"/>
      <c r="D82" s="152" t="s">
        <v>30</v>
      </c>
      <c r="E82" s="125" t="s">
        <v>29</v>
      </c>
      <c r="F82" s="14">
        <v>8176</v>
      </c>
      <c r="G82" s="15">
        <v>7427</v>
      </c>
      <c r="H82" s="15">
        <v>5068</v>
      </c>
      <c r="I82" s="15">
        <v>5476</v>
      </c>
      <c r="J82" s="16">
        <v>6864</v>
      </c>
    </row>
    <row r="83" spans="1:10" ht="17.45" customHeight="1">
      <c r="A83" s="188"/>
      <c r="B83" s="92"/>
      <c r="C83" s="152"/>
      <c r="D83" s="152"/>
      <c r="E83" s="125" t="s">
        <v>28</v>
      </c>
      <c r="F83" s="14">
        <v>111216</v>
      </c>
      <c r="G83" s="15">
        <v>101397</v>
      </c>
      <c r="H83" s="15">
        <v>52321</v>
      </c>
      <c r="I83" s="15">
        <v>60629</v>
      </c>
      <c r="J83" s="16">
        <v>83362</v>
      </c>
    </row>
    <row r="84" spans="1:10" ht="17.45" customHeight="1">
      <c r="A84" s="188"/>
      <c r="B84" s="92"/>
      <c r="C84" s="190" t="s">
        <v>35</v>
      </c>
      <c r="D84" s="190"/>
      <c r="E84" s="125" t="s">
        <v>29</v>
      </c>
      <c r="F84" s="14">
        <v>10</v>
      </c>
      <c r="G84" s="15">
        <v>1</v>
      </c>
      <c r="H84" s="15" t="s">
        <v>12</v>
      </c>
      <c r="I84" s="15" t="s">
        <v>12</v>
      </c>
      <c r="J84" s="16" t="s">
        <v>12</v>
      </c>
    </row>
    <row r="85" spans="1:10" ht="17.45" customHeight="1">
      <c r="A85" s="189"/>
      <c r="B85" s="105"/>
      <c r="C85" s="191"/>
      <c r="D85" s="191"/>
      <c r="E85" s="140" t="s">
        <v>28</v>
      </c>
      <c r="F85" s="89">
        <v>4653</v>
      </c>
      <c r="G85" s="27">
        <v>480</v>
      </c>
      <c r="H85" s="27" t="s">
        <v>12</v>
      </c>
      <c r="I85" s="27" t="s">
        <v>12</v>
      </c>
      <c r="J85" s="21" t="s">
        <v>12</v>
      </c>
    </row>
    <row r="86" spans="1:10">
      <c r="A86" s="102"/>
      <c r="C86" s="101"/>
      <c r="D86" s="101"/>
      <c r="E86" s="86"/>
      <c r="F86" s="15"/>
      <c r="G86" s="15"/>
      <c r="H86" s="15"/>
      <c r="I86" s="15"/>
      <c r="J86" s="18" t="s">
        <v>161</v>
      </c>
    </row>
    <row r="87" spans="1:10">
      <c r="A87" s="20" t="s">
        <v>229</v>
      </c>
    </row>
    <row r="88" spans="1:10">
      <c r="A88" s="20" t="s">
        <v>231</v>
      </c>
    </row>
  </sheetData>
  <mergeCells count="52">
    <mergeCell ref="A7:E7"/>
    <mergeCell ref="C30:C37"/>
    <mergeCell ref="D30:D31"/>
    <mergeCell ref="D32:D33"/>
    <mergeCell ref="D34:D35"/>
    <mergeCell ref="C10:C17"/>
    <mergeCell ref="D10:D11"/>
    <mergeCell ref="D12:D13"/>
    <mergeCell ref="D14:D15"/>
    <mergeCell ref="D16:D17"/>
    <mergeCell ref="C18:C23"/>
    <mergeCell ref="D18:D19"/>
    <mergeCell ref="D20:D21"/>
    <mergeCell ref="D22:D23"/>
    <mergeCell ref="D36:D37"/>
    <mergeCell ref="C44:D45"/>
    <mergeCell ref="C24:D25"/>
    <mergeCell ref="D56:D57"/>
    <mergeCell ref="B26:D27"/>
    <mergeCell ref="A28:A47"/>
    <mergeCell ref="A8:A27"/>
    <mergeCell ref="B46:D47"/>
    <mergeCell ref="A48:A67"/>
    <mergeCell ref="C58:C63"/>
    <mergeCell ref="D58:D59"/>
    <mergeCell ref="D60:D61"/>
    <mergeCell ref="D62:D63"/>
    <mergeCell ref="B66:D67"/>
    <mergeCell ref="C64:D65"/>
    <mergeCell ref="B8:D9"/>
    <mergeCell ref="B28:D29"/>
    <mergeCell ref="B48:D49"/>
    <mergeCell ref="C50:C57"/>
    <mergeCell ref="D50:D51"/>
    <mergeCell ref="D52:D53"/>
    <mergeCell ref="D54:D55"/>
    <mergeCell ref="C38:C43"/>
    <mergeCell ref="D38:D39"/>
    <mergeCell ref="D40:D41"/>
    <mergeCell ref="D42:D43"/>
    <mergeCell ref="A68:A85"/>
    <mergeCell ref="C78:C83"/>
    <mergeCell ref="D78:D79"/>
    <mergeCell ref="D80:D81"/>
    <mergeCell ref="D82:D83"/>
    <mergeCell ref="C84:D85"/>
    <mergeCell ref="B68:D69"/>
    <mergeCell ref="C70:C77"/>
    <mergeCell ref="D70:D71"/>
    <mergeCell ref="D72:D73"/>
    <mergeCell ref="D74:D75"/>
    <mergeCell ref="D76:D77"/>
  </mergeCells>
  <phoneticPr fontId="2"/>
  <pageMargins left="0.25" right="0.25" top="0.75" bottom="0.75" header="0.3" footer="0.3"/>
  <pageSetup paperSize="9" orientation="portrait" r:id="rId1"/>
  <headerFooter>
    <oddFooter>&amp;L&amp;"HGPｺﾞｼｯｸM,ﾒﾃﾞｨｳﾑ"&amp;A&amp;R&amp;"HGPｺﾞｼｯｸM,ﾒﾃﾞｨｳﾑ"&amp;A</oddFooter>
  </headerFooter>
  <rowBreaks count="1" manualBreakCount="1">
    <brk id="47"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4"/>
  <sheetViews>
    <sheetView zoomScaleNormal="100" zoomScaleSheetLayoutView="100" zoomScalePageLayoutView="85" workbookViewId="0">
      <selection activeCell="A10" sqref="A1:XFD1048576"/>
    </sheetView>
  </sheetViews>
  <sheetFormatPr defaultColWidth="1.625" defaultRowHeight="12"/>
  <cols>
    <col min="1" max="2" width="3.25" style="20" customWidth="1"/>
    <col min="3" max="3" width="17.5" style="20" customWidth="1"/>
    <col min="4" max="4" width="7.5" style="20" customWidth="1"/>
    <col min="5" max="9" width="13.875" style="20" customWidth="1"/>
    <col min="10" max="12" width="5.75" style="20" customWidth="1"/>
    <col min="13" max="13" width="7.75" style="20" customWidth="1"/>
    <col min="14" max="14" width="5.75" style="20" customWidth="1"/>
    <col min="15" max="15" width="7.75" style="20" customWidth="1"/>
    <col min="16" max="16" width="5.75" style="20" customWidth="1"/>
    <col min="17" max="17" width="7.75" style="20" customWidth="1"/>
    <col min="18" max="20" width="5.75" style="20" customWidth="1"/>
    <col min="21" max="21" width="7.75" style="20" customWidth="1"/>
    <col min="22" max="26" width="5.75" style="20" customWidth="1"/>
    <col min="27" max="27" width="7.75" style="20" customWidth="1"/>
    <col min="28" max="29" width="5.75" style="20" customWidth="1"/>
    <col min="30" max="40" width="1.625" style="20"/>
    <col min="41" max="43" width="1.625" style="20" customWidth="1"/>
    <col min="44" max="47" width="1.625" style="20"/>
    <col min="48" max="48" width="1.625" style="20" customWidth="1"/>
    <col min="49" max="16384" width="1.625" style="20"/>
  </cols>
  <sheetData>
    <row r="1" spans="1:37" s="23" customFormat="1" ht="18.75">
      <c r="A1" s="9" t="str">
        <f ca="1">MID(CELL("FILENAME",A1),FIND("]",CELL("FILENAME",A1))+1,99)&amp;"　"&amp;"体育館・スポーツルームの利用状況"</f>
        <v>100　体育館・スポーツルームの利用状況</v>
      </c>
      <c r="B1" s="9"/>
      <c r="C1" s="9"/>
      <c r="D1" s="9"/>
      <c r="E1" s="9"/>
      <c r="F1" s="9"/>
      <c r="G1" s="9"/>
      <c r="H1" s="9"/>
      <c r="I1" s="9"/>
      <c r="J1" s="9"/>
      <c r="K1" s="9"/>
      <c r="L1" s="9"/>
      <c r="M1" s="9"/>
      <c r="N1" s="9"/>
      <c r="O1" s="9"/>
      <c r="P1" s="9"/>
      <c r="Q1" s="9"/>
      <c r="R1" s="9"/>
      <c r="S1" s="9"/>
      <c r="T1" s="9"/>
      <c r="U1" s="9"/>
      <c r="V1" s="9"/>
      <c r="W1" s="9"/>
      <c r="X1" s="9"/>
      <c r="Y1" s="9"/>
      <c r="Z1" s="9"/>
      <c r="AA1" s="9"/>
      <c r="AB1" s="9"/>
      <c r="AC1" s="9"/>
      <c r="AD1" s="65"/>
      <c r="AE1" s="65"/>
      <c r="AF1" s="65"/>
      <c r="AG1" s="65"/>
      <c r="AH1" s="65"/>
      <c r="AI1" s="65"/>
      <c r="AJ1" s="65"/>
      <c r="AK1" s="65"/>
    </row>
    <row r="2" spans="1:37">
      <c r="A2" s="144"/>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0"/>
      <c r="AE2" s="10"/>
      <c r="AF2" s="10"/>
      <c r="AG2" s="10"/>
      <c r="AH2" s="10"/>
      <c r="AI2" s="10"/>
      <c r="AJ2" s="10"/>
      <c r="AK2" s="10"/>
    </row>
    <row r="3" spans="1:37" s="137" customFormat="1" ht="1.1499999999999999" customHeight="1">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66"/>
      <c r="AE3" s="66"/>
      <c r="AF3" s="66"/>
      <c r="AG3" s="66"/>
      <c r="AH3" s="66"/>
      <c r="AI3" s="66"/>
      <c r="AJ3" s="66"/>
      <c r="AK3" s="66"/>
    </row>
    <row r="4" spans="1:37" ht="1.1499999999999999" customHeight="1"/>
    <row r="5" spans="1:37" s="137" customFormat="1" ht="1.1499999999999999" customHeight="1">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row>
    <row r="6" spans="1:37" ht="1.1499999999999999" customHeight="1"/>
    <row r="7" spans="1:37" ht="17.45" customHeight="1">
      <c r="A7" s="180" t="s">
        <v>19</v>
      </c>
      <c r="B7" s="180"/>
      <c r="C7" s="180"/>
      <c r="D7" s="166"/>
      <c r="E7" s="127" t="s">
        <v>140</v>
      </c>
      <c r="F7" s="127" t="s">
        <v>57</v>
      </c>
      <c r="G7" s="127" t="s">
        <v>56</v>
      </c>
      <c r="H7" s="127" t="s">
        <v>55</v>
      </c>
      <c r="I7" s="126" t="s">
        <v>54</v>
      </c>
    </row>
    <row r="8" spans="1:37" ht="21.6" customHeight="1">
      <c r="A8" s="199" t="s">
        <v>206</v>
      </c>
      <c r="B8" s="181" t="s">
        <v>53</v>
      </c>
      <c r="C8" s="184"/>
      <c r="D8" s="133" t="s">
        <v>27</v>
      </c>
      <c r="E8" s="62">
        <f>SUM(E10,E12,E14,E16,E18,E20,E22,E24,E26,E28,E30,E32)</f>
        <v>1395</v>
      </c>
      <c r="F8" s="62">
        <f>SUM(F10,F12,F14,F16,F18,F20,F22,F24,F26,F28,F30,F32)</f>
        <v>1624</v>
      </c>
      <c r="G8" s="62">
        <v>1536</v>
      </c>
      <c r="H8" s="62">
        <v>1545</v>
      </c>
      <c r="I8" s="61">
        <v>1911</v>
      </c>
    </row>
    <row r="9" spans="1:37" ht="21.6" customHeight="1">
      <c r="A9" s="199"/>
      <c r="B9" s="176"/>
      <c r="C9" s="206"/>
      <c r="D9" s="133" t="s">
        <v>28</v>
      </c>
      <c r="E9" s="62">
        <f>SUM(E11,E13,E15,E17,E19,E21,E23,E25,E27,E29,E31,E33)</f>
        <v>74480</v>
      </c>
      <c r="F9" s="62">
        <f>SUM(F11,F13,F15,F17,F19,F21,F23,F25,F27,F29,F31,F33)</f>
        <v>88015</v>
      </c>
      <c r="G9" s="62">
        <v>52168</v>
      </c>
      <c r="H9" s="62">
        <v>56853</v>
      </c>
      <c r="I9" s="61">
        <v>79266</v>
      </c>
    </row>
    <row r="10" spans="1:37" ht="21.6" customHeight="1">
      <c r="A10" s="199"/>
      <c r="B10" s="80"/>
      <c r="C10" s="183" t="s">
        <v>52</v>
      </c>
      <c r="D10" s="133" t="s">
        <v>27</v>
      </c>
      <c r="E10" s="67">
        <v>48</v>
      </c>
      <c r="F10" s="67">
        <v>31</v>
      </c>
      <c r="G10" s="67">
        <v>94</v>
      </c>
      <c r="H10" s="67">
        <v>89</v>
      </c>
      <c r="I10" s="68">
        <v>78</v>
      </c>
    </row>
    <row r="11" spans="1:37" ht="21.6" customHeight="1">
      <c r="A11" s="199"/>
      <c r="B11" s="80"/>
      <c r="C11" s="183"/>
      <c r="D11" s="133" t="s">
        <v>28</v>
      </c>
      <c r="E11" s="67">
        <v>1491</v>
      </c>
      <c r="F11" s="67">
        <v>1877</v>
      </c>
      <c r="G11" s="67">
        <v>1997</v>
      </c>
      <c r="H11" s="67">
        <v>2574</v>
      </c>
      <c r="I11" s="68">
        <v>2553</v>
      </c>
    </row>
    <row r="12" spans="1:37" ht="21.6" customHeight="1">
      <c r="A12" s="199"/>
      <c r="B12" s="80"/>
      <c r="C12" s="183" t="s">
        <v>51</v>
      </c>
      <c r="D12" s="133" t="s">
        <v>27</v>
      </c>
      <c r="E12" s="67">
        <v>196</v>
      </c>
      <c r="F12" s="67">
        <v>221</v>
      </c>
      <c r="G12" s="67">
        <v>254</v>
      </c>
      <c r="H12" s="67">
        <v>138</v>
      </c>
      <c r="I12" s="68">
        <v>259</v>
      </c>
    </row>
    <row r="13" spans="1:37" ht="21.6" customHeight="1">
      <c r="A13" s="199"/>
      <c r="B13" s="80"/>
      <c r="C13" s="183"/>
      <c r="D13" s="133" t="s">
        <v>39</v>
      </c>
      <c r="E13" s="67">
        <v>8869</v>
      </c>
      <c r="F13" s="67">
        <v>9900</v>
      </c>
      <c r="G13" s="67">
        <v>6039</v>
      </c>
      <c r="H13" s="67">
        <v>4568</v>
      </c>
      <c r="I13" s="68">
        <v>9288</v>
      </c>
    </row>
    <row r="14" spans="1:37" ht="21.6" customHeight="1">
      <c r="A14" s="199"/>
      <c r="B14" s="80"/>
      <c r="C14" s="183" t="s">
        <v>50</v>
      </c>
      <c r="D14" s="133" t="s">
        <v>27</v>
      </c>
      <c r="E14" s="67">
        <v>143</v>
      </c>
      <c r="F14" s="67">
        <v>167</v>
      </c>
      <c r="G14" s="67">
        <v>150</v>
      </c>
      <c r="H14" s="67">
        <v>143</v>
      </c>
      <c r="I14" s="68">
        <v>203</v>
      </c>
    </row>
    <row r="15" spans="1:37" ht="21.6" customHeight="1">
      <c r="A15" s="199"/>
      <c r="B15" s="80"/>
      <c r="C15" s="183"/>
      <c r="D15" s="133" t="s">
        <v>39</v>
      </c>
      <c r="E15" s="67">
        <v>5677</v>
      </c>
      <c r="F15" s="67">
        <v>7325</v>
      </c>
      <c r="G15" s="67">
        <v>6359</v>
      </c>
      <c r="H15" s="67">
        <v>6474</v>
      </c>
      <c r="I15" s="68">
        <v>8946</v>
      </c>
    </row>
    <row r="16" spans="1:37" ht="21.6" customHeight="1">
      <c r="A16" s="199"/>
      <c r="B16" s="80"/>
      <c r="C16" s="183" t="s">
        <v>49</v>
      </c>
      <c r="D16" s="133" t="s">
        <v>48</v>
      </c>
      <c r="E16" s="67">
        <v>154</v>
      </c>
      <c r="F16" s="67">
        <v>180</v>
      </c>
      <c r="G16" s="67">
        <v>244</v>
      </c>
      <c r="H16" s="67">
        <v>203</v>
      </c>
      <c r="I16" s="68">
        <v>267</v>
      </c>
    </row>
    <row r="17" spans="1:9" ht="21.6" customHeight="1">
      <c r="A17" s="199"/>
      <c r="B17" s="80"/>
      <c r="C17" s="183"/>
      <c r="D17" s="133" t="s">
        <v>43</v>
      </c>
      <c r="E17" s="67">
        <v>13237</v>
      </c>
      <c r="F17" s="67">
        <v>15655</v>
      </c>
      <c r="G17" s="67">
        <v>10122</v>
      </c>
      <c r="H17" s="67">
        <v>12609</v>
      </c>
      <c r="I17" s="68">
        <v>15758</v>
      </c>
    </row>
    <row r="18" spans="1:9" ht="21.6" customHeight="1">
      <c r="A18" s="199"/>
      <c r="B18" s="80"/>
      <c r="C18" s="183" t="s">
        <v>47</v>
      </c>
      <c r="D18" s="133" t="s">
        <v>27</v>
      </c>
      <c r="E18" s="67">
        <v>74</v>
      </c>
      <c r="F18" s="67">
        <v>100</v>
      </c>
      <c r="G18" s="67">
        <v>23</v>
      </c>
      <c r="H18" s="67">
        <v>38</v>
      </c>
      <c r="I18" s="68">
        <v>75</v>
      </c>
    </row>
    <row r="19" spans="1:9" ht="21.6" customHeight="1">
      <c r="A19" s="199"/>
      <c r="B19" s="80"/>
      <c r="C19" s="183"/>
      <c r="D19" s="133" t="s">
        <v>28</v>
      </c>
      <c r="E19" s="67">
        <v>10474</v>
      </c>
      <c r="F19" s="67">
        <v>10429</v>
      </c>
      <c r="G19" s="67">
        <v>1976</v>
      </c>
      <c r="H19" s="67">
        <v>2734</v>
      </c>
      <c r="I19" s="68">
        <v>6905</v>
      </c>
    </row>
    <row r="20" spans="1:9" ht="21.6" customHeight="1">
      <c r="A20" s="199"/>
      <c r="B20" s="80"/>
      <c r="C20" s="183" t="s">
        <v>46</v>
      </c>
      <c r="D20" s="133" t="s">
        <v>27</v>
      </c>
      <c r="E20" s="62">
        <v>299</v>
      </c>
      <c r="F20" s="62">
        <v>354</v>
      </c>
      <c r="G20" s="62">
        <v>275</v>
      </c>
      <c r="H20" s="62">
        <v>321</v>
      </c>
      <c r="I20" s="61">
        <v>316</v>
      </c>
    </row>
    <row r="21" spans="1:9" ht="21.6" customHeight="1">
      <c r="A21" s="199"/>
      <c r="B21" s="80"/>
      <c r="C21" s="183"/>
      <c r="D21" s="133" t="s">
        <v>28</v>
      </c>
      <c r="E21" s="62">
        <v>9697</v>
      </c>
      <c r="F21" s="62">
        <v>11672</v>
      </c>
      <c r="G21" s="62">
        <v>6833</v>
      </c>
      <c r="H21" s="62">
        <v>7276</v>
      </c>
      <c r="I21" s="61">
        <v>8531</v>
      </c>
    </row>
    <row r="22" spans="1:9" ht="21.6" customHeight="1">
      <c r="A22" s="199"/>
      <c r="B22" s="80"/>
      <c r="C22" s="183" t="s">
        <v>45</v>
      </c>
      <c r="D22" s="133" t="s">
        <v>44</v>
      </c>
      <c r="E22" s="62">
        <v>46</v>
      </c>
      <c r="F22" s="62">
        <v>57</v>
      </c>
      <c r="G22" s="62">
        <v>94</v>
      </c>
      <c r="H22" s="62">
        <v>72</v>
      </c>
      <c r="I22" s="61">
        <v>91</v>
      </c>
    </row>
    <row r="23" spans="1:9" ht="21.6" customHeight="1">
      <c r="A23" s="199"/>
      <c r="B23" s="80"/>
      <c r="C23" s="183"/>
      <c r="D23" s="133" t="s">
        <v>43</v>
      </c>
      <c r="E23" s="62">
        <v>626</v>
      </c>
      <c r="F23" s="62">
        <v>704</v>
      </c>
      <c r="G23" s="62">
        <v>1085</v>
      </c>
      <c r="H23" s="62">
        <v>1070</v>
      </c>
      <c r="I23" s="61">
        <v>986</v>
      </c>
    </row>
    <row r="24" spans="1:9" ht="21.6" customHeight="1">
      <c r="A24" s="199"/>
      <c r="B24" s="80"/>
      <c r="C24" s="209" t="s">
        <v>176</v>
      </c>
      <c r="D24" s="133" t="s">
        <v>27</v>
      </c>
      <c r="E24" s="62">
        <v>16</v>
      </c>
      <c r="F24" s="62">
        <v>25</v>
      </c>
      <c r="G24" s="62">
        <v>22</v>
      </c>
      <c r="H24" s="62">
        <v>37</v>
      </c>
      <c r="I24" s="61">
        <v>39</v>
      </c>
    </row>
    <row r="25" spans="1:9" ht="21.6" customHeight="1">
      <c r="A25" s="199"/>
      <c r="B25" s="80"/>
      <c r="C25" s="203"/>
      <c r="D25" s="133" t="s">
        <v>28</v>
      </c>
      <c r="E25" s="62">
        <v>2657</v>
      </c>
      <c r="F25" s="62">
        <v>3352</v>
      </c>
      <c r="G25" s="62">
        <v>704</v>
      </c>
      <c r="H25" s="62">
        <v>2858</v>
      </c>
      <c r="I25" s="61">
        <v>5057</v>
      </c>
    </row>
    <row r="26" spans="1:9" ht="21.6" customHeight="1">
      <c r="A26" s="199"/>
      <c r="B26" s="80"/>
      <c r="C26" s="183" t="s">
        <v>42</v>
      </c>
      <c r="D26" s="133" t="s">
        <v>27</v>
      </c>
      <c r="E26" s="59" t="s">
        <v>12</v>
      </c>
      <c r="F26" s="59">
        <v>2</v>
      </c>
      <c r="G26" s="59" t="s">
        <v>12</v>
      </c>
      <c r="H26" s="59" t="s">
        <v>21</v>
      </c>
      <c r="I26" s="60" t="s">
        <v>21</v>
      </c>
    </row>
    <row r="27" spans="1:9" ht="21.6" customHeight="1">
      <c r="A27" s="199"/>
      <c r="B27" s="80"/>
      <c r="C27" s="183"/>
      <c r="D27" s="69" t="s">
        <v>28</v>
      </c>
      <c r="E27" s="59" t="s">
        <v>12</v>
      </c>
      <c r="F27" s="59">
        <v>150</v>
      </c>
      <c r="G27" s="59" t="s">
        <v>12</v>
      </c>
      <c r="H27" s="59" t="s">
        <v>21</v>
      </c>
      <c r="I27" s="60" t="s">
        <v>21</v>
      </c>
    </row>
    <row r="28" spans="1:9" ht="21.6" customHeight="1">
      <c r="A28" s="199"/>
      <c r="B28" s="80"/>
      <c r="C28" s="183" t="s">
        <v>41</v>
      </c>
      <c r="D28" s="133" t="s">
        <v>40</v>
      </c>
      <c r="E28" s="70">
        <v>50</v>
      </c>
      <c r="F28" s="70">
        <v>66</v>
      </c>
      <c r="G28" s="70">
        <v>43</v>
      </c>
      <c r="H28" s="70">
        <v>41</v>
      </c>
      <c r="I28" s="71">
        <v>64</v>
      </c>
    </row>
    <row r="29" spans="1:9" ht="21.6" customHeight="1">
      <c r="A29" s="199"/>
      <c r="B29" s="80"/>
      <c r="C29" s="183"/>
      <c r="D29" s="133" t="s">
        <v>39</v>
      </c>
      <c r="E29" s="70">
        <v>1837</v>
      </c>
      <c r="F29" s="70">
        <v>2468</v>
      </c>
      <c r="G29" s="70">
        <v>1360</v>
      </c>
      <c r="H29" s="70">
        <v>778</v>
      </c>
      <c r="I29" s="71">
        <v>884</v>
      </c>
    </row>
    <row r="30" spans="1:9" ht="21.6" customHeight="1">
      <c r="A30" s="199"/>
      <c r="B30" s="80"/>
      <c r="C30" s="183" t="s">
        <v>38</v>
      </c>
      <c r="D30" s="133" t="s">
        <v>27</v>
      </c>
      <c r="E30" s="62">
        <v>254</v>
      </c>
      <c r="F30" s="62">
        <v>302</v>
      </c>
      <c r="G30" s="62">
        <v>278</v>
      </c>
      <c r="H30" s="62">
        <v>286</v>
      </c>
      <c r="I30" s="61">
        <v>338</v>
      </c>
    </row>
    <row r="31" spans="1:9" ht="21.6" customHeight="1">
      <c r="A31" s="201"/>
      <c r="B31" s="80"/>
      <c r="C31" s="183"/>
      <c r="D31" s="133" t="s">
        <v>28</v>
      </c>
      <c r="E31" s="62">
        <v>16872</v>
      </c>
      <c r="F31" s="62">
        <v>21691</v>
      </c>
      <c r="G31" s="62">
        <v>15015</v>
      </c>
      <c r="H31" s="62">
        <v>13688</v>
      </c>
      <c r="I31" s="61">
        <v>17050</v>
      </c>
    </row>
    <row r="32" spans="1:9" ht="21.6" customHeight="1">
      <c r="A32" s="108" t="s">
        <v>150</v>
      </c>
      <c r="B32" s="84"/>
      <c r="C32" s="183" t="s">
        <v>37</v>
      </c>
      <c r="D32" s="133" t="s">
        <v>27</v>
      </c>
      <c r="E32" s="62">
        <v>115</v>
      </c>
      <c r="F32" s="62">
        <v>119</v>
      </c>
      <c r="G32" s="62">
        <v>59</v>
      </c>
      <c r="H32" s="62">
        <v>177</v>
      </c>
      <c r="I32" s="61">
        <v>181</v>
      </c>
    </row>
    <row r="33" spans="1:9" ht="21.6" customHeight="1">
      <c r="A33" s="109"/>
      <c r="B33" s="103"/>
      <c r="C33" s="183"/>
      <c r="D33" s="133" t="s">
        <v>28</v>
      </c>
      <c r="E33" s="111">
        <v>3043</v>
      </c>
      <c r="F33" s="111">
        <v>2792</v>
      </c>
      <c r="G33" s="111">
        <v>678</v>
      </c>
      <c r="H33" s="111">
        <v>2224</v>
      </c>
      <c r="I33" s="112">
        <v>3308</v>
      </c>
    </row>
    <row r="34" spans="1:9" ht="21.6" customHeight="1">
      <c r="A34" s="199" t="s">
        <v>207</v>
      </c>
      <c r="B34" s="211" t="s">
        <v>53</v>
      </c>
      <c r="C34" s="212"/>
      <c r="D34" s="104" t="s">
        <v>27</v>
      </c>
      <c r="E34" s="62">
        <v>2024</v>
      </c>
      <c r="F34" s="62">
        <f>SUM(F36,F38,F40,F42,F44,F46,F48,F50,F52,F54,F56,F58,F60,F62,F64)</f>
        <v>1963</v>
      </c>
      <c r="G34" s="62">
        <v>1152</v>
      </c>
      <c r="H34" s="62">
        <v>1770</v>
      </c>
      <c r="I34" s="61">
        <v>1740</v>
      </c>
    </row>
    <row r="35" spans="1:9" ht="21.6" customHeight="1">
      <c r="A35" s="199"/>
      <c r="B35" s="211"/>
      <c r="C35" s="212"/>
      <c r="D35" s="133" t="s">
        <v>68</v>
      </c>
      <c r="E35" s="62">
        <v>60184</v>
      </c>
      <c r="F35" s="62">
        <f>SUM(F37,F39,F41,F43,F45,F47,F49,F51,F53,F55,F57,F59,F61,F63,F65)</f>
        <v>59650</v>
      </c>
      <c r="G35" s="62">
        <v>25117</v>
      </c>
      <c r="H35" s="62">
        <v>36469</v>
      </c>
      <c r="I35" s="61">
        <v>45216</v>
      </c>
    </row>
    <row r="36" spans="1:9" ht="21.6" customHeight="1">
      <c r="A36" s="199"/>
      <c r="B36" s="80"/>
      <c r="C36" s="210" t="s">
        <v>52</v>
      </c>
      <c r="D36" s="133" t="s">
        <v>27</v>
      </c>
      <c r="E36" s="62">
        <v>121</v>
      </c>
      <c r="F36" s="62">
        <v>99</v>
      </c>
      <c r="G36" s="62">
        <v>53</v>
      </c>
      <c r="H36" s="62">
        <v>93</v>
      </c>
      <c r="I36" s="61">
        <v>69</v>
      </c>
    </row>
    <row r="37" spans="1:9" ht="21.6" customHeight="1">
      <c r="A37" s="199"/>
      <c r="B37" s="80"/>
      <c r="C37" s="210"/>
      <c r="D37" s="133" t="s">
        <v>28</v>
      </c>
      <c r="E37" s="62">
        <v>1686</v>
      </c>
      <c r="F37" s="62">
        <v>1545</v>
      </c>
      <c r="G37" s="62">
        <v>818</v>
      </c>
      <c r="H37" s="62">
        <v>1576</v>
      </c>
      <c r="I37" s="61">
        <v>1234</v>
      </c>
    </row>
    <row r="38" spans="1:9" ht="21.6" customHeight="1">
      <c r="A38" s="199"/>
      <c r="B38" s="80"/>
      <c r="C38" s="210" t="s">
        <v>51</v>
      </c>
      <c r="D38" s="133" t="s">
        <v>27</v>
      </c>
      <c r="E38" s="62">
        <v>41</v>
      </c>
      <c r="F38" s="62">
        <v>101</v>
      </c>
      <c r="G38" s="62">
        <v>62</v>
      </c>
      <c r="H38" s="62">
        <v>114</v>
      </c>
      <c r="I38" s="61">
        <v>104</v>
      </c>
    </row>
    <row r="39" spans="1:9" ht="21.6" customHeight="1">
      <c r="A39" s="199"/>
      <c r="B39" s="80"/>
      <c r="C39" s="210"/>
      <c r="D39" s="133" t="s">
        <v>28</v>
      </c>
      <c r="E39" s="62">
        <v>852</v>
      </c>
      <c r="F39" s="62">
        <v>1812</v>
      </c>
      <c r="G39" s="62">
        <v>852</v>
      </c>
      <c r="H39" s="62">
        <v>1936</v>
      </c>
      <c r="I39" s="61">
        <v>1690</v>
      </c>
    </row>
    <row r="40" spans="1:9" ht="21.6" customHeight="1">
      <c r="A40" s="199"/>
      <c r="B40" s="80"/>
      <c r="C40" s="210" t="s">
        <v>50</v>
      </c>
      <c r="D40" s="133" t="s">
        <v>27</v>
      </c>
      <c r="E40" s="32">
        <v>286</v>
      </c>
      <c r="F40" s="32">
        <v>258</v>
      </c>
      <c r="G40" s="32">
        <v>99</v>
      </c>
      <c r="H40" s="32">
        <v>189</v>
      </c>
      <c r="I40" s="33">
        <v>163</v>
      </c>
    </row>
    <row r="41" spans="1:9" ht="21.6" customHeight="1">
      <c r="A41" s="199"/>
      <c r="B41" s="80"/>
      <c r="C41" s="210"/>
      <c r="D41" s="133" t="s">
        <v>28</v>
      </c>
      <c r="E41" s="62">
        <v>7248</v>
      </c>
      <c r="F41" s="62">
        <v>7227</v>
      </c>
      <c r="G41" s="62">
        <v>1901</v>
      </c>
      <c r="H41" s="62">
        <v>3996</v>
      </c>
      <c r="I41" s="61">
        <v>4201</v>
      </c>
    </row>
    <row r="42" spans="1:9" ht="21.6" customHeight="1">
      <c r="A42" s="199"/>
      <c r="B42" s="80"/>
      <c r="C42" s="210" t="s">
        <v>49</v>
      </c>
      <c r="D42" s="133" t="s">
        <v>27</v>
      </c>
      <c r="E42" s="32">
        <v>318</v>
      </c>
      <c r="F42" s="32">
        <v>335</v>
      </c>
      <c r="G42" s="32">
        <v>153</v>
      </c>
      <c r="H42" s="32">
        <v>293</v>
      </c>
      <c r="I42" s="33">
        <v>239</v>
      </c>
    </row>
    <row r="43" spans="1:9" ht="21.6" customHeight="1">
      <c r="A43" s="199"/>
      <c r="B43" s="80"/>
      <c r="C43" s="210"/>
      <c r="D43" s="133" t="s">
        <v>28</v>
      </c>
      <c r="E43" s="62">
        <v>12959</v>
      </c>
      <c r="F43" s="62">
        <v>13016</v>
      </c>
      <c r="G43" s="62">
        <v>4627</v>
      </c>
      <c r="H43" s="62">
        <v>8433</v>
      </c>
      <c r="I43" s="61">
        <v>7901</v>
      </c>
    </row>
    <row r="44" spans="1:9" ht="21.6" customHeight="1">
      <c r="A44" s="199"/>
      <c r="B44" s="80"/>
      <c r="C44" s="210" t="s">
        <v>67</v>
      </c>
      <c r="D44" s="133" t="s">
        <v>27</v>
      </c>
      <c r="E44" s="32">
        <v>21</v>
      </c>
      <c r="F44" s="32">
        <v>6</v>
      </c>
      <c r="G44" s="32">
        <v>1</v>
      </c>
      <c r="H44" s="32">
        <v>50</v>
      </c>
      <c r="I44" s="33">
        <v>11</v>
      </c>
    </row>
    <row r="45" spans="1:9" ht="21.6" customHeight="1">
      <c r="A45" s="199"/>
      <c r="B45" s="80"/>
      <c r="C45" s="210"/>
      <c r="D45" s="133" t="s">
        <v>28</v>
      </c>
      <c r="E45" s="62">
        <v>366</v>
      </c>
      <c r="F45" s="62">
        <v>238</v>
      </c>
      <c r="G45" s="62">
        <v>4</v>
      </c>
      <c r="H45" s="62">
        <v>557</v>
      </c>
      <c r="I45" s="61">
        <v>196</v>
      </c>
    </row>
    <row r="46" spans="1:9" ht="21.6" customHeight="1">
      <c r="A46" s="199"/>
      <c r="B46" s="80"/>
      <c r="C46" s="210" t="s">
        <v>66</v>
      </c>
      <c r="D46" s="133" t="s">
        <v>40</v>
      </c>
      <c r="E46" s="32">
        <v>67</v>
      </c>
      <c r="F46" s="32">
        <v>53</v>
      </c>
      <c r="G46" s="32">
        <v>38</v>
      </c>
      <c r="H46" s="32">
        <v>26</v>
      </c>
      <c r="I46" s="33">
        <v>37</v>
      </c>
    </row>
    <row r="47" spans="1:9" ht="21.6" customHeight="1">
      <c r="A47" s="199"/>
      <c r="B47" s="80"/>
      <c r="C47" s="210"/>
      <c r="D47" s="133" t="s">
        <v>28</v>
      </c>
      <c r="E47" s="62">
        <v>565</v>
      </c>
      <c r="F47" s="62">
        <v>744</v>
      </c>
      <c r="G47" s="62">
        <v>389</v>
      </c>
      <c r="H47" s="62">
        <v>274</v>
      </c>
      <c r="I47" s="61">
        <v>668</v>
      </c>
    </row>
    <row r="48" spans="1:9" ht="21.6" customHeight="1">
      <c r="A48" s="199"/>
      <c r="B48" s="80"/>
      <c r="C48" s="210" t="s">
        <v>65</v>
      </c>
      <c r="D48" s="133" t="s">
        <v>27</v>
      </c>
      <c r="E48" s="62">
        <v>46</v>
      </c>
      <c r="F48" s="62">
        <v>59</v>
      </c>
      <c r="G48" s="62">
        <v>37</v>
      </c>
      <c r="H48" s="62">
        <v>69</v>
      </c>
      <c r="I48" s="61">
        <v>53</v>
      </c>
    </row>
    <row r="49" spans="1:9" ht="21.6" customHeight="1">
      <c r="A49" s="199"/>
      <c r="B49" s="80"/>
      <c r="C49" s="210"/>
      <c r="D49" s="133" t="s">
        <v>28</v>
      </c>
      <c r="E49" s="62">
        <v>798</v>
      </c>
      <c r="F49" s="62">
        <v>984</v>
      </c>
      <c r="G49" s="62">
        <v>642</v>
      </c>
      <c r="H49" s="62">
        <v>1070</v>
      </c>
      <c r="I49" s="61">
        <v>747</v>
      </c>
    </row>
    <row r="50" spans="1:9" ht="21.6" customHeight="1">
      <c r="A50" s="199"/>
      <c r="B50" s="80"/>
      <c r="C50" s="210" t="s">
        <v>64</v>
      </c>
      <c r="D50" s="133" t="s">
        <v>27</v>
      </c>
      <c r="E50" s="62">
        <v>14</v>
      </c>
      <c r="F50" s="62">
        <v>33</v>
      </c>
      <c r="G50" s="62">
        <v>12</v>
      </c>
      <c r="H50" s="62">
        <v>5</v>
      </c>
      <c r="I50" s="61">
        <v>9</v>
      </c>
    </row>
    <row r="51" spans="1:9" ht="21.6" customHeight="1">
      <c r="A51" s="199"/>
      <c r="B51" s="80"/>
      <c r="C51" s="210"/>
      <c r="D51" s="133" t="s">
        <v>28</v>
      </c>
      <c r="E51" s="62">
        <v>258</v>
      </c>
      <c r="F51" s="62">
        <v>534</v>
      </c>
      <c r="G51" s="62">
        <v>158</v>
      </c>
      <c r="H51" s="62">
        <v>107</v>
      </c>
      <c r="I51" s="61">
        <v>197</v>
      </c>
    </row>
    <row r="52" spans="1:9" ht="21.6" customHeight="1">
      <c r="A52" s="199"/>
      <c r="B52" s="80"/>
      <c r="C52" s="210" t="s">
        <v>63</v>
      </c>
      <c r="D52" s="133" t="s">
        <v>27</v>
      </c>
      <c r="E52" s="62">
        <v>594</v>
      </c>
      <c r="F52" s="62">
        <v>515</v>
      </c>
      <c r="G52" s="62">
        <v>380</v>
      </c>
      <c r="H52" s="62">
        <v>443</v>
      </c>
      <c r="I52" s="61">
        <v>536</v>
      </c>
    </row>
    <row r="53" spans="1:9" ht="21.6" customHeight="1">
      <c r="A53" s="199"/>
      <c r="B53" s="80"/>
      <c r="C53" s="210"/>
      <c r="D53" s="133" t="s">
        <v>28</v>
      </c>
      <c r="E53" s="62">
        <v>21248</v>
      </c>
      <c r="F53" s="62">
        <v>19424</v>
      </c>
      <c r="G53" s="62">
        <v>9275</v>
      </c>
      <c r="H53" s="62">
        <v>9948</v>
      </c>
      <c r="I53" s="61">
        <v>15106</v>
      </c>
    </row>
    <row r="54" spans="1:9" ht="21.6" customHeight="1">
      <c r="A54" s="199"/>
      <c r="B54" s="80"/>
      <c r="C54" s="209" t="s">
        <v>175</v>
      </c>
      <c r="D54" s="133" t="s">
        <v>27</v>
      </c>
      <c r="E54" s="62">
        <v>34</v>
      </c>
      <c r="F54" s="62">
        <v>31</v>
      </c>
      <c r="G54" s="62">
        <v>14</v>
      </c>
      <c r="H54" s="62">
        <v>15</v>
      </c>
      <c r="I54" s="61">
        <v>29</v>
      </c>
    </row>
    <row r="55" spans="1:9" ht="21.6" customHeight="1">
      <c r="A55" s="199"/>
      <c r="B55" s="80"/>
      <c r="C55" s="209"/>
      <c r="D55" s="133" t="s">
        <v>28</v>
      </c>
      <c r="E55" s="62">
        <v>926</v>
      </c>
      <c r="F55" s="62">
        <v>646</v>
      </c>
      <c r="G55" s="62">
        <v>156</v>
      </c>
      <c r="H55" s="62">
        <v>310</v>
      </c>
      <c r="I55" s="61">
        <v>402</v>
      </c>
    </row>
    <row r="56" spans="1:9" ht="21.6" customHeight="1">
      <c r="A56" s="199"/>
      <c r="B56" s="80"/>
      <c r="C56" s="210" t="s">
        <v>62</v>
      </c>
      <c r="D56" s="133" t="s">
        <v>27</v>
      </c>
      <c r="E56" s="62">
        <v>56</v>
      </c>
      <c r="F56" s="62">
        <v>54</v>
      </c>
      <c r="G56" s="62">
        <v>18</v>
      </c>
      <c r="H56" s="62">
        <v>44</v>
      </c>
      <c r="I56" s="61">
        <v>32</v>
      </c>
    </row>
    <row r="57" spans="1:9" ht="21.6" customHeight="1">
      <c r="A57" s="199"/>
      <c r="B57" s="80"/>
      <c r="C57" s="210"/>
      <c r="D57" s="133" t="s">
        <v>28</v>
      </c>
      <c r="E57" s="62">
        <v>665</v>
      </c>
      <c r="F57" s="62">
        <v>855</v>
      </c>
      <c r="G57" s="62">
        <v>300</v>
      </c>
      <c r="H57" s="62">
        <v>407</v>
      </c>
      <c r="I57" s="61">
        <v>414</v>
      </c>
    </row>
    <row r="58" spans="1:9" ht="21.6" customHeight="1">
      <c r="A58" s="199"/>
      <c r="B58" s="80"/>
      <c r="C58" s="209" t="s">
        <v>61</v>
      </c>
      <c r="D58" s="133" t="s">
        <v>44</v>
      </c>
      <c r="E58" s="62">
        <v>204</v>
      </c>
      <c r="F58" s="62">
        <v>199</v>
      </c>
      <c r="G58" s="62">
        <v>181</v>
      </c>
      <c r="H58" s="62">
        <v>228</v>
      </c>
      <c r="I58" s="61">
        <v>259</v>
      </c>
    </row>
    <row r="59" spans="1:9" ht="21.6" customHeight="1">
      <c r="A59" s="199"/>
      <c r="B59" s="80"/>
      <c r="C59" s="209"/>
      <c r="D59" s="133" t="s">
        <v>43</v>
      </c>
      <c r="E59" s="62">
        <v>8367</v>
      </c>
      <c r="F59" s="62">
        <v>8288</v>
      </c>
      <c r="G59" s="62">
        <v>4375</v>
      </c>
      <c r="H59" s="62">
        <v>5054</v>
      </c>
      <c r="I59" s="61">
        <v>8411</v>
      </c>
    </row>
    <row r="60" spans="1:9" ht="21.6" customHeight="1">
      <c r="A60" s="199"/>
      <c r="B60" s="80"/>
      <c r="C60" s="209" t="s">
        <v>60</v>
      </c>
      <c r="D60" s="133" t="s">
        <v>44</v>
      </c>
      <c r="E60" s="62">
        <v>42</v>
      </c>
      <c r="F60" s="62">
        <v>39</v>
      </c>
      <c r="G60" s="62">
        <v>23</v>
      </c>
      <c r="H60" s="62">
        <v>30</v>
      </c>
      <c r="I60" s="61">
        <v>40</v>
      </c>
    </row>
    <row r="61" spans="1:9" ht="21.6" customHeight="1">
      <c r="A61" s="199"/>
      <c r="B61" s="80"/>
      <c r="C61" s="209"/>
      <c r="D61" s="133" t="s">
        <v>43</v>
      </c>
      <c r="E61" s="62">
        <v>1103</v>
      </c>
      <c r="F61" s="62">
        <v>1186</v>
      </c>
      <c r="G61" s="62">
        <v>576</v>
      </c>
      <c r="H61" s="62">
        <v>999</v>
      </c>
      <c r="I61" s="61">
        <v>1956</v>
      </c>
    </row>
    <row r="62" spans="1:9" ht="21.6" customHeight="1">
      <c r="A62" s="199"/>
      <c r="B62" s="80"/>
      <c r="C62" s="185" t="s">
        <v>59</v>
      </c>
      <c r="D62" s="133" t="s">
        <v>44</v>
      </c>
      <c r="E62" s="63">
        <v>89</v>
      </c>
      <c r="F62" s="63">
        <v>88</v>
      </c>
      <c r="G62" s="63">
        <v>38</v>
      </c>
      <c r="H62" s="63">
        <v>72</v>
      </c>
      <c r="I62" s="64">
        <v>60</v>
      </c>
    </row>
    <row r="63" spans="1:9" ht="21.6" customHeight="1">
      <c r="A63" s="201"/>
      <c r="B63" s="80"/>
      <c r="C63" s="185"/>
      <c r="D63" s="133" t="s">
        <v>43</v>
      </c>
      <c r="E63" s="62">
        <v>2012</v>
      </c>
      <c r="F63" s="62">
        <v>1835</v>
      </c>
      <c r="G63" s="62">
        <v>478</v>
      </c>
      <c r="H63" s="62">
        <v>543</v>
      </c>
      <c r="I63" s="61">
        <v>624</v>
      </c>
    </row>
    <row r="64" spans="1:9" ht="21.6" customHeight="1">
      <c r="A64" s="108" t="s">
        <v>210</v>
      </c>
      <c r="B64" s="84"/>
      <c r="C64" s="210" t="s">
        <v>58</v>
      </c>
      <c r="D64" s="133" t="s">
        <v>27</v>
      </c>
      <c r="E64" s="62">
        <v>91</v>
      </c>
      <c r="F64" s="62">
        <v>93</v>
      </c>
      <c r="G64" s="62">
        <v>43</v>
      </c>
      <c r="H64" s="62">
        <v>99</v>
      </c>
      <c r="I64" s="61">
        <v>99</v>
      </c>
    </row>
    <row r="65" spans="1:9" ht="21.6" customHeight="1">
      <c r="A65" s="81"/>
      <c r="B65" s="103"/>
      <c r="C65" s="210"/>
      <c r="D65" s="133" t="s">
        <v>28</v>
      </c>
      <c r="E65" s="111">
        <v>1131</v>
      </c>
      <c r="F65" s="111">
        <v>1316</v>
      </c>
      <c r="G65" s="111">
        <v>566</v>
      </c>
      <c r="H65" s="111">
        <v>1259</v>
      </c>
      <c r="I65" s="112">
        <v>1469</v>
      </c>
    </row>
    <row r="66" spans="1:9" ht="19.149999999999999" customHeight="1">
      <c r="A66" s="199" t="s">
        <v>212</v>
      </c>
      <c r="B66" s="176" t="s">
        <v>53</v>
      </c>
      <c r="C66" s="206"/>
      <c r="D66" s="104" t="s">
        <v>27</v>
      </c>
      <c r="E66" s="59">
        <v>3967</v>
      </c>
      <c r="F66" s="59">
        <f>SUM(F68,F70,F72,F74,F76,F78,F80,F82,F84,F86,F88,F90,F92,F94,F96,F98,F100)</f>
        <v>2872</v>
      </c>
      <c r="G66" s="59">
        <v>3110</v>
      </c>
      <c r="H66" s="59">
        <v>3468</v>
      </c>
      <c r="I66" s="60">
        <v>4442</v>
      </c>
    </row>
    <row r="67" spans="1:9" ht="19.149999999999999" customHeight="1">
      <c r="A67" s="199"/>
      <c r="B67" s="176"/>
      <c r="C67" s="205"/>
      <c r="D67" s="133" t="s">
        <v>28</v>
      </c>
      <c r="E67" s="59">
        <v>166579</v>
      </c>
      <c r="F67" s="59">
        <v>118166</v>
      </c>
      <c r="G67" s="59">
        <v>93985</v>
      </c>
      <c r="H67" s="59">
        <v>108138</v>
      </c>
      <c r="I67" s="60">
        <v>156031</v>
      </c>
    </row>
    <row r="68" spans="1:9" ht="19.149999999999999" customHeight="1">
      <c r="A68" s="199"/>
      <c r="B68" s="80"/>
      <c r="C68" s="184" t="s">
        <v>52</v>
      </c>
      <c r="D68" s="133" t="s">
        <v>27</v>
      </c>
      <c r="E68" s="59">
        <v>100</v>
      </c>
      <c r="F68" s="59">
        <v>80</v>
      </c>
      <c r="G68" s="59">
        <v>112</v>
      </c>
      <c r="H68" s="59">
        <v>168</v>
      </c>
      <c r="I68" s="60">
        <v>130</v>
      </c>
    </row>
    <row r="69" spans="1:9" ht="19.149999999999999" customHeight="1">
      <c r="A69" s="199"/>
      <c r="B69" s="80"/>
      <c r="C69" s="205"/>
      <c r="D69" s="133" t="s">
        <v>28</v>
      </c>
      <c r="E69" s="59">
        <v>5564</v>
      </c>
      <c r="F69" s="59">
        <v>6318</v>
      </c>
      <c r="G69" s="59">
        <v>2593</v>
      </c>
      <c r="H69" s="59">
        <v>5948</v>
      </c>
      <c r="I69" s="60">
        <v>6979</v>
      </c>
    </row>
    <row r="70" spans="1:9" ht="19.149999999999999" customHeight="1">
      <c r="A70" s="199"/>
      <c r="B70" s="80"/>
      <c r="C70" s="184" t="s">
        <v>51</v>
      </c>
      <c r="D70" s="133" t="s">
        <v>27</v>
      </c>
      <c r="E70" s="59">
        <v>284</v>
      </c>
      <c r="F70" s="59">
        <v>228</v>
      </c>
      <c r="G70" s="59">
        <v>209</v>
      </c>
      <c r="H70" s="59">
        <v>319</v>
      </c>
      <c r="I70" s="60">
        <v>444</v>
      </c>
    </row>
    <row r="71" spans="1:9" ht="19.149999999999999" customHeight="1">
      <c r="A71" s="199"/>
      <c r="B71" s="80"/>
      <c r="C71" s="205"/>
      <c r="D71" s="133" t="s">
        <v>28</v>
      </c>
      <c r="E71" s="59">
        <v>13264</v>
      </c>
      <c r="F71" s="59">
        <v>10038</v>
      </c>
      <c r="G71" s="59">
        <v>6821</v>
      </c>
      <c r="H71" s="59">
        <v>11449</v>
      </c>
      <c r="I71" s="60">
        <v>20715</v>
      </c>
    </row>
    <row r="72" spans="1:9" ht="19.149999999999999" customHeight="1">
      <c r="A72" s="199"/>
      <c r="B72" s="80"/>
      <c r="C72" s="184" t="s">
        <v>50</v>
      </c>
      <c r="D72" s="133" t="s">
        <v>27</v>
      </c>
      <c r="E72" s="59">
        <v>238</v>
      </c>
      <c r="F72" s="59">
        <v>169</v>
      </c>
      <c r="G72" s="59">
        <v>173</v>
      </c>
      <c r="H72" s="59">
        <v>220</v>
      </c>
      <c r="I72" s="60">
        <v>263</v>
      </c>
    </row>
    <row r="73" spans="1:9" ht="19.149999999999999" customHeight="1">
      <c r="A73" s="199"/>
      <c r="B73" s="80"/>
      <c r="C73" s="205"/>
      <c r="D73" s="133" t="s">
        <v>28</v>
      </c>
      <c r="E73" s="59">
        <v>15132</v>
      </c>
      <c r="F73" s="59">
        <v>10989</v>
      </c>
      <c r="G73" s="59">
        <v>7955</v>
      </c>
      <c r="H73" s="59">
        <v>9690</v>
      </c>
      <c r="I73" s="60">
        <v>14123</v>
      </c>
    </row>
    <row r="74" spans="1:9" ht="19.149999999999999" customHeight="1">
      <c r="A74" s="199"/>
      <c r="B74" s="80"/>
      <c r="C74" s="184" t="s">
        <v>49</v>
      </c>
      <c r="D74" s="133" t="s">
        <v>27</v>
      </c>
      <c r="E74" s="59">
        <v>250</v>
      </c>
      <c r="F74" s="59">
        <v>203</v>
      </c>
      <c r="G74" s="59">
        <v>231</v>
      </c>
      <c r="H74" s="59">
        <v>230</v>
      </c>
      <c r="I74" s="60">
        <v>315</v>
      </c>
    </row>
    <row r="75" spans="1:9" ht="19.149999999999999" customHeight="1">
      <c r="A75" s="199"/>
      <c r="B75" s="80"/>
      <c r="C75" s="205"/>
      <c r="D75" s="133" t="s">
        <v>28</v>
      </c>
      <c r="E75" s="59">
        <v>15360</v>
      </c>
      <c r="F75" s="59">
        <v>11987</v>
      </c>
      <c r="G75" s="59">
        <v>10653</v>
      </c>
      <c r="H75" s="59">
        <v>9754</v>
      </c>
      <c r="I75" s="60">
        <v>13147</v>
      </c>
    </row>
    <row r="76" spans="1:9" ht="19.149999999999999" customHeight="1">
      <c r="A76" s="199"/>
      <c r="B76" s="80"/>
      <c r="C76" s="184" t="s">
        <v>67</v>
      </c>
      <c r="D76" s="133" t="s">
        <v>27</v>
      </c>
      <c r="E76" s="59">
        <v>82</v>
      </c>
      <c r="F76" s="59">
        <v>58</v>
      </c>
      <c r="G76" s="59">
        <v>58</v>
      </c>
      <c r="H76" s="59">
        <v>67</v>
      </c>
      <c r="I76" s="60">
        <v>85</v>
      </c>
    </row>
    <row r="77" spans="1:9" ht="19.149999999999999" customHeight="1">
      <c r="A77" s="199"/>
      <c r="B77" s="80"/>
      <c r="C77" s="205"/>
      <c r="D77" s="133" t="s">
        <v>28</v>
      </c>
      <c r="E77" s="59">
        <v>2494</v>
      </c>
      <c r="F77" s="59">
        <v>1528</v>
      </c>
      <c r="G77" s="59">
        <v>730</v>
      </c>
      <c r="H77" s="59">
        <v>1110</v>
      </c>
      <c r="I77" s="60">
        <v>1957</v>
      </c>
    </row>
    <row r="78" spans="1:9" ht="19.149999999999999" customHeight="1">
      <c r="A78" s="199"/>
      <c r="B78" s="80"/>
      <c r="C78" s="184" t="s">
        <v>64</v>
      </c>
      <c r="D78" s="133" t="s">
        <v>27</v>
      </c>
      <c r="E78" s="59">
        <v>179</v>
      </c>
      <c r="F78" s="59">
        <v>106</v>
      </c>
      <c r="G78" s="59">
        <v>74</v>
      </c>
      <c r="H78" s="59">
        <v>121</v>
      </c>
      <c r="I78" s="60">
        <v>152</v>
      </c>
    </row>
    <row r="79" spans="1:9" ht="19.149999999999999" customHeight="1">
      <c r="A79" s="199"/>
      <c r="B79" s="80"/>
      <c r="C79" s="205"/>
      <c r="D79" s="133" t="s">
        <v>28</v>
      </c>
      <c r="E79" s="59">
        <v>2467</v>
      </c>
      <c r="F79" s="59">
        <v>1577</v>
      </c>
      <c r="G79" s="59">
        <v>883</v>
      </c>
      <c r="H79" s="59">
        <v>1756</v>
      </c>
      <c r="I79" s="60">
        <v>2593</v>
      </c>
    </row>
    <row r="80" spans="1:9" ht="19.149999999999999" customHeight="1">
      <c r="A80" s="199"/>
      <c r="B80" s="80"/>
      <c r="C80" s="184" t="s">
        <v>79</v>
      </c>
      <c r="D80" s="133" t="s">
        <v>27</v>
      </c>
      <c r="E80" s="59">
        <v>1542</v>
      </c>
      <c r="F80" s="59">
        <v>1122</v>
      </c>
      <c r="G80" s="59">
        <v>1227</v>
      </c>
      <c r="H80" s="59">
        <v>1318</v>
      </c>
      <c r="I80" s="60">
        <v>1685</v>
      </c>
    </row>
    <row r="81" spans="1:9" ht="19.149999999999999" customHeight="1">
      <c r="A81" s="199"/>
      <c r="B81" s="80"/>
      <c r="C81" s="205"/>
      <c r="D81" s="133" t="s">
        <v>28</v>
      </c>
      <c r="E81" s="59">
        <v>43987</v>
      </c>
      <c r="F81" s="59">
        <v>33211</v>
      </c>
      <c r="G81" s="59">
        <v>32058</v>
      </c>
      <c r="H81" s="59">
        <v>35742</v>
      </c>
      <c r="I81" s="60">
        <v>47612</v>
      </c>
    </row>
    <row r="82" spans="1:9" ht="19.149999999999999" customHeight="1">
      <c r="A82" s="199"/>
      <c r="B82" s="80"/>
      <c r="C82" s="207" t="s">
        <v>175</v>
      </c>
      <c r="D82" s="133" t="s">
        <v>27</v>
      </c>
      <c r="E82" s="59">
        <v>67</v>
      </c>
      <c r="F82" s="59">
        <v>31</v>
      </c>
      <c r="G82" s="59">
        <v>44</v>
      </c>
      <c r="H82" s="59">
        <v>88</v>
      </c>
      <c r="I82" s="60">
        <v>163</v>
      </c>
    </row>
    <row r="83" spans="1:9" ht="19.149999999999999" customHeight="1">
      <c r="A83" s="199"/>
      <c r="B83" s="80"/>
      <c r="C83" s="208"/>
      <c r="D83" s="133" t="s">
        <v>28</v>
      </c>
      <c r="E83" s="59">
        <v>3295</v>
      </c>
      <c r="F83" s="59">
        <v>688</v>
      </c>
      <c r="G83" s="59">
        <v>2128</v>
      </c>
      <c r="H83" s="59">
        <v>2227</v>
      </c>
      <c r="I83" s="60">
        <v>5695</v>
      </c>
    </row>
    <row r="84" spans="1:9" ht="19.149999999999999" customHeight="1">
      <c r="A84" s="199"/>
      <c r="B84" s="80"/>
      <c r="C84" s="184" t="s">
        <v>78</v>
      </c>
      <c r="D84" s="133" t="s">
        <v>27</v>
      </c>
      <c r="E84" s="59">
        <v>63</v>
      </c>
      <c r="F84" s="59">
        <v>50</v>
      </c>
      <c r="G84" s="59">
        <v>48</v>
      </c>
      <c r="H84" s="59">
        <v>71</v>
      </c>
      <c r="I84" s="60">
        <v>91</v>
      </c>
    </row>
    <row r="85" spans="1:9" ht="19.149999999999999" customHeight="1">
      <c r="A85" s="199"/>
      <c r="B85" s="80"/>
      <c r="C85" s="205"/>
      <c r="D85" s="133" t="s">
        <v>28</v>
      </c>
      <c r="E85" s="59">
        <v>1631</v>
      </c>
      <c r="F85" s="59">
        <v>1294</v>
      </c>
      <c r="G85" s="59">
        <v>1267</v>
      </c>
      <c r="H85" s="59">
        <v>1556</v>
      </c>
      <c r="I85" s="60">
        <v>2779</v>
      </c>
    </row>
    <row r="86" spans="1:9" ht="19.149999999999999" customHeight="1">
      <c r="A86" s="199"/>
      <c r="B86" s="80"/>
      <c r="C86" s="184" t="s">
        <v>65</v>
      </c>
      <c r="D86" s="133" t="s">
        <v>27</v>
      </c>
      <c r="E86" s="59">
        <v>129</v>
      </c>
      <c r="F86" s="59">
        <v>86</v>
      </c>
      <c r="G86" s="59">
        <v>101</v>
      </c>
      <c r="H86" s="59">
        <v>43</v>
      </c>
      <c r="I86" s="60">
        <v>93</v>
      </c>
    </row>
    <row r="87" spans="1:9" ht="19.149999999999999" customHeight="1">
      <c r="A87" s="199"/>
      <c r="B87" s="80"/>
      <c r="C87" s="205"/>
      <c r="D87" s="133" t="s">
        <v>28</v>
      </c>
      <c r="E87" s="59">
        <v>3687</v>
      </c>
      <c r="F87" s="59">
        <v>2150</v>
      </c>
      <c r="G87" s="59">
        <v>1798</v>
      </c>
      <c r="H87" s="59">
        <v>879</v>
      </c>
      <c r="I87" s="60">
        <v>2361</v>
      </c>
    </row>
    <row r="88" spans="1:9" ht="19.149999999999999" customHeight="1">
      <c r="A88" s="199"/>
      <c r="B88" s="80"/>
      <c r="C88" s="184" t="s">
        <v>77</v>
      </c>
      <c r="D88" s="133" t="s">
        <v>27</v>
      </c>
      <c r="E88" s="59">
        <v>29</v>
      </c>
      <c r="F88" s="59">
        <v>23</v>
      </c>
      <c r="G88" s="59">
        <v>6</v>
      </c>
      <c r="H88" s="59">
        <v>4</v>
      </c>
      <c r="I88" s="55" t="s">
        <v>12</v>
      </c>
    </row>
    <row r="89" spans="1:9" ht="19.149999999999999" customHeight="1">
      <c r="A89" s="199"/>
      <c r="B89" s="80"/>
      <c r="C89" s="205"/>
      <c r="D89" s="133" t="s">
        <v>28</v>
      </c>
      <c r="E89" s="59">
        <v>44</v>
      </c>
      <c r="F89" s="59">
        <v>39</v>
      </c>
      <c r="G89" s="59">
        <v>7</v>
      </c>
      <c r="H89" s="59">
        <v>131</v>
      </c>
      <c r="I89" s="55" t="s">
        <v>12</v>
      </c>
    </row>
    <row r="90" spans="1:9" ht="19.149999999999999" customHeight="1">
      <c r="A90" s="199"/>
      <c r="B90" s="80"/>
      <c r="C90" s="184" t="s">
        <v>45</v>
      </c>
      <c r="D90" s="133" t="s">
        <v>27</v>
      </c>
      <c r="E90" s="59">
        <v>127</v>
      </c>
      <c r="F90" s="59">
        <v>97</v>
      </c>
      <c r="G90" s="59">
        <v>165</v>
      </c>
      <c r="H90" s="59">
        <v>170</v>
      </c>
      <c r="I90" s="60">
        <v>217</v>
      </c>
    </row>
    <row r="91" spans="1:9" ht="19.149999999999999" customHeight="1">
      <c r="A91" s="199"/>
      <c r="B91" s="80"/>
      <c r="C91" s="205"/>
      <c r="D91" s="133" t="s">
        <v>28</v>
      </c>
      <c r="E91" s="59">
        <v>1758</v>
      </c>
      <c r="F91" s="59">
        <v>1428</v>
      </c>
      <c r="G91" s="59">
        <v>2410</v>
      </c>
      <c r="H91" s="59">
        <v>2972</v>
      </c>
      <c r="I91" s="60">
        <v>3190</v>
      </c>
    </row>
    <row r="92" spans="1:9" ht="19.149999999999999" customHeight="1">
      <c r="A92" s="199"/>
      <c r="B92" s="80"/>
      <c r="C92" s="184" t="s">
        <v>38</v>
      </c>
      <c r="D92" s="133" t="s">
        <v>27</v>
      </c>
      <c r="E92" s="59">
        <v>333</v>
      </c>
      <c r="F92" s="59">
        <v>230</v>
      </c>
      <c r="G92" s="59">
        <v>256</v>
      </c>
      <c r="H92" s="59">
        <v>289</v>
      </c>
      <c r="I92" s="60">
        <v>346</v>
      </c>
    </row>
    <row r="93" spans="1:9" ht="19.149999999999999" customHeight="1">
      <c r="A93" s="199"/>
      <c r="B93" s="80"/>
      <c r="C93" s="205"/>
      <c r="D93" s="133" t="s">
        <v>28</v>
      </c>
      <c r="E93" s="59">
        <v>37876</v>
      </c>
      <c r="F93" s="59">
        <v>24971</v>
      </c>
      <c r="G93" s="59">
        <v>14594</v>
      </c>
      <c r="H93" s="59">
        <v>16114</v>
      </c>
      <c r="I93" s="60">
        <v>22158</v>
      </c>
    </row>
    <row r="94" spans="1:9" ht="19.149999999999999" customHeight="1">
      <c r="A94" s="199"/>
      <c r="B94" s="80"/>
      <c r="C94" s="184" t="s">
        <v>61</v>
      </c>
      <c r="D94" s="133" t="s">
        <v>27</v>
      </c>
      <c r="E94" s="59">
        <v>232</v>
      </c>
      <c r="F94" s="59">
        <v>170</v>
      </c>
      <c r="G94" s="59">
        <v>195</v>
      </c>
      <c r="H94" s="59">
        <v>163</v>
      </c>
      <c r="I94" s="60">
        <v>266</v>
      </c>
    </row>
    <row r="95" spans="1:9" ht="19.149999999999999" customHeight="1">
      <c r="A95" s="199"/>
      <c r="B95" s="80"/>
      <c r="C95" s="205"/>
      <c r="D95" s="133" t="s">
        <v>28</v>
      </c>
      <c r="E95" s="59">
        <v>10795</v>
      </c>
      <c r="F95" s="59">
        <v>7443</v>
      </c>
      <c r="G95" s="59">
        <v>5841</v>
      </c>
      <c r="H95" s="59">
        <v>6377</v>
      </c>
      <c r="I95" s="60">
        <v>9455</v>
      </c>
    </row>
    <row r="96" spans="1:9" ht="19.149999999999999" customHeight="1">
      <c r="A96" s="199"/>
      <c r="B96" s="80"/>
      <c r="C96" s="184" t="s">
        <v>76</v>
      </c>
      <c r="D96" s="133" t="s">
        <v>27</v>
      </c>
      <c r="E96" s="59">
        <v>13</v>
      </c>
      <c r="F96" s="59">
        <v>7</v>
      </c>
      <c r="G96" s="59" t="s">
        <v>12</v>
      </c>
      <c r="H96" s="59">
        <v>22</v>
      </c>
      <c r="I96" s="55" t="s">
        <v>12</v>
      </c>
    </row>
    <row r="97" spans="1:9" ht="19.149999999999999" customHeight="1">
      <c r="A97" s="199"/>
      <c r="B97" s="80"/>
      <c r="C97" s="205"/>
      <c r="D97" s="133" t="s">
        <v>28</v>
      </c>
      <c r="E97" s="59">
        <v>230</v>
      </c>
      <c r="F97" s="59">
        <v>46</v>
      </c>
      <c r="G97" s="59" t="s">
        <v>12</v>
      </c>
      <c r="H97" s="59">
        <v>288</v>
      </c>
      <c r="I97" s="55" t="s">
        <v>12</v>
      </c>
    </row>
    <row r="98" spans="1:9" ht="19.149999999999999" customHeight="1">
      <c r="A98" s="199"/>
      <c r="B98" s="80"/>
      <c r="C98" s="184" t="s">
        <v>75</v>
      </c>
      <c r="D98" s="133" t="s">
        <v>27</v>
      </c>
      <c r="E98" s="59">
        <v>81</v>
      </c>
      <c r="F98" s="59">
        <v>54</v>
      </c>
      <c r="G98" s="59">
        <v>63</v>
      </c>
      <c r="H98" s="59">
        <v>66</v>
      </c>
      <c r="I98" s="60">
        <v>159</v>
      </c>
    </row>
    <row r="99" spans="1:9" ht="19.149999999999999" customHeight="1">
      <c r="A99" s="201"/>
      <c r="B99" s="80"/>
      <c r="C99" s="205"/>
      <c r="D99" s="133" t="s">
        <v>28</v>
      </c>
      <c r="E99" s="59">
        <v>1217</v>
      </c>
      <c r="F99" s="59">
        <v>897</v>
      </c>
      <c r="G99" s="59">
        <v>750</v>
      </c>
      <c r="H99" s="59">
        <v>662</v>
      </c>
      <c r="I99" s="60">
        <v>2978</v>
      </c>
    </row>
    <row r="100" spans="1:9" ht="19.149999999999999" customHeight="1">
      <c r="A100" s="108" t="s">
        <v>216</v>
      </c>
      <c r="B100" s="84"/>
      <c r="C100" s="184" t="s">
        <v>37</v>
      </c>
      <c r="D100" s="133" t="s">
        <v>27</v>
      </c>
      <c r="E100" s="59">
        <v>218</v>
      </c>
      <c r="F100" s="59">
        <v>158</v>
      </c>
      <c r="G100" s="59">
        <v>148</v>
      </c>
      <c r="H100" s="59">
        <v>109</v>
      </c>
      <c r="I100" s="60">
        <v>33</v>
      </c>
    </row>
    <row r="101" spans="1:9" ht="19.149999999999999" customHeight="1">
      <c r="A101" s="81"/>
      <c r="B101" s="103"/>
      <c r="C101" s="205"/>
      <c r="D101" s="133" t="s">
        <v>28</v>
      </c>
      <c r="E101" s="113">
        <v>7778</v>
      </c>
      <c r="F101" s="113">
        <v>3562</v>
      </c>
      <c r="G101" s="113">
        <v>3497</v>
      </c>
      <c r="H101" s="113">
        <v>1483</v>
      </c>
      <c r="I101" s="114">
        <v>289</v>
      </c>
    </row>
    <row r="102" spans="1:9" ht="18.399999999999999" customHeight="1">
      <c r="A102" s="199" t="s">
        <v>211</v>
      </c>
      <c r="B102" s="176" t="s">
        <v>53</v>
      </c>
      <c r="C102" s="206"/>
      <c r="D102" s="104" t="s">
        <v>27</v>
      </c>
      <c r="E102" s="59">
        <v>2385</v>
      </c>
      <c r="F102" s="59">
        <v>2367</v>
      </c>
      <c r="G102" s="59">
        <v>2132</v>
      </c>
      <c r="H102" s="59">
        <v>2176</v>
      </c>
      <c r="I102" s="61">
        <v>2684</v>
      </c>
    </row>
    <row r="103" spans="1:9" ht="18.399999999999999" customHeight="1">
      <c r="A103" s="199"/>
      <c r="B103" s="176"/>
      <c r="C103" s="206"/>
      <c r="D103" s="133" t="s">
        <v>28</v>
      </c>
      <c r="E103" s="59">
        <v>105955</v>
      </c>
      <c r="F103" s="59">
        <v>102118</v>
      </c>
      <c r="G103" s="59">
        <v>61965</v>
      </c>
      <c r="H103" s="59">
        <v>60753</v>
      </c>
      <c r="I103" s="61">
        <v>84665</v>
      </c>
    </row>
    <row r="104" spans="1:9" ht="18.399999999999999" customHeight="1">
      <c r="A104" s="199"/>
      <c r="B104" s="80"/>
      <c r="C104" s="183" t="s">
        <v>50</v>
      </c>
      <c r="D104" s="133" t="s">
        <v>27</v>
      </c>
      <c r="E104" s="59">
        <v>286</v>
      </c>
      <c r="F104" s="59">
        <v>333</v>
      </c>
      <c r="G104" s="59">
        <v>296</v>
      </c>
      <c r="H104" s="59">
        <v>259</v>
      </c>
      <c r="I104" s="61">
        <v>381</v>
      </c>
    </row>
    <row r="105" spans="1:9" ht="18.399999999999999" customHeight="1">
      <c r="A105" s="199"/>
      <c r="B105" s="80"/>
      <c r="C105" s="183"/>
      <c r="D105" s="133" t="s">
        <v>28</v>
      </c>
      <c r="E105" s="59">
        <v>18032</v>
      </c>
      <c r="F105" s="59">
        <v>19039</v>
      </c>
      <c r="G105" s="59">
        <v>12678</v>
      </c>
      <c r="H105" s="59">
        <v>12195</v>
      </c>
      <c r="I105" s="61">
        <v>16725</v>
      </c>
    </row>
    <row r="106" spans="1:9" ht="18.399999999999999" customHeight="1">
      <c r="A106" s="199"/>
      <c r="B106" s="80"/>
      <c r="C106" s="183" t="s">
        <v>73</v>
      </c>
      <c r="D106" s="133" t="s">
        <v>27</v>
      </c>
      <c r="E106" s="59">
        <v>165</v>
      </c>
      <c r="F106" s="59">
        <v>143</v>
      </c>
      <c r="G106" s="59">
        <v>168</v>
      </c>
      <c r="H106" s="59">
        <v>168</v>
      </c>
      <c r="I106" s="61">
        <v>209</v>
      </c>
    </row>
    <row r="107" spans="1:9" ht="18.399999999999999" customHeight="1">
      <c r="A107" s="199"/>
      <c r="B107" s="80"/>
      <c r="C107" s="183"/>
      <c r="D107" s="133" t="s">
        <v>28</v>
      </c>
      <c r="E107" s="59">
        <v>8583</v>
      </c>
      <c r="F107" s="59">
        <v>6811</v>
      </c>
      <c r="G107" s="59">
        <v>3897</v>
      </c>
      <c r="H107" s="59">
        <v>4661</v>
      </c>
      <c r="I107" s="61">
        <v>4897</v>
      </c>
    </row>
    <row r="108" spans="1:9" ht="18.399999999999999" customHeight="1">
      <c r="A108" s="199"/>
      <c r="B108" s="80"/>
      <c r="C108" s="210" t="s">
        <v>51</v>
      </c>
      <c r="D108" s="133" t="s">
        <v>27</v>
      </c>
      <c r="E108" s="59">
        <v>347</v>
      </c>
      <c r="F108" s="59">
        <v>386</v>
      </c>
      <c r="G108" s="59">
        <v>413</v>
      </c>
      <c r="H108" s="59">
        <v>345</v>
      </c>
      <c r="I108" s="61">
        <v>470</v>
      </c>
    </row>
    <row r="109" spans="1:9" ht="18.399999999999999" customHeight="1">
      <c r="A109" s="199"/>
      <c r="B109" s="80"/>
      <c r="C109" s="210"/>
      <c r="D109" s="133" t="s">
        <v>28</v>
      </c>
      <c r="E109" s="59">
        <v>13369</v>
      </c>
      <c r="F109" s="59">
        <v>17353</v>
      </c>
      <c r="G109" s="59">
        <v>10055</v>
      </c>
      <c r="H109" s="59">
        <v>7523</v>
      </c>
      <c r="I109" s="61">
        <v>14919</v>
      </c>
    </row>
    <row r="110" spans="1:9" ht="18.399999999999999" customHeight="1">
      <c r="A110" s="199"/>
      <c r="B110" s="80"/>
      <c r="C110" s="183" t="s">
        <v>49</v>
      </c>
      <c r="D110" s="133" t="s">
        <v>27</v>
      </c>
      <c r="E110" s="59">
        <v>298</v>
      </c>
      <c r="F110" s="59">
        <v>302</v>
      </c>
      <c r="G110" s="59">
        <v>278</v>
      </c>
      <c r="H110" s="59">
        <v>309</v>
      </c>
      <c r="I110" s="61">
        <v>393</v>
      </c>
    </row>
    <row r="111" spans="1:9" ht="18.399999999999999" customHeight="1">
      <c r="A111" s="199"/>
      <c r="B111" s="80"/>
      <c r="C111" s="183"/>
      <c r="D111" s="133" t="s">
        <v>28</v>
      </c>
      <c r="E111" s="59">
        <v>23325</v>
      </c>
      <c r="F111" s="59">
        <v>22234</v>
      </c>
      <c r="G111" s="59">
        <v>11135</v>
      </c>
      <c r="H111" s="59">
        <v>13200</v>
      </c>
      <c r="I111" s="61">
        <v>18820</v>
      </c>
    </row>
    <row r="112" spans="1:9" ht="18.399999999999999" customHeight="1">
      <c r="A112" s="199"/>
      <c r="B112" s="80"/>
      <c r="C112" s="183" t="s">
        <v>72</v>
      </c>
      <c r="D112" s="133" t="s">
        <v>27</v>
      </c>
      <c r="E112" s="59">
        <v>336</v>
      </c>
      <c r="F112" s="59">
        <v>315</v>
      </c>
      <c r="G112" s="59">
        <v>278</v>
      </c>
      <c r="H112" s="59">
        <v>289</v>
      </c>
      <c r="I112" s="61">
        <v>344</v>
      </c>
    </row>
    <row r="113" spans="1:9" ht="18.399999999999999" customHeight="1">
      <c r="A113" s="199"/>
      <c r="B113" s="80"/>
      <c r="C113" s="183"/>
      <c r="D113" s="133" t="s">
        <v>28</v>
      </c>
      <c r="E113" s="59">
        <v>21598</v>
      </c>
      <c r="F113" s="59">
        <v>17374</v>
      </c>
      <c r="G113" s="59">
        <v>11114</v>
      </c>
      <c r="H113" s="59">
        <v>9935</v>
      </c>
      <c r="I113" s="61">
        <v>13479</v>
      </c>
    </row>
    <row r="114" spans="1:9" ht="18.399999999999999" customHeight="1">
      <c r="A114" s="199"/>
      <c r="B114" s="80"/>
      <c r="C114" s="183" t="s">
        <v>63</v>
      </c>
      <c r="D114" s="133" t="s">
        <v>27</v>
      </c>
      <c r="E114" s="59">
        <v>662</v>
      </c>
      <c r="F114" s="59">
        <v>631</v>
      </c>
      <c r="G114" s="59">
        <v>539</v>
      </c>
      <c r="H114" s="59">
        <v>483</v>
      </c>
      <c r="I114" s="61">
        <v>668</v>
      </c>
    </row>
    <row r="115" spans="1:9" ht="18.399999999999999" customHeight="1">
      <c r="A115" s="199"/>
      <c r="B115" s="80"/>
      <c r="C115" s="183"/>
      <c r="D115" s="133" t="s">
        <v>28</v>
      </c>
      <c r="E115" s="59">
        <v>14830</v>
      </c>
      <c r="F115" s="59">
        <v>13743</v>
      </c>
      <c r="G115" s="59">
        <v>9183</v>
      </c>
      <c r="H115" s="59">
        <v>7590</v>
      </c>
      <c r="I115" s="61">
        <v>10589</v>
      </c>
    </row>
    <row r="116" spans="1:9" ht="18.399999999999999" customHeight="1">
      <c r="A116" s="199"/>
      <c r="B116" s="80"/>
      <c r="C116" s="209" t="s">
        <v>175</v>
      </c>
      <c r="D116" s="133" t="s">
        <v>27</v>
      </c>
      <c r="E116" s="59">
        <v>81</v>
      </c>
      <c r="F116" s="59">
        <v>79</v>
      </c>
      <c r="G116" s="59">
        <v>62</v>
      </c>
      <c r="H116" s="59">
        <v>25</v>
      </c>
      <c r="I116" s="61">
        <v>37</v>
      </c>
    </row>
    <row r="117" spans="1:9" ht="18.399999999999999" customHeight="1">
      <c r="A117" s="199"/>
      <c r="B117" s="80"/>
      <c r="C117" s="209"/>
      <c r="D117" s="133" t="s">
        <v>28</v>
      </c>
      <c r="E117" s="59">
        <v>3023</v>
      </c>
      <c r="F117" s="59">
        <v>2651</v>
      </c>
      <c r="G117" s="59">
        <v>2158</v>
      </c>
      <c r="H117" s="59">
        <v>719</v>
      </c>
      <c r="I117" s="61">
        <v>1125</v>
      </c>
    </row>
    <row r="118" spans="1:9" ht="18.399999999999999" customHeight="1">
      <c r="A118" s="199"/>
      <c r="B118" s="80"/>
      <c r="C118" s="183" t="s">
        <v>71</v>
      </c>
      <c r="D118" s="133" t="s">
        <v>27</v>
      </c>
      <c r="E118" s="59">
        <v>32</v>
      </c>
      <c r="F118" s="59">
        <v>19</v>
      </c>
      <c r="G118" s="59" t="s">
        <v>12</v>
      </c>
      <c r="H118" s="59" t="s">
        <v>12</v>
      </c>
      <c r="I118" s="60" t="s">
        <v>12</v>
      </c>
    </row>
    <row r="119" spans="1:9" ht="18.399999999999999" customHeight="1">
      <c r="A119" s="199"/>
      <c r="B119" s="80"/>
      <c r="C119" s="183"/>
      <c r="D119" s="133" t="s">
        <v>28</v>
      </c>
      <c r="E119" s="59">
        <v>44</v>
      </c>
      <c r="F119" s="59">
        <v>29</v>
      </c>
      <c r="G119" s="59" t="s">
        <v>12</v>
      </c>
      <c r="H119" s="59" t="s">
        <v>12</v>
      </c>
      <c r="I119" s="60" t="s">
        <v>12</v>
      </c>
    </row>
    <row r="120" spans="1:9" ht="18.399999999999999" customHeight="1">
      <c r="A120" s="199"/>
      <c r="B120" s="80"/>
      <c r="C120" s="183" t="s">
        <v>42</v>
      </c>
      <c r="D120" s="133" t="s">
        <v>27</v>
      </c>
      <c r="E120" s="59">
        <v>24</v>
      </c>
      <c r="F120" s="59">
        <v>23</v>
      </c>
      <c r="G120" s="59">
        <v>13</v>
      </c>
      <c r="H120" s="59">
        <v>1</v>
      </c>
      <c r="I120" s="61">
        <v>2</v>
      </c>
    </row>
    <row r="121" spans="1:9" ht="18.399999999999999" customHeight="1">
      <c r="A121" s="199"/>
      <c r="B121" s="80"/>
      <c r="C121" s="183"/>
      <c r="D121" s="133" t="s">
        <v>28</v>
      </c>
      <c r="E121" s="59">
        <v>364</v>
      </c>
      <c r="F121" s="59">
        <v>346</v>
      </c>
      <c r="G121" s="59">
        <v>121</v>
      </c>
      <c r="H121" s="59">
        <v>54</v>
      </c>
      <c r="I121" s="61">
        <v>98</v>
      </c>
    </row>
    <row r="122" spans="1:9" ht="18.399999999999999" customHeight="1">
      <c r="A122" s="199"/>
      <c r="B122" s="84"/>
      <c r="C122" s="210" t="s">
        <v>70</v>
      </c>
      <c r="D122" s="133" t="s">
        <v>27</v>
      </c>
      <c r="E122" s="59">
        <v>57</v>
      </c>
      <c r="F122" s="59">
        <v>62</v>
      </c>
      <c r="G122" s="59">
        <v>59</v>
      </c>
      <c r="H122" s="59">
        <v>65</v>
      </c>
      <c r="I122" s="61">
        <v>65</v>
      </c>
    </row>
    <row r="123" spans="1:9" ht="18.399999999999999" customHeight="1">
      <c r="A123" s="199"/>
      <c r="B123" s="84"/>
      <c r="C123" s="210"/>
      <c r="D123" s="133" t="s">
        <v>28</v>
      </c>
      <c r="E123" s="59">
        <v>959</v>
      </c>
      <c r="F123" s="59">
        <v>1168</v>
      </c>
      <c r="G123" s="59">
        <v>910</v>
      </c>
      <c r="H123" s="59">
        <v>1203</v>
      </c>
      <c r="I123" s="61">
        <v>1076</v>
      </c>
    </row>
    <row r="124" spans="1:9" ht="18.399999999999999" customHeight="1">
      <c r="A124" s="199"/>
      <c r="B124" s="84"/>
      <c r="C124" s="183" t="s">
        <v>37</v>
      </c>
      <c r="D124" s="133" t="s">
        <v>27</v>
      </c>
      <c r="E124" s="59">
        <v>97</v>
      </c>
      <c r="F124" s="59">
        <v>74</v>
      </c>
      <c r="G124" s="59">
        <v>26</v>
      </c>
      <c r="H124" s="59">
        <v>232</v>
      </c>
      <c r="I124" s="61">
        <v>115</v>
      </c>
    </row>
    <row r="125" spans="1:9" ht="18.399999999999999" customHeight="1">
      <c r="A125" s="199"/>
      <c r="B125" s="103"/>
      <c r="C125" s="183"/>
      <c r="D125" s="133" t="s">
        <v>28</v>
      </c>
      <c r="E125" s="113">
        <v>1828</v>
      </c>
      <c r="F125" s="113">
        <v>1370</v>
      </c>
      <c r="G125" s="113">
        <v>714</v>
      </c>
      <c r="H125" s="113">
        <v>3673</v>
      </c>
      <c r="I125" s="112">
        <v>2937</v>
      </c>
    </row>
    <row r="126" spans="1:9" ht="18.399999999999999" customHeight="1">
      <c r="A126" s="199" t="s">
        <v>213</v>
      </c>
      <c r="B126" s="176" t="s">
        <v>85</v>
      </c>
      <c r="C126" s="206"/>
      <c r="D126" s="104" t="s">
        <v>27</v>
      </c>
      <c r="E126" s="54">
        <v>1108</v>
      </c>
      <c r="F126" s="54">
        <f>SUM(F128,F130,F132,F134,F136,F138)</f>
        <v>1014</v>
      </c>
      <c r="G126" s="54">
        <v>582</v>
      </c>
      <c r="H126" s="54">
        <v>868</v>
      </c>
      <c r="I126" s="55">
        <v>1140</v>
      </c>
    </row>
    <row r="127" spans="1:9" ht="18.399999999999999" customHeight="1">
      <c r="A127" s="199"/>
      <c r="B127" s="176"/>
      <c r="C127" s="205"/>
      <c r="D127" s="133" t="s">
        <v>28</v>
      </c>
      <c r="E127" s="54">
        <v>25917</v>
      </c>
      <c r="F127" s="54">
        <f>SUM(F129,F131,F133,F135,F137,F139)</f>
        <v>23756</v>
      </c>
      <c r="G127" s="54">
        <v>10269</v>
      </c>
      <c r="H127" s="54">
        <v>14493</v>
      </c>
      <c r="I127" s="55">
        <v>21231</v>
      </c>
    </row>
    <row r="128" spans="1:9" ht="18.399999999999999" customHeight="1">
      <c r="A128" s="199"/>
      <c r="B128" s="80"/>
      <c r="C128" s="183" t="s">
        <v>84</v>
      </c>
      <c r="D128" s="133" t="s">
        <v>27</v>
      </c>
      <c r="E128" s="54">
        <v>537</v>
      </c>
      <c r="F128" s="54">
        <v>491</v>
      </c>
      <c r="G128" s="54">
        <v>283</v>
      </c>
      <c r="H128" s="54">
        <v>390</v>
      </c>
      <c r="I128" s="55">
        <v>492</v>
      </c>
    </row>
    <row r="129" spans="1:9" ht="18.399999999999999" customHeight="1">
      <c r="A129" s="199"/>
      <c r="B129" s="80"/>
      <c r="C129" s="183"/>
      <c r="D129" s="133" t="s">
        <v>28</v>
      </c>
      <c r="E129" s="54">
        <v>9230</v>
      </c>
      <c r="F129" s="54">
        <v>8488</v>
      </c>
      <c r="G129" s="54">
        <v>4878</v>
      </c>
      <c r="H129" s="54">
        <v>6535</v>
      </c>
      <c r="I129" s="55">
        <v>8367</v>
      </c>
    </row>
    <row r="130" spans="1:9" ht="18.399999999999999" customHeight="1">
      <c r="A130" s="199"/>
      <c r="B130" s="80"/>
      <c r="C130" s="183" t="s">
        <v>38</v>
      </c>
      <c r="D130" s="133" t="s">
        <v>27</v>
      </c>
      <c r="E130" s="54">
        <v>342</v>
      </c>
      <c r="F130" s="54">
        <v>315</v>
      </c>
      <c r="G130" s="54">
        <v>181</v>
      </c>
      <c r="H130" s="54">
        <v>265</v>
      </c>
      <c r="I130" s="55">
        <v>349</v>
      </c>
    </row>
    <row r="131" spans="1:9" ht="18.399999999999999" customHeight="1">
      <c r="A131" s="199"/>
      <c r="B131" s="80"/>
      <c r="C131" s="183"/>
      <c r="D131" s="133" t="s">
        <v>28</v>
      </c>
      <c r="E131" s="54">
        <v>11950</v>
      </c>
      <c r="F131" s="54">
        <v>10599</v>
      </c>
      <c r="G131" s="54">
        <v>3732</v>
      </c>
      <c r="H131" s="54">
        <v>4852</v>
      </c>
      <c r="I131" s="55">
        <v>8214</v>
      </c>
    </row>
    <row r="132" spans="1:9" ht="18.399999999999999" customHeight="1">
      <c r="A132" s="199"/>
      <c r="B132" s="80"/>
      <c r="C132" s="183" t="s">
        <v>79</v>
      </c>
      <c r="D132" s="133" t="s">
        <v>27</v>
      </c>
      <c r="E132" s="54">
        <v>118</v>
      </c>
      <c r="F132" s="54">
        <v>108</v>
      </c>
      <c r="G132" s="54">
        <v>68</v>
      </c>
      <c r="H132" s="54">
        <v>129</v>
      </c>
      <c r="I132" s="55">
        <v>214</v>
      </c>
    </row>
    <row r="133" spans="1:9" ht="18.399999999999999" customHeight="1">
      <c r="A133" s="199"/>
      <c r="B133" s="80"/>
      <c r="C133" s="183"/>
      <c r="D133" s="133" t="s">
        <v>28</v>
      </c>
      <c r="E133" s="54">
        <v>1770</v>
      </c>
      <c r="F133" s="54">
        <v>1666</v>
      </c>
      <c r="G133" s="54">
        <v>1029</v>
      </c>
      <c r="H133" s="54">
        <v>2035</v>
      </c>
      <c r="I133" s="55">
        <v>2982</v>
      </c>
    </row>
    <row r="134" spans="1:9" ht="18.399999999999999" customHeight="1">
      <c r="A134" s="199"/>
      <c r="B134" s="80"/>
      <c r="C134" s="203" t="s">
        <v>83</v>
      </c>
      <c r="D134" s="133" t="s">
        <v>81</v>
      </c>
      <c r="E134" s="54">
        <v>91</v>
      </c>
      <c r="F134" s="54">
        <v>85</v>
      </c>
      <c r="G134" s="54">
        <v>49</v>
      </c>
      <c r="H134" s="54" t="s">
        <v>12</v>
      </c>
      <c r="I134" s="55" t="s">
        <v>12</v>
      </c>
    </row>
    <row r="135" spans="1:9" ht="18" customHeight="1">
      <c r="A135" s="199"/>
      <c r="B135" s="80"/>
      <c r="C135" s="203"/>
      <c r="D135" s="133" t="s">
        <v>80</v>
      </c>
      <c r="E135" s="54">
        <v>1032</v>
      </c>
      <c r="F135" s="54">
        <v>1184</v>
      </c>
      <c r="G135" s="54">
        <v>620</v>
      </c>
      <c r="H135" s="54" t="s">
        <v>12</v>
      </c>
      <c r="I135" s="55" t="s">
        <v>12</v>
      </c>
    </row>
    <row r="136" spans="1:9" ht="18" customHeight="1">
      <c r="A136" s="199"/>
      <c r="B136" s="80"/>
      <c r="C136" s="183" t="s">
        <v>82</v>
      </c>
      <c r="D136" s="133" t="s">
        <v>81</v>
      </c>
      <c r="E136" s="54">
        <v>4</v>
      </c>
      <c r="F136" s="54">
        <v>2</v>
      </c>
      <c r="G136" s="54">
        <v>1</v>
      </c>
      <c r="H136" s="54" t="s">
        <v>12</v>
      </c>
      <c r="I136" s="55" t="s">
        <v>12</v>
      </c>
    </row>
    <row r="137" spans="1:9" ht="18.399999999999999" customHeight="1">
      <c r="A137" s="199"/>
      <c r="B137" s="80"/>
      <c r="C137" s="183"/>
      <c r="D137" s="133" t="s">
        <v>80</v>
      </c>
      <c r="E137" s="54">
        <v>99</v>
      </c>
      <c r="F137" s="54">
        <v>49</v>
      </c>
      <c r="G137" s="54">
        <v>10</v>
      </c>
      <c r="H137" s="54" t="s">
        <v>12</v>
      </c>
      <c r="I137" s="55" t="s">
        <v>12</v>
      </c>
    </row>
    <row r="138" spans="1:9" ht="18.399999999999999" customHeight="1">
      <c r="A138" s="201"/>
      <c r="B138" s="80"/>
      <c r="C138" s="183" t="s">
        <v>37</v>
      </c>
      <c r="D138" s="133" t="s">
        <v>27</v>
      </c>
      <c r="E138" s="54">
        <v>16</v>
      </c>
      <c r="F138" s="54">
        <v>13</v>
      </c>
      <c r="G138" s="54" t="s">
        <v>12</v>
      </c>
      <c r="H138" s="54">
        <v>84</v>
      </c>
      <c r="I138" s="55">
        <v>85</v>
      </c>
    </row>
    <row r="139" spans="1:9" ht="18.399999999999999" customHeight="1">
      <c r="A139" s="110" t="s">
        <v>217</v>
      </c>
      <c r="B139" s="82"/>
      <c r="C139" s="204"/>
      <c r="D139" s="56" t="s">
        <v>28</v>
      </c>
      <c r="E139" s="57">
        <v>1836</v>
      </c>
      <c r="F139" s="57">
        <v>1770</v>
      </c>
      <c r="G139" s="57" t="s">
        <v>12</v>
      </c>
      <c r="H139" s="57">
        <v>1071</v>
      </c>
      <c r="I139" s="58">
        <v>1668</v>
      </c>
    </row>
    <row r="140" spans="1:9">
      <c r="I140" s="18" t="s">
        <v>36</v>
      </c>
    </row>
    <row r="141" spans="1:9">
      <c r="A141" s="144" t="s">
        <v>208</v>
      </c>
      <c r="B141" s="144"/>
      <c r="C141" s="144"/>
    </row>
    <row r="142" spans="1:9" ht="24.6" customHeight="1">
      <c r="A142" s="202" t="s">
        <v>209</v>
      </c>
      <c r="B142" s="202"/>
      <c r="C142" s="202"/>
      <c r="D142" s="202"/>
      <c r="E142" s="202"/>
      <c r="F142" s="202"/>
      <c r="G142" s="202"/>
      <c r="H142" s="202"/>
      <c r="I142" s="202"/>
    </row>
    <row r="143" spans="1:9">
      <c r="A143" s="20" t="s">
        <v>215</v>
      </c>
    </row>
    <row r="144" spans="1:9">
      <c r="A144" s="20" t="s">
        <v>214</v>
      </c>
    </row>
  </sheetData>
  <mergeCells count="73">
    <mergeCell ref="A7:D7"/>
    <mergeCell ref="C10:C11"/>
    <mergeCell ref="C12:C13"/>
    <mergeCell ref="C14:C15"/>
    <mergeCell ref="C16:C17"/>
    <mergeCell ref="B8:C9"/>
    <mergeCell ref="A8:A31"/>
    <mergeCell ref="C18:C19"/>
    <mergeCell ref="C20:C21"/>
    <mergeCell ref="C22:C23"/>
    <mergeCell ref="C24:C25"/>
    <mergeCell ref="C26:C27"/>
    <mergeCell ref="C28:C29"/>
    <mergeCell ref="C30:C31"/>
    <mergeCell ref="C32:C33"/>
    <mergeCell ref="B34:C35"/>
    <mergeCell ref="C46:C47"/>
    <mergeCell ref="B66:C67"/>
    <mergeCell ref="B102:C103"/>
    <mergeCell ref="C48:C49"/>
    <mergeCell ref="C50:C51"/>
    <mergeCell ref="C52:C53"/>
    <mergeCell ref="C54:C55"/>
    <mergeCell ref="C56:C57"/>
    <mergeCell ref="C58:C59"/>
    <mergeCell ref="C44:C45"/>
    <mergeCell ref="C36:C37"/>
    <mergeCell ref="C38:C39"/>
    <mergeCell ref="C40:C41"/>
    <mergeCell ref="C42:C43"/>
    <mergeCell ref="C104:C105"/>
    <mergeCell ref="C106:C107"/>
    <mergeCell ref="C60:C61"/>
    <mergeCell ref="C62:C63"/>
    <mergeCell ref="C64:C65"/>
    <mergeCell ref="C78:C79"/>
    <mergeCell ref="C68:C69"/>
    <mergeCell ref="C70:C71"/>
    <mergeCell ref="C72:C73"/>
    <mergeCell ref="C74:C75"/>
    <mergeCell ref="C76:C77"/>
    <mergeCell ref="B126:C127"/>
    <mergeCell ref="C80:C81"/>
    <mergeCell ref="C82:C83"/>
    <mergeCell ref="C84:C85"/>
    <mergeCell ref="C86:C87"/>
    <mergeCell ref="C88:C89"/>
    <mergeCell ref="C90:C91"/>
    <mergeCell ref="C124:C125"/>
    <mergeCell ref="C116:C117"/>
    <mergeCell ref="C118:C119"/>
    <mergeCell ref="C120:C121"/>
    <mergeCell ref="C122:C123"/>
    <mergeCell ref="C110:C111"/>
    <mergeCell ref="C112:C113"/>
    <mergeCell ref="C114:C115"/>
    <mergeCell ref="C108:C109"/>
    <mergeCell ref="A102:A125"/>
    <mergeCell ref="A66:A99"/>
    <mergeCell ref="A34:A63"/>
    <mergeCell ref="A126:A138"/>
    <mergeCell ref="A142:I142"/>
    <mergeCell ref="C128:C129"/>
    <mergeCell ref="C130:C131"/>
    <mergeCell ref="C132:C133"/>
    <mergeCell ref="C134:C135"/>
    <mergeCell ref="C136:C137"/>
    <mergeCell ref="C138:C139"/>
    <mergeCell ref="C92:C93"/>
    <mergeCell ref="C94:C95"/>
    <mergeCell ref="C96:C97"/>
    <mergeCell ref="C98:C99"/>
    <mergeCell ref="C100:C101"/>
  </mergeCells>
  <phoneticPr fontId="2"/>
  <pageMargins left="0.23622047244094491" right="0.23622047244094491" top="0.74803149606299213" bottom="0.74803149606299213" header="0.31496062992125984" footer="0.31496062992125984"/>
  <pageSetup paperSize="9" fitToHeight="0" orientation="portrait" r:id="rId1"/>
  <headerFooter>
    <oddFooter>&amp;L&amp;"HGPｺﾞｼｯｸM,ﾒﾃﾞｨｳﾑ"&amp;A&amp;R&amp;"HGPｺﾞｼｯｸM,ﾒﾃﾞｨｳﾑ"&amp;A</oddFooter>
  </headerFooter>
  <rowBreaks count="3" manualBreakCount="3">
    <brk id="33" max="8" man="1"/>
    <brk id="65" max="8" man="1"/>
    <brk id="10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9"/>
  <sheetViews>
    <sheetView zoomScaleNormal="100" zoomScaleSheetLayoutView="100" zoomScalePageLayoutView="85" workbookViewId="0">
      <selection activeCell="A10" sqref="A1:XFD1048576"/>
    </sheetView>
  </sheetViews>
  <sheetFormatPr defaultColWidth="1.625" defaultRowHeight="12"/>
  <cols>
    <col min="1" max="1" width="16.625" style="20" customWidth="1"/>
    <col min="2" max="2" width="2.375" style="20" customWidth="1"/>
    <col min="3" max="3" width="11.625" style="20" customWidth="1"/>
    <col min="4" max="4" width="6.5" style="20" customWidth="1"/>
    <col min="5" max="9" width="12.625" style="20" customWidth="1"/>
    <col min="10" max="33" width="5.75" style="20" customWidth="1"/>
    <col min="34" max="16384" width="1.625" style="20"/>
  </cols>
  <sheetData>
    <row r="1" spans="1:33" s="23" customFormat="1" ht="18.75">
      <c r="A1" s="9" t="str">
        <f ca="1">MID(CELL("FILENAME",A1),FIND("]",CELL("FILENAME",A1))+1,99)&amp;"　"&amp;"文化芸術センター・ローズ文化ホールの利用状況"</f>
        <v>101　文化芸術センター・ローズ文化ホールの利用状況</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row>
    <row r="2" spans="1:33">
      <c r="A2" s="144"/>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row>
    <row r="3" spans="1:33" s="137" customFormat="1" ht="1.1499999999999999" customHeight="1">
      <c r="A3" s="128"/>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row>
    <row r="4" spans="1:33" ht="1.1499999999999999" customHeight="1">
      <c r="A4" s="144"/>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row>
    <row r="5" spans="1:33" s="137" customFormat="1" ht="1.1499999999999999" customHeight="1">
      <c r="A5" s="128"/>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row>
    <row r="6" spans="1:33" ht="1.1499999999999999" customHeight="1"/>
    <row r="7" spans="1:33" ht="19.899999999999999" customHeight="1">
      <c r="A7" s="180" t="s">
        <v>19</v>
      </c>
      <c r="B7" s="166"/>
      <c r="C7" s="166"/>
      <c r="D7" s="166"/>
      <c r="E7" s="127" t="s">
        <v>74</v>
      </c>
      <c r="F7" s="127" t="s">
        <v>69</v>
      </c>
      <c r="G7" s="127" t="s">
        <v>56</v>
      </c>
      <c r="H7" s="127" t="s">
        <v>194</v>
      </c>
      <c r="I7" s="126" t="s">
        <v>54</v>
      </c>
    </row>
    <row r="8" spans="1:33" ht="19.899999999999999" customHeight="1">
      <c r="A8" s="207" t="s">
        <v>177</v>
      </c>
      <c r="B8" s="218" t="s">
        <v>85</v>
      </c>
      <c r="C8" s="219"/>
      <c r="D8" s="125" t="s">
        <v>40</v>
      </c>
      <c r="E8" s="15">
        <v>7368</v>
      </c>
      <c r="F8" s="15">
        <v>7247</v>
      </c>
      <c r="G8" s="15">
        <v>5321</v>
      </c>
      <c r="H8" s="15">
        <v>4433</v>
      </c>
      <c r="I8" s="16">
        <v>6748</v>
      </c>
    </row>
    <row r="9" spans="1:33" ht="19.899999999999999" customHeight="1">
      <c r="A9" s="212"/>
      <c r="B9" s="220"/>
      <c r="C9" s="221"/>
      <c r="D9" s="125" t="s">
        <v>225</v>
      </c>
      <c r="E9" s="15">
        <v>27417</v>
      </c>
      <c r="F9" s="15">
        <v>27229</v>
      </c>
      <c r="G9" s="15">
        <v>18135</v>
      </c>
      <c r="H9" s="15">
        <v>17154</v>
      </c>
      <c r="I9" s="16">
        <v>26983</v>
      </c>
    </row>
    <row r="10" spans="1:33" ht="19.899999999999999" customHeight="1">
      <c r="A10" s="212"/>
      <c r="B10" s="84"/>
      <c r="C10" s="151" t="s">
        <v>100</v>
      </c>
      <c r="D10" s="125" t="s">
        <v>44</v>
      </c>
      <c r="E10" s="15">
        <v>204</v>
      </c>
      <c r="F10" s="15">
        <v>180</v>
      </c>
      <c r="G10" s="15">
        <v>98</v>
      </c>
      <c r="H10" s="15">
        <v>156</v>
      </c>
      <c r="I10" s="16">
        <v>192</v>
      </c>
    </row>
    <row r="11" spans="1:33" ht="19.899999999999999" customHeight="1">
      <c r="A11" s="212"/>
      <c r="C11" s="151"/>
      <c r="D11" s="125" t="s">
        <v>225</v>
      </c>
      <c r="E11" s="15">
        <v>658</v>
      </c>
      <c r="F11" s="15">
        <v>561</v>
      </c>
      <c r="G11" s="15">
        <v>298</v>
      </c>
      <c r="H11" s="15">
        <v>484</v>
      </c>
      <c r="I11" s="16">
        <v>595</v>
      </c>
    </row>
    <row r="12" spans="1:33" ht="19.899999999999999" customHeight="1">
      <c r="A12" s="212"/>
      <c r="C12" s="213" t="s">
        <v>99</v>
      </c>
      <c r="D12" s="125" t="s">
        <v>27</v>
      </c>
      <c r="E12" s="15">
        <v>242</v>
      </c>
      <c r="F12" s="15">
        <v>230</v>
      </c>
      <c r="G12" s="15">
        <v>123</v>
      </c>
      <c r="H12" s="15">
        <v>21</v>
      </c>
      <c r="I12" s="16">
        <v>231</v>
      </c>
    </row>
    <row r="13" spans="1:33" ht="19.899999999999999" customHeight="1">
      <c r="A13" s="212"/>
      <c r="C13" s="190"/>
      <c r="D13" s="125" t="s">
        <v>225</v>
      </c>
      <c r="E13" s="15">
        <v>578</v>
      </c>
      <c r="F13" s="15">
        <v>588</v>
      </c>
      <c r="G13" s="15">
        <v>301</v>
      </c>
      <c r="H13" s="15">
        <v>53</v>
      </c>
      <c r="I13" s="16">
        <v>557</v>
      </c>
    </row>
    <row r="14" spans="1:33" ht="19.899999999999999" customHeight="1">
      <c r="A14" s="212"/>
      <c r="C14" s="152" t="s">
        <v>98</v>
      </c>
      <c r="D14" s="125" t="s">
        <v>27</v>
      </c>
      <c r="E14" s="15">
        <v>374</v>
      </c>
      <c r="F14" s="15">
        <v>322</v>
      </c>
      <c r="G14" s="15">
        <v>227</v>
      </c>
      <c r="H14" s="15">
        <v>288</v>
      </c>
      <c r="I14" s="16">
        <v>344</v>
      </c>
    </row>
    <row r="15" spans="1:33" ht="19.899999999999999" customHeight="1">
      <c r="A15" s="212"/>
      <c r="C15" s="152"/>
      <c r="D15" s="125" t="s">
        <v>225</v>
      </c>
      <c r="E15" s="15">
        <v>764</v>
      </c>
      <c r="F15" s="15">
        <v>713</v>
      </c>
      <c r="G15" s="15">
        <v>464</v>
      </c>
      <c r="H15" s="15">
        <v>625</v>
      </c>
      <c r="I15" s="16">
        <v>729</v>
      </c>
    </row>
    <row r="16" spans="1:33" ht="19.899999999999999" customHeight="1">
      <c r="A16" s="212"/>
      <c r="C16" s="152" t="s">
        <v>97</v>
      </c>
      <c r="D16" s="125" t="s">
        <v>27</v>
      </c>
      <c r="E16" s="15">
        <v>106</v>
      </c>
      <c r="F16" s="15">
        <v>95</v>
      </c>
      <c r="G16" s="15">
        <v>72</v>
      </c>
      <c r="H16" s="15">
        <v>85</v>
      </c>
      <c r="I16" s="16">
        <v>96</v>
      </c>
    </row>
    <row r="17" spans="1:9" ht="19.899999999999999" customHeight="1">
      <c r="A17" s="212"/>
      <c r="C17" s="152"/>
      <c r="D17" s="125" t="s">
        <v>225</v>
      </c>
      <c r="E17" s="15">
        <v>568</v>
      </c>
      <c r="F17" s="15">
        <v>511</v>
      </c>
      <c r="G17" s="15">
        <v>372</v>
      </c>
      <c r="H17" s="15">
        <v>410</v>
      </c>
      <c r="I17" s="16">
        <v>809</v>
      </c>
    </row>
    <row r="18" spans="1:9" ht="19.899999999999999" customHeight="1">
      <c r="A18" s="212"/>
      <c r="C18" s="152" t="s">
        <v>96</v>
      </c>
      <c r="D18" s="125" t="s">
        <v>27</v>
      </c>
      <c r="E18" s="15">
        <v>173</v>
      </c>
      <c r="F18" s="15">
        <v>203</v>
      </c>
      <c r="G18" s="15">
        <v>157</v>
      </c>
      <c r="H18" s="15">
        <v>217</v>
      </c>
      <c r="I18" s="16">
        <v>243</v>
      </c>
    </row>
    <row r="19" spans="1:9" ht="19.899999999999999" customHeight="1">
      <c r="A19" s="212"/>
      <c r="C19" s="152"/>
      <c r="D19" s="125" t="s">
        <v>225</v>
      </c>
      <c r="E19" s="15">
        <v>569</v>
      </c>
      <c r="F19" s="15">
        <v>554</v>
      </c>
      <c r="G19" s="15">
        <v>367</v>
      </c>
      <c r="H19" s="15">
        <v>512</v>
      </c>
      <c r="I19" s="16">
        <v>695</v>
      </c>
    </row>
    <row r="20" spans="1:9" ht="19.899999999999999" customHeight="1">
      <c r="A20" s="212"/>
      <c r="C20" s="152" t="s">
        <v>95</v>
      </c>
      <c r="D20" s="125" t="s">
        <v>27</v>
      </c>
      <c r="E20" s="15">
        <v>2097</v>
      </c>
      <c r="F20" s="15">
        <v>1986</v>
      </c>
      <c r="G20" s="15">
        <v>1639</v>
      </c>
      <c r="H20" s="15">
        <v>1683</v>
      </c>
      <c r="I20" s="16">
        <v>1881</v>
      </c>
    </row>
    <row r="21" spans="1:9" ht="19.899999999999999" customHeight="1">
      <c r="A21" s="212"/>
      <c r="C21" s="152"/>
      <c r="D21" s="125" t="s">
        <v>225</v>
      </c>
      <c r="E21" s="15">
        <v>8735</v>
      </c>
      <c r="F21" s="15">
        <v>8524</v>
      </c>
      <c r="G21" s="15">
        <v>5534</v>
      </c>
      <c r="H21" s="15">
        <v>6849</v>
      </c>
      <c r="I21" s="16">
        <v>8157</v>
      </c>
    </row>
    <row r="22" spans="1:9" ht="19.899999999999999" customHeight="1">
      <c r="A22" s="212"/>
      <c r="C22" s="151" t="s">
        <v>94</v>
      </c>
      <c r="D22" s="125" t="s">
        <v>27</v>
      </c>
      <c r="E22" s="15">
        <v>959</v>
      </c>
      <c r="F22" s="15">
        <v>1036</v>
      </c>
      <c r="G22" s="15">
        <v>714</v>
      </c>
      <c r="H22" s="15">
        <v>836</v>
      </c>
      <c r="I22" s="16">
        <v>1088</v>
      </c>
    </row>
    <row r="23" spans="1:9" ht="19.899999999999999" customHeight="1">
      <c r="A23" s="212"/>
      <c r="C23" s="152"/>
      <c r="D23" s="125" t="s">
        <v>225</v>
      </c>
      <c r="E23" s="15">
        <v>5638</v>
      </c>
      <c r="F23" s="15">
        <v>5664</v>
      </c>
      <c r="G23" s="15">
        <v>3739</v>
      </c>
      <c r="H23" s="15">
        <v>4516</v>
      </c>
      <c r="I23" s="16">
        <v>6474</v>
      </c>
    </row>
    <row r="24" spans="1:9" ht="19.899999999999999" customHeight="1">
      <c r="A24" s="212"/>
      <c r="C24" s="190" t="s">
        <v>93</v>
      </c>
      <c r="D24" s="133" t="s">
        <v>40</v>
      </c>
      <c r="E24" s="53">
        <v>1149</v>
      </c>
      <c r="F24" s="53">
        <v>1235</v>
      </c>
      <c r="G24" s="53">
        <v>693</v>
      </c>
      <c r="H24" s="15">
        <v>816</v>
      </c>
      <c r="I24" s="16">
        <v>944</v>
      </c>
    </row>
    <row r="25" spans="1:9" ht="19.899999999999999" customHeight="1">
      <c r="A25" s="212"/>
      <c r="C25" s="190"/>
      <c r="D25" s="125" t="s">
        <v>225</v>
      </c>
      <c r="E25" s="15">
        <v>2781</v>
      </c>
      <c r="F25" s="15">
        <v>3000</v>
      </c>
      <c r="G25" s="15">
        <v>1789</v>
      </c>
      <c r="H25" s="15">
        <v>2006</v>
      </c>
      <c r="I25" s="16">
        <v>2442</v>
      </c>
    </row>
    <row r="26" spans="1:9" ht="19.899999999999999" customHeight="1">
      <c r="A26" s="212"/>
      <c r="C26" s="175" t="s">
        <v>92</v>
      </c>
      <c r="D26" s="125" t="s">
        <v>27</v>
      </c>
      <c r="E26" s="15">
        <v>435</v>
      </c>
      <c r="F26" s="15">
        <v>304</v>
      </c>
      <c r="G26" s="15">
        <v>206</v>
      </c>
      <c r="H26" s="15">
        <v>192</v>
      </c>
      <c r="I26" s="16">
        <v>326</v>
      </c>
    </row>
    <row r="27" spans="1:9" ht="19.899999999999999" customHeight="1">
      <c r="A27" s="212"/>
      <c r="C27" s="175"/>
      <c r="D27" s="125" t="s">
        <v>225</v>
      </c>
      <c r="E27" s="15">
        <v>1508</v>
      </c>
      <c r="F27" s="15">
        <v>1531</v>
      </c>
      <c r="G27" s="15">
        <v>1101</v>
      </c>
      <c r="H27" s="15">
        <v>1220</v>
      </c>
      <c r="I27" s="16">
        <v>1590</v>
      </c>
    </row>
    <row r="28" spans="1:9" ht="19.899999999999999" customHeight="1">
      <c r="A28" s="212"/>
      <c r="C28" s="151" t="s">
        <v>91</v>
      </c>
      <c r="D28" s="125" t="s">
        <v>40</v>
      </c>
      <c r="E28" s="15">
        <v>775</v>
      </c>
      <c r="F28" s="15">
        <v>761</v>
      </c>
      <c r="G28" s="15">
        <v>674</v>
      </c>
      <c r="H28" s="15">
        <v>73</v>
      </c>
      <c r="I28" s="16">
        <v>702</v>
      </c>
    </row>
    <row r="29" spans="1:9" ht="19.899999999999999" customHeight="1">
      <c r="A29" s="212"/>
      <c r="C29" s="152"/>
      <c r="D29" s="125" t="s">
        <v>225</v>
      </c>
      <c r="E29" s="15">
        <v>2737</v>
      </c>
      <c r="F29" s="15">
        <v>2713</v>
      </c>
      <c r="G29" s="15">
        <v>2094</v>
      </c>
      <c r="H29" s="15">
        <v>272</v>
      </c>
      <c r="I29" s="16">
        <v>2553</v>
      </c>
    </row>
    <row r="30" spans="1:9" ht="19.899999999999999" customHeight="1">
      <c r="A30" s="212"/>
      <c r="C30" s="151" t="s">
        <v>90</v>
      </c>
      <c r="D30" s="125" t="s">
        <v>27</v>
      </c>
      <c r="E30" s="15">
        <v>854</v>
      </c>
      <c r="F30" s="15">
        <v>895</v>
      </c>
      <c r="G30" s="15">
        <v>718</v>
      </c>
      <c r="H30" s="15">
        <v>66</v>
      </c>
      <c r="I30" s="16">
        <v>701</v>
      </c>
    </row>
    <row r="31" spans="1:9" ht="19.899999999999999" customHeight="1">
      <c r="A31" s="208"/>
      <c r="C31" s="152"/>
      <c r="D31" s="125" t="s">
        <v>225</v>
      </c>
      <c r="E31" s="15">
        <v>2881</v>
      </c>
      <c r="F31" s="15">
        <v>2870</v>
      </c>
      <c r="G31" s="15">
        <v>2076</v>
      </c>
      <c r="H31" s="15">
        <v>207</v>
      </c>
      <c r="I31" s="16">
        <v>2382</v>
      </c>
    </row>
    <row r="32" spans="1:9" ht="19.899999999999999" customHeight="1">
      <c r="A32" s="214" t="s">
        <v>178</v>
      </c>
      <c r="B32" s="222" t="s">
        <v>53</v>
      </c>
      <c r="C32" s="184"/>
      <c r="D32" s="125" t="s">
        <v>27</v>
      </c>
      <c r="E32" s="15">
        <v>296</v>
      </c>
      <c r="F32" s="15">
        <v>286</v>
      </c>
      <c r="G32" s="15">
        <v>169</v>
      </c>
      <c r="H32" s="15">
        <v>274</v>
      </c>
      <c r="I32" s="16">
        <v>348</v>
      </c>
    </row>
    <row r="33" spans="1:9" ht="19.899999999999999" customHeight="1">
      <c r="A33" s="215"/>
      <c r="B33" s="223"/>
      <c r="C33" s="205"/>
      <c r="D33" s="125" t="s">
        <v>225</v>
      </c>
      <c r="E33" s="15">
        <v>1417</v>
      </c>
      <c r="F33" s="15">
        <v>1222</v>
      </c>
      <c r="G33" s="15">
        <v>749</v>
      </c>
      <c r="H33" s="15">
        <v>1318</v>
      </c>
      <c r="I33" s="16">
        <v>1435</v>
      </c>
    </row>
    <row r="34" spans="1:9" ht="19.899999999999999" customHeight="1">
      <c r="A34" s="215"/>
      <c r="B34" s="84"/>
      <c r="C34" s="175" t="s">
        <v>89</v>
      </c>
      <c r="D34" s="125" t="s">
        <v>27</v>
      </c>
      <c r="E34" s="15">
        <v>198</v>
      </c>
      <c r="F34" s="15">
        <v>174</v>
      </c>
      <c r="G34" s="15">
        <v>116</v>
      </c>
      <c r="H34" s="15">
        <v>181</v>
      </c>
      <c r="I34" s="16">
        <v>200</v>
      </c>
    </row>
    <row r="35" spans="1:9" ht="19.899999999999999" customHeight="1">
      <c r="A35" s="215"/>
      <c r="C35" s="175"/>
      <c r="D35" s="125" t="s">
        <v>225</v>
      </c>
      <c r="E35" s="15">
        <v>478</v>
      </c>
      <c r="F35" s="15">
        <v>401</v>
      </c>
      <c r="G35" s="15">
        <v>258</v>
      </c>
      <c r="H35" s="15">
        <v>406</v>
      </c>
      <c r="I35" s="16">
        <v>471</v>
      </c>
    </row>
    <row r="36" spans="1:9" ht="19.899999999999999" customHeight="1">
      <c r="A36" s="215"/>
      <c r="C36" s="152" t="s">
        <v>88</v>
      </c>
      <c r="D36" s="125" t="s">
        <v>27</v>
      </c>
      <c r="E36" s="15">
        <v>98</v>
      </c>
      <c r="F36" s="15">
        <v>112</v>
      </c>
      <c r="G36" s="15">
        <v>53</v>
      </c>
      <c r="H36" s="15">
        <v>93</v>
      </c>
      <c r="I36" s="16">
        <v>148</v>
      </c>
    </row>
    <row r="37" spans="1:9" ht="19.899999999999999" customHeight="1">
      <c r="A37" s="216"/>
      <c r="B37" s="83"/>
      <c r="C37" s="217"/>
      <c r="D37" s="140" t="s">
        <v>225</v>
      </c>
      <c r="E37" s="27">
        <v>939</v>
      </c>
      <c r="F37" s="27">
        <v>821</v>
      </c>
      <c r="G37" s="27">
        <v>491</v>
      </c>
      <c r="H37" s="27">
        <v>912</v>
      </c>
      <c r="I37" s="21">
        <v>964</v>
      </c>
    </row>
    <row r="38" spans="1:9">
      <c r="I38" s="18" t="s">
        <v>87</v>
      </c>
    </row>
    <row r="39" spans="1:9">
      <c r="A39" s="20" t="s">
        <v>86</v>
      </c>
    </row>
  </sheetData>
  <customSheetViews>
    <customSheetView guid="{4D1E5155-E33F-466F-8DC4-26CDC04CB961}" showPageBreaks="1" printArea="1" view="pageLayout" topLeftCell="A14">
      <selection activeCell="D21" sqref="D21"/>
      <pageMargins left="0.25" right="0.25" top="0.75" bottom="0.75" header="0.3" footer="0.3"/>
      <pageSetup paperSize="9" orientation="portrait" r:id="rId1"/>
      <headerFooter alignWithMargins="0">
        <oddFooter>&amp;C&amp;A</oddFooter>
      </headerFooter>
    </customSheetView>
  </customSheetViews>
  <mergeCells count="18">
    <mergeCell ref="A32:A37"/>
    <mergeCell ref="C34:C35"/>
    <mergeCell ref="C36:C37"/>
    <mergeCell ref="C24:C25"/>
    <mergeCell ref="C26:C27"/>
    <mergeCell ref="C28:C29"/>
    <mergeCell ref="C30:C31"/>
    <mergeCell ref="A8:A31"/>
    <mergeCell ref="B8:C9"/>
    <mergeCell ref="B32:C33"/>
    <mergeCell ref="A7:D7"/>
    <mergeCell ref="C10:C11"/>
    <mergeCell ref="C12:C13"/>
    <mergeCell ref="C14:C15"/>
    <mergeCell ref="C22:C23"/>
    <mergeCell ref="C16:C17"/>
    <mergeCell ref="C18:C19"/>
    <mergeCell ref="C20:C21"/>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8"/>
  <sheetViews>
    <sheetView zoomScaleNormal="100" zoomScaleSheetLayoutView="100" zoomScalePageLayoutView="85" workbookViewId="0">
      <selection activeCell="A10" sqref="A1:XFD1048576"/>
    </sheetView>
  </sheetViews>
  <sheetFormatPr defaultColWidth="1.625" defaultRowHeight="12"/>
  <cols>
    <col min="1" max="1" width="2.75" style="20" customWidth="1"/>
    <col min="2" max="2" width="18.5" style="20" customWidth="1"/>
    <col min="3" max="3" width="8.625" style="20" customWidth="1"/>
    <col min="4" max="8" width="14.25" style="20" customWidth="1"/>
    <col min="9" max="33" width="5.75" style="20" customWidth="1"/>
    <col min="34" max="16384" width="1.625" style="20"/>
  </cols>
  <sheetData>
    <row r="1" spans="1:33" s="23" customFormat="1" ht="18.75">
      <c r="A1" s="9" t="str">
        <f ca="1">MID(CELL("FILENAME",A1),FIND("]",CELL("FILENAME",A1))+1,99)&amp;"　"&amp;"武道館ひびきの利用状況"</f>
        <v>102　武道館ひびきの利用状況</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c r="A2" s="144"/>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row>
    <row r="3" spans="1:33" s="137" customFormat="1" ht="1.1499999999999999" customHeight="1">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row>
    <row r="4" spans="1:33" ht="1.1499999999999999" customHeight="1">
      <c r="A4" s="144"/>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row>
    <row r="5" spans="1:33" s="137" customFormat="1" ht="1.1499999999999999" customHeight="1">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row>
    <row r="6" spans="1:33" ht="1.1499999999999999" customHeight="1"/>
    <row r="7" spans="1:33" ht="16.899999999999999" customHeight="1">
      <c r="A7" s="227" t="s">
        <v>19</v>
      </c>
      <c r="B7" s="227"/>
      <c r="C7" s="228"/>
      <c r="D7" s="141" t="s">
        <v>18</v>
      </c>
      <c r="E7" s="141" t="s">
        <v>69</v>
      </c>
      <c r="F7" s="141" t="s">
        <v>56</v>
      </c>
      <c r="G7" s="141" t="s">
        <v>194</v>
      </c>
      <c r="H7" s="26" t="s">
        <v>54</v>
      </c>
    </row>
    <row r="8" spans="1:33" ht="16.899999999999999" customHeight="1">
      <c r="A8" s="229" t="s">
        <v>85</v>
      </c>
      <c r="B8" s="219"/>
      <c r="C8" s="125" t="s">
        <v>44</v>
      </c>
      <c r="D8" s="15">
        <v>3315</v>
      </c>
      <c r="E8" s="15">
        <f>SUM(E10,E12,E14,E16,E18,E20,E22,E24,E26,E28,E30,E32,E34,E36,E38,E40,E42,E44)</f>
        <v>3019</v>
      </c>
      <c r="F8" s="15">
        <v>2333</v>
      </c>
      <c r="G8" s="15">
        <v>425</v>
      </c>
      <c r="H8" s="16">
        <v>3719</v>
      </c>
    </row>
    <row r="9" spans="1:33" ht="16.899999999999999" customHeight="1">
      <c r="A9" s="230"/>
      <c r="B9" s="231"/>
      <c r="C9" s="125" t="s">
        <v>43</v>
      </c>
      <c r="D9" s="15">
        <v>109619</v>
      </c>
      <c r="E9" s="15">
        <f>SUM(E11,E13,E15,E17,E19,E21,E23,E25,E27,E29,E31,E33,E35,E37,E39,E41,E43,E45)</f>
        <v>89304</v>
      </c>
      <c r="F9" s="15">
        <v>50458</v>
      </c>
      <c r="G9" s="15">
        <v>7662</v>
      </c>
      <c r="H9" s="16">
        <v>64588</v>
      </c>
    </row>
    <row r="10" spans="1:33" ht="16.899999999999999" customHeight="1">
      <c r="A10" s="80"/>
      <c r="B10" s="215" t="s">
        <v>67</v>
      </c>
      <c r="C10" s="125" t="s">
        <v>44</v>
      </c>
      <c r="D10" s="15">
        <v>196</v>
      </c>
      <c r="E10" s="15">
        <v>164</v>
      </c>
      <c r="F10" s="15">
        <v>115</v>
      </c>
      <c r="G10" s="15">
        <v>16</v>
      </c>
      <c r="H10" s="16">
        <v>294</v>
      </c>
    </row>
    <row r="11" spans="1:33" ht="16.899999999999999" customHeight="1">
      <c r="A11" s="80"/>
      <c r="B11" s="215"/>
      <c r="C11" s="125" t="s">
        <v>43</v>
      </c>
      <c r="D11" s="15">
        <v>3750</v>
      </c>
      <c r="E11" s="15">
        <v>3761</v>
      </c>
      <c r="F11" s="15">
        <v>1654</v>
      </c>
      <c r="G11" s="15">
        <v>27</v>
      </c>
      <c r="H11" s="16">
        <v>2675</v>
      </c>
    </row>
    <row r="12" spans="1:33" ht="16.899999999999999" customHeight="1">
      <c r="A12" s="80"/>
      <c r="B12" s="215" t="s">
        <v>62</v>
      </c>
      <c r="C12" s="125" t="s">
        <v>44</v>
      </c>
      <c r="D12" s="15">
        <v>310</v>
      </c>
      <c r="E12" s="15">
        <v>283</v>
      </c>
      <c r="F12" s="15">
        <v>229</v>
      </c>
      <c r="G12" s="15">
        <v>34</v>
      </c>
      <c r="H12" s="16">
        <v>485</v>
      </c>
    </row>
    <row r="13" spans="1:33" ht="16.899999999999999" customHeight="1">
      <c r="A13" s="80"/>
      <c r="B13" s="215"/>
      <c r="C13" s="125" t="s">
        <v>43</v>
      </c>
      <c r="D13" s="48">
        <v>15824</v>
      </c>
      <c r="E13" s="48">
        <v>10185</v>
      </c>
      <c r="F13" s="48">
        <v>3557</v>
      </c>
      <c r="G13" s="48">
        <v>920</v>
      </c>
      <c r="H13" s="49">
        <v>13951</v>
      </c>
    </row>
    <row r="14" spans="1:33" ht="16.899999999999999" customHeight="1">
      <c r="A14" s="80"/>
      <c r="B14" s="215" t="s">
        <v>65</v>
      </c>
      <c r="C14" s="125" t="s">
        <v>44</v>
      </c>
      <c r="D14" s="15">
        <v>359</v>
      </c>
      <c r="E14" s="15">
        <v>353</v>
      </c>
      <c r="F14" s="15">
        <v>311</v>
      </c>
      <c r="G14" s="15">
        <v>31</v>
      </c>
      <c r="H14" s="16">
        <v>404</v>
      </c>
    </row>
    <row r="15" spans="1:33" ht="16.899999999999999" customHeight="1">
      <c r="A15" s="80"/>
      <c r="B15" s="215"/>
      <c r="C15" s="125" t="s">
        <v>43</v>
      </c>
      <c r="D15" s="48">
        <v>10475</v>
      </c>
      <c r="E15" s="48">
        <v>9834</v>
      </c>
      <c r="F15" s="48">
        <v>5873</v>
      </c>
      <c r="G15" s="48">
        <v>381</v>
      </c>
      <c r="H15" s="49">
        <v>8424</v>
      </c>
    </row>
    <row r="16" spans="1:33" ht="16.899999999999999" customHeight="1">
      <c r="A16" s="80"/>
      <c r="B16" s="226" t="s">
        <v>111</v>
      </c>
      <c r="C16" s="125" t="s">
        <v>44</v>
      </c>
      <c r="D16" s="15">
        <v>76</v>
      </c>
      <c r="E16" s="15">
        <v>58</v>
      </c>
      <c r="F16" s="15">
        <v>41</v>
      </c>
      <c r="G16" s="15">
        <v>3</v>
      </c>
      <c r="H16" s="16">
        <v>131</v>
      </c>
    </row>
    <row r="17" spans="1:8" ht="16.899999999999999" customHeight="1">
      <c r="A17" s="80"/>
      <c r="B17" s="226"/>
      <c r="C17" s="125" t="s">
        <v>43</v>
      </c>
      <c r="D17" s="15">
        <v>1303</v>
      </c>
      <c r="E17" s="15">
        <v>899</v>
      </c>
      <c r="F17" s="15">
        <v>359</v>
      </c>
      <c r="G17" s="15">
        <v>30</v>
      </c>
      <c r="H17" s="16">
        <v>566</v>
      </c>
    </row>
    <row r="18" spans="1:8" ht="16.899999999999999" customHeight="1">
      <c r="A18" s="80"/>
      <c r="B18" s="215" t="s">
        <v>110</v>
      </c>
      <c r="C18" s="125" t="s">
        <v>44</v>
      </c>
      <c r="D18" s="15">
        <v>150</v>
      </c>
      <c r="E18" s="15">
        <v>134</v>
      </c>
      <c r="F18" s="15">
        <v>91</v>
      </c>
      <c r="G18" s="15" t="s">
        <v>12</v>
      </c>
      <c r="H18" s="16">
        <v>203</v>
      </c>
    </row>
    <row r="19" spans="1:8" ht="16.899999999999999" customHeight="1">
      <c r="A19" s="80"/>
      <c r="B19" s="215"/>
      <c r="C19" s="125" t="s">
        <v>43</v>
      </c>
      <c r="D19" s="15">
        <v>4567</v>
      </c>
      <c r="E19" s="15">
        <v>2636</v>
      </c>
      <c r="F19" s="15">
        <v>853</v>
      </c>
      <c r="G19" s="15" t="s">
        <v>12</v>
      </c>
      <c r="H19" s="16">
        <v>2604</v>
      </c>
    </row>
    <row r="20" spans="1:8" ht="16.899999999999999" customHeight="1">
      <c r="A20" s="80"/>
      <c r="B20" s="215" t="s">
        <v>64</v>
      </c>
      <c r="C20" s="125" t="s">
        <v>44</v>
      </c>
      <c r="D20" s="15">
        <v>136</v>
      </c>
      <c r="E20" s="15">
        <v>134</v>
      </c>
      <c r="F20" s="15">
        <v>100</v>
      </c>
      <c r="G20" s="15">
        <v>9</v>
      </c>
      <c r="H20" s="16">
        <v>169</v>
      </c>
    </row>
    <row r="21" spans="1:8" ht="16.899999999999999" customHeight="1">
      <c r="A21" s="80"/>
      <c r="B21" s="215"/>
      <c r="C21" s="125" t="s">
        <v>43</v>
      </c>
      <c r="D21" s="15">
        <v>5744</v>
      </c>
      <c r="E21" s="15">
        <v>4009</v>
      </c>
      <c r="F21" s="15">
        <v>1123</v>
      </c>
      <c r="G21" s="15">
        <v>37</v>
      </c>
      <c r="H21" s="16">
        <v>1862</v>
      </c>
    </row>
    <row r="22" spans="1:8" ht="16.899999999999999" customHeight="1">
      <c r="A22" s="80"/>
      <c r="B22" s="215" t="s">
        <v>196</v>
      </c>
      <c r="C22" s="125" t="s">
        <v>44</v>
      </c>
      <c r="D22" s="15">
        <v>466</v>
      </c>
      <c r="E22" s="15">
        <v>449</v>
      </c>
      <c r="F22" s="15">
        <v>332</v>
      </c>
      <c r="G22" s="15">
        <v>195</v>
      </c>
      <c r="H22" s="16">
        <v>402</v>
      </c>
    </row>
    <row r="23" spans="1:8" ht="16.899999999999999" customHeight="1">
      <c r="A23" s="80"/>
      <c r="B23" s="215"/>
      <c r="C23" s="125" t="s">
        <v>43</v>
      </c>
      <c r="D23" s="48">
        <v>14181</v>
      </c>
      <c r="E23" s="48">
        <v>13860</v>
      </c>
      <c r="F23" s="48">
        <v>8456</v>
      </c>
      <c r="G23" s="48">
        <v>4156</v>
      </c>
      <c r="H23" s="49">
        <v>5606</v>
      </c>
    </row>
    <row r="24" spans="1:8" ht="16.899999999999999" customHeight="1">
      <c r="A24" s="80"/>
      <c r="B24" s="215" t="s">
        <v>109</v>
      </c>
      <c r="C24" s="125" t="s">
        <v>44</v>
      </c>
      <c r="D24" s="15">
        <v>89</v>
      </c>
      <c r="E24" s="15">
        <v>81</v>
      </c>
      <c r="F24" s="15">
        <v>76</v>
      </c>
      <c r="G24" s="15">
        <v>4</v>
      </c>
      <c r="H24" s="16">
        <v>95</v>
      </c>
    </row>
    <row r="25" spans="1:8" ht="16.899999999999999" customHeight="1">
      <c r="A25" s="80"/>
      <c r="B25" s="215"/>
      <c r="C25" s="125" t="s">
        <v>43</v>
      </c>
      <c r="D25" s="15">
        <v>582</v>
      </c>
      <c r="E25" s="15">
        <v>667</v>
      </c>
      <c r="F25" s="15">
        <v>688</v>
      </c>
      <c r="G25" s="15">
        <v>24</v>
      </c>
      <c r="H25" s="16">
        <v>470</v>
      </c>
    </row>
    <row r="26" spans="1:8" ht="16.899999999999999" customHeight="1">
      <c r="A26" s="80"/>
      <c r="B26" s="215" t="s">
        <v>108</v>
      </c>
      <c r="C26" s="125" t="s">
        <v>44</v>
      </c>
      <c r="D26" s="15">
        <v>137</v>
      </c>
      <c r="E26" s="15">
        <v>129</v>
      </c>
      <c r="F26" s="15">
        <v>106</v>
      </c>
      <c r="G26" s="15">
        <v>19</v>
      </c>
      <c r="H26" s="16">
        <v>181</v>
      </c>
    </row>
    <row r="27" spans="1:8" ht="16.899999999999999" customHeight="1">
      <c r="A27" s="80"/>
      <c r="B27" s="215"/>
      <c r="C27" s="125" t="s">
        <v>43</v>
      </c>
      <c r="D27" s="15">
        <v>1073</v>
      </c>
      <c r="E27" s="15">
        <v>854</v>
      </c>
      <c r="F27" s="15">
        <v>523</v>
      </c>
      <c r="G27" s="15">
        <v>26</v>
      </c>
      <c r="H27" s="16">
        <v>760</v>
      </c>
    </row>
    <row r="28" spans="1:8" ht="16.899999999999999" customHeight="1">
      <c r="A28" s="80"/>
      <c r="B28" s="226" t="s">
        <v>107</v>
      </c>
      <c r="C28" s="125" t="s">
        <v>44</v>
      </c>
      <c r="D28" s="15">
        <v>57</v>
      </c>
      <c r="E28" s="15">
        <v>44</v>
      </c>
      <c r="F28" s="15">
        <v>27</v>
      </c>
      <c r="G28" s="15">
        <v>1</v>
      </c>
      <c r="H28" s="16">
        <v>119</v>
      </c>
    </row>
    <row r="29" spans="1:8" ht="16.899999999999999" customHeight="1">
      <c r="A29" s="80"/>
      <c r="B29" s="226"/>
      <c r="C29" s="125" t="s">
        <v>43</v>
      </c>
      <c r="D29" s="15">
        <v>306</v>
      </c>
      <c r="E29" s="15">
        <v>233</v>
      </c>
      <c r="F29" s="15">
        <v>206</v>
      </c>
      <c r="G29" s="15">
        <v>12</v>
      </c>
      <c r="H29" s="16">
        <v>157</v>
      </c>
    </row>
    <row r="30" spans="1:8" ht="16.899999999999999" customHeight="1">
      <c r="A30" s="80"/>
      <c r="B30" s="215" t="s">
        <v>106</v>
      </c>
      <c r="C30" s="125" t="s">
        <v>44</v>
      </c>
      <c r="D30" s="15">
        <v>40</v>
      </c>
      <c r="E30" s="15">
        <v>27</v>
      </c>
      <c r="F30" s="15">
        <v>20</v>
      </c>
      <c r="G30" s="15" t="s">
        <v>12</v>
      </c>
      <c r="H30" s="16">
        <v>32</v>
      </c>
    </row>
    <row r="31" spans="1:8" ht="16.899999999999999" customHeight="1">
      <c r="A31" s="80"/>
      <c r="B31" s="215"/>
      <c r="C31" s="125" t="s">
        <v>43</v>
      </c>
      <c r="D31" s="15">
        <v>1383</v>
      </c>
      <c r="E31" s="15">
        <v>1103</v>
      </c>
      <c r="F31" s="15">
        <v>913</v>
      </c>
      <c r="G31" s="15" t="s">
        <v>21</v>
      </c>
      <c r="H31" s="16">
        <v>498</v>
      </c>
    </row>
    <row r="32" spans="1:8" ht="16.899999999999999" customHeight="1">
      <c r="A32" s="80"/>
      <c r="B32" s="215" t="s">
        <v>105</v>
      </c>
      <c r="C32" s="125" t="s">
        <v>44</v>
      </c>
      <c r="D32" s="48">
        <v>256</v>
      </c>
      <c r="E32" s="48">
        <v>237</v>
      </c>
      <c r="F32" s="48">
        <v>137</v>
      </c>
      <c r="G32" s="48">
        <v>15</v>
      </c>
      <c r="H32" s="49">
        <v>240</v>
      </c>
    </row>
    <row r="33" spans="1:8" ht="16.899999999999999" customHeight="1">
      <c r="A33" s="80"/>
      <c r="B33" s="215"/>
      <c r="C33" s="125" t="s">
        <v>43</v>
      </c>
      <c r="D33" s="15">
        <v>5486</v>
      </c>
      <c r="E33" s="15">
        <v>5067</v>
      </c>
      <c r="F33" s="15">
        <v>2402</v>
      </c>
      <c r="G33" s="15">
        <v>238</v>
      </c>
      <c r="H33" s="16">
        <v>3552</v>
      </c>
    </row>
    <row r="34" spans="1:8" ht="16.899999999999999" customHeight="1">
      <c r="A34" s="80"/>
      <c r="B34" s="226" t="s">
        <v>104</v>
      </c>
      <c r="C34" s="125" t="s">
        <v>44</v>
      </c>
      <c r="D34" s="48">
        <v>128</v>
      </c>
      <c r="E34" s="48">
        <v>126</v>
      </c>
      <c r="F34" s="48">
        <v>106</v>
      </c>
      <c r="G34" s="48">
        <v>12</v>
      </c>
      <c r="H34" s="49">
        <v>120</v>
      </c>
    </row>
    <row r="35" spans="1:8" ht="16.899999999999999" customHeight="1">
      <c r="A35" s="80"/>
      <c r="B35" s="226"/>
      <c r="C35" s="125" t="s">
        <v>43</v>
      </c>
      <c r="D35" s="15">
        <v>3597</v>
      </c>
      <c r="E35" s="15">
        <v>3207</v>
      </c>
      <c r="F35" s="15">
        <v>2780</v>
      </c>
      <c r="G35" s="15">
        <v>175</v>
      </c>
      <c r="H35" s="16">
        <v>1882</v>
      </c>
    </row>
    <row r="36" spans="1:8" ht="16.899999999999999" customHeight="1">
      <c r="A36" s="80"/>
      <c r="B36" s="215" t="s">
        <v>49</v>
      </c>
      <c r="C36" s="125" t="s">
        <v>44</v>
      </c>
      <c r="D36" s="48">
        <v>342</v>
      </c>
      <c r="E36" s="48">
        <v>313</v>
      </c>
      <c r="F36" s="48">
        <v>285</v>
      </c>
      <c r="G36" s="48">
        <v>30</v>
      </c>
      <c r="H36" s="49">
        <v>344</v>
      </c>
    </row>
    <row r="37" spans="1:8" ht="16.899999999999999" customHeight="1">
      <c r="A37" s="80"/>
      <c r="B37" s="215"/>
      <c r="C37" s="125" t="s">
        <v>43</v>
      </c>
      <c r="D37" s="15">
        <v>23970</v>
      </c>
      <c r="E37" s="15">
        <v>19738</v>
      </c>
      <c r="F37" s="15">
        <v>15429</v>
      </c>
      <c r="G37" s="15">
        <v>1108</v>
      </c>
      <c r="H37" s="16">
        <v>14357</v>
      </c>
    </row>
    <row r="38" spans="1:8" ht="16.899999999999999" customHeight="1">
      <c r="A38" s="80"/>
      <c r="B38" s="215" t="s">
        <v>103</v>
      </c>
      <c r="C38" s="125" t="s">
        <v>44</v>
      </c>
      <c r="D38" s="48">
        <v>162</v>
      </c>
      <c r="E38" s="48">
        <v>150</v>
      </c>
      <c r="F38" s="48">
        <v>115</v>
      </c>
      <c r="G38" s="15" t="s">
        <v>12</v>
      </c>
      <c r="H38" s="16">
        <v>137</v>
      </c>
    </row>
    <row r="39" spans="1:8" ht="16.899999999999999" customHeight="1">
      <c r="A39" s="80"/>
      <c r="B39" s="215"/>
      <c r="C39" s="125" t="s">
        <v>43</v>
      </c>
      <c r="D39" s="15">
        <v>5746</v>
      </c>
      <c r="E39" s="15">
        <v>4325</v>
      </c>
      <c r="F39" s="15">
        <v>2828</v>
      </c>
      <c r="G39" s="15" t="s">
        <v>21</v>
      </c>
      <c r="H39" s="16">
        <v>1965</v>
      </c>
    </row>
    <row r="40" spans="1:8" ht="16.899999999999999" customHeight="1">
      <c r="A40" s="80"/>
      <c r="B40" s="224" t="s">
        <v>176</v>
      </c>
      <c r="C40" s="125" t="s">
        <v>44</v>
      </c>
      <c r="D40" s="15">
        <v>6</v>
      </c>
      <c r="E40" s="15">
        <v>7</v>
      </c>
      <c r="F40" s="15" t="s">
        <v>12</v>
      </c>
      <c r="G40" s="15" t="s">
        <v>12</v>
      </c>
      <c r="H40" s="16" t="s">
        <v>12</v>
      </c>
    </row>
    <row r="41" spans="1:8" ht="16.899999999999999" customHeight="1">
      <c r="A41" s="80"/>
      <c r="B41" s="225"/>
      <c r="C41" s="125" t="s">
        <v>43</v>
      </c>
      <c r="D41" s="15">
        <v>1520</v>
      </c>
      <c r="E41" s="15">
        <v>1733</v>
      </c>
      <c r="F41" s="15" t="s">
        <v>12</v>
      </c>
      <c r="G41" s="15" t="s">
        <v>12</v>
      </c>
      <c r="H41" s="16" t="s">
        <v>12</v>
      </c>
    </row>
    <row r="42" spans="1:8" ht="16.899999999999999" customHeight="1">
      <c r="A42" s="80"/>
      <c r="B42" s="215" t="s">
        <v>102</v>
      </c>
      <c r="C42" s="125" t="s">
        <v>44</v>
      </c>
      <c r="D42" s="15">
        <v>44</v>
      </c>
      <c r="E42" s="15">
        <v>43</v>
      </c>
      <c r="F42" s="15">
        <v>36</v>
      </c>
      <c r="G42" s="15">
        <v>4</v>
      </c>
      <c r="H42" s="16" t="s">
        <v>12</v>
      </c>
    </row>
    <row r="43" spans="1:8" ht="16.899999999999999" customHeight="1">
      <c r="A43" s="80"/>
      <c r="B43" s="215"/>
      <c r="C43" s="125" t="s">
        <v>43</v>
      </c>
      <c r="D43" s="15">
        <v>2176</v>
      </c>
      <c r="E43" s="15">
        <v>1528</v>
      </c>
      <c r="F43" s="15">
        <v>854</v>
      </c>
      <c r="G43" s="15">
        <v>40</v>
      </c>
      <c r="H43" s="16" t="s">
        <v>12</v>
      </c>
    </row>
    <row r="44" spans="1:8" ht="16.899999999999999" customHeight="1">
      <c r="A44" s="80"/>
      <c r="B44" s="215" t="s">
        <v>58</v>
      </c>
      <c r="C44" s="125" t="s">
        <v>44</v>
      </c>
      <c r="D44" s="48">
        <v>361</v>
      </c>
      <c r="E44" s="48">
        <v>287</v>
      </c>
      <c r="F44" s="48">
        <v>206</v>
      </c>
      <c r="G44" s="48">
        <v>52</v>
      </c>
      <c r="H44" s="49">
        <v>363</v>
      </c>
    </row>
    <row r="45" spans="1:8" ht="16.899999999999999" customHeight="1">
      <c r="A45" s="82"/>
      <c r="B45" s="216"/>
      <c r="C45" s="140" t="s">
        <v>43</v>
      </c>
      <c r="D45" s="27">
        <v>7936</v>
      </c>
      <c r="E45" s="27">
        <v>5665</v>
      </c>
      <c r="F45" s="27">
        <v>1960</v>
      </c>
      <c r="G45" s="27">
        <v>488</v>
      </c>
      <c r="H45" s="21">
        <v>5259</v>
      </c>
    </row>
    <row r="46" spans="1:8">
      <c r="H46" s="18" t="s">
        <v>101</v>
      </c>
    </row>
    <row r="47" spans="1:8" ht="12" customHeight="1">
      <c r="A47" s="20" t="s">
        <v>188</v>
      </c>
    </row>
    <row r="48" spans="1:8">
      <c r="A48" s="20" t="s">
        <v>189</v>
      </c>
    </row>
  </sheetData>
  <customSheetViews>
    <customSheetView guid="{4D1E5155-E33F-466F-8DC4-26CDC04CB961}" showPageBreaks="1" printArea="1" view="pageLayout">
      <selection activeCell="A51" sqref="A51"/>
      <pageMargins left="0.25" right="0.25" top="0.75" bottom="0.75" header="0.3" footer="0.3"/>
      <pageSetup paperSize="9" orientation="portrait" r:id="rId1"/>
      <headerFooter alignWithMargins="0">
        <oddFooter>&amp;C&amp;A</oddFooter>
      </headerFooter>
    </customSheetView>
  </customSheetViews>
  <mergeCells count="20">
    <mergeCell ref="A7:C7"/>
    <mergeCell ref="B10:B11"/>
    <mergeCell ref="B12:B13"/>
    <mergeCell ref="B14:B15"/>
    <mergeCell ref="A8:B9"/>
    <mergeCell ref="B26:B27"/>
    <mergeCell ref="B28:B29"/>
    <mergeCell ref="B30:B31"/>
    <mergeCell ref="B32:B33"/>
    <mergeCell ref="B34:B35"/>
    <mergeCell ref="B16:B17"/>
    <mergeCell ref="B18:B19"/>
    <mergeCell ref="B20:B21"/>
    <mergeCell ref="B22:B23"/>
    <mergeCell ref="B24:B25"/>
    <mergeCell ref="B36:B37"/>
    <mergeCell ref="B38:B39"/>
    <mergeCell ref="B40:B41"/>
    <mergeCell ref="B42:B43"/>
    <mergeCell ref="B44:B45"/>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zoomScaleNormal="100" zoomScaleSheetLayoutView="100" zoomScalePageLayoutView="85" workbookViewId="0">
      <selection activeCell="A10" sqref="A1:XFD1048576"/>
    </sheetView>
  </sheetViews>
  <sheetFormatPr defaultColWidth="1.625" defaultRowHeight="12"/>
  <cols>
    <col min="1" max="1" width="12.875" style="20" customWidth="1"/>
    <col min="2" max="11" width="8.75" style="20" customWidth="1"/>
    <col min="12" max="16384" width="1.625" style="20"/>
  </cols>
  <sheetData>
    <row r="1" spans="1:11" s="23" customFormat="1" ht="18.75">
      <c r="A1" s="9" t="str">
        <f ca="1">MID(CELL("FILENAME",A1),FIND("]",CELL("FILENAME",A1))+1,99)&amp;"　"&amp;"青年の家いぶきの利用状況"</f>
        <v>103　青年の家いぶきの利用状況</v>
      </c>
      <c r="B1" s="9"/>
      <c r="C1" s="9"/>
      <c r="D1" s="9"/>
      <c r="E1" s="9"/>
      <c r="F1" s="9"/>
      <c r="G1" s="9"/>
      <c r="H1" s="9"/>
      <c r="I1" s="9"/>
      <c r="J1" s="9"/>
      <c r="K1" s="9"/>
    </row>
    <row r="2" spans="1:11">
      <c r="A2" s="144"/>
      <c r="B2" s="144"/>
      <c r="C2" s="144"/>
      <c r="D2" s="144"/>
      <c r="E2" s="144"/>
      <c r="F2" s="144"/>
      <c r="G2" s="144"/>
      <c r="H2" s="144"/>
      <c r="I2" s="144"/>
      <c r="J2" s="144"/>
      <c r="K2" s="144"/>
    </row>
    <row r="3" spans="1:11" s="137" customFormat="1" ht="1.1499999999999999" customHeight="1">
      <c r="A3" s="128"/>
      <c r="B3" s="128"/>
      <c r="C3" s="128"/>
      <c r="D3" s="128"/>
      <c r="E3" s="128"/>
      <c r="F3" s="128"/>
      <c r="G3" s="128"/>
      <c r="H3" s="128"/>
      <c r="I3" s="128"/>
      <c r="J3" s="128"/>
      <c r="K3" s="128"/>
    </row>
    <row r="4" spans="1:11" ht="1.1499999999999999" customHeight="1">
      <c r="A4" s="144"/>
      <c r="B4" s="144"/>
      <c r="C4" s="144"/>
      <c r="D4" s="144"/>
      <c r="E4" s="144"/>
      <c r="F4" s="144"/>
      <c r="G4" s="144"/>
      <c r="H4" s="144"/>
      <c r="I4" s="144"/>
      <c r="J4" s="144"/>
      <c r="K4" s="144"/>
    </row>
    <row r="5" spans="1:11" s="137" customFormat="1" ht="1.1499999999999999" customHeight="1">
      <c r="A5" s="128"/>
      <c r="B5" s="128"/>
      <c r="C5" s="128"/>
      <c r="D5" s="128"/>
      <c r="E5" s="128"/>
      <c r="F5" s="128"/>
      <c r="G5" s="128"/>
      <c r="H5" s="128"/>
      <c r="I5" s="128"/>
      <c r="J5" s="128"/>
      <c r="K5" s="128"/>
    </row>
    <row r="6" spans="1:11" ht="1.1499999999999999" customHeight="1">
      <c r="A6" s="46"/>
      <c r="B6" s="46"/>
      <c r="C6" s="46"/>
      <c r="D6" s="46"/>
      <c r="E6" s="46"/>
      <c r="F6" s="46"/>
      <c r="G6" s="46"/>
      <c r="H6" s="46"/>
      <c r="I6" s="46"/>
      <c r="J6" s="46"/>
      <c r="K6" s="46"/>
    </row>
    <row r="7" spans="1:11" ht="28.15" customHeight="1">
      <c r="A7" s="180" t="s">
        <v>19</v>
      </c>
      <c r="B7" s="236" t="s">
        <v>181</v>
      </c>
      <c r="C7" s="235"/>
      <c r="D7" s="233" t="s">
        <v>180</v>
      </c>
      <c r="E7" s="164"/>
      <c r="F7" s="164" t="s">
        <v>116</v>
      </c>
      <c r="G7" s="164"/>
      <c r="H7" s="233" t="s">
        <v>179</v>
      </c>
      <c r="I7" s="164"/>
      <c r="J7" s="234" t="s">
        <v>115</v>
      </c>
      <c r="K7" s="235"/>
    </row>
    <row r="8" spans="1:11" ht="28.15" customHeight="1">
      <c r="A8" s="232"/>
      <c r="B8" s="85" t="s">
        <v>29</v>
      </c>
      <c r="C8" s="85" t="s">
        <v>28</v>
      </c>
      <c r="D8" s="85" t="s">
        <v>29</v>
      </c>
      <c r="E8" s="130" t="s">
        <v>28</v>
      </c>
      <c r="F8" s="130" t="s">
        <v>29</v>
      </c>
      <c r="G8" s="130" t="s">
        <v>28</v>
      </c>
      <c r="H8" s="130" t="s">
        <v>29</v>
      </c>
      <c r="I8" s="130" t="s">
        <v>28</v>
      </c>
      <c r="J8" s="130" t="s">
        <v>29</v>
      </c>
      <c r="K8" s="85" t="s">
        <v>28</v>
      </c>
    </row>
    <row r="9" spans="1:11" ht="42" customHeight="1">
      <c r="A9" s="135" t="s">
        <v>18</v>
      </c>
      <c r="B9" s="14">
        <v>2789</v>
      </c>
      <c r="C9" s="15">
        <v>43306</v>
      </c>
      <c r="D9" s="15">
        <v>1139</v>
      </c>
      <c r="E9" s="15">
        <v>19950</v>
      </c>
      <c r="F9" s="15">
        <v>561</v>
      </c>
      <c r="G9" s="15">
        <v>12367</v>
      </c>
      <c r="H9" s="15">
        <v>167</v>
      </c>
      <c r="I9" s="15">
        <v>3763</v>
      </c>
      <c r="J9" s="15">
        <v>922</v>
      </c>
      <c r="K9" s="15">
        <v>7226</v>
      </c>
    </row>
    <row r="10" spans="1:11" ht="42" customHeight="1">
      <c r="A10" s="135" t="s">
        <v>69</v>
      </c>
      <c r="B10" s="14">
        <v>2755</v>
      </c>
      <c r="C10" s="15">
        <v>39937</v>
      </c>
      <c r="D10" s="15">
        <v>1021</v>
      </c>
      <c r="E10" s="15">
        <v>16385</v>
      </c>
      <c r="F10" s="15">
        <v>582</v>
      </c>
      <c r="G10" s="15">
        <v>11528</v>
      </c>
      <c r="H10" s="15">
        <v>227</v>
      </c>
      <c r="I10" s="15">
        <v>5595</v>
      </c>
      <c r="J10" s="15">
        <v>925</v>
      </c>
      <c r="K10" s="15">
        <v>6429</v>
      </c>
    </row>
    <row r="11" spans="1:11" ht="42" customHeight="1">
      <c r="A11" s="135" t="s">
        <v>56</v>
      </c>
      <c r="B11" s="14">
        <v>2162</v>
      </c>
      <c r="C11" s="15">
        <v>23608</v>
      </c>
      <c r="D11" s="15">
        <v>674</v>
      </c>
      <c r="E11" s="15">
        <v>7108</v>
      </c>
      <c r="F11" s="15">
        <v>522</v>
      </c>
      <c r="G11" s="15">
        <v>7675</v>
      </c>
      <c r="H11" s="15">
        <v>122</v>
      </c>
      <c r="I11" s="15">
        <v>1862</v>
      </c>
      <c r="J11" s="15">
        <v>844</v>
      </c>
      <c r="K11" s="15">
        <v>6963</v>
      </c>
    </row>
    <row r="12" spans="1:11" ht="42" customHeight="1">
      <c r="A12" s="136" t="s">
        <v>194</v>
      </c>
      <c r="B12" s="15" t="s">
        <v>12</v>
      </c>
      <c r="C12" s="15" t="s">
        <v>12</v>
      </c>
      <c r="D12" s="15" t="s">
        <v>21</v>
      </c>
      <c r="E12" s="15" t="s">
        <v>21</v>
      </c>
      <c r="F12" s="15" t="s">
        <v>21</v>
      </c>
      <c r="G12" s="15" t="s">
        <v>21</v>
      </c>
      <c r="H12" s="15" t="s">
        <v>21</v>
      </c>
      <c r="I12" s="15" t="s">
        <v>21</v>
      </c>
      <c r="J12" s="15">
        <v>14</v>
      </c>
      <c r="K12" s="15">
        <v>371</v>
      </c>
    </row>
    <row r="13" spans="1:11" ht="42" customHeight="1">
      <c r="A13" s="45" t="s">
        <v>195</v>
      </c>
      <c r="B13" s="15" t="s">
        <v>21</v>
      </c>
      <c r="C13" s="15" t="s">
        <v>21</v>
      </c>
      <c r="D13" s="15" t="s">
        <v>21</v>
      </c>
      <c r="E13" s="15" t="s">
        <v>21</v>
      </c>
      <c r="F13" s="15" t="s">
        <v>21</v>
      </c>
      <c r="G13" s="15" t="s">
        <v>21</v>
      </c>
      <c r="H13" s="15" t="s">
        <v>21</v>
      </c>
      <c r="I13" s="15" t="s">
        <v>21</v>
      </c>
      <c r="J13" s="15" t="s">
        <v>21</v>
      </c>
      <c r="K13" s="27" t="s">
        <v>21</v>
      </c>
    </row>
    <row r="14" spans="1:11">
      <c r="B14" s="47"/>
      <c r="C14" s="47"/>
      <c r="D14" s="47"/>
      <c r="E14" s="47"/>
      <c r="F14" s="47"/>
      <c r="G14" s="47"/>
      <c r="H14" s="47"/>
      <c r="I14" s="47"/>
      <c r="J14" s="47"/>
      <c r="K14" s="18" t="s">
        <v>114</v>
      </c>
    </row>
    <row r="15" spans="1:11">
      <c r="A15" s="20" t="s">
        <v>113</v>
      </c>
    </row>
    <row r="16" spans="1:11">
      <c r="A16" s="20" t="s">
        <v>112</v>
      </c>
    </row>
    <row r="42" spans="13:13">
      <c r="M42" s="145"/>
    </row>
  </sheetData>
  <customSheetViews>
    <customSheetView guid="{4D1E5155-E33F-466F-8DC4-26CDC04CB961}" showPageBreaks="1" printArea="1" view="pageLayout" topLeftCell="A12">
      <selection activeCell="K16" sqref="A9:K18"/>
      <pageMargins left="0.25" right="0.25" top="0.75" bottom="0.75" header="0.3" footer="0.3"/>
      <pageSetup paperSize="9" orientation="portrait" r:id="rId1"/>
      <headerFooter alignWithMargins="0">
        <oddFooter>&amp;C&amp;A</oddFooter>
      </headerFooter>
    </customSheetView>
  </customSheetViews>
  <mergeCells count="6">
    <mergeCell ref="A7:A8"/>
    <mergeCell ref="D7:E7"/>
    <mergeCell ref="F7:G7"/>
    <mergeCell ref="H7:I7"/>
    <mergeCell ref="J7:K7"/>
    <mergeCell ref="B7:C7"/>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zoomScaleSheetLayoutView="100" zoomScalePageLayoutView="85" workbookViewId="0">
      <selection activeCell="A10" sqref="A1:XFD1048576"/>
    </sheetView>
  </sheetViews>
  <sheetFormatPr defaultColWidth="1.625" defaultRowHeight="12"/>
  <cols>
    <col min="1" max="1" width="25.75" style="20" customWidth="1"/>
    <col min="2" max="4" width="25.125" style="20" customWidth="1"/>
    <col min="5" max="16384" width="1.625" style="20"/>
  </cols>
  <sheetData>
    <row r="1" spans="1:4" s="9" customFormat="1" ht="18.75">
      <c r="A1" s="9" t="str">
        <f ca="1">MID(CELL("FILENAME",A1),FIND("]",CELL("FILENAME",A1))+1,99)&amp;"　"&amp;"青少年自然の家の利用状況"</f>
        <v>104　青少年自然の家の利用状況</v>
      </c>
    </row>
    <row r="2" spans="1:4" s="144" customFormat="1"/>
    <row r="3" spans="1:4" s="128" customFormat="1" ht="1.1499999999999999" customHeight="1"/>
    <row r="4" spans="1:4" s="144" customFormat="1" ht="1.1499999999999999" customHeight="1"/>
    <row r="5" spans="1:4" s="128" customFormat="1" ht="1.1499999999999999" customHeight="1"/>
    <row r="6" spans="1:4" ht="1.1499999999999999" customHeight="1"/>
    <row r="7" spans="1:4" s="144" customFormat="1" ht="28.15" customHeight="1">
      <c r="A7" s="131" t="s">
        <v>121</v>
      </c>
      <c r="B7" s="129" t="s">
        <v>120</v>
      </c>
      <c r="C7" s="44" t="s">
        <v>119</v>
      </c>
      <c r="D7" s="143" t="s">
        <v>118</v>
      </c>
    </row>
    <row r="8" spans="1:4" s="144" customFormat="1" ht="42" customHeight="1">
      <c r="A8" s="132" t="s">
        <v>18</v>
      </c>
      <c r="B8" s="32">
        <v>311</v>
      </c>
      <c r="C8" s="32">
        <v>7787</v>
      </c>
      <c r="D8" s="32">
        <v>14009</v>
      </c>
    </row>
    <row r="9" spans="1:4" s="144" customFormat="1" ht="42" customHeight="1">
      <c r="A9" s="136" t="s">
        <v>57</v>
      </c>
      <c r="B9" s="32">
        <v>296</v>
      </c>
      <c r="C9" s="32">
        <v>7499</v>
      </c>
      <c r="D9" s="32">
        <v>13231</v>
      </c>
    </row>
    <row r="10" spans="1:4" s="144" customFormat="1" ht="42" customHeight="1">
      <c r="A10" s="136" t="s">
        <v>56</v>
      </c>
      <c r="B10" s="32">
        <v>196</v>
      </c>
      <c r="C10" s="41">
        <v>3191</v>
      </c>
      <c r="D10" s="41">
        <v>4172</v>
      </c>
    </row>
    <row r="11" spans="1:4" s="144" customFormat="1" ht="42" customHeight="1">
      <c r="A11" s="136" t="s">
        <v>55</v>
      </c>
      <c r="B11" s="32">
        <v>309</v>
      </c>
      <c r="C11" s="41">
        <v>3568</v>
      </c>
      <c r="D11" s="41">
        <v>5203</v>
      </c>
    </row>
    <row r="12" spans="1:4" s="144" customFormat="1" ht="42" customHeight="1">
      <c r="A12" s="45" t="s">
        <v>54</v>
      </c>
      <c r="B12" s="34">
        <v>310</v>
      </c>
      <c r="C12" s="43">
        <v>5912</v>
      </c>
      <c r="D12" s="43">
        <v>9322</v>
      </c>
    </row>
    <row r="13" spans="1:4">
      <c r="D13" s="18" t="s">
        <v>117</v>
      </c>
    </row>
  </sheetData>
  <customSheetViews>
    <customSheetView guid="{4D1E5155-E33F-466F-8DC4-26CDC04CB961}" showPageBreaks="1" view="pageLayout">
      <selection activeCell="D13" sqref="D13"/>
      <pageMargins left="0.25" right="0.25" top="0.75" bottom="0.75" header="0.3" footer="0.3"/>
      <pageSetup paperSize="9" fitToHeight="0" orientation="portrait" r:id="rId1"/>
      <headerFooter alignWithMargins="0">
        <oddFooter>&amp;C&amp;A</oddFooter>
      </headerFooter>
    </customSheetView>
  </customSheetViews>
  <phoneticPr fontId="2"/>
  <pageMargins left="0.25" right="0.25" top="0.75" bottom="0.75" header="0.3" footer="0.3"/>
  <pageSetup paperSize="9" fitToHeight="0" orientation="portrait" r:id="rId2"/>
  <headerFooter>
    <oddFooter>&amp;L&amp;"HGPｺﾞｼｯｸM,ﾒﾃﾞｨｳﾑ"&amp;A&amp;R&amp;"HGPｺﾞｼｯｸM,ﾒﾃﾞｨｳﾑ"&amp;A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目次</vt:lpstr>
      <vt:lpstr>97</vt:lpstr>
      <vt:lpstr>98</vt:lpstr>
      <vt:lpstr>99</vt:lpstr>
      <vt:lpstr>100</vt:lpstr>
      <vt:lpstr>101</vt:lpstr>
      <vt:lpstr>102</vt:lpstr>
      <vt:lpstr>103</vt:lpstr>
      <vt:lpstr>104</vt:lpstr>
      <vt:lpstr>105(1)</vt:lpstr>
      <vt:lpstr>105(2)</vt:lpstr>
      <vt:lpstr>'100'!Print_Area</vt:lpstr>
      <vt:lpstr>'101'!Print_Area</vt:lpstr>
      <vt:lpstr>'102'!Print_Area</vt:lpstr>
      <vt:lpstr>'103'!Print_Area</vt:lpstr>
      <vt:lpstr>'105(1)'!Print_Area</vt:lpstr>
      <vt:lpstr>'105(2)'!Print_Area</vt:lpstr>
      <vt:lpstr>'97'!Print_Area</vt:lpstr>
      <vt:lpstr>'98'!Print_Area</vt:lpstr>
      <vt:lpstr>'99'!Print_Area</vt:lpstr>
      <vt:lpstr>'100'!Print_Titles</vt:lpstr>
      <vt:lpstr>'105(1)'!Print_Titles</vt:lpstr>
      <vt:lpstr>'97'!Print_Titles</vt:lpstr>
      <vt:lpstr>'99'!Print_Titles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2024-03-21T06:29:48Z</cp:lastPrinted>
  <dcterms:created xsi:type="dcterms:W3CDTF">2023-07-13T02:34:28Z</dcterms:created>
  <dcterms:modified xsi:type="dcterms:W3CDTF">2024-04-05T01:21:21Z</dcterms:modified>
</cp:coreProperties>
</file>