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1141\Desktop\"/>
    </mc:Choice>
  </mc:AlternateContent>
  <bookViews>
    <workbookView xWindow="0" yWindow="0" windowWidth="23040" windowHeight="7560" tabRatio="815"/>
  </bookViews>
  <sheets>
    <sheet name="目次" sheetId="13" r:id="rId1"/>
    <sheet name="106" sheetId="1" r:id="rId2"/>
    <sheet name="107" sheetId="2" r:id="rId3"/>
    <sheet name="108" sheetId="3" r:id="rId4"/>
    <sheet name="109" sheetId="4" r:id="rId5"/>
    <sheet name="110" sheetId="5" r:id="rId6"/>
    <sheet name="111" sheetId="6" r:id="rId7"/>
    <sheet name="112" sheetId="14" r:id="rId8"/>
    <sheet name="113" sheetId="7" r:id="rId9"/>
    <sheet name="114" sheetId="8" r:id="rId10"/>
    <sheet name="115" sheetId="9" r:id="rId11"/>
    <sheet name="116" sheetId="10" r:id="rId12"/>
    <sheet name="117" sheetId="11" r:id="rId13"/>
  </sheets>
  <definedNames>
    <definedName name="ATU_hyo01" localSheetId="1">#REF!</definedName>
    <definedName name="ATU_hyo01" localSheetId="2">#REF!</definedName>
    <definedName name="ATU_hyo01" localSheetId="3">#REF!</definedName>
    <definedName name="ATU_hyo01" localSheetId="5">#REF!</definedName>
    <definedName name="ATU_hyo01" localSheetId="6">#REF!</definedName>
    <definedName name="ATU_hyo01" localSheetId="7">#REF!</definedName>
    <definedName name="ATU_hyo01" localSheetId="9">#REF!</definedName>
    <definedName name="ATU_hyo01" localSheetId="10">#REF!</definedName>
    <definedName name="ATU_hyo01" localSheetId="11">#REF!</definedName>
    <definedName name="ATU_hyo01" localSheetId="12">#REF!</definedName>
    <definedName name="ATU_hyo01">#REF!</definedName>
    <definedName name="_xlnm.Print_Area" localSheetId="1">'106'!$A$1:$G$18</definedName>
    <definedName name="_xlnm.Print_Area" localSheetId="2">'107'!$A$1:$H$17</definedName>
    <definedName name="_xlnm.Print_Area" localSheetId="3">'108'!$A$1:$H$22</definedName>
    <definedName name="_xlnm.Print_Area" localSheetId="4">'109'!$A$1:$I$18</definedName>
    <definedName name="_xlnm.Print_Area" localSheetId="5">'110'!$A$1:$H$39</definedName>
    <definedName name="_xlnm.Print_Area" localSheetId="6">'111'!$A$1:$H$16</definedName>
    <definedName name="_xlnm.Print_Area" localSheetId="7">'112'!$A$1:$G$12</definedName>
    <definedName name="_xlnm.Print_Area" localSheetId="8">'113'!$A$1:$K$23</definedName>
    <definedName name="_xlnm.Print_Area" localSheetId="9">'114'!$A$1:$S$31</definedName>
    <definedName name="_xlnm.Print_Area" localSheetId="10">'115'!$A$1:$H$65</definedName>
    <definedName name="_xlnm.Print_Area" localSheetId="11">'116'!$A$1:$G$24</definedName>
    <definedName name="_xlnm.Print_Area" localSheetId="12">'117'!$A$1:$R$28</definedName>
    <definedName name="sho" localSheetId="7">#REF!</definedName>
    <definedName name="sho">#REF!</definedName>
    <definedName name="Z_04EBE07F_30DD_4EA6_B961_45D14852912C_.wvu.PrintArea" localSheetId="1" hidden="1">'106'!$A$1:$G$18</definedName>
    <definedName name="Z_04EBE07F_30DD_4EA6_B961_45D14852912C_.wvu.PrintArea" localSheetId="2" hidden="1">'107'!$A$1:$H$17</definedName>
    <definedName name="Z_04EBE07F_30DD_4EA6_B961_45D14852912C_.wvu.PrintArea" localSheetId="3" hidden="1">'108'!$A$1:$H$22</definedName>
    <definedName name="Z_04EBE07F_30DD_4EA6_B961_45D14852912C_.wvu.PrintArea" localSheetId="4" hidden="1">'109'!$A$1:$I$18</definedName>
    <definedName name="Z_04EBE07F_30DD_4EA6_B961_45D14852912C_.wvu.PrintArea" localSheetId="5" hidden="1">'110'!$A$1:$H$38</definedName>
    <definedName name="Z_04EBE07F_30DD_4EA6_B961_45D14852912C_.wvu.PrintArea" localSheetId="6" hidden="1">'111'!$A$1:$H$16</definedName>
    <definedName name="Z_04EBE07F_30DD_4EA6_B961_45D14852912C_.wvu.PrintArea" localSheetId="7" hidden="1">'112'!$A$1:$G$10</definedName>
    <definedName name="Z_04EBE07F_30DD_4EA6_B961_45D14852912C_.wvu.PrintArea" localSheetId="8" hidden="1">'113'!$A$1:$K$23</definedName>
    <definedName name="Z_04EBE07F_30DD_4EA6_B961_45D14852912C_.wvu.PrintArea" localSheetId="9" hidden="1">'114'!$A$1:$S$31</definedName>
    <definedName name="Z_04EBE07F_30DD_4EA6_B961_45D14852912C_.wvu.PrintArea" localSheetId="10" hidden="1">'115'!$A$1:$H$65</definedName>
    <definedName name="Z_04EBE07F_30DD_4EA6_B961_45D14852912C_.wvu.PrintArea" localSheetId="11" hidden="1">'116'!$A$1:$G$24</definedName>
    <definedName name="Z_04EBE07F_30DD_4EA6_B961_45D14852912C_.wvu.PrintArea" localSheetId="12" hidden="1">'117'!$A$1:$R$28</definedName>
    <definedName name="Z_4AB275B1_0D5D_4332_8570_19CBB322B242_.wvu.PrintArea" localSheetId="10" hidden="1">'115'!$A$1:$H$65</definedName>
    <definedName name="Z_4AB275B1_0D5D_4332_8570_19CBB322B242_.wvu.PrintArea" localSheetId="11" hidden="1">'116'!$A$1:$G$24</definedName>
    <definedName name="Z_4AB275B1_0D5D_4332_8570_19CBB322B242_.wvu.PrintArea" localSheetId="12" hidden="1">'117'!$A$1:$R$28</definedName>
    <definedName name="新設">#REF!</definedName>
  </definedNames>
  <calcPr calcId="162913"/>
  <customWorkbookViews>
    <customWorkbookView name="豊中市 - 個人用ビュー" guid="{04EBE07F-30DD-4EA6-B961-45D14852912C}" mergeInterval="0" personalView="1" maximized="1" xWindow="-9" yWindow="-9" windowWidth="1938" windowHeight="1048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4" l="1"/>
  <c r="B10" i="13" s="1"/>
  <c r="A1" i="11" l="1"/>
  <c r="B15" i="13" s="1"/>
  <c r="A1" i="10"/>
  <c r="B14" i="13" s="1"/>
  <c r="A1" i="9"/>
  <c r="B13" i="13" s="1"/>
  <c r="A1" i="8"/>
  <c r="B12" i="13" s="1"/>
  <c r="A1" i="7"/>
  <c r="B11" i="13" s="1"/>
  <c r="A1" i="6"/>
  <c r="B9" i="13" s="1"/>
  <c r="A1" i="5"/>
  <c r="B8" i="13" s="1"/>
  <c r="A1" i="4"/>
  <c r="B7" i="13" s="1"/>
  <c r="A1" i="3"/>
  <c r="B6" i="13" s="1"/>
  <c r="B5" i="13"/>
  <c r="A1" i="1"/>
  <c r="B4" i="13" s="1"/>
  <c r="E10" i="4" l="1"/>
  <c r="E11" i="4"/>
</calcChain>
</file>

<file path=xl/sharedStrings.xml><?xml version="1.0" encoding="utf-8"?>
<sst xmlns="http://schemas.openxmlformats.org/spreadsheetml/2006/main" count="805" uniqueCount="251">
  <si>
    <t>資　料    市民協働部　人権政策課、（一財）とよなか男女共同参画推進財団</t>
    <phoneticPr fontId="2"/>
  </si>
  <si>
    <t>人数</t>
  </si>
  <si>
    <t>件数</t>
    <rPh sb="0" eb="1">
      <t>ケン</t>
    </rPh>
    <phoneticPr fontId="2"/>
  </si>
  <si>
    <t>その他の貸室</t>
    <phoneticPr fontId="2"/>
  </si>
  <si>
    <t>セ ミ ナ ー 室</t>
    <phoneticPr fontId="2"/>
  </si>
  <si>
    <t>貸出総数</t>
    <rPh sb="2" eb="3">
      <t>ソウ</t>
    </rPh>
    <phoneticPr fontId="3"/>
  </si>
  <si>
    <t>来室者数</t>
    <rPh sb="2" eb="3">
      <t>シャ</t>
    </rPh>
    <phoneticPr fontId="2"/>
  </si>
  <si>
    <t>相談室</t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</si>
  <si>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</si>
  <si>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</si>
  <si>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</si>
  <si>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</si>
  <si>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平成30年度</t>
    <rPh sb="4" eb="6">
      <t>ネンド</t>
    </rPh>
    <phoneticPr fontId="2"/>
  </si>
  <si>
    <t>区分</t>
    <rPh sb="0" eb="2">
      <t>クブン</t>
    </rPh>
    <phoneticPr fontId="2"/>
  </si>
  <si>
    <t>注2）    市民公益活動に関する相談件数のみを掲載。</t>
    <phoneticPr fontId="2"/>
  </si>
  <si>
    <t>資　料    市民協働部　コミュニティ政策課</t>
    <phoneticPr fontId="2"/>
  </si>
  <si>
    <t>ショーウインドー
展示団体数</t>
    <phoneticPr fontId="3"/>
  </si>
  <si>
    <t>市民公益活動団体
情報掲載団体数</t>
    <rPh sb="0" eb="2">
      <t>シミン</t>
    </rPh>
    <rPh sb="2" eb="4">
      <t>コウエキ</t>
    </rPh>
    <rPh sb="4" eb="6">
      <t>カツドウ</t>
    </rPh>
    <rPh sb="6" eb="8">
      <t>ダンタイ</t>
    </rPh>
    <phoneticPr fontId="3"/>
  </si>
  <si>
    <t>人数</t>
    <rPh sb="0" eb="2">
      <t>ニンズウ</t>
    </rPh>
    <phoneticPr fontId="3"/>
  </si>
  <si>
    <t>回数</t>
    <rPh sb="0" eb="2">
      <t>カイスウ</t>
    </rPh>
    <phoneticPr fontId="3"/>
  </si>
  <si>
    <t>資　料    市民協働部　くらし支援課</t>
    <phoneticPr fontId="2"/>
  </si>
  <si>
    <t>その他</t>
    <rPh sb="2" eb="3">
      <t>タ</t>
    </rPh>
    <phoneticPr fontId="2"/>
  </si>
  <si>
    <t>文化団体</t>
    <rPh sb="0" eb="1">
      <t>フミ</t>
    </rPh>
    <rPh sb="1" eb="2">
      <t>カ</t>
    </rPh>
    <rPh sb="2" eb="3">
      <t>ダン</t>
    </rPh>
    <rPh sb="3" eb="4">
      <t>カラダ</t>
    </rPh>
    <phoneticPr fontId="2"/>
  </si>
  <si>
    <t>地域団体</t>
    <rPh sb="0" eb="1">
      <t>チ</t>
    </rPh>
    <rPh sb="1" eb="2">
      <t>イキ</t>
    </rPh>
    <rPh sb="2" eb="3">
      <t>ダン</t>
    </rPh>
    <rPh sb="3" eb="4">
      <t>カラダ</t>
    </rPh>
    <phoneticPr fontId="2"/>
  </si>
  <si>
    <t>回数</t>
  </si>
  <si>
    <t>企業体</t>
    <phoneticPr fontId="2"/>
  </si>
  <si>
    <t>労働団体</t>
  </si>
  <si>
    <t>総数</t>
    <phoneticPr fontId="2"/>
  </si>
  <si>
    <t>一般</t>
  </si>
  <si>
    <t>自主事業</t>
    <phoneticPr fontId="2"/>
  </si>
  <si>
    <t>総数</t>
  </si>
  <si>
    <t>部屋利用</t>
    <phoneticPr fontId="2"/>
  </si>
  <si>
    <t>ホームページ（件）</t>
    <rPh sb="7" eb="8">
      <t>ケン</t>
    </rPh>
    <phoneticPr fontId="3"/>
  </si>
  <si>
    <t>情報提供</t>
    <phoneticPr fontId="2"/>
  </si>
  <si>
    <t>消費生活相談業務（件）</t>
    <rPh sb="0" eb="2">
      <t>ショウヒ</t>
    </rPh>
    <rPh sb="2" eb="4">
      <t>セイカツ</t>
    </rPh>
    <rPh sb="9" eb="10">
      <t>ケン</t>
    </rPh>
    <phoneticPr fontId="2"/>
  </si>
  <si>
    <t>資　料    市民協働部　人権政策課</t>
    <phoneticPr fontId="2"/>
  </si>
  <si>
    <t>人数</t>
    <rPh sb="0" eb="2">
      <t>ニンズウ</t>
    </rPh>
    <phoneticPr fontId="2"/>
  </si>
  <si>
    <t>回数</t>
    <rPh sb="0" eb="2">
      <t>カイスウ</t>
    </rPh>
    <phoneticPr fontId="2"/>
  </si>
  <si>
    <t>プレイルーム２Ｂ</t>
    <phoneticPr fontId="2"/>
  </si>
  <si>
    <t>プレイルーム２Ａ</t>
    <phoneticPr fontId="2"/>
  </si>
  <si>
    <t>プレイルーム１</t>
    <phoneticPr fontId="2"/>
  </si>
  <si>
    <t>和室</t>
    <rPh sb="0" eb="2">
      <t>ワシツ</t>
    </rPh>
    <phoneticPr fontId="2"/>
  </si>
  <si>
    <t>音健ルーム</t>
    <rPh sb="0" eb="1">
      <t>オン</t>
    </rPh>
    <rPh sb="1" eb="2">
      <t>ケン</t>
    </rPh>
    <phoneticPr fontId="2"/>
  </si>
  <si>
    <t>料理室</t>
    <rPh sb="0" eb="2">
      <t>リョウリ</t>
    </rPh>
    <rPh sb="2" eb="3">
      <t>シツ</t>
    </rPh>
    <phoneticPr fontId="2"/>
  </si>
  <si>
    <t>会議室５</t>
    <rPh sb="0" eb="3">
      <t>カイギシツ</t>
    </rPh>
    <phoneticPr fontId="2"/>
  </si>
  <si>
    <t>会議室４</t>
    <rPh sb="0" eb="3">
      <t>カイギシツ</t>
    </rPh>
    <phoneticPr fontId="2"/>
  </si>
  <si>
    <t>会議室３</t>
    <rPh sb="0" eb="3">
      <t>カイギシツ</t>
    </rPh>
    <phoneticPr fontId="2"/>
  </si>
  <si>
    <t>会議室２Ｃ</t>
    <rPh sb="0" eb="3">
      <t>カイギシツ</t>
    </rPh>
    <phoneticPr fontId="2"/>
  </si>
  <si>
    <t>人数</t>
    <rPh sb="0" eb="2">
      <t>ニンズ</t>
    </rPh>
    <phoneticPr fontId="2"/>
  </si>
  <si>
    <t>会議室２Ｂ</t>
    <rPh sb="0" eb="3">
      <t>カイギシツ</t>
    </rPh>
    <phoneticPr fontId="2"/>
  </si>
  <si>
    <t>会議室２Ａ</t>
    <rPh sb="0" eb="3">
      <t>カイギシツ</t>
    </rPh>
    <phoneticPr fontId="2"/>
  </si>
  <si>
    <t>会議室１</t>
    <rPh sb="0" eb="3">
      <t>カイギシツ</t>
    </rPh>
    <phoneticPr fontId="2"/>
  </si>
  <si>
    <t>総数</t>
    <rPh sb="0" eb="2">
      <t>ソウスウ</t>
    </rPh>
    <phoneticPr fontId="2"/>
  </si>
  <si>
    <t>資　料    都市活力部　魅力文化創造課</t>
    <phoneticPr fontId="2"/>
  </si>
  <si>
    <t>一般利用</t>
    <phoneticPr fontId="2"/>
  </si>
  <si>
    <t>伝統芸能館主催・
共催事業</t>
    <rPh sb="0" eb="2">
      <t>デントウ</t>
    </rPh>
    <rPh sb="2" eb="4">
      <t>ゲイノウ</t>
    </rPh>
    <rPh sb="4" eb="5">
      <t>カン</t>
    </rPh>
    <rPh sb="9" eb="11">
      <t>キョウサイ</t>
    </rPh>
    <phoneticPr fontId="2"/>
  </si>
  <si>
    <t>資　料    教育委員会事務局　社会教育課</t>
    <phoneticPr fontId="2"/>
  </si>
  <si>
    <t>天然
記念物</t>
    <phoneticPr fontId="2"/>
  </si>
  <si>
    <t>-</t>
  </si>
  <si>
    <t>名勝</t>
  </si>
  <si>
    <t>史跡</t>
  </si>
  <si>
    <t>記念物</t>
    <phoneticPr fontId="2"/>
  </si>
  <si>
    <t>無形</t>
  </si>
  <si>
    <t>有形</t>
  </si>
  <si>
    <t>民俗文化財</t>
    <rPh sb="0" eb="2">
      <t>ミンゾク</t>
    </rPh>
    <rPh sb="2" eb="5">
      <t>ブンカザイ</t>
    </rPh>
    <phoneticPr fontId="2"/>
  </si>
  <si>
    <t>無形文化財</t>
    <phoneticPr fontId="2"/>
  </si>
  <si>
    <t>歴史資料</t>
  </si>
  <si>
    <t>考古資料</t>
  </si>
  <si>
    <t>書籍
古文書等</t>
    <phoneticPr fontId="2"/>
  </si>
  <si>
    <t>工芸品</t>
  </si>
  <si>
    <t>彫刻</t>
  </si>
  <si>
    <t>絵画</t>
  </si>
  <si>
    <t>建造物</t>
  </si>
  <si>
    <t xml:space="preserve">有形文化財 </t>
    <rPh sb="1" eb="2">
      <t>カタチ</t>
    </rPh>
    <rPh sb="2" eb="3">
      <t>ブン</t>
    </rPh>
    <rPh sb="3" eb="4">
      <t>カ</t>
    </rPh>
    <phoneticPr fontId="2"/>
  </si>
  <si>
    <t>市指定</t>
  </si>
  <si>
    <t>府指定</t>
  </si>
  <si>
    <t>国指定</t>
    <phoneticPr fontId="2"/>
  </si>
  <si>
    <t>令和
4年度</t>
    <rPh sb="0" eb="2">
      <t>レイワ</t>
    </rPh>
    <rPh sb="4" eb="6">
      <t>ネンド</t>
    </rPh>
    <phoneticPr fontId="2"/>
  </si>
  <si>
    <t>令和
3年度</t>
    <rPh sb="0" eb="2">
      <t>レイワ</t>
    </rPh>
    <rPh sb="4" eb="6">
      <t>ネンド</t>
    </rPh>
    <phoneticPr fontId="2"/>
  </si>
  <si>
    <t>令和
2年度</t>
    <rPh sb="0" eb="2">
      <t>レイワ</t>
    </rPh>
    <rPh sb="4" eb="6">
      <t>ネンド</t>
    </rPh>
    <phoneticPr fontId="2"/>
  </si>
  <si>
    <t>令和
元年度</t>
    <rPh sb="0" eb="2">
      <t>レイワ</t>
    </rPh>
    <rPh sb="3" eb="6">
      <t>ガンネンド</t>
    </rPh>
    <phoneticPr fontId="2"/>
  </si>
  <si>
    <t>平成
30年度</t>
    <rPh sb="5" eb="7">
      <t>ネンド</t>
    </rPh>
    <phoneticPr fontId="2"/>
  </si>
  <si>
    <t>この表は、文化財保護法、大阪府文化財保護条例、豊中市文化財保護条例に基づく、市内における各年度末現在の指定文化財件数を掲げたものである。なお、国指定有形 ・民俗文化財はすべて重要文化財である。</t>
    <phoneticPr fontId="2"/>
  </si>
  <si>
    <t>資　料    教育委員会事務局　児童生徒課</t>
    <phoneticPr fontId="2"/>
  </si>
  <si>
    <t>問い合わせ</t>
    <rPh sb="0" eb="1">
      <t>ト</t>
    </rPh>
    <rPh sb="2" eb="3">
      <t>ア</t>
    </rPh>
    <phoneticPr fontId="2"/>
  </si>
  <si>
    <t>ＬＤ傾向</t>
    <rPh sb="2" eb="4">
      <t>ケイコウ</t>
    </rPh>
    <phoneticPr fontId="2"/>
  </si>
  <si>
    <t>多動傾向</t>
    <rPh sb="0" eb="2">
      <t>タドウ</t>
    </rPh>
    <rPh sb="2" eb="4">
      <t>ケイコウ</t>
    </rPh>
    <phoneticPr fontId="2"/>
  </si>
  <si>
    <t>自閉傾向</t>
    <rPh sb="0" eb="2">
      <t>ジヘイ</t>
    </rPh>
    <rPh sb="2" eb="4">
      <t>ケイコウ</t>
    </rPh>
    <phoneticPr fontId="2"/>
  </si>
  <si>
    <t>発達遅滞</t>
    <rPh sb="0" eb="2">
      <t>ハッタツ</t>
    </rPh>
    <rPh sb="2" eb="4">
      <t>チタイ</t>
    </rPh>
    <phoneticPr fontId="2"/>
  </si>
  <si>
    <t>吃音</t>
    <rPh sb="0" eb="2">
      <t>キツオン</t>
    </rPh>
    <phoneticPr fontId="2"/>
  </si>
  <si>
    <t>構音障害</t>
    <rPh sb="0" eb="4">
      <t>コウオンショウガイ</t>
    </rPh>
    <phoneticPr fontId="2"/>
  </si>
  <si>
    <t>チック</t>
    <phoneticPr fontId="3"/>
  </si>
  <si>
    <t>-</t>
    <phoneticPr fontId="2"/>
  </si>
  <si>
    <t>緘黙</t>
    <rPh sb="0" eb="1">
      <t>カン</t>
    </rPh>
    <rPh sb="1" eb="2">
      <t>モク</t>
    </rPh>
    <phoneticPr fontId="3"/>
  </si>
  <si>
    <t>不登校</t>
    <rPh sb="0" eb="3">
      <t>フトウコウ</t>
    </rPh>
    <phoneticPr fontId="3"/>
  </si>
  <si>
    <t>いじめ</t>
    <phoneticPr fontId="3"/>
  </si>
  <si>
    <t>行動</t>
    <rPh sb="0" eb="2">
      <t>コウドウ</t>
    </rPh>
    <phoneticPr fontId="3"/>
  </si>
  <si>
    <t>性格</t>
    <rPh sb="0" eb="2">
      <t>セイカク</t>
    </rPh>
    <phoneticPr fontId="3"/>
  </si>
  <si>
    <t xml:space="preserve">症例別相談回数     </t>
    <phoneticPr fontId="2"/>
  </si>
  <si>
    <t>延べ実施回数</t>
    <rPh sb="0" eb="1">
      <t>ノ</t>
    </rPh>
    <rPh sb="2" eb="4">
      <t>ジッシ</t>
    </rPh>
    <rPh sb="4" eb="5">
      <t>カイ</t>
    </rPh>
    <rPh sb="5" eb="6">
      <t>カズ</t>
    </rPh>
    <phoneticPr fontId="3"/>
  </si>
  <si>
    <t>参加数</t>
    <rPh sb="0" eb="3">
      <t>サンカスウ</t>
    </rPh>
    <phoneticPr fontId="2"/>
  </si>
  <si>
    <t>その他の主催事業</t>
    <rPh sb="2" eb="3">
      <t>タ</t>
    </rPh>
    <rPh sb="4" eb="6">
      <t>シュサイ</t>
    </rPh>
    <rPh sb="6" eb="8">
      <t>ジギョウ</t>
    </rPh>
    <phoneticPr fontId="2"/>
  </si>
  <si>
    <t>子どもアート展</t>
    <rPh sb="0" eb="1">
      <t>コ</t>
    </rPh>
    <rPh sb="6" eb="7">
      <t>テン</t>
    </rPh>
    <phoneticPr fontId="2"/>
  </si>
  <si>
    <t>卓球台開放</t>
    <rPh sb="0" eb="3">
      <t>タッキュウダイ</t>
    </rPh>
    <rPh sb="3" eb="5">
      <t>カイホウ</t>
    </rPh>
    <phoneticPr fontId="2"/>
  </si>
  <si>
    <t>競技大会</t>
    <rPh sb="0" eb="2">
      <t>キョウギ</t>
    </rPh>
    <rPh sb="2" eb="4">
      <t>タイカイ</t>
    </rPh>
    <phoneticPr fontId="2"/>
  </si>
  <si>
    <t>文化クラブ</t>
    <rPh sb="0" eb="2">
      <t>ブンカ</t>
    </rPh>
    <phoneticPr fontId="2"/>
  </si>
  <si>
    <t>子どもの居場所
づくり事業</t>
    <phoneticPr fontId="2"/>
  </si>
  <si>
    <t>その他</t>
  </si>
  <si>
    <t>教諭</t>
    <rPh sb="0" eb="2">
      <t>キョウユ</t>
    </rPh>
    <phoneticPr fontId="2"/>
  </si>
  <si>
    <t>保護者</t>
  </si>
  <si>
    <t>児童・生徒</t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</si>
  <si>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</si>
  <si>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</si>
  <si>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参加人員</t>
    <rPh sb="0" eb="2">
      <t>サンカ</t>
    </rPh>
    <rPh sb="2" eb="3">
      <t>ニン</t>
    </rPh>
    <rPh sb="3" eb="4">
      <t>イン</t>
    </rPh>
    <phoneticPr fontId="2"/>
  </si>
  <si>
    <t>回数</t>
    <phoneticPr fontId="2"/>
  </si>
  <si>
    <t>支援実人数</t>
    <rPh sb="0" eb="2">
      <t>シエン</t>
    </rPh>
    <rPh sb="2" eb="3">
      <t>ジツ</t>
    </rPh>
    <rPh sb="3" eb="5">
      <t>ニンズウ</t>
    </rPh>
    <phoneticPr fontId="2"/>
  </si>
  <si>
    <t>15～18歳</t>
    <phoneticPr fontId="2"/>
  </si>
  <si>
    <t>高校生</t>
    <rPh sb="0" eb="3">
      <t>コウコウセイ</t>
    </rPh>
    <phoneticPr fontId="2"/>
  </si>
  <si>
    <t>学習・生活支援(人)</t>
    <rPh sb="0" eb="2">
      <t>ガクシュウ</t>
    </rPh>
    <rPh sb="3" eb="5">
      <t>セイカツ</t>
    </rPh>
    <rPh sb="5" eb="7">
      <t>シエン</t>
    </rPh>
    <phoneticPr fontId="2"/>
  </si>
  <si>
    <t>家庭訪問(件)</t>
    <rPh sb="0" eb="2">
      <t>カテイ</t>
    </rPh>
    <rPh sb="2" eb="4">
      <t>ホウモン</t>
    </rPh>
    <phoneticPr fontId="2"/>
  </si>
  <si>
    <t>保護者</t>
    <rPh sb="0" eb="3">
      <t>ホゴシャ</t>
    </rPh>
    <phoneticPr fontId="2"/>
  </si>
  <si>
    <t>15～18歳</t>
    <rPh sb="5" eb="6">
      <t>サイ</t>
    </rPh>
    <phoneticPr fontId="2"/>
  </si>
  <si>
    <t>相談援助(件)</t>
    <rPh sb="0" eb="2">
      <t>ソウダン</t>
    </rPh>
    <rPh sb="2" eb="4">
      <t>エンジョ</t>
    </rPh>
    <phoneticPr fontId="2"/>
  </si>
  <si>
    <t>件数</t>
    <rPh sb="0" eb="2">
      <t>ケンスウ</t>
    </rPh>
    <phoneticPr fontId="2"/>
  </si>
  <si>
    <t>寄り添い型
学習支援事業</t>
    <rPh sb="0" eb="1">
      <t>ヨ</t>
    </rPh>
    <rPh sb="2" eb="3">
      <t>ソ</t>
    </rPh>
    <rPh sb="4" eb="5">
      <t>ガタ</t>
    </rPh>
    <rPh sb="6" eb="8">
      <t>ガクシュウ</t>
    </rPh>
    <rPh sb="8" eb="10">
      <t>シエン</t>
    </rPh>
    <rPh sb="10" eb="12">
      <t>ジギョウ</t>
    </rPh>
    <phoneticPr fontId="2"/>
  </si>
  <si>
    <t>貸出冊数</t>
  </si>
  <si>
    <t>閲覧人数</t>
    <rPh sb="0" eb="2">
      <t>エツラン</t>
    </rPh>
    <rPh sb="2" eb="4">
      <t>ニンズウ</t>
    </rPh>
    <phoneticPr fontId="2"/>
  </si>
  <si>
    <t>貸出人数</t>
  </si>
  <si>
    <t>開館日数</t>
  </si>
  <si>
    <t>参加人員</t>
    <phoneticPr fontId="2"/>
  </si>
  <si>
    <t>図書活動</t>
    <rPh sb="0" eb="2">
      <t>トショ</t>
    </rPh>
    <rPh sb="2" eb="4">
      <t>カツドウ</t>
    </rPh>
    <phoneticPr fontId="2"/>
  </si>
  <si>
    <t>この表は、各年度における青少年交流文化館いぶき（令和3年度までは少年文化館）の概況である。</t>
    <rPh sb="2" eb="3">
      <t>ヒョウ</t>
    </rPh>
    <rPh sb="5" eb="8">
      <t>カクネンド</t>
    </rPh>
    <rPh sb="12" eb="15">
      <t>セイショウネン</t>
    </rPh>
    <rPh sb="15" eb="17">
      <t>コウリュウ</t>
    </rPh>
    <rPh sb="17" eb="19">
      <t>ブンカ</t>
    </rPh>
    <rPh sb="19" eb="20">
      <t>カン</t>
    </rPh>
    <rPh sb="24" eb="26">
      <t>レイワ</t>
    </rPh>
    <rPh sb="27" eb="29">
      <t>ネンド</t>
    </rPh>
    <rPh sb="32" eb="34">
      <t>ショウネン</t>
    </rPh>
    <rPh sb="34" eb="36">
      <t>ブンカ</t>
    </rPh>
    <rPh sb="36" eb="37">
      <t>カン</t>
    </rPh>
    <rPh sb="39" eb="41">
      <t>ガイキョウ</t>
    </rPh>
    <phoneticPr fontId="2"/>
  </si>
  <si>
    <t>資　料　　教育委員会事務局　児童生徒課</t>
    <phoneticPr fontId="2"/>
  </si>
  <si>
    <t xml:space="preserve"> </t>
  </si>
  <si>
    <t>児童虐待</t>
    <rPh sb="0" eb="2">
      <t>ジドウ</t>
    </rPh>
    <rPh sb="2" eb="4">
      <t>ギャクタイ</t>
    </rPh>
    <phoneticPr fontId="2"/>
  </si>
  <si>
    <t>恐喝</t>
    <rPh sb="0" eb="2">
      <t>キョウカツ</t>
    </rPh>
    <phoneticPr fontId="2"/>
  </si>
  <si>
    <t>携帯電話・
ネットトラブル</t>
    <rPh sb="0" eb="2">
      <t>ケイタイ</t>
    </rPh>
    <rPh sb="2" eb="4">
      <t>デンワ</t>
    </rPh>
    <phoneticPr fontId="2"/>
  </si>
  <si>
    <t>放火・火遊び</t>
    <rPh sb="0" eb="2">
      <t>ホウカ</t>
    </rPh>
    <rPh sb="3" eb="5">
      <t>ヒアソ</t>
    </rPh>
    <phoneticPr fontId="2"/>
  </si>
  <si>
    <t>家庭の問題</t>
  </si>
  <si>
    <t>被害相談
（不審者・痴漢など）</t>
    <rPh sb="0" eb="2">
      <t>ヒガイ</t>
    </rPh>
    <rPh sb="2" eb="4">
      <t>ソウダン</t>
    </rPh>
    <rPh sb="6" eb="9">
      <t>フシンシャ</t>
    </rPh>
    <rPh sb="10" eb="12">
      <t>チカン</t>
    </rPh>
    <phoneticPr fontId="2"/>
  </si>
  <si>
    <t>わいせつ行為</t>
    <rPh sb="4" eb="6">
      <t>コウイ</t>
    </rPh>
    <phoneticPr fontId="2"/>
  </si>
  <si>
    <t>いじめ</t>
  </si>
  <si>
    <t>性格・行動</t>
  </si>
  <si>
    <t>家出・無断外泊</t>
  </si>
  <si>
    <t>ぐ犯不良行為</t>
  </si>
  <si>
    <t>窃盗行為</t>
  </si>
  <si>
    <t>令和元年度</t>
  </si>
  <si>
    <t>平成30年度</t>
    <rPh sb="0" eb="2">
      <t>ヘイセイ</t>
    </rPh>
    <rPh sb="4" eb="5">
      <t>ネン</t>
    </rPh>
    <phoneticPr fontId="2"/>
  </si>
  <si>
    <t>怠学</t>
  </si>
  <si>
    <t>深夜徘徊</t>
  </si>
  <si>
    <t>飲酒</t>
    <rPh sb="0" eb="2">
      <t>インシュ</t>
    </rPh>
    <phoneticPr fontId="2"/>
  </si>
  <si>
    <t>喫煙</t>
  </si>
  <si>
    <t>恐喝・たかり</t>
  </si>
  <si>
    <t>暴力行為</t>
  </si>
  <si>
    <t>車上狙い</t>
  </si>
  <si>
    <t>オートバイ盗</t>
  </si>
  <si>
    <t>自転車盗</t>
  </si>
  <si>
    <t>万引き</t>
  </si>
  <si>
    <t>犯罪・触法行為
(小計)</t>
    <phoneticPr fontId="2"/>
  </si>
  <si>
    <t>中学生</t>
  </si>
  <si>
    <t>小学生</t>
  </si>
  <si>
    <t>令和4年度</t>
    <rPh sb="0" eb="2">
      <t>レイワ</t>
    </rPh>
    <phoneticPr fontId="2"/>
  </si>
  <si>
    <t>令和2年度</t>
    <rPh sb="0" eb="2">
      <t>レイワ</t>
    </rPh>
    <phoneticPr fontId="2"/>
  </si>
  <si>
    <t>令和元年度</t>
    <phoneticPr fontId="2"/>
  </si>
  <si>
    <t>平成30年度</t>
    <rPh sb="0" eb="2">
      <t>ヘイセイ</t>
    </rPh>
    <phoneticPr fontId="3"/>
  </si>
  <si>
    <t>区分</t>
    <phoneticPr fontId="2"/>
  </si>
  <si>
    <t>-</t>
    <phoneticPr fontId="2"/>
  </si>
  <si>
    <t>-</t>
    <phoneticPr fontId="2"/>
  </si>
  <si>
    <t>-</t>
    <phoneticPr fontId="2"/>
  </si>
  <si>
    <t>市民公益活動事業</t>
    <rPh sb="0" eb="2">
      <t>シミン</t>
    </rPh>
    <rPh sb="2" eb="4">
      <t>コウエキ</t>
    </rPh>
    <rPh sb="4" eb="6">
      <t>カツドウ</t>
    </rPh>
    <rPh sb="6" eb="8">
      <t>ジギョウ</t>
    </rPh>
    <phoneticPr fontId="3"/>
  </si>
  <si>
    <t>登録グループ</t>
    <phoneticPr fontId="2"/>
  </si>
  <si>
    <t>登録グループ活動</t>
    <rPh sb="0" eb="2">
      <t>トウロク</t>
    </rPh>
    <rPh sb="6" eb="8">
      <t>カツドウ</t>
    </rPh>
    <phoneticPr fontId="2"/>
  </si>
  <si>
    <t>-</t>
    <phoneticPr fontId="2"/>
  </si>
  <si>
    <t>情報ライブラリー</t>
    <phoneticPr fontId="2"/>
  </si>
  <si>
    <t>すてっぷホ－ル</t>
    <phoneticPr fontId="2"/>
  </si>
  <si>
    <t>電話相談件数</t>
    <phoneticPr fontId="2"/>
  </si>
  <si>
    <t>面接相談件数</t>
    <phoneticPr fontId="2"/>
  </si>
  <si>
    <t>官公署公共団体</t>
    <rPh sb="0" eb="1">
      <t>カン</t>
    </rPh>
    <rPh sb="1" eb="2">
      <t>コウ</t>
    </rPh>
    <rPh sb="2" eb="3">
      <t>ショ</t>
    </rPh>
    <rPh sb="3" eb="4">
      <t>コウ</t>
    </rPh>
    <rPh sb="4" eb="5">
      <t>トモ</t>
    </rPh>
    <rPh sb="5" eb="6">
      <t>ダン</t>
    </rPh>
    <rPh sb="6" eb="7">
      <t>カラダ</t>
    </rPh>
    <phoneticPr fontId="2"/>
  </si>
  <si>
    <t>教育・学力</t>
    <rPh sb="0" eb="2">
      <t>キョウイク</t>
    </rPh>
    <rPh sb="3" eb="5">
      <t>ガクリョク</t>
    </rPh>
    <phoneticPr fontId="3"/>
  </si>
  <si>
    <t>夜尿・遺尿</t>
    <rPh sb="0" eb="2">
      <t>ヤニョウ</t>
    </rPh>
    <rPh sb="3" eb="4">
      <t>イ</t>
    </rPh>
    <rPh sb="4" eb="5">
      <t>ニョウ</t>
    </rPh>
    <phoneticPr fontId="3"/>
  </si>
  <si>
    <t>強迫傾向</t>
    <rPh sb="0" eb="2">
      <t>キョウハク</t>
    </rPh>
    <rPh sb="2" eb="4">
      <t>ケイコウ</t>
    </rPh>
    <phoneticPr fontId="3"/>
  </si>
  <si>
    <t>心身症(等)</t>
    <rPh sb="0" eb="3">
      <t>シンシンショウ</t>
    </rPh>
    <rPh sb="4" eb="5">
      <t>トウ</t>
    </rPh>
    <phoneticPr fontId="3"/>
  </si>
  <si>
    <t>養育不安(等)</t>
    <rPh sb="0" eb="2">
      <t>ヨウイク</t>
    </rPh>
    <rPh sb="2" eb="4">
      <t>フアン</t>
    </rPh>
    <rPh sb="5" eb="6">
      <t>トウ</t>
    </rPh>
    <phoneticPr fontId="3"/>
  </si>
  <si>
    <t>暴力・反抗・器物損壊</t>
    <rPh sb="6" eb="8">
      <t>キブツ</t>
    </rPh>
    <rPh sb="8" eb="10">
      <t>ソンカイ</t>
    </rPh>
    <phoneticPr fontId="2"/>
  </si>
  <si>
    <t>学校不適応・不登校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</si>
  <si>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</si>
  <si>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</si>
  <si>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</si>
  <si>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-</t>
    <phoneticPr fontId="2"/>
  </si>
  <si>
    <t>資　料    教育委員会事務局　青少年交流文化館いぶき・児童生徒課</t>
    <rPh sb="12" eb="15">
      <t>ジムキョク</t>
    </rPh>
    <rPh sb="16" eb="19">
      <t>セイショウネン</t>
    </rPh>
    <rPh sb="19" eb="21">
      <t>コウリュウ</t>
    </rPh>
    <rPh sb="21" eb="23">
      <t>ブンカ</t>
    </rPh>
    <rPh sb="23" eb="24">
      <t>カン</t>
    </rPh>
    <rPh sb="28" eb="30">
      <t>ジドウ</t>
    </rPh>
    <rPh sb="30" eb="32">
      <t>セイト</t>
    </rPh>
    <rPh sb="32" eb="33">
      <t>カ</t>
    </rPh>
    <phoneticPr fontId="2"/>
  </si>
  <si>
    <t>シンナー等
吸引</t>
    <phoneticPr fontId="2"/>
  </si>
  <si>
    <t>家出・
無断外泊</t>
    <phoneticPr fontId="2"/>
  </si>
  <si>
    <t>不良行為等
(小計)</t>
    <phoneticPr fontId="2"/>
  </si>
  <si>
    <t>空巣・
侵入盗</t>
    <phoneticPr fontId="2"/>
  </si>
  <si>
    <t>注）　    千里少年文化館は、令和2年3月31日閉館。庄内少年文化館は、令和4年3月31日閉館。</t>
    <rPh sb="0" eb="1">
      <t>チュウ</t>
    </rPh>
    <rPh sb="28" eb="30">
      <t>ショウナイ</t>
    </rPh>
    <rPh sb="30" eb="32">
      <t>ショウネン</t>
    </rPh>
    <rPh sb="32" eb="34">
      <t>ブンカ</t>
    </rPh>
    <rPh sb="34" eb="35">
      <t>カン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ヘイカン</t>
    </rPh>
    <phoneticPr fontId="2"/>
  </si>
  <si>
    <t xml:space="preserve">注1）    面接相談を含む。    </t>
    <phoneticPr fontId="2"/>
  </si>
  <si>
    <t>集団不適応</t>
    <rPh sb="0" eb="2">
      <t>シュウダン</t>
    </rPh>
    <rPh sb="2" eb="3">
      <t>フ</t>
    </rPh>
    <rPh sb="3" eb="5">
      <t>テキオウ</t>
    </rPh>
    <phoneticPr fontId="3"/>
  </si>
  <si>
    <t>(-)</t>
    <phoneticPr fontId="2"/>
  </si>
  <si>
    <t>(971)</t>
    <phoneticPr fontId="2"/>
  </si>
  <si>
    <t>(48)</t>
    <phoneticPr fontId="2"/>
  </si>
  <si>
    <t>(21)</t>
    <phoneticPr fontId="2"/>
  </si>
  <si>
    <t>(241)</t>
    <phoneticPr fontId="2"/>
  </si>
  <si>
    <t>注3）    市民活動情報サロン（令和5年1月末まで）と市民公益活動支援センター（令和5年2月13日から）の合算値。括弧内は、うち市民公益活動支援センターの値。</t>
    <rPh sb="7" eb="9">
      <t>シミン</t>
    </rPh>
    <rPh sb="9" eb="11">
      <t>カツドウ</t>
    </rPh>
    <rPh sb="11" eb="13">
      <t>ジョウホウ</t>
    </rPh>
    <rPh sb="17" eb="19">
      <t>レイワ</t>
    </rPh>
    <rPh sb="20" eb="21">
      <t>ネン</t>
    </rPh>
    <rPh sb="22" eb="23">
      <t>ガツ</t>
    </rPh>
    <rPh sb="23" eb="24">
      <t>マツ</t>
    </rPh>
    <rPh sb="28" eb="30">
      <t>シミン</t>
    </rPh>
    <rPh sb="30" eb="32">
      <t>コウエキ</t>
    </rPh>
    <rPh sb="32" eb="34">
      <t>カツドウ</t>
    </rPh>
    <rPh sb="34" eb="36">
      <t>シエン</t>
    </rPh>
    <rPh sb="41" eb="43">
      <t>レイワ</t>
    </rPh>
    <rPh sb="44" eb="45">
      <t>ネン</t>
    </rPh>
    <rPh sb="46" eb="47">
      <t>ガツ</t>
    </rPh>
    <rPh sb="49" eb="50">
      <t>ニチ</t>
    </rPh>
    <rPh sb="54" eb="56">
      <t>ガッサン</t>
    </rPh>
    <rPh sb="56" eb="57">
      <t>アタイ</t>
    </rPh>
    <rPh sb="78" eb="79">
      <t>アタイ</t>
    </rPh>
    <phoneticPr fontId="2"/>
  </si>
  <si>
    <r>
      <t>つくってあそぼ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</si>
  <si>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ほんのひろば</t>
    </r>
    <r>
      <rPr>
        <vertAlign val="superscript"/>
        <sz val="10"/>
        <rFont val="HGPｺﾞｼｯｸM"/>
        <family val="3"/>
        <charset val="128"/>
      </rPr>
      <t>2)</t>
    </r>
    <phoneticPr fontId="2"/>
  </si>
  <si>
    <r>
      <t>利用総数人数</t>
    </r>
    <r>
      <rPr>
        <vertAlign val="superscript"/>
        <sz val="10"/>
        <rFont val="HGPｺﾞｼｯｸM"/>
        <family val="3"/>
        <charset val="128"/>
      </rPr>
      <t>1)</t>
    </r>
    <rPh sb="4" eb="6">
      <t>ニンズウ</t>
    </rPh>
    <phoneticPr fontId="3"/>
  </si>
  <si>
    <r>
      <t>相談業務</t>
    </r>
    <r>
      <rPr>
        <vertAlign val="superscript"/>
        <sz val="10"/>
        <rFont val="HGPｺﾞｼｯｸM"/>
        <family val="3"/>
        <charset val="128"/>
      </rPr>
      <t>2)</t>
    </r>
    <r>
      <rPr>
        <sz val="10"/>
        <rFont val="HGPｺﾞｼｯｸM"/>
        <family val="3"/>
        <charset val="128"/>
      </rPr>
      <t xml:space="preserve">
(電話・面接)件数</t>
    </r>
    <phoneticPr fontId="2"/>
  </si>
  <si>
    <t>…</t>
  </si>
  <si>
    <t>…</t>
    <phoneticPr fontId="2"/>
  </si>
  <si>
    <r>
      <t>ギャラリー1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</si>
  <si>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ギャラリー2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</si>
  <si>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(153)</t>
    <phoneticPr fontId="2"/>
  </si>
  <si>
    <t>注1)　　令和4年4月1日から統計開始。</t>
    <rPh sb="0" eb="1">
      <t>チュウ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トウケイ</t>
    </rPh>
    <rPh sb="17" eb="19">
      <t>カイシ</t>
    </rPh>
    <phoneticPr fontId="2"/>
  </si>
  <si>
    <t>その他の
心理的問題</t>
    <rPh sb="2" eb="3">
      <t>タ</t>
    </rPh>
    <phoneticPr fontId="3"/>
  </si>
  <si>
    <t>その他の
発達的問題</t>
    <rPh sb="2" eb="3">
      <t>タ</t>
    </rPh>
    <rPh sb="5" eb="8">
      <t>ハッタツテキ</t>
    </rPh>
    <rPh sb="8" eb="10">
      <t>モンダイ</t>
    </rPh>
    <phoneticPr fontId="2"/>
  </si>
  <si>
    <t>4
月</t>
    <rPh sb="2" eb="3">
      <t>ツキ</t>
    </rPh>
    <phoneticPr fontId="2"/>
  </si>
  <si>
    <t>5
月</t>
    <rPh sb="2" eb="3">
      <t>ガツ</t>
    </rPh>
    <phoneticPr fontId="2"/>
  </si>
  <si>
    <t>6
月</t>
    <rPh sb="2" eb="3">
      <t>ガツ</t>
    </rPh>
    <phoneticPr fontId="2"/>
  </si>
  <si>
    <t>7
月</t>
    <rPh sb="2" eb="3">
      <t>ガツ</t>
    </rPh>
    <phoneticPr fontId="2"/>
  </si>
  <si>
    <t>8
月</t>
    <rPh sb="2" eb="3">
      <t>ガツ</t>
    </rPh>
    <phoneticPr fontId="2"/>
  </si>
  <si>
    <t>9
月</t>
    <rPh sb="2" eb="3">
      <t>ガツ</t>
    </rPh>
    <phoneticPr fontId="2"/>
  </si>
  <si>
    <t>10
月</t>
    <rPh sb="3" eb="4">
      <t>ガツ</t>
    </rPh>
    <phoneticPr fontId="2"/>
  </si>
  <si>
    <t>11
月</t>
    <rPh sb="3" eb="4">
      <t>ガツ</t>
    </rPh>
    <phoneticPr fontId="2"/>
  </si>
  <si>
    <t>12
月</t>
    <rPh sb="3" eb="4">
      <t>ガツ</t>
    </rPh>
    <phoneticPr fontId="2"/>
  </si>
  <si>
    <t>1
月</t>
    <rPh sb="2" eb="3">
      <t>ガツ</t>
    </rPh>
    <phoneticPr fontId="2"/>
  </si>
  <si>
    <t>2
月</t>
    <rPh sb="2" eb="3">
      <t>ガツ</t>
    </rPh>
    <phoneticPr fontId="2"/>
  </si>
  <si>
    <t>3
月</t>
    <rPh sb="2" eb="3">
      <t>ガツ</t>
    </rPh>
    <phoneticPr fontId="2"/>
  </si>
  <si>
    <r>
      <t>令和4年度</t>
    </r>
    <r>
      <rPr>
        <vertAlign val="superscript"/>
        <sz val="10"/>
        <rFont val="HGPｺﾞｼｯｸM"/>
        <family val="3"/>
        <charset val="128"/>
      </rPr>
      <t>3)</t>
    </r>
    <rPh sb="0" eb="2">
      <t>レイワ</t>
    </rPh>
    <rPh sb="3" eb="5">
      <t>ネンド</t>
    </rPh>
    <phoneticPr fontId="2"/>
  </si>
  <si>
    <t>区分数</t>
    <rPh sb="0" eb="2">
      <t>クブン</t>
    </rPh>
    <rPh sb="2" eb="3">
      <t>スウ</t>
    </rPh>
    <phoneticPr fontId="2"/>
  </si>
  <si>
    <t>来館者数</t>
    <rPh sb="0" eb="3">
      <t>ライカンシャ</t>
    </rPh>
    <rPh sb="3" eb="4">
      <t>スウ</t>
    </rPh>
    <phoneticPr fontId="2"/>
  </si>
  <si>
    <t>人数</t>
    <phoneticPr fontId="2"/>
  </si>
  <si>
    <t>資　料    教育委員会事務局　社会教育課・郷土資料館</t>
    <rPh sb="16" eb="18">
      <t>シャカイ</t>
    </rPh>
    <rPh sb="18" eb="21">
      <t>キョウイクカ</t>
    </rPh>
    <rPh sb="22" eb="24">
      <t>キョウド</t>
    </rPh>
    <rPh sb="24" eb="27">
      <t>シリョウカン</t>
    </rPh>
    <phoneticPr fontId="2"/>
  </si>
  <si>
    <t>注1）　　主催・共催事業は、文化財保護係の事業も含む。</t>
    <rPh sb="0" eb="1">
      <t>チュウ</t>
    </rPh>
    <rPh sb="5" eb="7">
      <t>シュサイ</t>
    </rPh>
    <rPh sb="8" eb="10">
      <t>キョウサイ</t>
    </rPh>
    <rPh sb="10" eb="12">
      <t>ジギョウ</t>
    </rPh>
    <rPh sb="14" eb="17">
      <t>ブンカザイ</t>
    </rPh>
    <rPh sb="17" eb="19">
      <t>ホゴ</t>
    </rPh>
    <rPh sb="19" eb="20">
      <t>カカリ</t>
    </rPh>
    <rPh sb="21" eb="23">
      <t>ジギョウ</t>
    </rPh>
    <rPh sb="24" eb="25">
      <t>フク</t>
    </rPh>
    <phoneticPr fontId="2"/>
  </si>
  <si>
    <r>
      <t>主催・共催事業</t>
    </r>
    <r>
      <rPr>
        <vertAlign val="superscript"/>
        <sz val="10"/>
        <rFont val="HGPｺﾞｼｯｸM"/>
        <family val="3"/>
        <charset val="128"/>
      </rPr>
      <t>1)</t>
    </r>
    <rPh sb="0" eb="2">
      <t>シュサイ</t>
    </rPh>
    <rPh sb="3" eb="5">
      <t>キョウサイ</t>
    </rPh>
    <phoneticPr fontId="2"/>
  </si>
  <si>
    <t>注）　　郷土資料館は、令和4年11月1日開館。</t>
    <rPh sb="0" eb="1">
      <t>チュウ</t>
    </rPh>
    <rPh sb="4" eb="6">
      <t>キョウド</t>
    </rPh>
    <rPh sb="6" eb="9">
      <t>シリョウカン</t>
    </rPh>
    <rPh sb="20" eb="22">
      <t>カイカン</t>
    </rPh>
    <phoneticPr fontId="2"/>
  </si>
  <si>
    <t>この表は、市民公益活動支援センター（令和5年1月末までは市民活動情報サロン）の利用状況を掲げたものである。</t>
    <rPh sb="24" eb="25">
      <t>マツ</t>
    </rPh>
    <rPh sb="44" eb="45">
      <t>カカ</t>
    </rPh>
    <phoneticPr fontId="3"/>
  </si>
  <si>
    <r>
      <t>にじーず大阪</t>
    </r>
    <r>
      <rPr>
        <vertAlign val="superscript"/>
        <sz val="10"/>
        <rFont val="HGPｺﾞｼｯｸM"/>
        <family val="3"/>
        <charset val="128"/>
      </rPr>
      <t>8)</t>
    </r>
    <rPh sb="4" eb="6">
      <t>オオサカ</t>
    </rPh>
    <phoneticPr fontId="2"/>
  </si>
  <si>
    <r>
      <t>文化フェス</t>
    </r>
    <r>
      <rPr>
        <vertAlign val="superscript"/>
        <sz val="10"/>
        <rFont val="HGPｺﾞｼｯｸM"/>
        <family val="3"/>
        <charset val="128"/>
      </rPr>
      <t>7)</t>
    </r>
    <rPh sb="0" eb="2">
      <t>ブンカ</t>
    </rPh>
    <phoneticPr fontId="2"/>
  </si>
  <si>
    <r>
      <t>カルチャー教室</t>
    </r>
    <r>
      <rPr>
        <vertAlign val="superscript"/>
        <sz val="10"/>
        <rFont val="HGPｺﾞｼｯｸM"/>
        <family val="3"/>
        <charset val="128"/>
      </rPr>
      <t>6)</t>
    </r>
    <rPh sb="5" eb="7">
      <t>キョウシツ</t>
    </rPh>
    <phoneticPr fontId="2"/>
  </si>
  <si>
    <r>
      <t>わくわく講座</t>
    </r>
    <r>
      <rPr>
        <vertAlign val="superscript"/>
        <sz val="10"/>
        <rFont val="HGPｺﾞｼｯｸM"/>
        <family val="3"/>
        <charset val="128"/>
      </rPr>
      <t>5)</t>
    </r>
    <rPh sb="4" eb="6">
      <t>コウザ</t>
    </rPh>
    <phoneticPr fontId="2"/>
  </si>
  <si>
    <r>
      <t>創造活動</t>
    </r>
    <r>
      <rPr>
        <vertAlign val="superscript"/>
        <sz val="10"/>
        <rFont val="HGPｺﾞｼｯｸM"/>
        <family val="3"/>
        <charset val="128"/>
      </rPr>
      <t>4)</t>
    </r>
    <phoneticPr fontId="2"/>
  </si>
  <si>
    <r>
      <t>学習活動</t>
    </r>
    <r>
      <rPr>
        <vertAlign val="superscript"/>
        <sz val="10"/>
        <rFont val="HGPｺﾞｼｯｸM"/>
        <family val="3"/>
        <charset val="128"/>
      </rPr>
      <t>3)</t>
    </r>
    <rPh sb="0" eb="2">
      <t>ガクシュウ</t>
    </rPh>
    <rPh sb="2" eb="3">
      <t>カツ</t>
    </rPh>
    <rPh sb="3" eb="4">
      <t>ドウ</t>
    </rPh>
    <phoneticPr fontId="2"/>
  </si>
  <si>
    <t>注5）    わくわく講座は、令和４年度以降カルチャー教室に統合。</t>
    <rPh sb="0" eb="1">
      <t>チュウ</t>
    </rPh>
    <phoneticPr fontId="2"/>
  </si>
  <si>
    <t>注6）　　令和2年度は、新型コロナウイルス感染防止のため、カルチャー教室は実施をせず、オンライン講座に変更。　　　　　　　 　　　　　　　　</t>
    <rPh sb="0" eb="1">
      <t>チュウ</t>
    </rPh>
    <phoneticPr fontId="2"/>
  </si>
  <si>
    <t>注1）　　令和3年度までは、たのしいつどい他。</t>
    <rPh sb="0" eb="1">
      <t>チュウ</t>
    </rPh>
    <rPh sb="5" eb="7">
      <t>レイワ</t>
    </rPh>
    <rPh sb="8" eb="10">
      <t>ネンド</t>
    </rPh>
    <rPh sb="21" eb="22">
      <t>タ</t>
    </rPh>
    <phoneticPr fontId="2"/>
  </si>
  <si>
    <t>注2）　　令和3年度までは、図書ラウンジ。</t>
    <phoneticPr fontId="2"/>
  </si>
  <si>
    <t>注3）　　庄内少年文化館閉館に伴い終了。</t>
    <phoneticPr fontId="2"/>
  </si>
  <si>
    <t>注4）　　不登校児童生徒数に関する指導援助実施件数。　</t>
    <phoneticPr fontId="2"/>
  </si>
  <si>
    <t>注7）　　令和3年度までは、庄文フェス。</t>
    <phoneticPr fontId="2"/>
  </si>
  <si>
    <t xml:space="preserve">注8）　　令和4年度から事業開始。         </t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</si>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</sst>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;&quot;△ &quot;#,##0"/>
    <numFmt numFmtId="178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2" borderId="30">
      <alignment vertical="center"/>
    </xf>
  </cellStyleXfs>
  <cellXfs count="21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38" fontId="7" fillId="2" borderId="4" xfId="1" applyFont="1" applyFill="1" applyBorder="1" applyAlignment="1">
      <alignment horizontal="distributed" vertical="center" wrapText="1" shrinkToFit="1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>
      <alignment vertical="center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distributed" textRotation="255"/>
    </xf>
    <xf numFmtId="177" fontId="7" fillId="2" borderId="16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2" borderId="16" xfId="0" applyNumberFormat="1" applyFont="1" applyFill="1" applyBorder="1" applyAlignment="1" applyProtection="1">
      <alignment horizontal="right" vertical="center"/>
      <protection locked="0"/>
    </xf>
    <xf numFmtId="177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26" xfId="0" applyFont="1" applyFill="1" applyBorder="1" applyAlignment="1">
      <alignment horizontal="distributed" vertical="center" wrapText="1"/>
    </xf>
    <xf numFmtId="0" fontId="7" fillId="2" borderId="28" xfId="0" applyFont="1" applyFill="1" applyBorder="1" applyAlignment="1">
      <alignment horizontal="distributed" vertical="center"/>
    </xf>
    <xf numFmtId="177" fontId="7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177" fontId="7" fillId="2" borderId="29" xfId="0" applyNumberFormat="1" applyFont="1" applyFill="1" applyBorder="1" applyAlignment="1">
      <alignment horizontal="right" vertical="center"/>
    </xf>
    <xf numFmtId="177" fontId="7" fillId="2" borderId="16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distributed" vertical="center"/>
    </xf>
    <xf numFmtId="177" fontId="7" fillId="2" borderId="24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>
      <alignment horizontal="distributed" vertical="center" shrinkToFit="1"/>
    </xf>
    <xf numFmtId="0" fontId="7" fillId="2" borderId="26" xfId="0" applyFont="1" applyFill="1" applyBorder="1" applyAlignment="1">
      <alignment horizontal="distributed" vertical="center" wrapText="1" shrinkToFit="1"/>
    </xf>
    <xf numFmtId="0" fontId="7" fillId="2" borderId="28" xfId="0" applyFont="1" applyFill="1" applyBorder="1" applyAlignment="1">
      <alignment horizontal="distributed" vertical="center" shrinkToFit="1"/>
    </xf>
    <xf numFmtId="177" fontId="11" fillId="2" borderId="27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>
      <alignment vertical="top"/>
    </xf>
    <xf numFmtId="0" fontId="7" fillId="2" borderId="17" xfId="0" applyFont="1" applyFill="1" applyBorder="1" applyAlignment="1">
      <alignment horizontal="right" vertical="top"/>
    </xf>
    <xf numFmtId="177" fontId="7" fillId="2" borderId="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 applyProtection="1">
      <alignment horizontal="right" vertical="center"/>
      <protection locked="0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38" fontId="7" fillId="2" borderId="0" xfId="0" applyNumberFormat="1" applyFont="1" applyFill="1" applyBorder="1" applyAlignment="1">
      <alignment horizontal="right" vertical="center"/>
    </xf>
    <xf numFmtId="38" fontId="7" fillId="2" borderId="0" xfId="0" applyNumberFormat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 shrinkToFit="1"/>
    </xf>
    <xf numFmtId="3" fontId="7" fillId="2" borderId="0" xfId="0" applyNumberFormat="1" applyFont="1" applyFill="1" applyBorder="1" applyAlignment="1" applyProtection="1">
      <alignment horizontal="right" vertical="center" shrinkToFit="1"/>
      <protection locked="0"/>
    </xf>
    <xf numFmtId="3" fontId="7" fillId="2" borderId="24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distributed" vertical="center" shrinkToFi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left" vertical="center" shrinkToFit="1"/>
    </xf>
    <xf numFmtId="3" fontId="7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 wrapText="1" justifyLastLine="1"/>
    </xf>
    <xf numFmtId="38" fontId="7" fillId="2" borderId="0" xfId="2" applyFont="1" applyFill="1" applyBorder="1" applyAlignment="1" applyProtection="1">
      <alignment horizontal="right" vertical="center"/>
      <protection locked="0"/>
    </xf>
    <xf numFmtId="38" fontId="13" fillId="2" borderId="0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distributed" vertical="center" wrapText="1"/>
    </xf>
    <xf numFmtId="38" fontId="7" fillId="2" borderId="1" xfId="2" applyFont="1" applyFill="1" applyBorder="1" applyAlignment="1" applyProtection="1">
      <alignment horizontal="right" vertical="center"/>
      <protection locked="0"/>
    </xf>
    <xf numFmtId="38" fontId="7" fillId="2" borderId="0" xfId="0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horizontal="distributed" vertical="center"/>
    </xf>
    <xf numFmtId="38" fontId="7" fillId="2" borderId="0" xfId="1" applyFont="1" applyFill="1" applyBorder="1" applyAlignment="1" applyProtection="1">
      <alignment vertical="center"/>
      <protection locked="0"/>
    </xf>
    <xf numFmtId="176" fontId="7" fillId="2" borderId="4" xfId="1" applyNumberFormat="1" applyFont="1" applyFill="1" applyBorder="1" applyAlignment="1">
      <alignment horizontal="distributed" vertical="center" shrinkToFit="1"/>
    </xf>
    <xf numFmtId="176" fontId="7" fillId="2" borderId="2" xfId="1" applyNumberFormat="1" applyFont="1" applyFill="1" applyBorder="1" applyAlignment="1">
      <alignment horizontal="distributed" vertical="center" shrinkToFit="1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>
      <alignment vertical="center" shrinkToFit="1"/>
    </xf>
    <xf numFmtId="38" fontId="7" fillId="2" borderId="0" xfId="1" applyFont="1" applyFill="1" applyBorder="1" applyAlignment="1" applyProtection="1">
      <alignment vertical="center" shrinkToFit="1"/>
      <protection locked="0"/>
    </xf>
    <xf numFmtId="178" fontId="10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 wrapText="1"/>
    </xf>
    <xf numFmtId="178" fontId="7" fillId="2" borderId="0" xfId="0" applyNumberFormat="1" applyFont="1" applyFill="1" applyBorder="1" applyAlignment="1">
      <alignment vertical="center"/>
    </xf>
    <xf numFmtId="38" fontId="7" fillId="2" borderId="0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/>
      <protection locked="0"/>
    </xf>
    <xf numFmtId="38" fontId="7" fillId="2" borderId="1" xfId="1" applyNumberFormat="1" applyFont="1" applyFill="1" applyBorder="1" applyAlignment="1">
      <alignment vertical="center"/>
    </xf>
    <xf numFmtId="49" fontId="7" fillId="2" borderId="1" xfId="1" quotePrefix="1" applyNumberFormat="1" applyFont="1" applyFill="1" applyBorder="1" applyAlignment="1" applyProtection="1">
      <alignment horizontal="right" vertical="center"/>
      <protection locked="0"/>
    </xf>
    <xf numFmtId="178" fontId="7" fillId="2" borderId="0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38" fontId="7" fillId="2" borderId="19" xfId="1" applyFont="1" applyFill="1" applyBorder="1" applyAlignment="1">
      <alignment horizontal="distributed" vertical="center" justifyLastLine="1"/>
    </xf>
    <xf numFmtId="38" fontId="7" fillId="2" borderId="18" xfId="1" applyFont="1" applyFill="1" applyBorder="1" applyAlignment="1">
      <alignment horizontal="distributed" vertical="center" justifyLastLine="1"/>
    </xf>
    <xf numFmtId="38" fontId="7" fillId="2" borderId="12" xfId="1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 wrapText="1" shrinkToFit="1"/>
    </xf>
    <xf numFmtId="0" fontId="7" fillId="2" borderId="13" xfId="0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  <xf numFmtId="176" fontId="7" fillId="2" borderId="5" xfId="1" applyNumberFormat="1" applyFont="1" applyFill="1" applyBorder="1" applyAlignment="1">
      <alignment horizontal="distributed" vertical="center"/>
    </xf>
    <xf numFmtId="176" fontId="7" fillId="2" borderId="9" xfId="1" applyNumberFormat="1" applyFont="1" applyFill="1" applyBorder="1" applyAlignment="1">
      <alignment horizontal="distributed" vertical="center" wrapText="1"/>
    </xf>
    <xf numFmtId="0" fontId="8" fillId="2" borderId="30" xfId="3">
      <alignment vertical="center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vertical="center" wrapText="1"/>
    </xf>
    <xf numFmtId="38" fontId="7" fillId="2" borderId="11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/>
    </xf>
    <xf numFmtId="38" fontId="7" fillId="2" borderId="5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/>
    </xf>
    <xf numFmtId="38" fontId="7" fillId="2" borderId="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 shrinkToFit="1"/>
    </xf>
    <xf numFmtId="0" fontId="7" fillId="2" borderId="19" xfId="0" applyFont="1" applyFill="1" applyBorder="1" applyAlignment="1">
      <alignment horizontal="distributed" vertical="center" shrinkToFit="1"/>
    </xf>
    <xf numFmtId="0" fontId="7" fillId="2" borderId="26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justifyLastLine="1"/>
    </xf>
    <xf numFmtId="38" fontId="7" fillId="2" borderId="19" xfId="1" applyFont="1" applyFill="1" applyBorder="1" applyAlignment="1">
      <alignment horizontal="distributed" vertical="center"/>
    </xf>
    <xf numFmtId="49" fontId="7" fillId="2" borderId="0" xfId="1" quotePrefix="1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shrinkToFit="1"/>
    </xf>
    <xf numFmtId="0" fontId="7" fillId="2" borderId="6" xfId="0" applyFont="1" applyFill="1" applyBorder="1" applyAlignment="1">
      <alignment horizontal="distributed" vertical="center" wrapText="1" justifyLastLine="1"/>
    </xf>
    <xf numFmtId="0" fontId="7" fillId="2" borderId="12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distributed" vertical="center" wrapText="1" shrinkToFit="1"/>
    </xf>
    <xf numFmtId="49" fontId="7" fillId="2" borderId="2" xfId="0" applyNumberFormat="1" applyFont="1" applyFill="1" applyBorder="1" applyAlignment="1">
      <alignment horizontal="distributed" vertical="center" wrapText="1" shrinkToFit="1"/>
    </xf>
    <xf numFmtId="49" fontId="7" fillId="2" borderId="5" xfId="0" applyNumberFormat="1" applyFont="1" applyFill="1" applyBorder="1" applyAlignment="1">
      <alignment horizontal="distributed" vertical="center" wrapText="1" shrinkToFit="1"/>
    </xf>
    <xf numFmtId="49" fontId="7" fillId="2" borderId="4" xfId="0" applyNumberFormat="1" applyFont="1" applyFill="1" applyBorder="1" applyAlignment="1">
      <alignment horizontal="distributed" vertical="center" wrapText="1" shrinkToFit="1"/>
    </xf>
    <xf numFmtId="49" fontId="7" fillId="2" borderId="5" xfId="0" applyNumberFormat="1" applyFont="1" applyFill="1" applyBorder="1" applyAlignment="1">
      <alignment horizontal="distributed" vertical="center" shrinkToFit="1"/>
    </xf>
    <xf numFmtId="38" fontId="7" fillId="2" borderId="10" xfId="1" applyFont="1" applyFill="1" applyBorder="1" applyAlignment="1">
      <alignment horizontal="distributed" vertical="center"/>
    </xf>
    <xf numFmtId="38" fontId="7" fillId="2" borderId="9" xfId="1" applyFont="1" applyFill="1" applyBorder="1" applyAlignment="1">
      <alignment horizontal="distributed" vertical="center"/>
    </xf>
    <xf numFmtId="38" fontId="7" fillId="2" borderId="11" xfId="1" applyFont="1" applyFill="1" applyBorder="1" applyAlignment="1">
      <alignment horizontal="distributed" vertical="center"/>
    </xf>
    <xf numFmtId="38" fontId="7" fillId="2" borderId="10" xfId="1" applyFont="1" applyFill="1" applyBorder="1" applyAlignment="1">
      <alignment horizontal="distributed" vertical="center" wrapText="1"/>
    </xf>
    <xf numFmtId="38" fontId="7" fillId="2" borderId="11" xfId="1" applyFont="1" applyFill="1" applyBorder="1" applyAlignment="1">
      <alignment horizontal="distributed" vertical="center" wrapText="1"/>
    </xf>
    <xf numFmtId="38" fontId="7" fillId="2" borderId="16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/>
    </xf>
    <xf numFmtId="38" fontId="7" fillId="2" borderId="14" xfId="1" applyFont="1" applyFill="1" applyBorder="1" applyAlignment="1">
      <alignment horizontal="distributed" vertical="center"/>
    </xf>
    <xf numFmtId="38" fontId="7" fillId="2" borderId="5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/>
    </xf>
    <xf numFmtId="38" fontId="7" fillId="2" borderId="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/>
    </xf>
    <xf numFmtId="38" fontId="7" fillId="2" borderId="29" xfId="1" applyFont="1" applyFill="1" applyBorder="1" applyAlignment="1">
      <alignment horizontal="distributed" vertical="center"/>
    </xf>
    <xf numFmtId="38" fontId="7" fillId="2" borderId="24" xfId="1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 justifyLastLine="1"/>
    </xf>
    <xf numFmtId="176" fontId="7" fillId="2" borderId="10" xfId="1" applyNumberFormat="1" applyFont="1" applyFill="1" applyBorder="1" applyAlignment="1">
      <alignment horizontal="distributed" vertical="center" wrapText="1"/>
    </xf>
    <xf numFmtId="176" fontId="7" fillId="2" borderId="11" xfId="1" applyNumberFormat="1" applyFont="1" applyFill="1" applyBorder="1" applyAlignment="1">
      <alignment horizontal="distributed" vertical="center" wrapText="1"/>
    </xf>
    <xf numFmtId="176" fontId="7" fillId="2" borderId="10" xfId="1" applyNumberFormat="1" applyFont="1" applyFill="1" applyBorder="1" applyAlignment="1">
      <alignment horizontal="distributed" vertical="center"/>
    </xf>
    <xf numFmtId="176" fontId="7" fillId="2" borderId="9" xfId="1" applyNumberFormat="1" applyFont="1" applyFill="1" applyBorder="1" applyAlignment="1">
      <alignment horizontal="distributed" vertical="center"/>
    </xf>
    <xf numFmtId="176" fontId="7" fillId="2" borderId="16" xfId="1" applyNumberFormat="1" applyFont="1" applyFill="1" applyBorder="1" applyAlignment="1">
      <alignment horizontal="distributed" vertical="center"/>
    </xf>
    <xf numFmtId="176" fontId="7" fillId="2" borderId="0" xfId="1" applyNumberFormat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14" xfId="1" applyFont="1" applyFill="1" applyBorder="1" applyAlignment="1">
      <alignment horizontal="center" vertical="center" justifyLastLine="1"/>
    </xf>
    <xf numFmtId="38" fontId="7" fillId="2" borderId="15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 justifyLastLine="1"/>
    </xf>
    <xf numFmtId="38" fontId="7" fillId="2" borderId="10" xfId="1" applyFont="1" applyFill="1" applyBorder="1" applyAlignment="1">
      <alignment horizontal="center" vertical="center" justifyLastLine="1"/>
    </xf>
    <xf numFmtId="38" fontId="7" fillId="2" borderId="11" xfId="1" applyFont="1" applyFill="1" applyBorder="1" applyAlignment="1">
      <alignment horizontal="center" vertical="center" justifyLastLine="1"/>
    </xf>
    <xf numFmtId="38" fontId="7" fillId="2" borderId="1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wrapText="1" justifyLastLine="1"/>
    </xf>
    <xf numFmtId="0" fontId="7" fillId="2" borderId="19" xfId="0" applyFont="1" applyFill="1" applyBorder="1" applyAlignment="1">
      <alignment horizontal="distributed" vertical="center" wrapText="1" justifyLastLine="1"/>
    </xf>
    <xf numFmtId="0" fontId="7" fillId="2" borderId="21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0" xfId="0" applyFont="1" applyFill="1" applyBorder="1" applyAlignment="1">
      <alignment horizontal="distributed" vertical="distributed" textRotation="255" justifyLastLine="1"/>
    </xf>
    <xf numFmtId="0" fontId="7" fillId="2" borderId="14" xfId="0" applyFont="1" applyFill="1" applyBorder="1" applyAlignment="1">
      <alignment horizontal="distributed" vertical="distributed" textRotation="255" justifyLastLine="1"/>
    </xf>
    <xf numFmtId="0" fontId="7" fillId="2" borderId="9" xfId="0" applyFont="1" applyFill="1" applyBorder="1" applyAlignment="1">
      <alignment horizontal="distributed" vertical="distributed" textRotation="255" justifyLastLine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25" xfId="0" applyFont="1" applyFill="1" applyBorder="1" applyAlignment="1">
      <alignment horizontal="distributed" vertical="center" shrinkToFit="1"/>
    </xf>
    <xf numFmtId="0" fontId="7" fillId="2" borderId="19" xfId="0" applyFont="1" applyFill="1" applyBorder="1" applyAlignment="1">
      <alignment horizontal="distributed" vertical="center" shrinkToFit="1"/>
    </xf>
    <xf numFmtId="0" fontId="7" fillId="2" borderId="25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 wrapText="1"/>
    </xf>
    <xf numFmtId="0" fontId="7" fillId="2" borderId="14" xfId="0" applyFont="1" applyFill="1" applyBorder="1" applyAlignment="1">
      <alignment horizontal="distributed" vertical="center" wrapText="1"/>
    </xf>
    <xf numFmtId="0" fontId="7" fillId="2" borderId="11" xfId="0" applyFont="1" applyFill="1" applyBorder="1" applyAlignment="1">
      <alignment horizontal="distributed" vertical="center" wrapText="1"/>
    </xf>
    <xf numFmtId="0" fontId="7" fillId="2" borderId="13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 justifyLastLine="1" shrinkToFit="1"/>
    </xf>
    <xf numFmtId="0" fontId="7" fillId="2" borderId="29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15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wrapText="1"/>
    </xf>
  </cellXfs>
  <cellStyles count="4">
    <cellStyle name="スタイル 1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3.2" x14ac:dyDescent="0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 x14ac:dyDescent="0.2">
      <c r="A1" s="134" t="s">
        <v>185</v>
      </c>
      <c r="B1" s="134"/>
    </row>
    <row r="2" spans="1:4" ht="19.2" x14ac:dyDescent="0.2">
      <c r="A2" s="2" t="s">
        <v>250</v>
      </c>
      <c r="B2" s="3"/>
    </row>
    <row r="3" spans="1:4" x14ac:dyDescent="0.2">
      <c r="A3" s="5"/>
      <c r="B3" s="4" t="s">
        <v>186</v>
      </c>
    </row>
    <row r="4" spans="1:4" s="7" customFormat="1" ht="18" customHeight="1" x14ac:dyDescent="0.2">
      <c r="A4" s="6"/>
      <c r="B4" s="109" t="str">
        <f ca="1">'106'!A1</f>
        <v>106　とよなか男女共同参画推進センターすてっぷの利用状況</v>
      </c>
      <c r="D4" s="7" t="s">
        <v>187</v>
      </c>
    </row>
    <row r="5" spans="1:4" s="7" customFormat="1" ht="18" customHeight="1" x14ac:dyDescent="0.2">
      <c r="A5" s="6"/>
      <c r="B5" s="109" t="str">
        <f ca="1">'107'!A1</f>
        <v>107　市民公益活動支援センターの利用状況</v>
      </c>
    </row>
    <row r="6" spans="1:4" s="7" customFormat="1" ht="18" customHeight="1" x14ac:dyDescent="0.2">
      <c r="A6" s="6"/>
      <c r="B6" s="109" t="str">
        <f ca="1">'108'!A1</f>
        <v>108　労働会館の利用状況</v>
      </c>
    </row>
    <row r="7" spans="1:4" s="7" customFormat="1" ht="18" customHeight="1" x14ac:dyDescent="0.2">
      <c r="A7" s="6"/>
      <c r="B7" s="109" t="str">
        <f ca="1">'109'!A1</f>
        <v>109　生活情報センターくらしかんの利用状況</v>
      </c>
    </row>
    <row r="8" spans="1:4" s="7" customFormat="1" ht="18" customHeight="1" x14ac:dyDescent="0.2">
      <c r="A8" s="6"/>
      <c r="B8" s="109" t="str">
        <f ca="1">'110'!A1</f>
        <v>110　とよなか国際交流センターの利用状況</v>
      </c>
    </row>
    <row r="9" spans="1:4" s="7" customFormat="1" ht="18" customHeight="1" x14ac:dyDescent="0.2">
      <c r="A9" s="6"/>
      <c r="B9" s="109" t="str">
        <f ca="1">'111'!A1</f>
        <v>111　伝統芸能館の利用状況</v>
      </c>
    </row>
    <row r="10" spans="1:4" s="7" customFormat="1" ht="18" customHeight="1" x14ac:dyDescent="0.2">
      <c r="A10" s="6"/>
      <c r="B10" s="109" t="str">
        <f ca="1">'112'!A1</f>
        <v>112　郷土資料館の利用状況</v>
      </c>
    </row>
    <row r="11" spans="1:4" s="7" customFormat="1" ht="18" customHeight="1" x14ac:dyDescent="0.2">
      <c r="A11" s="6"/>
      <c r="B11" s="109" t="str">
        <f ca="1">'113'!A1</f>
        <v>113　指定文化財種別件数</v>
      </c>
    </row>
    <row r="12" spans="1:4" s="7" customFormat="1" ht="18" customHeight="1" x14ac:dyDescent="0.2">
      <c r="A12" s="6"/>
      <c r="B12" s="109" t="str">
        <f ca="1">'114'!A1</f>
        <v>114　教育相談の状況</v>
      </c>
    </row>
    <row r="13" spans="1:4" s="7" customFormat="1" ht="18" customHeight="1" x14ac:dyDescent="0.2">
      <c r="A13" s="6"/>
      <c r="B13" s="109" t="str">
        <f ca="1">'115'!A1</f>
        <v>115　青少年交流文化館いぶきの利用状況</v>
      </c>
    </row>
    <row r="14" spans="1:4" s="7" customFormat="1" ht="18" customHeight="1" x14ac:dyDescent="0.2">
      <c r="A14" s="6"/>
      <c r="B14" s="109" t="str">
        <f ca="1">'116'!A1</f>
        <v>116　少年相談の状況</v>
      </c>
    </row>
    <row r="15" spans="1:4" s="7" customFormat="1" ht="18" customHeight="1" x14ac:dyDescent="0.2">
      <c r="A15" s="6"/>
      <c r="B15" s="109" t="str">
        <f ca="1">'117'!A1</f>
        <v>117　問題行為の件数</v>
      </c>
    </row>
  </sheetData>
  <mergeCells count="1">
    <mergeCell ref="A1:B1"/>
  </mergeCells>
  <phoneticPr fontId="2"/>
  <hyperlinks>
    <hyperlink ref="B4" location="'106'!A1" display="'106'!A1"/>
    <hyperlink ref="B5" location="'107'!A1" display="'107'!A1"/>
    <hyperlink ref="B6" location="'108'!A1" display="'108'!A1"/>
    <hyperlink ref="B7" location="'109'!A1" display="'109'!A1"/>
    <hyperlink ref="B8" location="'110'!A1" display="'110'!A1"/>
    <hyperlink ref="B9" location="'111'!A1" display="'111'!A1"/>
    <hyperlink ref="B11" location="'113'!A1" display="'113'!A1"/>
    <hyperlink ref="B12" location="'114'!A1" display="'114'!A1"/>
    <hyperlink ref="B13" location="'115'!A1" display="'115'!A1"/>
    <hyperlink ref="B14" location="'116'!A1" display="'116'!A1"/>
    <hyperlink ref="B15" location="'117'!A1" display="'117'!A1"/>
    <hyperlink ref="B10" location="'112'!A1" display="'112'!A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zoomScaleSheetLayoutView="100" zoomScalePageLayoutView="80" workbookViewId="0">
      <selection activeCell="C14" sqref="C14"/>
    </sheetView>
  </sheetViews>
  <sheetFormatPr defaultColWidth="1.6640625" defaultRowHeight="12" x14ac:dyDescent="0.2"/>
  <cols>
    <col min="1" max="1" width="3.109375" style="11" customWidth="1"/>
    <col min="2" max="2" width="11.6640625" style="67" customWidth="1"/>
    <col min="3" max="7" width="7.109375" style="11" customWidth="1"/>
    <col min="8" max="19" width="4.109375" style="11" customWidth="1"/>
    <col min="20" max="24" width="10.77734375" style="11" customWidth="1"/>
    <col min="25" max="16384" width="1.6640625" style="11"/>
  </cols>
  <sheetData>
    <row r="1" spans="1:24" s="9" customFormat="1" ht="19.2" x14ac:dyDescent="0.2">
      <c r="A1" s="19" t="str">
        <f ca="1">MID(CELL("FILENAME",A1),FIND("]",CELL("FILENAME",A1))+1,99)&amp;"　"&amp;"教育相談の状況"</f>
        <v>114　教育相談の状況</v>
      </c>
      <c r="B1" s="6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x14ac:dyDescent="0.2">
      <c r="A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4" ht="1.2" customHeight="1" x14ac:dyDescent="0.2">
      <c r="A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ht="1.2" customHeight="1" x14ac:dyDescent="0.2">
      <c r="A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s="111" customFormat="1" ht="1.2" customHeight="1" x14ac:dyDescent="0.2">
      <c r="A5" s="119"/>
      <c r="B5" s="6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.2" customHeight="1" x14ac:dyDescent="0.2">
      <c r="A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s="131" customFormat="1" ht="12.6" customHeight="1" x14ac:dyDescent="0.2">
      <c r="A7" s="180" t="s">
        <v>13</v>
      </c>
      <c r="B7" s="181"/>
      <c r="C7" s="184" t="s">
        <v>81</v>
      </c>
      <c r="D7" s="184" t="s">
        <v>80</v>
      </c>
      <c r="E7" s="184" t="s">
        <v>79</v>
      </c>
      <c r="F7" s="184" t="s">
        <v>78</v>
      </c>
      <c r="G7" s="186" t="s">
        <v>77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24" s="131" customFormat="1" ht="28.2" customHeight="1" x14ac:dyDescent="0.2">
      <c r="A8" s="182"/>
      <c r="B8" s="183"/>
      <c r="C8" s="185"/>
      <c r="D8" s="185"/>
      <c r="E8" s="185"/>
      <c r="F8" s="185"/>
      <c r="G8" s="187"/>
      <c r="H8" s="105" t="s">
        <v>215</v>
      </c>
      <c r="I8" s="106" t="s">
        <v>216</v>
      </c>
      <c r="J8" s="106" t="s">
        <v>217</v>
      </c>
      <c r="K8" s="106" t="s">
        <v>218</v>
      </c>
      <c r="L8" s="106" t="s">
        <v>219</v>
      </c>
      <c r="M8" s="106" t="s">
        <v>220</v>
      </c>
      <c r="N8" s="106" t="s">
        <v>221</v>
      </c>
      <c r="O8" s="106" t="s">
        <v>222</v>
      </c>
      <c r="P8" s="106" t="s">
        <v>223</v>
      </c>
      <c r="Q8" s="106" t="s">
        <v>224</v>
      </c>
      <c r="R8" s="106" t="s">
        <v>225</v>
      </c>
      <c r="S8" s="106" t="s">
        <v>226</v>
      </c>
    </row>
    <row r="9" spans="1:24" ht="28.2" customHeight="1" x14ac:dyDescent="0.2">
      <c r="A9" s="139" t="s">
        <v>99</v>
      </c>
      <c r="B9" s="191"/>
      <c r="C9" s="56">
        <v>11170</v>
      </c>
      <c r="D9" s="56">
        <v>9228</v>
      </c>
      <c r="E9" s="56">
        <v>6717</v>
      </c>
      <c r="F9" s="56">
        <v>7550</v>
      </c>
      <c r="G9" s="15">
        <v>6352</v>
      </c>
      <c r="H9" s="15">
        <v>375</v>
      </c>
      <c r="I9" s="15">
        <v>455</v>
      </c>
      <c r="J9" s="15">
        <v>566</v>
      </c>
      <c r="K9" s="15">
        <v>478</v>
      </c>
      <c r="L9" s="15">
        <v>328</v>
      </c>
      <c r="M9" s="15">
        <v>567</v>
      </c>
      <c r="N9" s="15">
        <v>597</v>
      </c>
      <c r="O9" s="15">
        <v>539</v>
      </c>
      <c r="P9" s="15">
        <v>571</v>
      </c>
      <c r="Q9" s="15">
        <v>541</v>
      </c>
      <c r="R9" s="15">
        <v>655</v>
      </c>
      <c r="S9" s="15">
        <v>680</v>
      </c>
    </row>
    <row r="10" spans="1:24" ht="28.2" customHeight="1" x14ac:dyDescent="0.2">
      <c r="A10" s="188" t="s">
        <v>98</v>
      </c>
      <c r="B10" s="52" t="s">
        <v>97</v>
      </c>
      <c r="C10" s="56">
        <v>639</v>
      </c>
      <c r="D10" s="56">
        <v>632</v>
      </c>
      <c r="E10" s="56">
        <v>332</v>
      </c>
      <c r="F10" s="56">
        <v>377</v>
      </c>
      <c r="G10" s="15">
        <v>116</v>
      </c>
      <c r="H10" s="15">
        <v>8</v>
      </c>
      <c r="I10" s="15">
        <v>6</v>
      </c>
      <c r="J10" s="15">
        <v>4</v>
      </c>
      <c r="K10" s="15">
        <v>6</v>
      </c>
      <c r="L10" s="15">
        <v>6</v>
      </c>
      <c r="M10" s="15">
        <v>16</v>
      </c>
      <c r="N10" s="15">
        <v>12</v>
      </c>
      <c r="O10" s="15">
        <v>11</v>
      </c>
      <c r="P10" s="15">
        <v>10</v>
      </c>
      <c r="Q10" s="15">
        <v>10</v>
      </c>
      <c r="R10" s="15">
        <v>12</v>
      </c>
      <c r="S10" s="15">
        <v>15</v>
      </c>
    </row>
    <row r="11" spans="1:24" ht="28.2" customHeight="1" x14ac:dyDescent="0.2">
      <c r="A11" s="189"/>
      <c r="B11" s="52" t="s">
        <v>96</v>
      </c>
      <c r="C11" s="56">
        <v>1725</v>
      </c>
      <c r="D11" s="56">
        <v>1623</v>
      </c>
      <c r="E11" s="56">
        <v>1363</v>
      </c>
      <c r="F11" s="56">
        <v>1728</v>
      </c>
      <c r="G11" s="15">
        <v>1329</v>
      </c>
      <c r="H11" s="15">
        <v>79</v>
      </c>
      <c r="I11" s="15">
        <v>92</v>
      </c>
      <c r="J11" s="15">
        <v>119</v>
      </c>
      <c r="K11" s="15">
        <v>89</v>
      </c>
      <c r="L11" s="15">
        <v>71</v>
      </c>
      <c r="M11" s="15">
        <v>124</v>
      </c>
      <c r="N11" s="15">
        <v>135</v>
      </c>
      <c r="O11" s="15">
        <v>128</v>
      </c>
      <c r="P11" s="15">
        <v>99</v>
      </c>
      <c r="Q11" s="15">
        <v>103</v>
      </c>
      <c r="R11" s="15">
        <v>145</v>
      </c>
      <c r="S11" s="15">
        <v>145</v>
      </c>
    </row>
    <row r="12" spans="1:24" ht="28.2" customHeight="1" x14ac:dyDescent="0.2">
      <c r="A12" s="189"/>
      <c r="B12" s="52" t="s">
        <v>95</v>
      </c>
      <c r="C12" s="56">
        <v>90</v>
      </c>
      <c r="D12" s="56">
        <v>3</v>
      </c>
      <c r="E12" s="56">
        <v>9</v>
      </c>
      <c r="F12" s="56">
        <v>38</v>
      </c>
      <c r="G12" s="15">
        <v>1</v>
      </c>
      <c r="H12" s="15" t="s">
        <v>92</v>
      </c>
      <c r="I12" s="15" t="s">
        <v>92</v>
      </c>
      <c r="J12" s="15" t="s">
        <v>92</v>
      </c>
      <c r="K12" s="15" t="s">
        <v>92</v>
      </c>
      <c r="L12" s="15" t="s">
        <v>92</v>
      </c>
      <c r="M12" s="15" t="s">
        <v>92</v>
      </c>
      <c r="N12" s="15" t="s">
        <v>92</v>
      </c>
      <c r="O12" s="15" t="s">
        <v>92</v>
      </c>
      <c r="P12" s="15" t="s">
        <v>92</v>
      </c>
      <c r="Q12" s="15" t="s">
        <v>92</v>
      </c>
      <c r="R12" s="15" t="s">
        <v>92</v>
      </c>
      <c r="S12" s="15">
        <v>1</v>
      </c>
    </row>
    <row r="13" spans="1:24" ht="28.2" customHeight="1" x14ac:dyDescent="0.2">
      <c r="A13" s="189"/>
      <c r="B13" s="52" t="s">
        <v>94</v>
      </c>
      <c r="C13" s="56">
        <v>961</v>
      </c>
      <c r="D13" s="56">
        <v>832</v>
      </c>
      <c r="E13" s="56">
        <v>840</v>
      </c>
      <c r="F13" s="56">
        <v>1376</v>
      </c>
      <c r="G13" s="15">
        <v>951</v>
      </c>
      <c r="H13" s="15">
        <v>44</v>
      </c>
      <c r="I13" s="15">
        <v>67</v>
      </c>
      <c r="J13" s="15">
        <v>90</v>
      </c>
      <c r="K13" s="15">
        <v>77</v>
      </c>
      <c r="L13" s="15">
        <v>46</v>
      </c>
      <c r="M13" s="15">
        <v>91</v>
      </c>
      <c r="N13" s="15">
        <v>92</v>
      </c>
      <c r="O13" s="15">
        <v>75</v>
      </c>
      <c r="P13" s="15">
        <v>83</v>
      </c>
      <c r="Q13" s="15">
        <v>88</v>
      </c>
      <c r="R13" s="15">
        <v>97</v>
      </c>
      <c r="S13" s="15">
        <v>101</v>
      </c>
    </row>
    <row r="14" spans="1:24" ht="28.2" customHeight="1" x14ac:dyDescent="0.2">
      <c r="A14" s="189"/>
      <c r="B14" s="52" t="s">
        <v>196</v>
      </c>
      <c r="C14" s="56">
        <v>518</v>
      </c>
      <c r="D14" s="56">
        <v>441</v>
      </c>
      <c r="E14" s="56">
        <v>217</v>
      </c>
      <c r="F14" s="56">
        <v>157</v>
      </c>
      <c r="G14" s="15">
        <v>236</v>
      </c>
      <c r="H14" s="15">
        <v>12</v>
      </c>
      <c r="I14" s="15">
        <v>17</v>
      </c>
      <c r="J14" s="15">
        <v>13</v>
      </c>
      <c r="K14" s="15">
        <v>19</v>
      </c>
      <c r="L14" s="15">
        <v>14</v>
      </c>
      <c r="M14" s="15">
        <v>16</v>
      </c>
      <c r="N14" s="15">
        <v>28</v>
      </c>
      <c r="O14" s="15">
        <v>22</v>
      </c>
      <c r="P14" s="15">
        <v>19</v>
      </c>
      <c r="Q14" s="15">
        <v>17</v>
      </c>
      <c r="R14" s="15">
        <v>33</v>
      </c>
      <c r="S14" s="15">
        <v>26</v>
      </c>
    </row>
    <row r="15" spans="1:24" ht="28.2" customHeight="1" x14ac:dyDescent="0.2">
      <c r="A15" s="189"/>
      <c r="B15" s="52" t="s">
        <v>178</v>
      </c>
      <c r="C15" s="56">
        <v>377</v>
      </c>
      <c r="D15" s="56">
        <v>289</v>
      </c>
      <c r="E15" s="56">
        <v>170</v>
      </c>
      <c r="F15" s="56">
        <v>243</v>
      </c>
      <c r="G15" s="15">
        <v>226</v>
      </c>
      <c r="H15" s="15">
        <v>18</v>
      </c>
      <c r="I15" s="15">
        <v>13</v>
      </c>
      <c r="J15" s="15">
        <v>19</v>
      </c>
      <c r="K15" s="15">
        <v>21</v>
      </c>
      <c r="L15" s="15">
        <v>11</v>
      </c>
      <c r="M15" s="15">
        <v>24</v>
      </c>
      <c r="N15" s="15">
        <v>19</v>
      </c>
      <c r="O15" s="15">
        <v>21</v>
      </c>
      <c r="P15" s="15">
        <v>19</v>
      </c>
      <c r="Q15" s="15">
        <v>19</v>
      </c>
      <c r="R15" s="15">
        <v>18</v>
      </c>
      <c r="S15" s="15">
        <v>24</v>
      </c>
    </row>
    <row r="16" spans="1:24" ht="28.2" customHeight="1" x14ac:dyDescent="0.2">
      <c r="A16" s="189"/>
      <c r="B16" s="52" t="s">
        <v>93</v>
      </c>
      <c r="C16" s="56">
        <v>157</v>
      </c>
      <c r="D16" s="56">
        <v>167</v>
      </c>
      <c r="E16" s="56">
        <v>93</v>
      </c>
      <c r="F16" s="56">
        <v>128</v>
      </c>
      <c r="G16" s="15">
        <v>152</v>
      </c>
      <c r="H16" s="15">
        <v>4</v>
      </c>
      <c r="I16" s="15">
        <v>8</v>
      </c>
      <c r="J16" s="15">
        <v>12</v>
      </c>
      <c r="K16" s="15">
        <v>16</v>
      </c>
      <c r="L16" s="15">
        <v>11</v>
      </c>
      <c r="M16" s="15">
        <v>12</v>
      </c>
      <c r="N16" s="15">
        <v>17</v>
      </c>
      <c r="O16" s="15">
        <v>15</v>
      </c>
      <c r="P16" s="15">
        <v>22</v>
      </c>
      <c r="Q16" s="15">
        <v>15</v>
      </c>
      <c r="R16" s="15">
        <v>12</v>
      </c>
      <c r="S16" s="15">
        <v>8</v>
      </c>
    </row>
    <row r="17" spans="1:19" ht="28.2" customHeight="1" x14ac:dyDescent="0.2">
      <c r="A17" s="189"/>
      <c r="B17" s="52" t="s">
        <v>179</v>
      </c>
      <c r="C17" s="56" t="s">
        <v>58</v>
      </c>
      <c r="D17" s="56" t="s">
        <v>58</v>
      </c>
      <c r="E17" s="56" t="s">
        <v>58</v>
      </c>
      <c r="F17" s="56" t="s">
        <v>92</v>
      </c>
      <c r="G17" s="15" t="s">
        <v>92</v>
      </c>
      <c r="H17" s="15" t="s">
        <v>92</v>
      </c>
      <c r="I17" s="15" t="s">
        <v>92</v>
      </c>
      <c r="J17" s="15" t="s">
        <v>92</v>
      </c>
      <c r="K17" s="15" t="s">
        <v>92</v>
      </c>
      <c r="L17" s="15" t="s">
        <v>92</v>
      </c>
      <c r="M17" s="15" t="s">
        <v>92</v>
      </c>
      <c r="N17" s="15" t="s">
        <v>92</v>
      </c>
      <c r="O17" s="15" t="s">
        <v>92</v>
      </c>
      <c r="P17" s="15" t="s">
        <v>92</v>
      </c>
      <c r="Q17" s="15" t="s">
        <v>92</v>
      </c>
      <c r="R17" s="15" t="s">
        <v>92</v>
      </c>
      <c r="S17" s="15" t="s">
        <v>92</v>
      </c>
    </row>
    <row r="18" spans="1:19" ht="28.2" customHeight="1" x14ac:dyDescent="0.2">
      <c r="A18" s="189"/>
      <c r="B18" s="52" t="s">
        <v>91</v>
      </c>
      <c r="C18" s="56">
        <v>33</v>
      </c>
      <c r="D18" s="56">
        <v>42</v>
      </c>
      <c r="E18" s="56">
        <v>22</v>
      </c>
      <c r="F18" s="56">
        <v>10</v>
      </c>
      <c r="G18" s="15">
        <v>20</v>
      </c>
      <c r="H18" s="15" t="s">
        <v>92</v>
      </c>
      <c r="I18" s="15" t="s">
        <v>92</v>
      </c>
      <c r="J18" s="15" t="s">
        <v>92</v>
      </c>
      <c r="K18" s="15" t="s">
        <v>92</v>
      </c>
      <c r="L18" s="15" t="s">
        <v>92</v>
      </c>
      <c r="M18" s="15" t="s">
        <v>92</v>
      </c>
      <c r="N18" s="15">
        <v>3</v>
      </c>
      <c r="O18" s="15">
        <v>5</v>
      </c>
      <c r="P18" s="15">
        <v>2</v>
      </c>
      <c r="Q18" s="15">
        <v>3</v>
      </c>
      <c r="R18" s="15">
        <v>4</v>
      </c>
      <c r="S18" s="15">
        <v>3</v>
      </c>
    </row>
    <row r="19" spans="1:19" ht="28.2" customHeight="1" x14ac:dyDescent="0.2">
      <c r="A19" s="189"/>
      <c r="B19" s="52" t="s">
        <v>180</v>
      </c>
      <c r="C19" s="56">
        <v>36</v>
      </c>
      <c r="D19" s="56">
        <v>48</v>
      </c>
      <c r="E19" s="56">
        <v>16</v>
      </c>
      <c r="F19" s="56">
        <v>15</v>
      </c>
      <c r="G19" s="15">
        <v>5</v>
      </c>
      <c r="H19" s="15" t="s">
        <v>92</v>
      </c>
      <c r="I19" s="15" t="s">
        <v>92</v>
      </c>
      <c r="J19" s="15" t="s">
        <v>92</v>
      </c>
      <c r="K19" s="15">
        <v>2</v>
      </c>
      <c r="L19" s="15" t="s">
        <v>92</v>
      </c>
      <c r="M19" s="15" t="s">
        <v>92</v>
      </c>
      <c r="N19" s="15" t="s">
        <v>92</v>
      </c>
      <c r="O19" s="15" t="s">
        <v>92</v>
      </c>
      <c r="P19" s="15">
        <v>3</v>
      </c>
      <c r="Q19" s="15" t="s">
        <v>92</v>
      </c>
      <c r="R19" s="15" t="s">
        <v>92</v>
      </c>
      <c r="S19" s="15" t="s">
        <v>92</v>
      </c>
    </row>
    <row r="20" spans="1:19" ht="28.2" customHeight="1" x14ac:dyDescent="0.2">
      <c r="A20" s="189"/>
      <c r="B20" s="52" t="s">
        <v>181</v>
      </c>
      <c r="C20" s="56">
        <v>191</v>
      </c>
      <c r="D20" s="56">
        <v>120</v>
      </c>
      <c r="E20" s="56">
        <v>84</v>
      </c>
      <c r="F20" s="56">
        <v>120</v>
      </c>
      <c r="G20" s="15">
        <v>54</v>
      </c>
      <c r="H20" s="15">
        <v>4</v>
      </c>
      <c r="I20" s="15">
        <v>4</v>
      </c>
      <c r="J20" s="15">
        <v>6</v>
      </c>
      <c r="K20" s="15">
        <v>6</v>
      </c>
      <c r="L20" s="15">
        <v>3</v>
      </c>
      <c r="M20" s="15">
        <v>1</v>
      </c>
      <c r="N20" s="15">
        <v>3</v>
      </c>
      <c r="O20" s="15">
        <v>4</v>
      </c>
      <c r="P20" s="15">
        <v>4</v>
      </c>
      <c r="Q20" s="15">
        <v>5</v>
      </c>
      <c r="R20" s="15">
        <v>6</v>
      </c>
      <c r="S20" s="15">
        <v>8</v>
      </c>
    </row>
    <row r="21" spans="1:19" ht="28.2" customHeight="1" x14ac:dyDescent="0.2">
      <c r="A21" s="189"/>
      <c r="B21" s="52" t="s">
        <v>182</v>
      </c>
      <c r="C21" s="56">
        <v>1204</v>
      </c>
      <c r="D21" s="56">
        <v>1014</v>
      </c>
      <c r="E21" s="56">
        <v>801</v>
      </c>
      <c r="F21" s="56">
        <v>632</v>
      </c>
      <c r="G21" s="15">
        <v>850</v>
      </c>
      <c r="H21" s="15">
        <v>59</v>
      </c>
      <c r="I21" s="15">
        <v>66</v>
      </c>
      <c r="J21" s="15">
        <v>93</v>
      </c>
      <c r="K21" s="15">
        <v>61</v>
      </c>
      <c r="L21" s="15">
        <v>41</v>
      </c>
      <c r="M21" s="15">
        <v>68</v>
      </c>
      <c r="N21" s="15">
        <v>78</v>
      </c>
      <c r="O21" s="15">
        <v>74</v>
      </c>
      <c r="P21" s="15">
        <v>72</v>
      </c>
      <c r="Q21" s="15">
        <v>63</v>
      </c>
      <c r="R21" s="15">
        <v>85</v>
      </c>
      <c r="S21" s="15">
        <v>90</v>
      </c>
    </row>
    <row r="22" spans="1:19" ht="28.2" customHeight="1" x14ac:dyDescent="0.2">
      <c r="A22" s="189"/>
      <c r="B22" s="104" t="s">
        <v>213</v>
      </c>
      <c r="C22" s="56">
        <v>412</v>
      </c>
      <c r="D22" s="56">
        <v>460</v>
      </c>
      <c r="E22" s="56">
        <v>366</v>
      </c>
      <c r="F22" s="56">
        <v>470</v>
      </c>
      <c r="G22" s="15">
        <v>385</v>
      </c>
      <c r="H22" s="15">
        <v>22</v>
      </c>
      <c r="I22" s="15">
        <v>26</v>
      </c>
      <c r="J22" s="15">
        <v>31</v>
      </c>
      <c r="K22" s="15">
        <v>20</v>
      </c>
      <c r="L22" s="15">
        <v>24</v>
      </c>
      <c r="M22" s="15">
        <v>37</v>
      </c>
      <c r="N22" s="15">
        <v>37</v>
      </c>
      <c r="O22" s="15">
        <v>37</v>
      </c>
      <c r="P22" s="15">
        <v>38</v>
      </c>
      <c r="Q22" s="15">
        <v>31</v>
      </c>
      <c r="R22" s="15">
        <v>45</v>
      </c>
      <c r="S22" s="15">
        <v>37</v>
      </c>
    </row>
    <row r="23" spans="1:19" ht="28.2" customHeight="1" x14ac:dyDescent="0.2">
      <c r="A23" s="189"/>
      <c r="B23" s="47" t="s">
        <v>90</v>
      </c>
      <c r="C23" s="56">
        <v>808</v>
      </c>
      <c r="D23" s="56">
        <v>607</v>
      </c>
      <c r="E23" s="56">
        <v>585</v>
      </c>
      <c r="F23" s="56">
        <v>520</v>
      </c>
      <c r="G23" s="15">
        <v>670</v>
      </c>
      <c r="H23" s="15">
        <v>25</v>
      </c>
      <c r="I23" s="15">
        <v>36</v>
      </c>
      <c r="J23" s="15">
        <v>50</v>
      </c>
      <c r="K23" s="15">
        <v>42</v>
      </c>
      <c r="L23" s="15">
        <v>40</v>
      </c>
      <c r="M23" s="15">
        <v>56</v>
      </c>
      <c r="N23" s="15">
        <v>49</v>
      </c>
      <c r="O23" s="15">
        <v>49</v>
      </c>
      <c r="P23" s="15">
        <v>81</v>
      </c>
      <c r="Q23" s="15">
        <v>80</v>
      </c>
      <c r="R23" s="15">
        <v>81</v>
      </c>
      <c r="S23" s="15">
        <v>81</v>
      </c>
    </row>
    <row r="24" spans="1:19" ht="28.2" customHeight="1" x14ac:dyDescent="0.2">
      <c r="A24" s="189"/>
      <c r="B24" s="47" t="s">
        <v>89</v>
      </c>
      <c r="C24" s="56">
        <v>274</v>
      </c>
      <c r="D24" s="56">
        <v>74</v>
      </c>
      <c r="E24" s="56">
        <v>61</v>
      </c>
      <c r="F24" s="56">
        <v>56</v>
      </c>
      <c r="G24" s="15">
        <v>84</v>
      </c>
      <c r="H24" s="15">
        <v>8</v>
      </c>
      <c r="I24" s="15">
        <v>5</v>
      </c>
      <c r="J24" s="15">
        <v>8</v>
      </c>
      <c r="K24" s="15">
        <v>6</v>
      </c>
      <c r="L24" s="15">
        <v>5</v>
      </c>
      <c r="M24" s="15">
        <v>11</v>
      </c>
      <c r="N24" s="15">
        <v>5</v>
      </c>
      <c r="O24" s="15">
        <v>6</v>
      </c>
      <c r="P24" s="15">
        <v>7</v>
      </c>
      <c r="Q24" s="15">
        <v>6</v>
      </c>
      <c r="R24" s="15">
        <v>7</v>
      </c>
      <c r="S24" s="15">
        <v>10</v>
      </c>
    </row>
    <row r="25" spans="1:19" ht="28.2" customHeight="1" x14ac:dyDescent="0.2">
      <c r="A25" s="189"/>
      <c r="B25" s="47" t="s">
        <v>88</v>
      </c>
      <c r="C25" s="56">
        <v>587</v>
      </c>
      <c r="D25" s="56">
        <v>451</v>
      </c>
      <c r="E25" s="56">
        <v>298</v>
      </c>
      <c r="F25" s="56">
        <v>343</v>
      </c>
      <c r="G25" s="15">
        <v>229</v>
      </c>
      <c r="H25" s="15">
        <v>17</v>
      </c>
      <c r="I25" s="15">
        <v>18</v>
      </c>
      <c r="J25" s="15">
        <v>16</v>
      </c>
      <c r="K25" s="15">
        <v>39</v>
      </c>
      <c r="L25" s="15">
        <v>10</v>
      </c>
      <c r="M25" s="15">
        <v>21</v>
      </c>
      <c r="N25" s="15">
        <v>24</v>
      </c>
      <c r="O25" s="15">
        <v>16</v>
      </c>
      <c r="P25" s="15">
        <v>16</v>
      </c>
      <c r="Q25" s="15">
        <v>16</v>
      </c>
      <c r="R25" s="15">
        <v>16</v>
      </c>
      <c r="S25" s="15">
        <v>20</v>
      </c>
    </row>
    <row r="26" spans="1:19" ht="28.2" customHeight="1" x14ac:dyDescent="0.2">
      <c r="A26" s="189"/>
      <c r="B26" s="47" t="s">
        <v>87</v>
      </c>
      <c r="C26" s="56">
        <v>2037</v>
      </c>
      <c r="D26" s="56">
        <v>1347</v>
      </c>
      <c r="E26" s="56">
        <v>803</v>
      </c>
      <c r="F26" s="56">
        <v>701</v>
      </c>
      <c r="G26" s="15">
        <v>513</v>
      </c>
      <c r="H26" s="15">
        <v>39</v>
      </c>
      <c r="I26" s="15">
        <v>45</v>
      </c>
      <c r="J26" s="15">
        <v>48</v>
      </c>
      <c r="K26" s="15">
        <v>34</v>
      </c>
      <c r="L26" s="15">
        <v>14</v>
      </c>
      <c r="M26" s="15">
        <v>45</v>
      </c>
      <c r="N26" s="15">
        <v>53</v>
      </c>
      <c r="O26" s="15">
        <v>41</v>
      </c>
      <c r="P26" s="15">
        <v>53</v>
      </c>
      <c r="Q26" s="15">
        <v>38</v>
      </c>
      <c r="R26" s="15">
        <v>47</v>
      </c>
      <c r="S26" s="15">
        <v>56</v>
      </c>
    </row>
    <row r="27" spans="1:19" ht="28.2" customHeight="1" x14ac:dyDescent="0.2">
      <c r="A27" s="189"/>
      <c r="B27" s="47" t="s">
        <v>86</v>
      </c>
      <c r="C27" s="56">
        <v>391</v>
      </c>
      <c r="D27" s="56">
        <v>266</v>
      </c>
      <c r="E27" s="56">
        <v>74</v>
      </c>
      <c r="F27" s="56">
        <v>103</v>
      </c>
      <c r="G27" s="15">
        <v>134</v>
      </c>
      <c r="H27" s="15">
        <v>7</v>
      </c>
      <c r="I27" s="15">
        <v>20</v>
      </c>
      <c r="J27" s="15">
        <v>14</v>
      </c>
      <c r="K27" s="15">
        <v>9</v>
      </c>
      <c r="L27" s="15">
        <v>7</v>
      </c>
      <c r="M27" s="15">
        <v>8</v>
      </c>
      <c r="N27" s="15">
        <v>9</v>
      </c>
      <c r="O27" s="15">
        <v>6</v>
      </c>
      <c r="P27" s="15">
        <v>11</v>
      </c>
      <c r="Q27" s="15">
        <v>15</v>
      </c>
      <c r="R27" s="15">
        <v>10</v>
      </c>
      <c r="S27" s="15">
        <v>18</v>
      </c>
    </row>
    <row r="28" spans="1:19" ht="28.2" customHeight="1" x14ac:dyDescent="0.2">
      <c r="A28" s="189"/>
      <c r="B28" s="47" t="s">
        <v>85</v>
      </c>
      <c r="C28" s="56">
        <v>32</v>
      </c>
      <c r="D28" s="56">
        <v>50</v>
      </c>
      <c r="E28" s="56">
        <v>37</v>
      </c>
      <c r="F28" s="56">
        <v>37</v>
      </c>
      <c r="G28" s="15">
        <v>8</v>
      </c>
      <c r="H28" s="15" t="s">
        <v>92</v>
      </c>
      <c r="I28" s="15" t="s">
        <v>92</v>
      </c>
      <c r="J28" s="15" t="s">
        <v>92</v>
      </c>
      <c r="K28" s="15" t="s">
        <v>92</v>
      </c>
      <c r="L28" s="15" t="s">
        <v>92</v>
      </c>
      <c r="M28" s="15" t="s">
        <v>92</v>
      </c>
      <c r="N28" s="15" t="s">
        <v>92</v>
      </c>
      <c r="O28" s="15">
        <v>1</v>
      </c>
      <c r="P28" s="15" t="s">
        <v>92</v>
      </c>
      <c r="Q28" s="15" t="s">
        <v>92</v>
      </c>
      <c r="R28" s="15">
        <v>4</v>
      </c>
      <c r="S28" s="15">
        <v>3</v>
      </c>
    </row>
    <row r="29" spans="1:19" ht="28.2" customHeight="1" x14ac:dyDescent="0.2">
      <c r="A29" s="189"/>
      <c r="B29" s="122" t="s">
        <v>214</v>
      </c>
      <c r="C29" s="56">
        <v>649</v>
      </c>
      <c r="D29" s="56">
        <v>721</v>
      </c>
      <c r="E29" s="56">
        <v>522</v>
      </c>
      <c r="F29" s="56">
        <v>454</v>
      </c>
      <c r="G29" s="15">
        <v>346</v>
      </c>
      <c r="H29" s="15">
        <v>28</v>
      </c>
      <c r="I29" s="15">
        <v>26</v>
      </c>
      <c r="J29" s="15">
        <v>39</v>
      </c>
      <c r="K29" s="15">
        <v>27</v>
      </c>
      <c r="L29" s="15">
        <v>21</v>
      </c>
      <c r="M29" s="15">
        <v>36</v>
      </c>
      <c r="N29" s="15">
        <v>27</v>
      </c>
      <c r="O29" s="15">
        <v>27</v>
      </c>
      <c r="P29" s="15">
        <v>29</v>
      </c>
      <c r="Q29" s="15">
        <v>30</v>
      </c>
      <c r="R29" s="15">
        <v>26</v>
      </c>
      <c r="S29" s="15">
        <v>30</v>
      </c>
    </row>
    <row r="30" spans="1:19" ht="28.2" customHeight="1" x14ac:dyDescent="0.2">
      <c r="A30" s="190"/>
      <c r="B30" s="60" t="s">
        <v>84</v>
      </c>
      <c r="C30" s="69">
        <v>49</v>
      </c>
      <c r="D30" s="69">
        <v>41</v>
      </c>
      <c r="E30" s="69">
        <v>24</v>
      </c>
      <c r="F30" s="69">
        <v>42</v>
      </c>
      <c r="G30" s="17">
        <v>43</v>
      </c>
      <c r="H30" s="17">
        <v>1</v>
      </c>
      <c r="I30" s="17">
        <v>6</v>
      </c>
      <c r="J30" s="17">
        <v>4</v>
      </c>
      <c r="K30" s="17">
        <v>4</v>
      </c>
      <c r="L30" s="17">
        <v>4</v>
      </c>
      <c r="M30" s="17">
        <v>1</v>
      </c>
      <c r="N30" s="17">
        <v>6</v>
      </c>
      <c r="O30" s="17">
        <v>1</v>
      </c>
      <c r="P30" s="17">
        <v>3</v>
      </c>
      <c r="Q30" s="17">
        <v>2</v>
      </c>
      <c r="R30" s="17">
        <v>7</v>
      </c>
      <c r="S30" s="17">
        <v>4</v>
      </c>
    </row>
    <row r="31" spans="1:19" x14ac:dyDescent="0.2">
      <c r="B31" s="70"/>
      <c r="S31" s="18" t="s">
        <v>83</v>
      </c>
    </row>
  </sheetData>
  <customSheetViews>
    <customSheetView guid="{04EBE07F-30DD-4EA6-B961-45D14852912C}" showPageBreaks="1" printArea="1" view="pageBreakPreview">
      <selection activeCell="F12" sqref="F1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10:A30"/>
    <mergeCell ref="G7:G8"/>
    <mergeCell ref="A9:B9"/>
    <mergeCell ref="A7:B8"/>
    <mergeCell ref="C7:C8"/>
    <mergeCell ref="D7:D8"/>
    <mergeCell ref="E7:E8"/>
    <mergeCell ref="F7:F8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13" style="11" customWidth="1"/>
    <col min="2" max="2" width="17.5546875" style="11" bestFit="1" customWidth="1"/>
    <col min="3" max="3" width="10.88671875" style="11" customWidth="1"/>
    <col min="4" max="8" width="11.88671875" style="11" customWidth="1"/>
    <col min="9" max="18" width="5.77734375" style="11" customWidth="1"/>
    <col min="19" max="19" width="6.77734375" style="11" customWidth="1"/>
    <col min="20" max="46" width="5.77734375" style="11" customWidth="1"/>
    <col min="47" max="16384" width="1.6640625" style="11"/>
  </cols>
  <sheetData>
    <row r="1" spans="1:46" s="9" customFormat="1" ht="19.2" x14ac:dyDescent="0.2">
      <c r="A1" s="19" t="str">
        <f ca="1">MID(CELL("FILENAME",A1),FIND("]",CELL("FILENAME",A1))+1,99)&amp;"　"&amp;"青少年交流文化館いぶきの利用状況"</f>
        <v>115　青少年交流文化館いぶきの利用状況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4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111" customFormat="1" x14ac:dyDescent="0.2">
      <c r="A3" s="21" t="s">
        <v>131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</row>
    <row r="4" spans="1:46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</row>
    <row r="6" spans="1:46" ht="1.2" customHeight="1" x14ac:dyDescent="0.2"/>
    <row r="7" spans="1:46" s="131" customFormat="1" x14ac:dyDescent="0.2">
      <c r="A7" s="137" t="s">
        <v>13</v>
      </c>
      <c r="B7" s="138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46" x14ac:dyDescent="0.2">
      <c r="A8" s="135" t="s">
        <v>130</v>
      </c>
      <c r="B8" s="192" t="s">
        <v>203</v>
      </c>
      <c r="C8" s="47" t="s">
        <v>24</v>
      </c>
      <c r="D8" s="48">
        <v>92</v>
      </c>
      <c r="E8" s="48">
        <v>81</v>
      </c>
      <c r="F8" s="48">
        <v>37</v>
      </c>
      <c r="G8" s="48">
        <v>47</v>
      </c>
      <c r="H8" s="49">
        <v>41</v>
      </c>
    </row>
    <row r="9" spans="1:46" x14ac:dyDescent="0.2">
      <c r="A9" s="135"/>
      <c r="B9" s="193"/>
      <c r="C9" s="47" t="s">
        <v>129</v>
      </c>
      <c r="D9" s="48">
        <v>975</v>
      </c>
      <c r="E9" s="48">
        <v>530</v>
      </c>
      <c r="F9" s="48">
        <v>134</v>
      </c>
      <c r="G9" s="48">
        <v>179</v>
      </c>
      <c r="H9" s="49">
        <v>240</v>
      </c>
    </row>
    <row r="10" spans="1:46" x14ac:dyDescent="0.2">
      <c r="A10" s="135"/>
      <c r="B10" s="194" t="s">
        <v>204</v>
      </c>
      <c r="C10" s="47" t="s">
        <v>128</v>
      </c>
      <c r="D10" s="48">
        <v>280</v>
      </c>
      <c r="E10" s="48">
        <v>259</v>
      </c>
      <c r="F10" s="48">
        <v>247</v>
      </c>
      <c r="G10" s="48">
        <v>230</v>
      </c>
      <c r="H10" s="49">
        <v>244</v>
      </c>
    </row>
    <row r="11" spans="1:46" x14ac:dyDescent="0.2">
      <c r="A11" s="135"/>
      <c r="B11" s="195"/>
      <c r="C11" s="47" t="s">
        <v>127</v>
      </c>
      <c r="D11" s="48">
        <v>1262</v>
      </c>
      <c r="E11" s="48">
        <v>1334</v>
      </c>
      <c r="F11" s="48">
        <v>666</v>
      </c>
      <c r="G11" s="48">
        <v>831</v>
      </c>
      <c r="H11" s="49">
        <v>2363</v>
      </c>
    </row>
    <row r="12" spans="1:46" x14ac:dyDescent="0.2">
      <c r="A12" s="135"/>
      <c r="B12" s="195"/>
      <c r="C12" s="47" t="s">
        <v>126</v>
      </c>
      <c r="D12" s="48">
        <v>9712</v>
      </c>
      <c r="E12" s="48">
        <v>8679</v>
      </c>
      <c r="F12" s="48">
        <v>2820</v>
      </c>
      <c r="G12" s="48">
        <v>3697</v>
      </c>
      <c r="H12" s="49">
        <v>6593</v>
      </c>
    </row>
    <row r="13" spans="1:46" x14ac:dyDescent="0.2">
      <c r="A13" s="135"/>
      <c r="B13" s="196"/>
      <c r="C13" s="47" t="s">
        <v>125</v>
      </c>
      <c r="D13" s="48">
        <v>3833</v>
      </c>
      <c r="E13" s="48">
        <v>7345</v>
      </c>
      <c r="F13" s="48">
        <v>2061</v>
      </c>
      <c r="G13" s="48">
        <v>2836</v>
      </c>
      <c r="H13" s="49">
        <v>8214</v>
      </c>
    </row>
    <row r="14" spans="1:46" x14ac:dyDescent="0.2">
      <c r="A14" s="139" t="s">
        <v>124</v>
      </c>
      <c r="B14" s="194" t="s">
        <v>52</v>
      </c>
      <c r="C14" s="47" t="s">
        <v>123</v>
      </c>
      <c r="D14" s="50">
        <v>52</v>
      </c>
      <c r="E14" s="50">
        <v>50</v>
      </c>
      <c r="F14" s="50">
        <v>24</v>
      </c>
      <c r="G14" s="50">
        <v>16</v>
      </c>
      <c r="H14" s="51">
        <v>16</v>
      </c>
    </row>
    <row r="15" spans="1:46" x14ac:dyDescent="0.2">
      <c r="A15" s="135"/>
      <c r="B15" s="196"/>
      <c r="C15" s="47" t="s">
        <v>36</v>
      </c>
      <c r="D15" s="50">
        <v>955</v>
      </c>
      <c r="E15" s="50">
        <v>1103</v>
      </c>
      <c r="F15" s="50">
        <v>614</v>
      </c>
      <c r="G15" s="50">
        <v>962</v>
      </c>
      <c r="H15" s="51">
        <v>403</v>
      </c>
    </row>
    <row r="16" spans="1:46" x14ac:dyDescent="0.2">
      <c r="A16" s="135"/>
      <c r="B16" s="194" t="s">
        <v>122</v>
      </c>
      <c r="C16" s="47" t="s">
        <v>111</v>
      </c>
      <c r="D16" s="50">
        <v>23</v>
      </c>
      <c r="E16" s="50">
        <v>25</v>
      </c>
      <c r="F16" s="50">
        <v>12</v>
      </c>
      <c r="G16" s="50">
        <v>16</v>
      </c>
      <c r="H16" s="51">
        <v>16</v>
      </c>
    </row>
    <row r="17" spans="1:8" x14ac:dyDescent="0.2">
      <c r="A17" s="135"/>
      <c r="B17" s="195"/>
      <c r="C17" s="47" t="s">
        <v>117</v>
      </c>
      <c r="D17" s="50" t="s">
        <v>58</v>
      </c>
      <c r="E17" s="50" t="s">
        <v>58</v>
      </c>
      <c r="F17" s="50" t="s">
        <v>58</v>
      </c>
      <c r="G17" s="50" t="s">
        <v>58</v>
      </c>
      <c r="H17" s="51" t="s">
        <v>58</v>
      </c>
    </row>
    <row r="18" spans="1:8" x14ac:dyDescent="0.2">
      <c r="A18" s="135"/>
      <c r="B18" s="195"/>
      <c r="C18" s="52" t="s">
        <v>121</v>
      </c>
      <c r="D18" s="50" t="s">
        <v>58</v>
      </c>
      <c r="E18" s="50" t="s">
        <v>58</v>
      </c>
      <c r="F18" s="50" t="s">
        <v>58</v>
      </c>
      <c r="G18" s="50" t="s">
        <v>58</v>
      </c>
      <c r="H18" s="51" t="s">
        <v>58</v>
      </c>
    </row>
    <row r="19" spans="1:8" x14ac:dyDescent="0.2">
      <c r="A19" s="135"/>
      <c r="B19" s="196"/>
      <c r="C19" s="47" t="s">
        <v>120</v>
      </c>
      <c r="D19" s="50">
        <v>22</v>
      </c>
      <c r="E19" s="50" t="s">
        <v>58</v>
      </c>
      <c r="F19" s="50" t="s">
        <v>58</v>
      </c>
      <c r="G19" s="50">
        <v>16</v>
      </c>
      <c r="H19" s="51">
        <v>16</v>
      </c>
    </row>
    <row r="20" spans="1:8" x14ac:dyDescent="0.2">
      <c r="A20" s="135"/>
      <c r="B20" s="194" t="s">
        <v>119</v>
      </c>
      <c r="C20" s="47" t="s">
        <v>111</v>
      </c>
      <c r="D20" s="50">
        <v>7</v>
      </c>
      <c r="E20" s="50">
        <v>1</v>
      </c>
      <c r="F20" s="50" t="s">
        <v>58</v>
      </c>
      <c r="G20" s="50" t="s">
        <v>58</v>
      </c>
      <c r="H20" s="51" t="s">
        <v>58</v>
      </c>
    </row>
    <row r="21" spans="1:8" x14ac:dyDescent="0.2">
      <c r="A21" s="135"/>
      <c r="B21" s="195"/>
      <c r="C21" s="47" t="s">
        <v>117</v>
      </c>
      <c r="D21" s="50" t="s">
        <v>58</v>
      </c>
      <c r="E21" s="50" t="s">
        <v>58</v>
      </c>
      <c r="F21" s="50" t="s">
        <v>58</v>
      </c>
      <c r="G21" s="50" t="s">
        <v>58</v>
      </c>
      <c r="H21" s="51" t="s">
        <v>58</v>
      </c>
    </row>
    <row r="22" spans="1:8" x14ac:dyDescent="0.2">
      <c r="A22" s="135"/>
      <c r="B22" s="196"/>
      <c r="C22" s="52" t="s">
        <v>116</v>
      </c>
      <c r="D22" s="50" t="s">
        <v>58</v>
      </c>
      <c r="E22" s="50" t="s">
        <v>58</v>
      </c>
      <c r="F22" s="50" t="s">
        <v>58</v>
      </c>
      <c r="G22" s="50" t="s">
        <v>58</v>
      </c>
      <c r="H22" s="51" t="s">
        <v>58</v>
      </c>
    </row>
    <row r="23" spans="1:8" x14ac:dyDescent="0.2">
      <c r="A23" s="135"/>
      <c r="B23" s="194" t="s">
        <v>118</v>
      </c>
      <c r="C23" s="47" t="s">
        <v>111</v>
      </c>
      <c r="D23" s="50">
        <v>955</v>
      </c>
      <c r="E23" s="50">
        <v>1103</v>
      </c>
      <c r="F23" s="50">
        <v>614</v>
      </c>
      <c r="G23" s="50">
        <v>962</v>
      </c>
      <c r="H23" s="51">
        <v>403</v>
      </c>
    </row>
    <row r="24" spans="1:8" x14ac:dyDescent="0.2">
      <c r="A24" s="135"/>
      <c r="B24" s="195"/>
      <c r="C24" s="47" t="s">
        <v>117</v>
      </c>
      <c r="D24" s="50" t="s">
        <v>58</v>
      </c>
      <c r="E24" s="50" t="s">
        <v>58</v>
      </c>
      <c r="F24" s="50" t="s">
        <v>58</v>
      </c>
      <c r="G24" s="50" t="s">
        <v>58</v>
      </c>
      <c r="H24" s="51" t="s">
        <v>58</v>
      </c>
    </row>
    <row r="25" spans="1:8" x14ac:dyDescent="0.2">
      <c r="A25" s="135"/>
      <c r="B25" s="195"/>
      <c r="C25" s="52" t="s">
        <v>116</v>
      </c>
      <c r="D25" s="50" t="s">
        <v>58</v>
      </c>
      <c r="E25" s="50" t="s">
        <v>58</v>
      </c>
      <c r="F25" s="50" t="s">
        <v>58</v>
      </c>
      <c r="G25" s="50" t="s">
        <v>58</v>
      </c>
      <c r="H25" s="51" t="s">
        <v>58</v>
      </c>
    </row>
    <row r="26" spans="1:8" x14ac:dyDescent="0.2">
      <c r="A26" s="135"/>
      <c r="B26" s="196"/>
      <c r="C26" s="47" t="s">
        <v>21</v>
      </c>
      <c r="D26" s="50" t="s">
        <v>58</v>
      </c>
      <c r="E26" s="50" t="s">
        <v>58</v>
      </c>
      <c r="F26" s="50" t="s">
        <v>58</v>
      </c>
      <c r="G26" s="50" t="s">
        <v>58</v>
      </c>
      <c r="H26" s="51" t="s">
        <v>58</v>
      </c>
    </row>
    <row r="27" spans="1:8" x14ac:dyDescent="0.2">
      <c r="A27" s="135"/>
      <c r="B27" s="122" t="s">
        <v>115</v>
      </c>
      <c r="C27" s="52" t="s">
        <v>111</v>
      </c>
      <c r="D27" s="50">
        <v>23</v>
      </c>
      <c r="E27" s="50">
        <v>25</v>
      </c>
      <c r="F27" s="50">
        <v>12</v>
      </c>
      <c r="G27" s="50">
        <v>16</v>
      </c>
      <c r="H27" s="51">
        <v>16</v>
      </c>
    </row>
    <row r="28" spans="1:8" x14ac:dyDescent="0.2">
      <c r="A28" s="135" t="s">
        <v>241</v>
      </c>
      <c r="B28" s="200" t="s">
        <v>114</v>
      </c>
      <c r="C28" s="135"/>
      <c r="D28" s="18">
        <v>42</v>
      </c>
      <c r="E28" s="18">
        <v>34</v>
      </c>
      <c r="F28" s="18">
        <v>22</v>
      </c>
      <c r="G28" s="18">
        <v>8</v>
      </c>
      <c r="H28" s="53" t="s">
        <v>167</v>
      </c>
    </row>
    <row r="29" spans="1:8" x14ac:dyDescent="0.2">
      <c r="A29" s="135"/>
      <c r="B29" s="194" t="s">
        <v>113</v>
      </c>
      <c r="C29" s="122" t="s">
        <v>52</v>
      </c>
      <c r="D29" s="18">
        <v>30</v>
      </c>
      <c r="E29" s="18">
        <v>30</v>
      </c>
      <c r="F29" s="18" t="s">
        <v>58</v>
      </c>
      <c r="G29" s="18" t="s">
        <v>58</v>
      </c>
      <c r="H29" s="53" t="s">
        <v>92</v>
      </c>
    </row>
    <row r="30" spans="1:8" x14ac:dyDescent="0.2">
      <c r="A30" s="135"/>
      <c r="B30" s="195"/>
      <c r="C30" s="122" t="s">
        <v>112</v>
      </c>
      <c r="D30" s="18">
        <v>12</v>
      </c>
      <c r="E30" s="18">
        <v>12</v>
      </c>
      <c r="F30" s="18" t="s">
        <v>58</v>
      </c>
      <c r="G30" s="18">
        <v>3</v>
      </c>
      <c r="H30" s="53" t="s">
        <v>92</v>
      </c>
    </row>
    <row r="31" spans="1:8" x14ac:dyDescent="0.2">
      <c r="A31" s="135"/>
      <c r="B31" s="196"/>
      <c r="C31" s="122" t="s">
        <v>111</v>
      </c>
      <c r="D31" s="54">
        <v>18</v>
      </c>
      <c r="E31" s="54">
        <v>18</v>
      </c>
      <c r="F31" s="54" t="s">
        <v>58</v>
      </c>
      <c r="G31" s="54" t="s">
        <v>58</v>
      </c>
      <c r="H31" s="55" t="s">
        <v>92</v>
      </c>
    </row>
    <row r="32" spans="1:8" x14ac:dyDescent="0.2">
      <c r="A32" s="135" t="s">
        <v>240</v>
      </c>
      <c r="B32" s="200" t="s">
        <v>30</v>
      </c>
      <c r="C32" s="135"/>
      <c r="D32" s="56">
        <v>5534</v>
      </c>
      <c r="E32" s="56">
        <v>6143</v>
      </c>
      <c r="F32" s="56">
        <v>4287</v>
      </c>
      <c r="G32" s="56">
        <v>5452</v>
      </c>
      <c r="H32" s="15">
        <v>5754</v>
      </c>
    </row>
    <row r="33" spans="1:8" x14ac:dyDescent="0.2">
      <c r="A33" s="135"/>
      <c r="B33" s="201" t="s">
        <v>110</v>
      </c>
      <c r="C33" s="139"/>
      <c r="D33" s="56">
        <v>2472</v>
      </c>
      <c r="E33" s="56">
        <v>2270</v>
      </c>
      <c r="F33" s="56">
        <v>1370</v>
      </c>
      <c r="G33" s="56">
        <v>2194</v>
      </c>
      <c r="H33" s="15">
        <v>2573</v>
      </c>
    </row>
    <row r="34" spans="1:8" x14ac:dyDescent="0.2">
      <c r="A34" s="135"/>
      <c r="B34" s="200" t="s">
        <v>109</v>
      </c>
      <c r="C34" s="135"/>
      <c r="D34" s="56">
        <v>1239</v>
      </c>
      <c r="E34" s="56">
        <v>1547</v>
      </c>
      <c r="F34" s="56">
        <v>1094</v>
      </c>
      <c r="G34" s="56">
        <v>1529</v>
      </c>
      <c r="H34" s="15">
        <v>2051</v>
      </c>
    </row>
    <row r="35" spans="1:8" x14ac:dyDescent="0.2">
      <c r="A35" s="135"/>
      <c r="B35" s="200" t="s">
        <v>108</v>
      </c>
      <c r="C35" s="135"/>
      <c r="D35" s="56">
        <v>1683</v>
      </c>
      <c r="E35" s="56">
        <v>1839</v>
      </c>
      <c r="F35" s="56">
        <v>1326</v>
      </c>
      <c r="G35" s="56">
        <v>1503</v>
      </c>
      <c r="H35" s="15">
        <v>978</v>
      </c>
    </row>
    <row r="36" spans="1:8" x14ac:dyDescent="0.2">
      <c r="A36" s="135"/>
      <c r="B36" s="200" t="s">
        <v>107</v>
      </c>
      <c r="C36" s="135"/>
      <c r="D36" s="56">
        <v>140</v>
      </c>
      <c r="E36" s="56">
        <v>487</v>
      </c>
      <c r="F36" s="56">
        <v>497</v>
      </c>
      <c r="G36" s="56">
        <v>226</v>
      </c>
      <c r="H36" s="15">
        <v>152</v>
      </c>
    </row>
    <row r="37" spans="1:8" x14ac:dyDescent="0.2">
      <c r="A37" s="197" t="s">
        <v>106</v>
      </c>
      <c r="B37" s="194" t="s">
        <v>52</v>
      </c>
      <c r="C37" s="47" t="s">
        <v>37</v>
      </c>
      <c r="D37" s="56">
        <v>295</v>
      </c>
      <c r="E37" s="56">
        <v>279</v>
      </c>
      <c r="F37" s="56">
        <v>240</v>
      </c>
      <c r="G37" s="56">
        <v>270</v>
      </c>
      <c r="H37" s="15">
        <v>348</v>
      </c>
    </row>
    <row r="38" spans="1:8" x14ac:dyDescent="0.2">
      <c r="A38" s="198"/>
      <c r="B38" s="196"/>
      <c r="C38" s="47" t="s">
        <v>100</v>
      </c>
      <c r="D38" s="56">
        <v>5216</v>
      </c>
      <c r="E38" s="56">
        <v>4125</v>
      </c>
      <c r="F38" s="56">
        <v>1833</v>
      </c>
      <c r="G38" s="56">
        <v>2282</v>
      </c>
      <c r="H38" s="15">
        <v>3420</v>
      </c>
    </row>
    <row r="39" spans="1:8" x14ac:dyDescent="0.2">
      <c r="A39" s="198"/>
      <c r="B39" s="194" t="s">
        <v>105</v>
      </c>
      <c r="C39" s="47" t="s">
        <v>37</v>
      </c>
      <c r="D39" s="50">
        <v>230</v>
      </c>
      <c r="E39" s="50">
        <v>220</v>
      </c>
      <c r="F39" s="50">
        <v>170</v>
      </c>
      <c r="G39" s="50">
        <v>230</v>
      </c>
      <c r="H39" s="51">
        <v>297</v>
      </c>
    </row>
    <row r="40" spans="1:8" x14ac:dyDescent="0.2">
      <c r="A40" s="198"/>
      <c r="B40" s="196"/>
      <c r="C40" s="52" t="s">
        <v>100</v>
      </c>
      <c r="D40" s="50">
        <v>2581</v>
      </c>
      <c r="E40" s="50">
        <v>2155</v>
      </c>
      <c r="F40" s="50">
        <v>909</v>
      </c>
      <c r="G40" s="50">
        <v>1312</v>
      </c>
      <c r="H40" s="51">
        <v>1911</v>
      </c>
    </row>
    <row r="41" spans="1:8" x14ac:dyDescent="0.2">
      <c r="A41" s="198"/>
      <c r="B41" s="194" t="s">
        <v>239</v>
      </c>
      <c r="C41" s="47" t="s">
        <v>37</v>
      </c>
      <c r="D41" s="50">
        <v>13</v>
      </c>
      <c r="E41" s="50">
        <v>12</v>
      </c>
      <c r="F41" s="50" t="s">
        <v>58</v>
      </c>
      <c r="G41" s="50">
        <v>14</v>
      </c>
      <c r="H41" s="51" t="s">
        <v>168</v>
      </c>
    </row>
    <row r="42" spans="1:8" x14ac:dyDescent="0.2">
      <c r="A42" s="198"/>
      <c r="B42" s="196"/>
      <c r="C42" s="52" t="s">
        <v>100</v>
      </c>
      <c r="D42" s="50">
        <v>154</v>
      </c>
      <c r="E42" s="50">
        <v>142</v>
      </c>
      <c r="F42" s="50" t="s">
        <v>58</v>
      </c>
      <c r="G42" s="50">
        <v>36</v>
      </c>
      <c r="H42" s="51" t="s">
        <v>168</v>
      </c>
    </row>
    <row r="43" spans="1:8" x14ac:dyDescent="0.2">
      <c r="A43" s="198"/>
      <c r="B43" s="192" t="s">
        <v>238</v>
      </c>
      <c r="C43" s="47" t="s">
        <v>37</v>
      </c>
      <c r="D43" s="50">
        <v>14</v>
      </c>
      <c r="E43" s="50">
        <v>12</v>
      </c>
      <c r="F43" s="50">
        <v>31</v>
      </c>
      <c r="G43" s="50">
        <v>1</v>
      </c>
      <c r="H43" s="51">
        <v>5</v>
      </c>
    </row>
    <row r="44" spans="1:8" x14ac:dyDescent="0.2">
      <c r="A44" s="198"/>
      <c r="B44" s="193"/>
      <c r="C44" s="52" t="s">
        <v>100</v>
      </c>
      <c r="D44" s="50">
        <v>82</v>
      </c>
      <c r="E44" s="50">
        <v>104</v>
      </c>
      <c r="F44" s="50">
        <v>81</v>
      </c>
      <c r="G44" s="50">
        <v>3</v>
      </c>
      <c r="H44" s="51">
        <v>28</v>
      </c>
    </row>
    <row r="45" spans="1:8" x14ac:dyDescent="0.2">
      <c r="A45" s="198"/>
      <c r="B45" s="194" t="s">
        <v>104</v>
      </c>
      <c r="C45" s="52" t="s">
        <v>37</v>
      </c>
      <c r="D45" s="50">
        <v>3</v>
      </c>
      <c r="E45" s="50">
        <v>2</v>
      </c>
      <c r="F45" s="50" t="s">
        <v>58</v>
      </c>
      <c r="G45" s="50">
        <v>3</v>
      </c>
      <c r="H45" s="51">
        <v>2</v>
      </c>
    </row>
    <row r="46" spans="1:8" x14ac:dyDescent="0.2">
      <c r="A46" s="198"/>
      <c r="B46" s="196"/>
      <c r="C46" s="52" t="s">
        <v>100</v>
      </c>
      <c r="D46" s="50">
        <v>290</v>
      </c>
      <c r="E46" s="50">
        <v>189</v>
      </c>
      <c r="F46" s="50" t="s">
        <v>58</v>
      </c>
      <c r="G46" s="50">
        <v>117</v>
      </c>
      <c r="H46" s="51">
        <v>114</v>
      </c>
    </row>
    <row r="47" spans="1:8" x14ac:dyDescent="0.2">
      <c r="A47" s="198"/>
      <c r="B47" s="194" t="s">
        <v>103</v>
      </c>
      <c r="C47" s="47" t="s">
        <v>37</v>
      </c>
      <c r="D47" s="50">
        <v>32</v>
      </c>
      <c r="E47" s="50">
        <v>31</v>
      </c>
      <c r="F47" s="50">
        <v>38</v>
      </c>
      <c r="G47" s="50">
        <v>19</v>
      </c>
      <c r="H47" s="51">
        <v>36</v>
      </c>
    </row>
    <row r="48" spans="1:8" x14ac:dyDescent="0.2">
      <c r="A48" s="198"/>
      <c r="B48" s="196"/>
      <c r="C48" s="52" t="s">
        <v>100</v>
      </c>
      <c r="D48" s="50">
        <v>860</v>
      </c>
      <c r="E48" s="50">
        <v>598</v>
      </c>
      <c r="F48" s="50">
        <v>275</v>
      </c>
      <c r="G48" s="50">
        <v>81</v>
      </c>
      <c r="H48" s="51">
        <v>28</v>
      </c>
    </row>
    <row r="49" spans="1:8" x14ac:dyDescent="0.2">
      <c r="A49" s="198"/>
      <c r="B49" s="192" t="s">
        <v>102</v>
      </c>
      <c r="C49" s="52" t="s">
        <v>37</v>
      </c>
      <c r="D49" s="50">
        <v>1</v>
      </c>
      <c r="E49" s="50">
        <v>1</v>
      </c>
      <c r="F49" s="50">
        <v>1</v>
      </c>
      <c r="G49" s="50">
        <v>1</v>
      </c>
      <c r="H49" s="51">
        <v>1</v>
      </c>
    </row>
    <row r="50" spans="1:8" x14ac:dyDescent="0.2">
      <c r="A50" s="198"/>
      <c r="B50" s="193"/>
      <c r="C50" s="52" t="s">
        <v>100</v>
      </c>
      <c r="D50" s="57">
        <v>777</v>
      </c>
      <c r="E50" s="57">
        <v>770</v>
      </c>
      <c r="F50" s="50">
        <v>568</v>
      </c>
      <c r="G50" s="50">
        <v>595</v>
      </c>
      <c r="H50" s="51">
        <v>1104</v>
      </c>
    </row>
    <row r="51" spans="1:8" x14ac:dyDescent="0.2">
      <c r="A51" s="198"/>
      <c r="B51" s="194" t="s">
        <v>237</v>
      </c>
      <c r="C51" s="52" t="s">
        <v>37</v>
      </c>
      <c r="D51" s="50">
        <v>1</v>
      </c>
      <c r="E51" s="50" t="s">
        <v>58</v>
      </c>
      <c r="F51" s="50" t="s">
        <v>58</v>
      </c>
      <c r="G51" s="50">
        <v>1</v>
      </c>
      <c r="H51" s="51">
        <v>1</v>
      </c>
    </row>
    <row r="52" spans="1:8" x14ac:dyDescent="0.2">
      <c r="A52" s="198"/>
      <c r="B52" s="196"/>
      <c r="C52" s="52" t="s">
        <v>100</v>
      </c>
      <c r="D52" s="50">
        <v>337</v>
      </c>
      <c r="E52" s="50" t="s">
        <v>58</v>
      </c>
      <c r="F52" s="57" t="s">
        <v>58</v>
      </c>
      <c r="G52" s="57">
        <v>70</v>
      </c>
      <c r="H52" s="58">
        <v>94</v>
      </c>
    </row>
    <row r="53" spans="1:8" x14ac:dyDescent="0.2">
      <c r="A53" s="198"/>
      <c r="B53" s="194" t="s">
        <v>236</v>
      </c>
      <c r="C53" s="52" t="s">
        <v>37</v>
      </c>
      <c r="D53" s="50" t="s">
        <v>58</v>
      </c>
      <c r="E53" s="50" t="s">
        <v>58</v>
      </c>
      <c r="F53" s="50" t="s">
        <v>58</v>
      </c>
      <c r="G53" s="50" t="s">
        <v>58</v>
      </c>
      <c r="H53" s="58">
        <v>5</v>
      </c>
    </row>
    <row r="54" spans="1:8" x14ac:dyDescent="0.2">
      <c r="A54" s="198"/>
      <c r="B54" s="196"/>
      <c r="C54" s="52" t="s">
        <v>100</v>
      </c>
      <c r="D54" s="50" t="s">
        <v>58</v>
      </c>
      <c r="E54" s="50" t="s">
        <v>58</v>
      </c>
      <c r="F54" s="50" t="s">
        <v>58</v>
      </c>
      <c r="G54" s="50" t="s">
        <v>58</v>
      </c>
      <c r="H54" s="58">
        <v>63</v>
      </c>
    </row>
    <row r="55" spans="1:8" x14ac:dyDescent="0.2">
      <c r="A55" s="198"/>
      <c r="B55" s="192" t="s">
        <v>21</v>
      </c>
      <c r="C55" s="52" t="s">
        <v>37</v>
      </c>
      <c r="D55" s="59">
        <v>1</v>
      </c>
      <c r="E55" s="50">
        <v>1</v>
      </c>
      <c r="F55" s="50" t="s">
        <v>58</v>
      </c>
      <c r="G55" s="50">
        <v>1</v>
      </c>
      <c r="H55" s="58">
        <v>1</v>
      </c>
    </row>
    <row r="56" spans="1:8" x14ac:dyDescent="0.2">
      <c r="A56" s="199"/>
      <c r="B56" s="193"/>
      <c r="C56" s="52" t="s">
        <v>100</v>
      </c>
      <c r="D56" s="59">
        <v>135</v>
      </c>
      <c r="E56" s="50">
        <v>167</v>
      </c>
      <c r="F56" s="50" t="s">
        <v>58</v>
      </c>
      <c r="G56" s="50">
        <v>68</v>
      </c>
      <c r="H56" s="58">
        <v>78</v>
      </c>
    </row>
    <row r="57" spans="1:8" x14ac:dyDescent="0.2">
      <c r="A57" s="202" t="s">
        <v>101</v>
      </c>
      <c r="B57" s="203"/>
      <c r="C57" s="128" t="s">
        <v>37</v>
      </c>
      <c r="D57" s="50" t="s">
        <v>188</v>
      </c>
      <c r="E57" s="50" t="s">
        <v>58</v>
      </c>
      <c r="F57" s="50" t="s">
        <v>58</v>
      </c>
      <c r="G57" s="50" t="s">
        <v>58</v>
      </c>
      <c r="H57" s="51">
        <v>15</v>
      </c>
    </row>
    <row r="58" spans="1:8" x14ac:dyDescent="0.2">
      <c r="A58" s="204"/>
      <c r="B58" s="205"/>
      <c r="C58" s="60" t="s">
        <v>100</v>
      </c>
      <c r="D58" s="61" t="s">
        <v>58</v>
      </c>
      <c r="E58" s="61" t="s">
        <v>58</v>
      </c>
      <c r="F58" s="61" t="s">
        <v>58</v>
      </c>
      <c r="G58" s="61" t="s">
        <v>58</v>
      </c>
      <c r="H58" s="62">
        <v>584</v>
      </c>
    </row>
    <row r="59" spans="1:8" ht="15" customHeight="1" x14ac:dyDescent="0.2">
      <c r="A59" s="123"/>
      <c r="B59" s="123"/>
      <c r="C59" s="63"/>
      <c r="D59" s="50"/>
      <c r="E59" s="50"/>
      <c r="F59" s="50"/>
      <c r="G59" s="50"/>
      <c r="H59" s="18" t="s">
        <v>189</v>
      </c>
    </row>
    <row r="60" spans="1:8" s="21" customFormat="1" x14ac:dyDescent="0.2">
      <c r="A60" s="21" t="s">
        <v>194</v>
      </c>
    </row>
    <row r="61" spans="1:8" s="21" customFormat="1" x14ac:dyDescent="0.2">
      <c r="A61" s="21" t="s">
        <v>244</v>
      </c>
      <c r="C61" s="64"/>
      <c r="D61" s="65" t="s">
        <v>245</v>
      </c>
      <c r="E61" s="65"/>
      <c r="F61" s="65"/>
      <c r="G61" s="65"/>
      <c r="H61" s="65"/>
    </row>
    <row r="62" spans="1:8" s="21" customFormat="1" x14ac:dyDescent="0.2">
      <c r="A62" s="21" t="s">
        <v>246</v>
      </c>
      <c r="D62" s="21" t="s">
        <v>247</v>
      </c>
    </row>
    <row r="63" spans="1:8" s="21" customFormat="1" x14ac:dyDescent="0.2">
      <c r="A63" s="21" t="s">
        <v>242</v>
      </c>
    </row>
    <row r="64" spans="1:8" s="21" customFormat="1" x14ac:dyDescent="0.2">
      <c r="A64" s="21" t="s">
        <v>243</v>
      </c>
    </row>
    <row r="65" spans="1:46" s="21" customFormat="1" x14ac:dyDescent="0.2">
      <c r="A65" s="21" t="s">
        <v>248</v>
      </c>
      <c r="D65" s="21" t="s">
        <v>249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</sheetData>
  <customSheetViews>
    <customSheetView guid="{04EBE07F-30DD-4EA6-B961-45D14852912C}" showPageBreaks="1" printArea="1" view="pageBreakPreview">
      <selection activeCell="F12" sqref="F12"/>
      <colBreaks count="2" manualBreakCount="2">
        <brk id="14" max="15" man="1"/>
        <brk id="31" max="15" man="1"/>
      </colBreaks>
      <pageMargins left="0.23622047244094491" right="0.23622047244094491" top="0.74803149606299213" bottom="0.74803149606299213" header="0.31496062992125984" footer="0.31496062992125984"/>
      <pageSetup paperSize="9" scale="99" fitToWidth="0" orientation="portrait" r:id="rId1"/>
      <headerFooter alignWithMargins="0">
        <oddFooter>&amp;C&amp;A</oddFooter>
      </headerFooter>
    </customSheetView>
  </customSheetViews>
  <mergeCells count="30">
    <mergeCell ref="A57:B58"/>
    <mergeCell ref="B41:B42"/>
    <mergeCell ref="B43:B44"/>
    <mergeCell ref="B45:B46"/>
    <mergeCell ref="B47:B48"/>
    <mergeCell ref="B49:B50"/>
    <mergeCell ref="B51:B52"/>
    <mergeCell ref="B53:B54"/>
    <mergeCell ref="B55:B56"/>
    <mergeCell ref="A28:A31"/>
    <mergeCell ref="B29:B31"/>
    <mergeCell ref="A32:A36"/>
    <mergeCell ref="B37:B38"/>
    <mergeCell ref="B39:B40"/>
    <mergeCell ref="A37:A56"/>
    <mergeCell ref="B32:C32"/>
    <mergeCell ref="B33:C33"/>
    <mergeCell ref="B34:C34"/>
    <mergeCell ref="B35:C35"/>
    <mergeCell ref="B36:C36"/>
    <mergeCell ref="B28:C28"/>
    <mergeCell ref="A7:C7"/>
    <mergeCell ref="A8:A13"/>
    <mergeCell ref="B8:B9"/>
    <mergeCell ref="B10:B13"/>
    <mergeCell ref="A14:A27"/>
    <mergeCell ref="B14:B15"/>
    <mergeCell ref="B16:B19"/>
    <mergeCell ref="B20:B22"/>
    <mergeCell ref="B23:B26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  <colBreaks count="2" manualBreakCount="2">
    <brk id="14" max="15" man="1"/>
    <brk id="31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2.88671875" style="11" customWidth="1"/>
    <col min="2" max="2" width="20.33203125" style="11" customWidth="1"/>
    <col min="3" max="7" width="15.5546875" style="11" customWidth="1"/>
    <col min="8" max="16384" width="1.6640625" style="11"/>
  </cols>
  <sheetData>
    <row r="1" spans="1:7" s="19" customFormat="1" ht="19.2" x14ac:dyDescent="0.2">
      <c r="A1" s="19" t="str">
        <f ca="1">MID(CELL("FILENAME",A1),FIND("]",CELL("FILENAME",A1))+1,99)&amp;"　"&amp;"少年相談の状況"</f>
        <v>116　少年相談の状況</v>
      </c>
    </row>
    <row r="2" spans="1:7" s="21" customFormat="1" x14ac:dyDescent="0.2"/>
    <row r="3" spans="1:7" s="119" customFormat="1" ht="1.2" customHeight="1" x14ac:dyDescent="0.2"/>
    <row r="4" spans="1:7" s="21" customFormat="1" ht="1.2" customHeight="1" x14ac:dyDescent="0.2"/>
    <row r="5" spans="1:7" s="119" customFormat="1" ht="1.2" customHeight="1" x14ac:dyDescent="0.2"/>
    <row r="6" spans="1:7" ht="1.2" customHeight="1" x14ac:dyDescent="0.2">
      <c r="A6" s="21"/>
      <c r="B6" s="21"/>
    </row>
    <row r="7" spans="1:7" s="21" customFormat="1" ht="25.2" customHeight="1" x14ac:dyDescent="0.2">
      <c r="A7" s="208" t="s">
        <v>13</v>
      </c>
      <c r="B7" s="208"/>
      <c r="C7" s="31" t="s">
        <v>147</v>
      </c>
      <c r="D7" s="32" t="s">
        <v>146</v>
      </c>
      <c r="E7" s="31" t="s">
        <v>10</v>
      </c>
      <c r="F7" s="32" t="s">
        <v>9</v>
      </c>
      <c r="G7" s="121" t="s">
        <v>8</v>
      </c>
    </row>
    <row r="8" spans="1:7" s="21" customFormat="1" ht="25.2" customHeight="1" x14ac:dyDescent="0.2">
      <c r="A8" s="206" t="s">
        <v>27</v>
      </c>
      <c r="B8" s="207"/>
      <c r="C8" s="33">
        <v>1058</v>
      </c>
      <c r="D8" s="23">
        <v>941</v>
      </c>
      <c r="E8" s="23">
        <v>1183</v>
      </c>
      <c r="F8" s="23">
        <v>1019</v>
      </c>
      <c r="G8" s="34">
        <v>1310</v>
      </c>
    </row>
    <row r="9" spans="1:7" s="21" customFormat="1" ht="25.2" customHeight="1" x14ac:dyDescent="0.2">
      <c r="A9" s="35" t="s">
        <v>133</v>
      </c>
      <c r="B9" s="127" t="s">
        <v>145</v>
      </c>
      <c r="C9" s="36">
        <v>10</v>
      </c>
      <c r="D9" s="24">
        <v>15</v>
      </c>
      <c r="E9" s="24">
        <v>13</v>
      </c>
      <c r="F9" s="24">
        <v>16</v>
      </c>
      <c r="G9" s="37">
        <v>105</v>
      </c>
    </row>
    <row r="10" spans="1:7" s="21" customFormat="1" ht="25.2" customHeight="1" x14ac:dyDescent="0.2">
      <c r="A10" s="35" t="s">
        <v>133</v>
      </c>
      <c r="B10" s="38" t="s">
        <v>144</v>
      </c>
      <c r="C10" s="36">
        <v>16</v>
      </c>
      <c r="D10" s="24">
        <v>20</v>
      </c>
      <c r="E10" s="24">
        <v>17</v>
      </c>
      <c r="F10" s="24">
        <v>7</v>
      </c>
      <c r="G10" s="37">
        <v>12</v>
      </c>
    </row>
    <row r="11" spans="1:7" s="21" customFormat="1" ht="25.2" customHeight="1" x14ac:dyDescent="0.2">
      <c r="A11" s="35" t="s">
        <v>133</v>
      </c>
      <c r="B11" s="38" t="s">
        <v>143</v>
      </c>
      <c r="C11" s="36">
        <v>35</v>
      </c>
      <c r="D11" s="24">
        <v>50</v>
      </c>
      <c r="E11" s="24">
        <v>54</v>
      </c>
      <c r="F11" s="24">
        <v>32</v>
      </c>
      <c r="G11" s="37">
        <v>63</v>
      </c>
    </row>
    <row r="12" spans="1:7" s="21" customFormat="1" ht="25.2" customHeight="1" x14ac:dyDescent="0.2">
      <c r="A12" s="35" t="s">
        <v>133</v>
      </c>
      <c r="B12" s="39" t="s">
        <v>183</v>
      </c>
      <c r="C12" s="36">
        <v>124</v>
      </c>
      <c r="D12" s="24">
        <v>61</v>
      </c>
      <c r="E12" s="24">
        <v>79</v>
      </c>
      <c r="F12" s="24">
        <v>37</v>
      </c>
      <c r="G12" s="37">
        <v>39</v>
      </c>
    </row>
    <row r="13" spans="1:7" s="21" customFormat="1" ht="25.2" customHeight="1" x14ac:dyDescent="0.2">
      <c r="A13" s="35" t="s">
        <v>133</v>
      </c>
      <c r="B13" s="38" t="s">
        <v>142</v>
      </c>
      <c r="C13" s="36">
        <v>78</v>
      </c>
      <c r="D13" s="24">
        <v>76</v>
      </c>
      <c r="E13" s="24">
        <v>99</v>
      </c>
      <c r="F13" s="24">
        <v>59</v>
      </c>
      <c r="G13" s="37">
        <v>84</v>
      </c>
    </row>
    <row r="14" spans="1:7" s="21" customFormat="1" ht="25.2" customHeight="1" x14ac:dyDescent="0.2">
      <c r="A14" s="35" t="s">
        <v>133</v>
      </c>
      <c r="B14" s="38" t="s">
        <v>141</v>
      </c>
      <c r="C14" s="36">
        <v>170</v>
      </c>
      <c r="D14" s="24">
        <v>117</v>
      </c>
      <c r="E14" s="24">
        <v>282</v>
      </c>
      <c r="F14" s="24">
        <v>399</v>
      </c>
      <c r="G14" s="37">
        <v>443</v>
      </c>
    </row>
    <row r="15" spans="1:7" s="21" customFormat="1" ht="25.2" customHeight="1" x14ac:dyDescent="0.2">
      <c r="A15" s="35" t="s">
        <v>133</v>
      </c>
      <c r="B15" s="38" t="s">
        <v>140</v>
      </c>
      <c r="C15" s="36">
        <v>33</v>
      </c>
      <c r="D15" s="24">
        <v>24</v>
      </c>
      <c r="E15" s="24">
        <v>55</v>
      </c>
      <c r="F15" s="24">
        <v>46</v>
      </c>
      <c r="G15" s="37">
        <v>81</v>
      </c>
    </row>
    <row r="16" spans="1:7" s="21" customFormat="1" ht="25.2" customHeight="1" x14ac:dyDescent="0.2">
      <c r="A16" s="35" t="s">
        <v>133</v>
      </c>
      <c r="B16" s="39" t="s">
        <v>139</v>
      </c>
      <c r="C16" s="36">
        <v>55</v>
      </c>
      <c r="D16" s="24">
        <v>30</v>
      </c>
      <c r="E16" s="24">
        <v>15</v>
      </c>
      <c r="F16" s="24">
        <v>13</v>
      </c>
      <c r="G16" s="37">
        <v>12</v>
      </c>
    </row>
    <row r="17" spans="1:7" s="21" customFormat="1" ht="25.2" customHeight="1" x14ac:dyDescent="0.2">
      <c r="A17" s="35" t="s">
        <v>133</v>
      </c>
      <c r="B17" s="39" t="s">
        <v>184</v>
      </c>
      <c r="C17" s="36">
        <v>53</v>
      </c>
      <c r="D17" s="24">
        <v>38</v>
      </c>
      <c r="E17" s="24">
        <v>45</v>
      </c>
      <c r="F17" s="24">
        <v>30</v>
      </c>
      <c r="G17" s="37">
        <v>11</v>
      </c>
    </row>
    <row r="18" spans="1:7" s="21" customFormat="1" ht="25.2" customHeight="1" x14ac:dyDescent="0.2">
      <c r="A18" s="35" t="s">
        <v>133</v>
      </c>
      <c r="B18" s="38" t="s">
        <v>138</v>
      </c>
      <c r="C18" s="36">
        <v>33</v>
      </c>
      <c r="D18" s="24">
        <v>84</v>
      </c>
      <c r="E18" s="24">
        <v>100</v>
      </c>
      <c r="F18" s="24">
        <v>57</v>
      </c>
      <c r="G18" s="37">
        <v>92</v>
      </c>
    </row>
    <row r="19" spans="1:7" s="21" customFormat="1" ht="25.2" customHeight="1" x14ac:dyDescent="0.2">
      <c r="A19" s="35" t="s">
        <v>133</v>
      </c>
      <c r="B19" s="38" t="s">
        <v>137</v>
      </c>
      <c r="C19" s="36">
        <v>1</v>
      </c>
      <c r="D19" s="24" t="s">
        <v>58</v>
      </c>
      <c r="E19" s="24">
        <v>7</v>
      </c>
      <c r="F19" s="24">
        <v>1</v>
      </c>
      <c r="G19" s="26" t="s">
        <v>58</v>
      </c>
    </row>
    <row r="20" spans="1:7" s="21" customFormat="1" ht="25.2" customHeight="1" x14ac:dyDescent="0.2">
      <c r="A20" s="35"/>
      <c r="B20" s="39" t="s">
        <v>136</v>
      </c>
      <c r="C20" s="36">
        <v>29</v>
      </c>
      <c r="D20" s="24">
        <v>37</v>
      </c>
      <c r="E20" s="24">
        <v>69</v>
      </c>
      <c r="F20" s="24">
        <v>39</v>
      </c>
      <c r="G20" s="37">
        <v>25</v>
      </c>
    </row>
    <row r="21" spans="1:7" ht="25.2" customHeight="1" x14ac:dyDescent="0.2">
      <c r="A21" s="35" t="s">
        <v>133</v>
      </c>
      <c r="B21" s="38" t="s">
        <v>135</v>
      </c>
      <c r="C21" s="36" t="s">
        <v>58</v>
      </c>
      <c r="D21" s="24" t="s">
        <v>58</v>
      </c>
      <c r="E21" s="24" t="s">
        <v>58</v>
      </c>
      <c r="F21" s="24">
        <v>1</v>
      </c>
      <c r="G21" s="26" t="s">
        <v>58</v>
      </c>
    </row>
    <row r="22" spans="1:7" ht="25.2" customHeight="1" x14ac:dyDescent="0.2">
      <c r="A22" s="35"/>
      <c r="B22" s="38" t="s">
        <v>134</v>
      </c>
      <c r="C22" s="36">
        <v>58</v>
      </c>
      <c r="D22" s="24">
        <v>94</v>
      </c>
      <c r="E22" s="24">
        <v>52</v>
      </c>
      <c r="F22" s="24">
        <v>30</v>
      </c>
      <c r="G22" s="37">
        <v>66</v>
      </c>
    </row>
    <row r="23" spans="1:7" ht="25.2" customHeight="1" x14ac:dyDescent="0.2">
      <c r="A23" s="124" t="s">
        <v>133</v>
      </c>
      <c r="B23" s="40" t="s">
        <v>107</v>
      </c>
      <c r="C23" s="41">
        <v>363</v>
      </c>
      <c r="D23" s="42">
        <v>295</v>
      </c>
      <c r="E23" s="29">
        <v>296</v>
      </c>
      <c r="F23" s="29">
        <v>252</v>
      </c>
      <c r="G23" s="43">
        <v>277</v>
      </c>
    </row>
    <row r="24" spans="1:7" x14ac:dyDescent="0.2">
      <c r="B24" s="44"/>
      <c r="C24" s="21"/>
      <c r="D24" s="21"/>
      <c r="E24" s="21"/>
      <c r="F24" s="21"/>
      <c r="G24" s="45" t="s">
        <v>132</v>
      </c>
    </row>
    <row r="25" spans="1:7" x14ac:dyDescent="0.2">
      <c r="C25" s="46"/>
      <c r="D25" s="46"/>
      <c r="E25" s="46"/>
      <c r="F25" s="46"/>
      <c r="G25" s="46"/>
    </row>
    <row r="26" spans="1:7" s="21" customFormat="1" x14ac:dyDescent="0.2">
      <c r="A26" s="11"/>
      <c r="B26" s="11"/>
      <c r="C26" s="46"/>
      <c r="D26" s="46"/>
      <c r="E26" s="46"/>
      <c r="F26" s="46"/>
      <c r="G26" s="46"/>
    </row>
    <row r="27" spans="1:7" x14ac:dyDescent="0.2">
      <c r="C27" s="46"/>
      <c r="D27" s="46"/>
      <c r="E27" s="46"/>
      <c r="F27" s="46"/>
      <c r="G27" s="46"/>
    </row>
    <row r="28" spans="1:7" x14ac:dyDescent="0.2">
      <c r="C28" s="46"/>
      <c r="D28" s="46"/>
      <c r="E28" s="46"/>
      <c r="F28" s="46"/>
      <c r="G28" s="46"/>
    </row>
    <row r="29" spans="1:7" x14ac:dyDescent="0.2">
      <c r="C29" s="46"/>
      <c r="D29" s="46"/>
      <c r="E29" s="46"/>
      <c r="F29" s="46"/>
      <c r="G29" s="46"/>
    </row>
    <row r="30" spans="1:7" x14ac:dyDescent="0.2">
      <c r="C30" s="46"/>
      <c r="D30" s="46"/>
      <c r="E30" s="46"/>
      <c r="F30" s="46"/>
      <c r="G30" s="46"/>
    </row>
    <row r="31" spans="1:7" x14ac:dyDescent="0.2">
      <c r="C31" s="21"/>
      <c r="D31" s="21"/>
      <c r="E31" s="21"/>
      <c r="F31" s="21"/>
      <c r="G31" s="21"/>
    </row>
  </sheetData>
  <customSheetViews>
    <customSheetView guid="{04EBE07F-30DD-4EA6-B961-45D14852912C}" showPageBreaks="1" printArea="1" view="pageBreakPreview">
      <selection activeCell="E20" sqref="E20"/>
      <pageMargins left="0.23622047244094491" right="0.23622047244094491" top="0.74803149606299213" bottom="0.74803149606299213" header="0.31496062992125984" footer="0.31496062992125984"/>
      <pageSetup paperSize="9" scale="99" fitToWidth="0" orientation="portrait" r:id="rId1"/>
      <headerFooter alignWithMargins="0">
        <oddFooter>&amp;C&amp;A</oddFooter>
      </headerFooter>
    </customSheetView>
  </customSheetViews>
  <mergeCells count="2">
    <mergeCell ref="A8:B8"/>
    <mergeCell ref="A7:B7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2" width="2.109375" style="11" customWidth="1"/>
    <col min="3" max="3" width="11.77734375" style="11" customWidth="1"/>
    <col min="4" max="18" width="5.6640625" style="11" customWidth="1"/>
    <col min="19" max="16384" width="1.6640625" style="11"/>
  </cols>
  <sheetData>
    <row r="1" spans="1:18" s="19" customFormat="1" ht="19.2" x14ac:dyDescent="0.2">
      <c r="A1" s="8" t="str">
        <f ca="1">MID(CELL("FILENAME",A1),FIND("]",CELL("FILENAME",A1))+1,99)&amp;"　"&amp;"問題行為の件数"</f>
        <v>117　問題行為の件数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21" customForma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21" customFormat="1" ht="1.2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21" customFormat="1" ht="1.2" customHeight="1" x14ac:dyDescent="0.2"/>
    <row r="5" spans="1:18" s="119" customFormat="1" ht="1.2" customHeight="1" x14ac:dyDescent="0.2"/>
    <row r="6" spans="1:18" ht="1.2" customHeight="1" x14ac:dyDescent="0.2">
      <c r="A6" s="21"/>
      <c r="B6" s="21"/>
      <c r="C6" s="21"/>
    </row>
    <row r="7" spans="1:18" s="21" customFormat="1" ht="28.2" customHeight="1" x14ac:dyDescent="0.2">
      <c r="A7" s="180" t="s">
        <v>165</v>
      </c>
      <c r="B7" s="180"/>
      <c r="C7" s="180"/>
      <c r="D7" s="210" t="s">
        <v>164</v>
      </c>
      <c r="E7" s="164"/>
      <c r="F7" s="164"/>
      <c r="G7" s="210" t="s">
        <v>163</v>
      </c>
      <c r="H7" s="164"/>
      <c r="I7" s="164"/>
      <c r="J7" s="210" t="s">
        <v>162</v>
      </c>
      <c r="K7" s="164"/>
      <c r="L7" s="164"/>
      <c r="M7" s="210" t="s">
        <v>9</v>
      </c>
      <c r="N7" s="164"/>
      <c r="O7" s="164"/>
      <c r="P7" s="210" t="s">
        <v>161</v>
      </c>
      <c r="Q7" s="164"/>
      <c r="R7" s="164"/>
    </row>
    <row r="8" spans="1:18" s="21" customFormat="1" ht="40.200000000000003" customHeight="1" x14ac:dyDescent="0.2">
      <c r="A8" s="212"/>
      <c r="B8" s="212"/>
      <c r="C8" s="212"/>
      <c r="D8" s="22" t="s">
        <v>30</v>
      </c>
      <c r="E8" s="22" t="s">
        <v>160</v>
      </c>
      <c r="F8" s="22" t="s">
        <v>159</v>
      </c>
      <c r="G8" s="22" t="s">
        <v>30</v>
      </c>
      <c r="H8" s="22" t="s">
        <v>160</v>
      </c>
      <c r="I8" s="22" t="s">
        <v>159</v>
      </c>
      <c r="J8" s="22" t="s">
        <v>30</v>
      </c>
      <c r="K8" s="22" t="s">
        <v>160</v>
      </c>
      <c r="L8" s="22" t="s">
        <v>159</v>
      </c>
      <c r="M8" s="22" t="s">
        <v>30</v>
      </c>
      <c r="N8" s="22" t="s">
        <v>160</v>
      </c>
      <c r="O8" s="22" t="s">
        <v>159</v>
      </c>
      <c r="P8" s="22" t="s">
        <v>30</v>
      </c>
      <c r="Q8" s="22" t="s">
        <v>160</v>
      </c>
      <c r="R8" s="22" t="s">
        <v>159</v>
      </c>
    </row>
    <row r="9" spans="1:18" s="21" customFormat="1" ht="28.2" customHeight="1" x14ac:dyDescent="0.2">
      <c r="A9" s="206" t="s">
        <v>30</v>
      </c>
      <c r="B9" s="211"/>
      <c r="C9" s="135"/>
      <c r="D9" s="23">
        <v>24</v>
      </c>
      <c r="E9" s="23" t="s">
        <v>58</v>
      </c>
      <c r="F9" s="23">
        <v>24</v>
      </c>
      <c r="G9" s="23">
        <v>64</v>
      </c>
      <c r="H9" s="23">
        <v>1</v>
      </c>
      <c r="I9" s="23">
        <v>63</v>
      </c>
      <c r="J9" s="23">
        <v>52</v>
      </c>
      <c r="K9" s="23" t="s">
        <v>58</v>
      </c>
      <c r="L9" s="23">
        <v>52</v>
      </c>
      <c r="M9" s="23">
        <v>25</v>
      </c>
      <c r="N9" s="24" t="s">
        <v>92</v>
      </c>
      <c r="O9" s="23">
        <v>25</v>
      </c>
      <c r="P9" s="25">
        <v>29</v>
      </c>
      <c r="Q9" s="26" t="s">
        <v>166</v>
      </c>
      <c r="R9" s="25">
        <v>29</v>
      </c>
    </row>
    <row r="10" spans="1:18" s="21" customFormat="1" ht="28.2" customHeight="1" x14ac:dyDescent="0.2">
      <c r="A10" s="94"/>
      <c r="B10" s="213" t="s">
        <v>158</v>
      </c>
      <c r="C10" s="197"/>
      <c r="D10" s="24">
        <v>1</v>
      </c>
      <c r="E10" s="24" t="s">
        <v>58</v>
      </c>
      <c r="F10" s="24">
        <v>1</v>
      </c>
      <c r="G10" s="24">
        <v>2</v>
      </c>
      <c r="H10" s="24" t="s">
        <v>58</v>
      </c>
      <c r="I10" s="24">
        <v>2</v>
      </c>
      <c r="J10" s="24" t="s">
        <v>58</v>
      </c>
      <c r="K10" s="24" t="s">
        <v>58</v>
      </c>
      <c r="L10" s="24" t="s">
        <v>58</v>
      </c>
      <c r="M10" s="24" t="s">
        <v>92</v>
      </c>
      <c r="N10" s="24" t="s">
        <v>92</v>
      </c>
      <c r="O10" s="24" t="s">
        <v>92</v>
      </c>
      <c r="P10" s="26" t="s">
        <v>92</v>
      </c>
      <c r="Q10" s="26" t="s">
        <v>166</v>
      </c>
      <c r="R10" s="26" t="s">
        <v>166</v>
      </c>
    </row>
    <row r="11" spans="1:18" s="21" customFormat="1" ht="28.2" customHeight="1" x14ac:dyDescent="0.2">
      <c r="A11" s="123"/>
      <c r="B11" s="129"/>
      <c r="C11" s="125" t="s">
        <v>157</v>
      </c>
      <c r="D11" s="24" t="s">
        <v>58</v>
      </c>
      <c r="E11" s="24" t="s">
        <v>58</v>
      </c>
      <c r="F11" s="24" t="s">
        <v>58</v>
      </c>
      <c r="G11" s="24">
        <v>2</v>
      </c>
      <c r="H11" s="24" t="s">
        <v>58</v>
      </c>
      <c r="I11" s="24">
        <v>2</v>
      </c>
      <c r="J11" s="24" t="s">
        <v>58</v>
      </c>
      <c r="K11" s="24" t="s">
        <v>58</v>
      </c>
      <c r="L11" s="24" t="s">
        <v>58</v>
      </c>
      <c r="M11" s="24" t="s">
        <v>92</v>
      </c>
      <c r="N11" s="24" t="s">
        <v>92</v>
      </c>
      <c r="O11" s="24" t="s">
        <v>92</v>
      </c>
      <c r="P11" s="26" t="s">
        <v>92</v>
      </c>
      <c r="Q11" s="26" t="s">
        <v>166</v>
      </c>
      <c r="R11" s="26" t="s">
        <v>166</v>
      </c>
    </row>
    <row r="12" spans="1:18" s="21" customFormat="1" ht="28.2" customHeight="1" x14ac:dyDescent="0.2">
      <c r="A12" s="123"/>
      <c r="B12" s="129"/>
      <c r="C12" s="129" t="s">
        <v>156</v>
      </c>
      <c r="D12" s="24" t="s">
        <v>58</v>
      </c>
      <c r="E12" s="24" t="s">
        <v>58</v>
      </c>
      <c r="F12" s="24" t="s">
        <v>58</v>
      </c>
      <c r="G12" s="24" t="s">
        <v>58</v>
      </c>
      <c r="H12" s="24" t="s">
        <v>58</v>
      </c>
      <c r="I12" s="24" t="s">
        <v>58</v>
      </c>
      <c r="J12" s="24" t="s">
        <v>58</v>
      </c>
      <c r="K12" s="24" t="s">
        <v>58</v>
      </c>
      <c r="L12" s="24" t="s">
        <v>58</v>
      </c>
      <c r="M12" s="24" t="s">
        <v>92</v>
      </c>
      <c r="N12" s="24" t="s">
        <v>92</v>
      </c>
      <c r="O12" s="24" t="s">
        <v>92</v>
      </c>
      <c r="P12" s="26" t="s">
        <v>92</v>
      </c>
      <c r="Q12" s="26" t="s">
        <v>166</v>
      </c>
      <c r="R12" s="26" t="s">
        <v>166</v>
      </c>
    </row>
    <row r="13" spans="1:18" s="21" customFormat="1" ht="28.2" customHeight="1" x14ac:dyDescent="0.2">
      <c r="A13" s="123"/>
      <c r="B13" s="129"/>
      <c r="C13" s="129" t="s">
        <v>155</v>
      </c>
      <c r="D13" s="24" t="s">
        <v>58</v>
      </c>
      <c r="E13" s="24" t="s">
        <v>58</v>
      </c>
      <c r="F13" s="24" t="s">
        <v>58</v>
      </c>
      <c r="G13" s="24" t="s">
        <v>58</v>
      </c>
      <c r="H13" s="24" t="s">
        <v>58</v>
      </c>
      <c r="I13" s="24" t="s">
        <v>58</v>
      </c>
      <c r="J13" s="24" t="s">
        <v>58</v>
      </c>
      <c r="K13" s="24" t="s">
        <v>58</v>
      </c>
      <c r="L13" s="24" t="s">
        <v>58</v>
      </c>
      <c r="M13" s="24" t="s">
        <v>92</v>
      </c>
      <c r="N13" s="24" t="s">
        <v>92</v>
      </c>
      <c r="O13" s="24" t="s">
        <v>92</v>
      </c>
      <c r="P13" s="26" t="s">
        <v>92</v>
      </c>
      <c r="Q13" s="26" t="s">
        <v>166</v>
      </c>
      <c r="R13" s="26" t="s">
        <v>166</v>
      </c>
    </row>
    <row r="14" spans="1:18" s="21" customFormat="1" ht="28.2" customHeight="1" x14ac:dyDescent="0.2">
      <c r="A14" s="123"/>
      <c r="B14" s="129"/>
      <c r="C14" s="129" t="s">
        <v>154</v>
      </c>
      <c r="D14" s="24" t="s">
        <v>58</v>
      </c>
      <c r="E14" s="24" t="s">
        <v>58</v>
      </c>
      <c r="F14" s="24" t="s">
        <v>58</v>
      </c>
      <c r="G14" s="24" t="s">
        <v>58</v>
      </c>
      <c r="H14" s="24" t="s">
        <v>58</v>
      </c>
      <c r="I14" s="24" t="s">
        <v>58</v>
      </c>
      <c r="J14" s="24" t="s">
        <v>58</v>
      </c>
      <c r="K14" s="24" t="s">
        <v>58</v>
      </c>
      <c r="L14" s="24" t="s">
        <v>58</v>
      </c>
      <c r="M14" s="24" t="s">
        <v>92</v>
      </c>
      <c r="N14" s="24" t="s">
        <v>92</v>
      </c>
      <c r="O14" s="24" t="s">
        <v>92</v>
      </c>
      <c r="P14" s="26" t="s">
        <v>92</v>
      </c>
      <c r="Q14" s="26" t="s">
        <v>166</v>
      </c>
      <c r="R14" s="26" t="s">
        <v>166</v>
      </c>
    </row>
    <row r="15" spans="1:18" s="21" customFormat="1" ht="28.2" customHeight="1" x14ac:dyDescent="0.2">
      <c r="A15" s="123"/>
      <c r="B15" s="129"/>
      <c r="C15" s="27" t="s">
        <v>193</v>
      </c>
      <c r="D15" s="24" t="s">
        <v>58</v>
      </c>
      <c r="E15" s="24" t="s">
        <v>58</v>
      </c>
      <c r="F15" s="24" t="s">
        <v>58</v>
      </c>
      <c r="G15" s="24" t="s">
        <v>58</v>
      </c>
      <c r="H15" s="24" t="s">
        <v>58</v>
      </c>
      <c r="I15" s="24" t="s">
        <v>58</v>
      </c>
      <c r="J15" s="24" t="s">
        <v>58</v>
      </c>
      <c r="K15" s="24" t="s">
        <v>58</v>
      </c>
      <c r="L15" s="24" t="s">
        <v>58</v>
      </c>
      <c r="M15" s="24" t="s">
        <v>92</v>
      </c>
      <c r="N15" s="24" t="s">
        <v>92</v>
      </c>
      <c r="O15" s="24" t="s">
        <v>92</v>
      </c>
      <c r="P15" s="26" t="s">
        <v>92</v>
      </c>
      <c r="Q15" s="26" t="s">
        <v>166</v>
      </c>
      <c r="R15" s="26" t="s">
        <v>166</v>
      </c>
    </row>
    <row r="16" spans="1:18" s="21" customFormat="1" ht="28.2" customHeight="1" x14ac:dyDescent="0.2">
      <c r="A16" s="123"/>
      <c r="B16" s="129"/>
      <c r="C16" s="129" t="s">
        <v>153</v>
      </c>
      <c r="D16" s="24">
        <v>1</v>
      </c>
      <c r="E16" s="24" t="s">
        <v>58</v>
      </c>
      <c r="F16" s="24">
        <v>1</v>
      </c>
      <c r="G16" s="24" t="s">
        <v>58</v>
      </c>
      <c r="H16" s="24" t="s">
        <v>58</v>
      </c>
      <c r="I16" s="24" t="s">
        <v>58</v>
      </c>
      <c r="J16" s="24" t="s">
        <v>58</v>
      </c>
      <c r="K16" s="24" t="s">
        <v>58</v>
      </c>
      <c r="L16" s="24" t="s">
        <v>58</v>
      </c>
      <c r="M16" s="24" t="s">
        <v>92</v>
      </c>
      <c r="N16" s="24" t="s">
        <v>92</v>
      </c>
      <c r="O16" s="24" t="s">
        <v>92</v>
      </c>
      <c r="P16" s="26" t="s">
        <v>92</v>
      </c>
      <c r="Q16" s="26" t="s">
        <v>166</v>
      </c>
      <c r="R16" s="26" t="s">
        <v>166</v>
      </c>
    </row>
    <row r="17" spans="1:18" s="21" customFormat="1" ht="28.2" customHeight="1" x14ac:dyDescent="0.2">
      <c r="A17" s="123"/>
      <c r="B17" s="129"/>
      <c r="C17" s="129" t="s">
        <v>152</v>
      </c>
      <c r="D17" s="24" t="s">
        <v>58</v>
      </c>
      <c r="E17" s="24" t="s">
        <v>58</v>
      </c>
      <c r="F17" s="24" t="s">
        <v>58</v>
      </c>
      <c r="G17" s="24" t="s">
        <v>58</v>
      </c>
      <c r="H17" s="24" t="s">
        <v>58</v>
      </c>
      <c r="I17" s="24" t="s">
        <v>58</v>
      </c>
      <c r="J17" s="24" t="s">
        <v>58</v>
      </c>
      <c r="K17" s="24" t="s">
        <v>58</v>
      </c>
      <c r="L17" s="24" t="s">
        <v>58</v>
      </c>
      <c r="M17" s="24" t="s">
        <v>92</v>
      </c>
      <c r="N17" s="24" t="s">
        <v>92</v>
      </c>
      <c r="O17" s="24" t="s">
        <v>92</v>
      </c>
      <c r="P17" s="26" t="s">
        <v>92</v>
      </c>
      <c r="Q17" s="26" t="s">
        <v>166</v>
      </c>
      <c r="R17" s="26" t="s">
        <v>166</v>
      </c>
    </row>
    <row r="18" spans="1:18" s="21" customFormat="1" ht="28.2" customHeight="1" x14ac:dyDescent="0.2">
      <c r="A18" s="123"/>
      <c r="B18" s="126"/>
      <c r="C18" s="27" t="s">
        <v>107</v>
      </c>
      <c r="D18" s="24" t="s">
        <v>58</v>
      </c>
      <c r="E18" s="24" t="s">
        <v>58</v>
      </c>
      <c r="F18" s="24" t="s">
        <v>58</v>
      </c>
      <c r="G18" s="24" t="s">
        <v>58</v>
      </c>
      <c r="H18" s="24" t="s">
        <v>58</v>
      </c>
      <c r="I18" s="24" t="s">
        <v>58</v>
      </c>
      <c r="J18" s="24" t="s">
        <v>58</v>
      </c>
      <c r="K18" s="24" t="s">
        <v>58</v>
      </c>
      <c r="L18" s="24" t="s">
        <v>58</v>
      </c>
      <c r="M18" s="24" t="s">
        <v>92</v>
      </c>
      <c r="N18" s="24" t="s">
        <v>92</v>
      </c>
      <c r="O18" s="24" t="s">
        <v>92</v>
      </c>
      <c r="P18" s="26" t="s">
        <v>92</v>
      </c>
      <c r="Q18" s="26" t="s">
        <v>166</v>
      </c>
      <c r="R18" s="26" t="s">
        <v>166</v>
      </c>
    </row>
    <row r="19" spans="1:18" s="21" customFormat="1" ht="28.2" customHeight="1" x14ac:dyDescent="0.2">
      <c r="B19" s="209" t="s">
        <v>192</v>
      </c>
      <c r="C19" s="197"/>
      <c r="D19" s="24">
        <v>23</v>
      </c>
      <c r="E19" s="24" t="s">
        <v>58</v>
      </c>
      <c r="F19" s="24">
        <v>23</v>
      </c>
      <c r="G19" s="24">
        <v>62</v>
      </c>
      <c r="H19" s="24">
        <v>1</v>
      </c>
      <c r="I19" s="24">
        <v>61</v>
      </c>
      <c r="J19" s="24">
        <v>52</v>
      </c>
      <c r="K19" s="24" t="s">
        <v>58</v>
      </c>
      <c r="L19" s="24">
        <v>52</v>
      </c>
      <c r="M19" s="24">
        <v>25</v>
      </c>
      <c r="N19" s="24" t="s">
        <v>92</v>
      </c>
      <c r="O19" s="24">
        <v>25</v>
      </c>
      <c r="P19" s="26">
        <v>29</v>
      </c>
      <c r="Q19" s="26" t="s">
        <v>166</v>
      </c>
      <c r="R19" s="26">
        <v>29</v>
      </c>
    </row>
    <row r="20" spans="1:18" s="21" customFormat="1" ht="28.2" customHeight="1" x14ac:dyDescent="0.2">
      <c r="A20" s="123"/>
      <c r="B20" s="95"/>
      <c r="C20" s="125" t="s">
        <v>151</v>
      </c>
      <c r="D20" s="24">
        <v>9</v>
      </c>
      <c r="E20" s="24" t="s">
        <v>58</v>
      </c>
      <c r="F20" s="24">
        <v>9</v>
      </c>
      <c r="G20" s="24">
        <v>9</v>
      </c>
      <c r="H20" s="24" t="s">
        <v>58</v>
      </c>
      <c r="I20" s="24">
        <v>9</v>
      </c>
      <c r="J20" s="24">
        <v>10</v>
      </c>
      <c r="K20" s="24" t="s">
        <v>58</v>
      </c>
      <c r="L20" s="24">
        <v>10</v>
      </c>
      <c r="M20" s="24">
        <v>3</v>
      </c>
      <c r="N20" s="24" t="s">
        <v>92</v>
      </c>
      <c r="O20" s="24">
        <v>3</v>
      </c>
      <c r="P20" s="26">
        <v>3</v>
      </c>
      <c r="Q20" s="26" t="s">
        <v>166</v>
      </c>
      <c r="R20" s="26">
        <v>3</v>
      </c>
    </row>
    <row r="21" spans="1:18" s="21" customFormat="1" ht="28.2" customHeight="1" x14ac:dyDescent="0.2">
      <c r="A21" s="123"/>
      <c r="B21" s="95"/>
      <c r="C21" s="129" t="s">
        <v>150</v>
      </c>
      <c r="D21" s="24" t="s">
        <v>58</v>
      </c>
      <c r="E21" s="24" t="s">
        <v>58</v>
      </c>
      <c r="F21" s="24" t="s">
        <v>58</v>
      </c>
      <c r="G21" s="24" t="s">
        <v>58</v>
      </c>
      <c r="H21" s="24" t="s">
        <v>58</v>
      </c>
      <c r="I21" s="24" t="s">
        <v>58</v>
      </c>
      <c r="J21" s="24" t="s">
        <v>58</v>
      </c>
      <c r="K21" s="24" t="s">
        <v>58</v>
      </c>
      <c r="L21" s="24" t="s">
        <v>58</v>
      </c>
      <c r="M21" s="24" t="s">
        <v>92</v>
      </c>
      <c r="N21" s="24" t="s">
        <v>92</v>
      </c>
      <c r="O21" s="24" t="s">
        <v>92</v>
      </c>
      <c r="P21" s="26" t="s">
        <v>92</v>
      </c>
      <c r="Q21" s="26" t="s">
        <v>166</v>
      </c>
      <c r="R21" s="26" t="s">
        <v>166</v>
      </c>
    </row>
    <row r="22" spans="1:18" ht="28.2" customHeight="1" x14ac:dyDescent="0.2">
      <c r="A22" s="123"/>
      <c r="B22" s="95"/>
      <c r="C22" s="27" t="s">
        <v>190</v>
      </c>
      <c r="D22" s="24" t="s">
        <v>58</v>
      </c>
      <c r="E22" s="24" t="s">
        <v>58</v>
      </c>
      <c r="F22" s="24" t="s">
        <v>58</v>
      </c>
      <c r="G22" s="24" t="s">
        <v>58</v>
      </c>
      <c r="H22" s="24" t="s">
        <v>58</v>
      </c>
      <c r="I22" s="24" t="s">
        <v>58</v>
      </c>
      <c r="J22" s="24" t="s">
        <v>58</v>
      </c>
      <c r="K22" s="24" t="s">
        <v>58</v>
      </c>
      <c r="L22" s="24" t="s">
        <v>58</v>
      </c>
      <c r="M22" s="24" t="s">
        <v>92</v>
      </c>
      <c r="N22" s="24" t="s">
        <v>92</v>
      </c>
      <c r="O22" s="24" t="s">
        <v>92</v>
      </c>
      <c r="P22" s="26" t="s">
        <v>92</v>
      </c>
      <c r="Q22" s="26" t="s">
        <v>166</v>
      </c>
      <c r="R22" s="26" t="s">
        <v>166</v>
      </c>
    </row>
    <row r="23" spans="1:18" ht="28.2" customHeight="1" x14ac:dyDescent="0.2">
      <c r="A23" s="123"/>
      <c r="B23" s="95"/>
      <c r="C23" s="129" t="s">
        <v>149</v>
      </c>
      <c r="D23" s="24">
        <v>12</v>
      </c>
      <c r="E23" s="24" t="s">
        <v>58</v>
      </c>
      <c r="F23" s="24">
        <v>12</v>
      </c>
      <c r="G23" s="24">
        <v>50</v>
      </c>
      <c r="H23" s="24" t="s">
        <v>58</v>
      </c>
      <c r="I23" s="24">
        <v>50</v>
      </c>
      <c r="J23" s="24">
        <v>42</v>
      </c>
      <c r="K23" s="24" t="s">
        <v>58</v>
      </c>
      <c r="L23" s="24">
        <v>42</v>
      </c>
      <c r="M23" s="24">
        <v>21</v>
      </c>
      <c r="N23" s="24" t="s">
        <v>92</v>
      </c>
      <c r="O23" s="24">
        <v>21</v>
      </c>
      <c r="P23" s="26">
        <v>24</v>
      </c>
      <c r="Q23" s="26" t="s">
        <v>166</v>
      </c>
      <c r="R23" s="26">
        <v>24</v>
      </c>
    </row>
    <row r="24" spans="1:18" ht="28.2" customHeight="1" x14ac:dyDescent="0.2">
      <c r="A24" s="123"/>
      <c r="B24" s="95"/>
      <c r="C24" s="27" t="s">
        <v>191</v>
      </c>
      <c r="D24" s="24">
        <v>1</v>
      </c>
      <c r="E24" s="24" t="s">
        <v>58</v>
      </c>
      <c r="F24" s="24">
        <v>1</v>
      </c>
      <c r="G24" s="24">
        <v>1</v>
      </c>
      <c r="H24" s="24" t="s">
        <v>58</v>
      </c>
      <c r="I24" s="24">
        <v>1</v>
      </c>
      <c r="J24" s="24" t="s">
        <v>58</v>
      </c>
      <c r="K24" s="24" t="s">
        <v>58</v>
      </c>
      <c r="L24" s="24" t="s">
        <v>58</v>
      </c>
      <c r="M24" s="24" t="s">
        <v>92</v>
      </c>
      <c r="N24" s="24" t="s">
        <v>92</v>
      </c>
      <c r="O24" s="24" t="s">
        <v>92</v>
      </c>
      <c r="P24" s="26" t="s">
        <v>166</v>
      </c>
      <c r="Q24" s="26" t="s">
        <v>166</v>
      </c>
      <c r="R24" s="26" t="s">
        <v>166</v>
      </c>
    </row>
    <row r="25" spans="1:18" ht="28.2" customHeight="1" x14ac:dyDescent="0.2">
      <c r="A25" s="123"/>
      <c r="B25" s="95"/>
      <c r="C25" s="129" t="s">
        <v>148</v>
      </c>
      <c r="D25" s="24">
        <v>1</v>
      </c>
      <c r="E25" s="24" t="s">
        <v>58</v>
      </c>
      <c r="F25" s="24">
        <v>1</v>
      </c>
      <c r="G25" s="24" t="s">
        <v>58</v>
      </c>
      <c r="H25" s="24" t="s">
        <v>58</v>
      </c>
      <c r="I25" s="24" t="s">
        <v>58</v>
      </c>
      <c r="J25" s="24" t="s">
        <v>58</v>
      </c>
      <c r="K25" s="24" t="s">
        <v>58</v>
      </c>
      <c r="L25" s="24" t="s">
        <v>58</v>
      </c>
      <c r="M25" s="24">
        <v>1</v>
      </c>
      <c r="N25" s="24" t="s">
        <v>92</v>
      </c>
      <c r="O25" s="24">
        <v>1</v>
      </c>
      <c r="P25" s="26">
        <v>2</v>
      </c>
      <c r="Q25" s="26" t="s">
        <v>166</v>
      </c>
      <c r="R25" s="26">
        <v>2</v>
      </c>
    </row>
    <row r="26" spans="1:18" ht="28.2" customHeight="1" x14ac:dyDescent="0.2">
      <c r="A26" s="124"/>
      <c r="B26" s="96"/>
      <c r="C26" s="28" t="s">
        <v>107</v>
      </c>
      <c r="D26" s="29" t="s">
        <v>58</v>
      </c>
      <c r="E26" s="29" t="s">
        <v>58</v>
      </c>
      <c r="F26" s="29" t="s">
        <v>58</v>
      </c>
      <c r="G26" s="29">
        <v>2</v>
      </c>
      <c r="H26" s="29">
        <v>1</v>
      </c>
      <c r="I26" s="29">
        <v>1</v>
      </c>
      <c r="J26" s="29" t="s">
        <v>58</v>
      </c>
      <c r="K26" s="29" t="s">
        <v>58</v>
      </c>
      <c r="L26" s="29" t="s">
        <v>58</v>
      </c>
      <c r="M26" s="29" t="s">
        <v>92</v>
      </c>
      <c r="N26" s="29" t="s">
        <v>92</v>
      </c>
      <c r="O26" s="29" t="s">
        <v>92</v>
      </c>
      <c r="P26" s="30" t="s">
        <v>166</v>
      </c>
      <c r="Q26" s="30" t="s">
        <v>166</v>
      </c>
      <c r="R26" s="30" t="s">
        <v>166</v>
      </c>
    </row>
    <row r="27" spans="1:18" s="21" customFormat="1" x14ac:dyDescent="0.2">
      <c r="C27" s="11"/>
      <c r="R27" s="18" t="s">
        <v>132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8" scale="99" fitToWidth="0" orientation="landscape" r:id="rId1"/>
      <headerFooter alignWithMargins="0">
        <oddFooter>&amp;C&amp;A</oddFooter>
      </headerFooter>
    </customSheetView>
  </customSheetViews>
  <mergeCells count="9">
    <mergeCell ref="B19:C19"/>
    <mergeCell ref="G7:I7"/>
    <mergeCell ref="J7:L7"/>
    <mergeCell ref="M7:O7"/>
    <mergeCell ref="P7:R7"/>
    <mergeCell ref="A9:C9"/>
    <mergeCell ref="A7:C8"/>
    <mergeCell ref="D7:F7"/>
    <mergeCell ref="B10:C10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zoomScalePageLayoutView="85" workbookViewId="0">
      <selection activeCell="C14" sqref="C14"/>
    </sheetView>
  </sheetViews>
  <sheetFormatPr defaultColWidth="12.5546875" defaultRowHeight="12" x14ac:dyDescent="0.2"/>
  <cols>
    <col min="1" max="7" width="14.44140625" style="11" customWidth="1"/>
    <col min="8" max="16384" width="12.5546875" style="11"/>
  </cols>
  <sheetData>
    <row r="1" spans="1:11" s="9" customFormat="1" ht="19.2" x14ac:dyDescent="0.2">
      <c r="A1" s="8" t="str">
        <f ca="1">MID(CELL("FILENAME",A1),FIND("]",CELL("FILENAME",A1))+1,99)&amp;"　"&amp;"とよなか男女共同参画推進センターすてっぷの利用状況"</f>
        <v>106　とよなか男女共同参画推進センターすてっぷの利用状況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.2" customHeight="1" x14ac:dyDescent="0.2"/>
    <row r="7" spans="1:11" s="131" customFormat="1" ht="25.2" customHeight="1" x14ac:dyDescent="0.2">
      <c r="A7" s="137" t="s">
        <v>13</v>
      </c>
      <c r="B7" s="138"/>
      <c r="C7" s="110" t="s">
        <v>12</v>
      </c>
      <c r="D7" s="110" t="s">
        <v>11</v>
      </c>
      <c r="E7" s="110" t="s">
        <v>10</v>
      </c>
      <c r="F7" s="110" t="s">
        <v>9</v>
      </c>
      <c r="G7" s="130" t="s">
        <v>8</v>
      </c>
    </row>
    <row r="8" spans="1:11" ht="42" customHeight="1" x14ac:dyDescent="0.2">
      <c r="A8" s="135" t="s">
        <v>7</v>
      </c>
      <c r="B8" s="13" t="s">
        <v>175</v>
      </c>
      <c r="C8" s="14">
        <v>1106</v>
      </c>
      <c r="D8" s="14">
        <v>1098</v>
      </c>
      <c r="E8" s="14">
        <v>1268</v>
      </c>
      <c r="F8" s="14">
        <v>1329</v>
      </c>
      <c r="G8" s="15">
        <v>1401</v>
      </c>
    </row>
    <row r="9" spans="1:11" ht="42" customHeight="1" x14ac:dyDescent="0.2">
      <c r="A9" s="135"/>
      <c r="B9" s="13" t="s">
        <v>176</v>
      </c>
      <c r="C9" s="14">
        <v>903</v>
      </c>
      <c r="D9" s="14">
        <v>915</v>
      </c>
      <c r="E9" s="14">
        <v>662</v>
      </c>
      <c r="F9" s="14">
        <v>718</v>
      </c>
      <c r="G9" s="15">
        <v>717</v>
      </c>
    </row>
    <row r="10" spans="1:11" ht="42" customHeight="1" x14ac:dyDescent="0.2">
      <c r="A10" s="139" t="s">
        <v>173</v>
      </c>
      <c r="B10" s="115" t="s">
        <v>6</v>
      </c>
      <c r="C10" s="14">
        <v>102142</v>
      </c>
      <c r="D10" s="14">
        <v>92764</v>
      </c>
      <c r="E10" s="14">
        <v>47970</v>
      </c>
      <c r="F10" s="14">
        <v>64817</v>
      </c>
      <c r="G10" s="15">
        <v>58051</v>
      </c>
    </row>
    <row r="11" spans="1:11" ht="42" customHeight="1" x14ac:dyDescent="0.2">
      <c r="A11" s="135"/>
      <c r="B11" s="115" t="s">
        <v>5</v>
      </c>
      <c r="C11" s="14">
        <v>25244</v>
      </c>
      <c r="D11" s="14">
        <v>23672</v>
      </c>
      <c r="E11" s="14">
        <v>21342</v>
      </c>
      <c r="F11" s="14">
        <v>21771</v>
      </c>
      <c r="G11" s="15">
        <v>22631</v>
      </c>
    </row>
    <row r="12" spans="1:11" ht="42" customHeight="1" x14ac:dyDescent="0.2">
      <c r="A12" s="139" t="s">
        <v>174</v>
      </c>
      <c r="B12" s="115" t="s">
        <v>2</v>
      </c>
      <c r="C12" s="14">
        <v>469</v>
      </c>
      <c r="D12" s="14">
        <v>458</v>
      </c>
      <c r="E12" s="14">
        <v>321</v>
      </c>
      <c r="F12" s="14">
        <v>194</v>
      </c>
      <c r="G12" s="15">
        <v>182</v>
      </c>
    </row>
    <row r="13" spans="1:11" ht="42" customHeight="1" x14ac:dyDescent="0.2">
      <c r="A13" s="135"/>
      <c r="B13" s="115" t="s">
        <v>1</v>
      </c>
      <c r="C13" s="14">
        <v>21152</v>
      </c>
      <c r="D13" s="14">
        <v>24880</v>
      </c>
      <c r="E13" s="14">
        <v>7663</v>
      </c>
      <c r="F13" s="14">
        <v>5163</v>
      </c>
      <c r="G13" s="15">
        <v>4170</v>
      </c>
    </row>
    <row r="14" spans="1:11" ht="42" customHeight="1" x14ac:dyDescent="0.2">
      <c r="A14" s="140" t="s">
        <v>4</v>
      </c>
      <c r="B14" s="115" t="s">
        <v>2</v>
      </c>
      <c r="C14" s="14">
        <v>2890</v>
      </c>
      <c r="D14" s="14">
        <v>2739</v>
      </c>
      <c r="E14" s="14">
        <v>2479</v>
      </c>
      <c r="F14" s="14">
        <v>1135</v>
      </c>
      <c r="G14" s="15">
        <v>975</v>
      </c>
    </row>
    <row r="15" spans="1:11" ht="42" customHeight="1" x14ac:dyDescent="0.2">
      <c r="A15" s="140"/>
      <c r="B15" s="115" t="s">
        <v>1</v>
      </c>
      <c r="C15" s="14">
        <v>20748</v>
      </c>
      <c r="D15" s="14">
        <v>21811</v>
      </c>
      <c r="E15" s="14">
        <v>11820</v>
      </c>
      <c r="F15" s="14">
        <v>5671</v>
      </c>
      <c r="G15" s="15">
        <v>5363</v>
      </c>
    </row>
    <row r="16" spans="1:11" ht="42" customHeight="1" x14ac:dyDescent="0.2">
      <c r="A16" s="135" t="s">
        <v>3</v>
      </c>
      <c r="B16" s="115" t="s">
        <v>2</v>
      </c>
      <c r="C16" s="14">
        <v>845</v>
      </c>
      <c r="D16" s="14">
        <v>772</v>
      </c>
      <c r="E16" s="14">
        <v>539</v>
      </c>
      <c r="F16" s="14">
        <v>443</v>
      </c>
      <c r="G16" s="15">
        <v>305</v>
      </c>
    </row>
    <row r="17" spans="1:7" ht="42" customHeight="1" x14ac:dyDescent="0.2">
      <c r="A17" s="136"/>
      <c r="B17" s="118" t="s">
        <v>1</v>
      </c>
      <c r="C17" s="16">
        <v>12898</v>
      </c>
      <c r="D17" s="16">
        <v>12511</v>
      </c>
      <c r="E17" s="16">
        <v>4039</v>
      </c>
      <c r="F17" s="16">
        <v>4242</v>
      </c>
      <c r="G17" s="17">
        <v>2111</v>
      </c>
    </row>
    <row r="18" spans="1:7" x14ac:dyDescent="0.2">
      <c r="G18" s="18" t="s">
        <v>0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6">
    <mergeCell ref="A16:A17"/>
    <mergeCell ref="A7:B7"/>
    <mergeCell ref="A8:A9"/>
    <mergeCell ref="A10:A11"/>
    <mergeCell ref="A12:A13"/>
    <mergeCell ref="A14:A15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19.44140625" style="11" customWidth="1"/>
    <col min="2" max="2" width="7.6640625" style="11" customWidth="1"/>
    <col min="3" max="6" width="14.21875" style="11" customWidth="1"/>
    <col min="7" max="7" width="8.5546875" style="11" customWidth="1"/>
    <col min="8" max="8" width="8.5546875" style="87" customWidth="1"/>
    <col min="9" max="16384" width="1.6640625" style="11"/>
  </cols>
  <sheetData>
    <row r="1" spans="1:8" s="9" customFormat="1" ht="19.2" x14ac:dyDescent="0.2">
      <c r="A1" s="8" t="str">
        <f ca="1">MID(CELL("FILENAME",A1),FIND("]",CELL("FILENAME",A1))+1,99)&amp;"　"&amp;"市民公益活動支援センターの利用状況"</f>
        <v>107　市民公益活動支援センターの利用状況</v>
      </c>
      <c r="B1" s="8"/>
      <c r="C1" s="8"/>
      <c r="D1" s="8"/>
      <c r="E1" s="8"/>
      <c r="F1" s="8"/>
      <c r="G1" s="8"/>
      <c r="H1" s="84"/>
    </row>
    <row r="2" spans="1:8" ht="12" customHeight="1" x14ac:dyDescent="0.2">
      <c r="A2" s="10"/>
      <c r="B2" s="10"/>
      <c r="C2" s="10"/>
      <c r="D2" s="10"/>
      <c r="E2" s="10"/>
      <c r="F2" s="10"/>
      <c r="G2" s="10"/>
      <c r="H2" s="85"/>
    </row>
    <row r="3" spans="1:8" s="111" customFormat="1" ht="22.8" customHeight="1" x14ac:dyDescent="0.2">
      <c r="A3" s="10" t="s">
        <v>235</v>
      </c>
      <c r="B3" s="12"/>
      <c r="C3" s="12"/>
      <c r="D3" s="12"/>
      <c r="E3" s="12"/>
      <c r="F3" s="12"/>
      <c r="G3" s="12"/>
      <c r="H3" s="86"/>
    </row>
    <row r="4" spans="1:8" ht="12" customHeight="1" x14ac:dyDescent="0.2">
      <c r="A4" s="10"/>
      <c r="B4" s="10"/>
      <c r="C4" s="10"/>
      <c r="D4" s="10"/>
      <c r="E4" s="10"/>
      <c r="F4" s="10"/>
      <c r="G4" s="10"/>
      <c r="H4" s="85"/>
    </row>
    <row r="5" spans="1:8" s="111" customFormat="1" ht="1.2" customHeight="1" x14ac:dyDescent="0.2">
      <c r="B5" s="12"/>
      <c r="C5" s="12"/>
      <c r="D5" s="12"/>
      <c r="E5" s="12"/>
      <c r="F5" s="12"/>
      <c r="G5" s="12"/>
      <c r="H5" s="86"/>
    </row>
    <row r="6" spans="1:8" ht="1.2" customHeight="1" x14ac:dyDescent="0.2">
      <c r="F6" s="18"/>
      <c r="G6" s="18"/>
    </row>
    <row r="7" spans="1:8" s="131" customFormat="1" ht="28.2" customHeight="1" x14ac:dyDescent="0.2">
      <c r="A7" s="137" t="s">
        <v>13</v>
      </c>
      <c r="B7" s="138"/>
      <c r="C7" s="71" t="s">
        <v>12</v>
      </c>
      <c r="D7" s="71" t="s">
        <v>11</v>
      </c>
      <c r="E7" s="71" t="s">
        <v>10</v>
      </c>
      <c r="F7" s="71" t="s">
        <v>9</v>
      </c>
      <c r="G7" s="141" t="s">
        <v>227</v>
      </c>
      <c r="H7" s="142"/>
    </row>
    <row r="8" spans="1:8" ht="42" customHeight="1" x14ac:dyDescent="0.2">
      <c r="A8" s="146" t="s">
        <v>205</v>
      </c>
      <c r="B8" s="147"/>
      <c r="C8" s="88">
        <v>9024</v>
      </c>
      <c r="D8" s="88">
        <v>7208</v>
      </c>
      <c r="E8" s="88">
        <v>4679</v>
      </c>
      <c r="F8" s="88">
        <v>4568</v>
      </c>
      <c r="G8" s="88">
        <v>5267</v>
      </c>
      <c r="H8" s="89" t="s">
        <v>198</v>
      </c>
    </row>
    <row r="9" spans="1:8" ht="42" customHeight="1" x14ac:dyDescent="0.2">
      <c r="A9" s="146" t="s">
        <v>206</v>
      </c>
      <c r="B9" s="147"/>
      <c r="C9" s="88">
        <v>157</v>
      </c>
      <c r="D9" s="88">
        <v>245</v>
      </c>
      <c r="E9" s="88">
        <v>236</v>
      </c>
      <c r="F9" s="88">
        <v>178</v>
      </c>
      <c r="G9" s="88">
        <v>265</v>
      </c>
      <c r="H9" s="90" t="s">
        <v>199</v>
      </c>
    </row>
    <row r="10" spans="1:8" ht="42" customHeight="1" x14ac:dyDescent="0.2">
      <c r="A10" s="146" t="s">
        <v>169</v>
      </c>
      <c r="B10" s="115" t="s">
        <v>19</v>
      </c>
      <c r="C10" s="14">
        <v>185</v>
      </c>
      <c r="D10" s="14">
        <v>148</v>
      </c>
      <c r="E10" s="14">
        <v>134</v>
      </c>
      <c r="F10" s="14">
        <v>169</v>
      </c>
      <c r="G10" s="14">
        <v>187</v>
      </c>
      <c r="H10" s="90" t="s">
        <v>200</v>
      </c>
    </row>
    <row r="11" spans="1:8" ht="42" customHeight="1" x14ac:dyDescent="0.2">
      <c r="A11" s="148"/>
      <c r="B11" s="115" t="s">
        <v>18</v>
      </c>
      <c r="C11" s="14">
        <v>2159</v>
      </c>
      <c r="D11" s="14">
        <v>1223</v>
      </c>
      <c r="E11" s="14">
        <v>624</v>
      </c>
      <c r="F11" s="14">
        <v>913</v>
      </c>
      <c r="G11" s="14">
        <v>1204</v>
      </c>
      <c r="H11" s="90" t="s">
        <v>201</v>
      </c>
    </row>
    <row r="12" spans="1:8" ht="42" customHeight="1" x14ac:dyDescent="0.2">
      <c r="A12" s="146" t="s">
        <v>17</v>
      </c>
      <c r="B12" s="147"/>
      <c r="C12" s="88">
        <v>124</v>
      </c>
      <c r="D12" s="88">
        <v>138</v>
      </c>
      <c r="E12" s="88">
        <v>142</v>
      </c>
      <c r="F12" s="88">
        <v>149</v>
      </c>
      <c r="G12" s="88">
        <v>154</v>
      </c>
      <c r="H12" s="133" t="s">
        <v>211</v>
      </c>
    </row>
    <row r="13" spans="1:8" ht="42" customHeight="1" x14ac:dyDescent="0.2">
      <c r="A13" s="144" t="s">
        <v>16</v>
      </c>
      <c r="B13" s="145"/>
      <c r="C13" s="91">
        <v>23</v>
      </c>
      <c r="D13" s="91">
        <v>30</v>
      </c>
      <c r="E13" s="91">
        <v>18</v>
      </c>
      <c r="F13" s="91">
        <v>30</v>
      </c>
      <c r="G13" s="91">
        <v>32</v>
      </c>
      <c r="H13" s="92" t="s">
        <v>197</v>
      </c>
    </row>
    <row r="14" spans="1:8" x14ac:dyDescent="0.2">
      <c r="H14" s="93" t="s">
        <v>15</v>
      </c>
    </row>
    <row r="15" spans="1:8" x14ac:dyDescent="0.2">
      <c r="A15" s="11" t="s">
        <v>195</v>
      </c>
    </row>
    <row r="16" spans="1:8" x14ac:dyDescent="0.2">
      <c r="A16" s="11" t="s">
        <v>14</v>
      </c>
    </row>
    <row r="17" spans="1:8" ht="25.8" customHeight="1" x14ac:dyDescent="0.2">
      <c r="A17" s="143" t="s">
        <v>202</v>
      </c>
      <c r="B17" s="143"/>
      <c r="C17" s="143"/>
      <c r="D17" s="143"/>
      <c r="E17" s="143"/>
      <c r="F17" s="143"/>
      <c r="G17" s="143"/>
      <c r="H17" s="143"/>
    </row>
  </sheetData>
  <customSheetViews>
    <customSheetView guid="{04EBE07F-30DD-4EA6-B961-45D14852912C}" showPageBreaks="1" printArea="1" view="pageBreakPreview">
      <selection activeCell="A2" sqref="A2"/>
      <colBreaks count="1" manualBreakCount="1">
        <brk id="8" max="1048575" man="1"/>
      </colBreaks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G7:H7"/>
    <mergeCell ref="A17:H17"/>
    <mergeCell ref="A13:B13"/>
    <mergeCell ref="A7:B7"/>
    <mergeCell ref="A8:B8"/>
    <mergeCell ref="A9:B9"/>
    <mergeCell ref="A10:A11"/>
    <mergeCell ref="A12:B12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15.5546875" style="11" customWidth="1"/>
    <col min="3" max="3" width="8.88671875" style="11" customWidth="1"/>
    <col min="4" max="8" width="14.6640625" style="11" customWidth="1"/>
    <col min="9" max="9" width="6.109375" style="11" bestFit="1" customWidth="1"/>
    <col min="10" max="15" width="7.77734375" style="11" customWidth="1"/>
    <col min="16" max="16384" width="1.6640625" style="11"/>
  </cols>
  <sheetData>
    <row r="1" spans="1:15" s="9" customFormat="1" ht="19.2" x14ac:dyDescent="0.2">
      <c r="A1" s="19" t="str">
        <f ca="1">MID(CELL("FILENAME",A1),FIND("]",CELL("FILENAME",A1))+1,99)&amp;"　"&amp;"労働会館の利用状況"</f>
        <v>108　労働会館の利用状況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.2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.2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.2" customHeight="1" x14ac:dyDescent="0.2"/>
    <row r="7" spans="1:15" s="131" customFormat="1" ht="28.2" customHeight="1" x14ac:dyDescent="0.2">
      <c r="A7" s="137" t="s">
        <v>13</v>
      </c>
      <c r="B7" s="137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15" ht="42" customHeight="1" x14ac:dyDescent="0.2">
      <c r="A8" s="154" t="s">
        <v>27</v>
      </c>
      <c r="B8" s="149"/>
      <c r="C8" s="115" t="s">
        <v>24</v>
      </c>
      <c r="D8" s="14">
        <v>4053</v>
      </c>
      <c r="E8" s="14">
        <v>3954</v>
      </c>
      <c r="F8" s="14">
        <v>3600</v>
      </c>
      <c r="G8" s="14">
        <v>3525</v>
      </c>
      <c r="H8" s="78">
        <v>3191</v>
      </c>
    </row>
    <row r="9" spans="1:15" ht="42" customHeight="1" x14ac:dyDescent="0.2">
      <c r="A9" s="155"/>
      <c r="B9" s="156"/>
      <c r="C9" s="115" t="s">
        <v>1</v>
      </c>
      <c r="D9" s="14">
        <v>47678</v>
      </c>
      <c r="E9" s="14">
        <v>41719</v>
      </c>
      <c r="F9" s="14">
        <v>37249</v>
      </c>
      <c r="G9" s="14">
        <v>31817</v>
      </c>
      <c r="H9" s="78">
        <v>28653</v>
      </c>
    </row>
    <row r="10" spans="1:15" ht="42" customHeight="1" x14ac:dyDescent="0.2">
      <c r="A10" s="100"/>
      <c r="B10" s="149" t="s">
        <v>26</v>
      </c>
      <c r="C10" s="115" t="s">
        <v>24</v>
      </c>
      <c r="D10" s="14">
        <v>243</v>
      </c>
      <c r="E10" s="14">
        <v>256</v>
      </c>
      <c r="F10" s="14">
        <v>137</v>
      </c>
      <c r="G10" s="14">
        <v>135</v>
      </c>
      <c r="H10" s="78">
        <v>135</v>
      </c>
    </row>
    <row r="11" spans="1:15" ht="42" customHeight="1" x14ac:dyDescent="0.2">
      <c r="A11" s="100"/>
      <c r="B11" s="151"/>
      <c r="C11" s="115" t="s">
        <v>1</v>
      </c>
      <c r="D11" s="14">
        <v>3219</v>
      </c>
      <c r="E11" s="14">
        <v>3739</v>
      </c>
      <c r="F11" s="14">
        <v>2917</v>
      </c>
      <c r="G11" s="14">
        <v>1523</v>
      </c>
      <c r="H11" s="78">
        <v>1722</v>
      </c>
    </row>
    <row r="12" spans="1:15" ht="42" customHeight="1" x14ac:dyDescent="0.2">
      <c r="A12" s="100"/>
      <c r="B12" s="149" t="s">
        <v>25</v>
      </c>
      <c r="C12" s="115" t="s">
        <v>24</v>
      </c>
      <c r="D12" s="14">
        <v>374</v>
      </c>
      <c r="E12" s="14">
        <v>231</v>
      </c>
      <c r="F12" s="14">
        <v>262</v>
      </c>
      <c r="G12" s="14">
        <v>215</v>
      </c>
      <c r="H12" s="78">
        <v>356</v>
      </c>
    </row>
    <row r="13" spans="1:15" ht="42" customHeight="1" x14ac:dyDescent="0.2">
      <c r="A13" s="100"/>
      <c r="B13" s="151"/>
      <c r="C13" s="115" t="s">
        <v>1</v>
      </c>
      <c r="D13" s="14">
        <v>6622</v>
      </c>
      <c r="E13" s="14">
        <v>5370</v>
      </c>
      <c r="F13" s="14">
        <v>5610</v>
      </c>
      <c r="G13" s="14">
        <v>2849</v>
      </c>
      <c r="H13" s="78">
        <v>2885</v>
      </c>
    </row>
    <row r="14" spans="1:15" ht="42" customHeight="1" x14ac:dyDescent="0.2">
      <c r="A14" s="100"/>
      <c r="B14" s="152" t="s">
        <v>177</v>
      </c>
      <c r="C14" s="115" t="s">
        <v>24</v>
      </c>
      <c r="D14" s="82">
        <v>2278</v>
      </c>
      <c r="E14" s="82">
        <v>2327</v>
      </c>
      <c r="F14" s="82">
        <v>2427</v>
      </c>
      <c r="G14" s="82">
        <v>2207</v>
      </c>
      <c r="H14" s="83">
        <v>2049</v>
      </c>
    </row>
    <row r="15" spans="1:15" ht="42" customHeight="1" x14ac:dyDescent="0.2">
      <c r="A15" s="100"/>
      <c r="B15" s="153"/>
      <c r="C15" s="115" t="s">
        <v>1</v>
      </c>
      <c r="D15" s="14">
        <v>24100</v>
      </c>
      <c r="E15" s="14">
        <v>19553</v>
      </c>
      <c r="F15" s="14">
        <v>19511</v>
      </c>
      <c r="G15" s="14">
        <v>17988</v>
      </c>
      <c r="H15" s="78">
        <v>16954</v>
      </c>
    </row>
    <row r="16" spans="1:15" ht="42" customHeight="1" x14ac:dyDescent="0.2">
      <c r="A16" s="100"/>
      <c r="B16" s="149" t="s">
        <v>23</v>
      </c>
      <c r="C16" s="115" t="s">
        <v>24</v>
      </c>
      <c r="D16" s="14">
        <v>57</v>
      </c>
      <c r="E16" s="14">
        <v>24</v>
      </c>
      <c r="F16" s="14">
        <v>28</v>
      </c>
      <c r="G16" s="14">
        <v>30</v>
      </c>
      <c r="H16" s="78">
        <v>20</v>
      </c>
    </row>
    <row r="17" spans="1:8" ht="42" customHeight="1" x14ac:dyDescent="0.2">
      <c r="A17" s="100"/>
      <c r="B17" s="151"/>
      <c r="C17" s="115" t="s">
        <v>1</v>
      </c>
      <c r="D17" s="14">
        <v>1181</v>
      </c>
      <c r="E17" s="14">
        <v>809</v>
      </c>
      <c r="F17" s="14">
        <v>1005</v>
      </c>
      <c r="G17" s="14">
        <v>571</v>
      </c>
      <c r="H17" s="78">
        <v>332</v>
      </c>
    </row>
    <row r="18" spans="1:8" ht="42" customHeight="1" x14ac:dyDescent="0.2">
      <c r="A18" s="100"/>
      <c r="B18" s="149" t="s">
        <v>22</v>
      </c>
      <c r="C18" s="115" t="s">
        <v>24</v>
      </c>
      <c r="D18" s="14">
        <v>995</v>
      </c>
      <c r="E18" s="14">
        <v>1048</v>
      </c>
      <c r="F18" s="14">
        <v>702</v>
      </c>
      <c r="G18" s="14">
        <v>906</v>
      </c>
      <c r="H18" s="78">
        <v>583</v>
      </c>
    </row>
    <row r="19" spans="1:8" ht="42" customHeight="1" x14ac:dyDescent="0.2">
      <c r="A19" s="100"/>
      <c r="B19" s="151"/>
      <c r="C19" s="115" t="s">
        <v>1</v>
      </c>
      <c r="D19" s="14">
        <v>10494</v>
      </c>
      <c r="E19" s="14">
        <v>9921</v>
      </c>
      <c r="F19" s="14">
        <v>7239</v>
      </c>
      <c r="G19" s="14">
        <v>8296</v>
      </c>
      <c r="H19" s="78">
        <v>5722</v>
      </c>
    </row>
    <row r="20" spans="1:8" ht="42" customHeight="1" x14ac:dyDescent="0.2">
      <c r="A20" s="100"/>
      <c r="B20" s="149" t="s">
        <v>21</v>
      </c>
      <c r="C20" s="115" t="s">
        <v>24</v>
      </c>
      <c r="D20" s="14">
        <v>106</v>
      </c>
      <c r="E20" s="14">
        <v>68</v>
      </c>
      <c r="F20" s="14">
        <v>44</v>
      </c>
      <c r="G20" s="14">
        <v>32</v>
      </c>
      <c r="H20" s="78">
        <v>48</v>
      </c>
    </row>
    <row r="21" spans="1:8" ht="42" customHeight="1" x14ac:dyDescent="0.2">
      <c r="A21" s="101"/>
      <c r="B21" s="150"/>
      <c r="C21" s="118" t="s">
        <v>1</v>
      </c>
      <c r="D21" s="16">
        <v>2062</v>
      </c>
      <c r="E21" s="16">
        <v>2327</v>
      </c>
      <c r="F21" s="16">
        <v>967</v>
      </c>
      <c r="G21" s="16">
        <v>590</v>
      </c>
      <c r="H21" s="81">
        <v>1038</v>
      </c>
    </row>
    <row r="22" spans="1:8" x14ac:dyDescent="0.2">
      <c r="H22" s="18" t="s">
        <v>20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7:C7"/>
    <mergeCell ref="B20:B21"/>
    <mergeCell ref="B10:B11"/>
    <mergeCell ref="B12:B13"/>
    <mergeCell ref="B14:B15"/>
    <mergeCell ref="B16:B17"/>
    <mergeCell ref="B18:B19"/>
    <mergeCell ref="A8:B9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12.5546875" style="11" customWidth="1"/>
    <col min="2" max="2" width="3.21875" style="11" customWidth="1"/>
    <col min="3" max="3" width="12.5546875" style="11" customWidth="1"/>
    <col min="4" max="4" width="9.88671875" style="11" customWidth="1"/>
    <col min="5" max="9" width="12.5546875" style="11" customWidth="1"/>
    <col min="10" max="12" width="7.77734375" style="11" customWidth="1"/>
    <col min="13" max="16384" width="1.6640625" style="11"/>
  </cols>
  <sheetData>
    <row r="1" spans="1:12" s="9" customFormat="1" ht="19.2" x14ac:dyDescent="0.2">
      <c r="A1" s="8" t="str">
        <f ca="1">MID(CELL("FILENAME",A1),FIND("]",CELL("FILENAME",A1))+1,99)&amp;"　"&amp;"生活情報センターくらしかんの利用状況"</f>
        <v>109　生活情報センターくらしかんの利用状況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.2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31" customFormat="1" ht="28.2" customHeight="1" x14ac:dyDescent="0.2">
      <c r="A7" s="137" t="s">
        <v>13</v>
      </c>
      <c r="B7" s="138"/>
      <c r="C7" s="138"/>
      <c r="D7" s="138"/>
      <c r="E7" s="110" t="s">
        <v>12</v>
      </c>
      <c r="F7" s="110" t="s">
        <v>11</v>
      </c>
      <c r="G7" s="110" t="s">
        <v>10</v>
      </c>
      <c r="H7" s="110" t="s">
        <v>9</v>
      </c>
      <c r="I7" s="130" t="s">
        <v>8</v>
      </c>
    </row>
    <row r="8" spans="1:12" ht="42" customHeight="1" x14ac:dyDescent="0.2">
      <c r="A8" s="157" t="s">
        <v>34</v>
      </c>
      <c r="B8" s="158"/>
      <c r="C8" s="158"/>
      <c r="D8" s="158"/>
      <c r="E8" s="14">
        <v>2727</v>
      </c>
      <c r="F8" s="14">
        <v>2847</v>
      </c>
      <c r="G8" s="14">
        <v>3177</v>
      </c>
      <c r="H8" s="14">
        <v>2914</v>
      </c>
      <c r="I8" s="78">
        <v>2946</v>
      </c>
    </row>
    <row r="9" spans="1:12" ht="42" customHeight="1" x14ac:dyDescent="0.2">
      <c r="A9" s="114" t="s">
        <v>33</v>
      </c>
      <c r="B9" s="158" t="s">
        <v>32</v>
      </c>
      <c r="C9" s="158"/>
      <c r="D9" s="158"/>
      <c r="E9" s="14">
        <v>74692</v>
      </c>
      <c r="F9" s="14">
        <v>78211</v>
      </c>
      <c r="G9" s="14">
        <v>163341</v>
      </c>
      <c r="H9" s="14">
        <v>177570</v>
      </c>
      <c r="I9" s="78">
        <v>211727</v>
      </c>
    </row>
    <row r="10" spans="1:12" ht="42" customHeight="1" x14ac:dyDescent="0.2">
      <c r="A10" s="157" t="s">
        <v>31</v>
      </c>
      <c r="B10" s="162" t="s">
        <v>30</v>
      </c>
      <c r="C10" s="149"/>
      <c r="D10" s="115" t="s">
        <v>24</v>
      </c>
      <c r="E10" s="14">
        <f>SUM(E12,E14,E16)</f>
        <v>2542</v>
      </c>
      <c r="F10" s="14">
        <v>2303</v>
      </c>
      <c r="G10" s="14">
        <v>2258</v>
      </c>
      <c r="H10" s="14">
        <v>2275</v>
      </c>
      <c r="I10" s="78">
        <v>2553</v>
      </c>
    </row>
    <row r="11" spans="1:12" ht="42" customHeight="1" x14ac:dyDescent="0.2">
      <c r="A11" s="157"/>
      <c r="B11" s="163"/>
      <c r="C11" s="151"/>
      <c r="D11" s="115" t="s">
        <v>1</v>
      </c>
      <c r="E11" s="14">
        <f>SUM(E13,E15,E17)</f>
        <v>37630</v>
      </c>
      <c r="F11" s="14">
        <v>32563</v>
      </c>
      <c r="G11" s="14">
        <v>23584</v>
      </c>
      <c r="H11" s="14">
        <v>27251</v>
      </c>
      <c r="I11" s="78">
        <v>35332</v>
      </c>
    </row>
    <row r="12" spans="1:12" ht="42" customHeight="1" x14ac:dyDescent="0.2">
      <c r="A12" s="157"/>
      <c r="B12" s="102"/>
      <c r="C12" s="158" t="s">
        <v>29</v>
      </c>
      <c r="D12" s="115" t="s">
        <v>24</v>
      </c>
      <c r="E12" s="14">
        <v>594</v>
      </c>
      <c r="F12" s="14">
        <v>667</v>
      </c>
      <c r="G12" s="14">
        <v>666</v>
      </c>
      <c r="H12" s="14">
        <v>824</v>
      </c>
      <c r="I12" s="78">
        <v>785</v>
      </c>
    </row>
    <row r="13" spans="1:12" ht="42" customHeight="1" x14ac:dyDescent="0.2">
      <c r="A13" s="157"/>
      <c r="B13" s="102"/>
      <c r="C13" s="158"/>
      <c r="D13" s="115" t="s">
        <v>1</v>
      </c>
      <c r="E13" s="14">
        <v>7573</v>
      </c>
      <c r="F13" s="14">
        <v>8949</v>
      </c>
      <c r="G13" s="14">
        <v>5958</v>
      </c>
      <c r="H13" s="14">
        <v>6986</v>
      </c>
      <c r="I13" s="78">
        <v>7807</v>
      </c>
    </row>
    <row r="14" spans="1:12" ht="42" customHeight="1" x14ac:dyDescent="0.2">
      <c r="A14" s="157"/>
      <c r="B14" s="102"/>
      <c r="C14" s="160" t="s">
        <v>170</v>
      </c>
      <c r="D14" s="115" t="s">
        <v>24</v>
      </c>
      <c r="E14" s="14">
        <v>584</v>
      </c>
      <c r="F14" s="14">
        <v>577</v>
      </c>
      <c r="G14" s="14">
        <v>329</v>
      </c>
      <c r="H14" s="14">
        <v>333</v>
      </c>
      <c r="I14" s="78">
        <v>374</v>
      </c>
    </row>
    <row r="15" spans="1:12" ht="42" customHeight="1" x14ac:dyDescent="0.2">
      <c r="A15" s="157"/>
      <c r="B15" s="102"/>
      <c r="C15" s="158"/>
      <c r="D15" s="115" t="s">
        <v>1</v>
      </c>
      <c r="E15" s="14">
        <v>7477</v>
      </c>
      <c r="F15" s="14">
        <v>7752</v>
      </c>
      <c r="G15" s="14">
        <v>3140</v>
      </c>
      <c r="H15" s="14">
        <v>4088</v>
      </c>
      <c r="I15" s="78">
        <v>5466</v>
      </c>
    </row>
    <row r="16" spans="1:12" ht="42" customHeight="1" x14ac:dyDescent="0.2">
      <c r="A16" s="157"/>
      <c r="B16" s="102"/>
      <c r="C16" s="158" t="s">
        <v>28</v>
      </c>
      <c r="D16" s="115" t="s">
        <v>24</v>
      </c>
      <c r="E16" s="14">
        <v>1364</v>
      </c>
      <c r="F16" s="14">
        <v>1059</v>
      </c>
      <c r="G16" s="14">
        <v>1263</v>
      </c>
      <c r="H16" s="14">
        <v>1118</v>
      </c>
      <c r="I16" s="78">
        <v>1394</v>
      </c>
    </row>
    <row r="17" spans="1:9" ht="42" customHeight="1" x14ac:dyDescent="0.2">
      <c r="A17" s="159"/>
      <c r="B17" s="103"/>
      <c r="C17" s="161"/>
      <c r="D17" s="118" t="s">
        <v>1</v>
      </c>
      <c r="E17" s="16">
        <v>22580</v>
      </c>
      <c r="F17" s="16">
        <v>15862</v>
      </c>
      <c r="G17" s="16">
        <v>14486</v>
      </c>
      <c r="H17" s="16">
        <v>16177</v>
      </c>
      <c r="I17" s="81">
        <v>22059</v>
      </c>
    </row>
    <row r="18" spans="1:9" x14ac:dyDescent="0.2">
      <c r="I18" s="18" t="s">
        <v>20</v>
      </c>
    </row>
  </sheetData>
  <customSheetViews>
    <customSheetView guid="{04EBE07F-30DD-4EA6-B961-45D14852912C}" scale="90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7:D7"/>
    <mergeCell ref="A8:D8"/>
    <mergeCell ref="B9:D9"/>
    <mergeCell ref="A10:A17"/>
    <mergeCell ref="C12:C13"/>
    <mergeCell ref="C14:C15"/>
    <mergeCell ref="C16:C17"/>
    <mergeCell ref="B10:C11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25"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15.77734375" style="11" customWidth="1"/>
    <col min="3" max="3" width="6.33203125" style="11" customWidth="1"/>
    <col min="4" max="8" width="15.109375" style="11" customWidth="1"/>
    <col min="9" max="24" width="5.77734375" style="11" customWidth="1"/>
    <col min="25" max="30" width="7.77734375" style="11" customWidth="1"/>
    <col min="31" max="16384" width="1.6640625" style="11"/>
  </cols>
  <sheetData>
    <row r="1" spans="1:30" s="9" customFormat="1" ht="19.2" x14ac:dyDescent="0.2">
      <c r="A1" s="19" t="str">
        <f ca="1">MID(CELL("FILENAME",A1),FIND("]",CELL("FILENAME",A1))+1,99)&amp;"　"&amp;"とよなか国際交流センターの利用状況"</f>
        <v>110　とよなか国際交流センターの利用状況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s="111" customFormat="1" ht="1.2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0" ht="1.2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1:30" ht="1.2" customHeight="1" x14ac:dyDescent="0.2"/>
    <row r="7" spans="1:30" s="131" customFormat="1" ht="19.8" customHeight="1" x14ac:dyDescent="0.2">
      <c r="A7" s="137" t="s">
        <v>13</v>
      </c>
      <c r="B7" s="137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30" ht="19.8" customHeight="1" x14ac:dyDescent="0.2">
      <c r="A8" s="154" t="s">
        <v>52</v>
      </c>
      <c r="B8" s="149"/>
      <c r="C8" s="115" t="s">
        <v>37</v>
      </c>
      <c r="D8" s="14">
        <v>5906</v>
      </c>
      <c r="E8" s="14">
        <v>5583</v>
      </c>
      <c r="F8" s="14">
        <v>3675</v>
      </c>
      <c r="G8" s="14">
        <v>2550</v>
      </c>
      <c r="H8" s="78">
        <v>4396</v>
      </c>
    </row>
    <row r="9" spans="1:30" ht="19.8" customHeight="1" x14ac:dyDescent="0.2">
      <c r="A9" s="155"/>
      <c r="B9" s="156"/>
      <c r="C9" s="115" t="s">
        <v>36</v>
      </c>
      <c r="D9" s="14">
        <v>60905</v>
      </c>
      <c r="E9" s="14">
        <v>53991</v>
      </c>
      <c r="F9" s="14">
        <v>26672</v>
      </c>
      <c r="G9" s="14">
        <v>16085</v>
      </c>
      <c r="H9" s="78">
        <v>20138</v>
      </c>
    </row>
    <row r="10" spans="1:30" ht="19.8" customHeight="1" x14ac:dyDescent="0.2">
      <c r="A10" s="100"/>
      <c r="B10" s="157" t="s">
        <v>51</v>
      </c>
      <c r="C10" s="115" t="s">
        <v>37</v>
      </c>
      <c r="D10" s="14">
        <v>608</v>
      </c>
      <c r="E10" s="14">
        <v>532</v>
      </c>
      <c r="F10" s="14">
        <v>282</v>
      </c>
      <c r="G10" s="14">
        <v>177</v>
      </c>
      <c r="H10" s="78">
        <v>500</v>
      </c>
    </row>
    <row r="11" spans="1:30" ht="19.8" customHeight="1" x14ac:dyDescent="0.2">
      <c r="A11" s="100"/>
      <c r="B11" s="157"/>
      <c r="C11" s="115" t="s">
        <v>36</v>
      </c>
      <c r="D11" s="14">
        <v>7020</v>
      </c>
      <c r="E11" s="14">
        <v>5271</v>
      </c>
      <c r="F11" s="14">
        <v>2719</v>
      </c>
      <c r="G11" s="14">
        <v>1295</v>
      </c>
      <c r="H11" s="78">
        <v>3421</v>
      </c>
    </row>
    <row r="12" spans="1:30" ht="19.8" customHeight="1" x14ac:dyDescent="0.2">
      <c r="A12" s="100"/>
      <c r="B12" s="157" t="s">
        <v>50</v>
      </c>
      <c r="C12" s="115" t="s">
        <v>37</v>
      </c>
      <c r="D12" s="14">
        <v>470</v>
      </c>
      <c r="E12" s="14">
        <v>450</v>
      </c>
      <c r="F12" s="14">
        <v>278</v>
      </c>
      <c r="G12" s="14">
        <v>175</v>
      </c>
      <c r="H12" s="78">
        <v>315</v>
      </c>
    </row>
    <row r="13" spans="1:30" ht="19.8" customHeight="1" x14ac:dyDescent="0.2">
      <c r="A13" s="100"/>
      <c r="B13" s="157"/>
      <c r="C13" s="115" t="s">
        <v>36</v>
      </c>
      <c r="D13" s="14">
        <v>4167</v>
      </c>
      <c r="E13" s="14">
        <v>4013</v>
      </c>
      <c r="F13" s="14">
        <v>1297</v>
      </c>
      <c r="G13" s="14">
        <v>866</v>
      </c>
      <c r="H13" s="78">
        <v>2198</v>
      </c>
    </row>
    <row r="14" spans="1:30" ht="19.8" customHeight="1" x14ac:dyDescent="0.2">
      <c r="A14" s="100"/>
      <c r="B14" s="157" t="s">
        <v>49</v>
      </c>
      <c r="C14" s="115" t="s">
        <v>37</v>
      </c>
      <c r="D14" s="14">
        <v>469</v>
      </c>
      <c r="E14" s="14">
        <v>439</v>
      </c>
      <c r="F14" s="14">
        <v>323</v>
      </c>
      <c r="G14" s="14">
        <v>185</v>
      </c>
      <c r="H14" s="78">
        <v>138</v>
      </c>
    </row>
    <row r="15" spans="1:30" ht="19.8" customHeight="1" x14ac:dyDescent="0.2">
      <c r="A15" s="100"/>
      <c r="B15" s="157"/>
      <c r="C15" s="115" t="s">
        <v>48</v>
      </c>
      <c r="D15" s="14">
        <v>8327</v>
      </c>
      <c r="E15" s="14">
        <v>7987</v>
      </c>
      <c r="F15" s="14">
        <v>3385</v>
      </c>
      <c r="G15" s="14">
        <v>1394</v>
      </c>
      <c r="H15" s="78">
        <v>1657</v>
      </c>
    </row>
    <row r="16" spans="1:30" ht="19.8" customHeight="1" x14ac:dyDescent="0.2">
      <c r="A16" s="100"/>
      <c r="B16" s="135" t="s">
        <v>47</v>
      </c>
      <c r="C16" s="47" t="s">
        <v>37</v>
      </c>
      <c r="D16" s="14">
        <v>553</v>
      </c>
      <c r="E16" s="14">
        <v>525</v>
      </c>
      <c r="F16" s="14">
        <v>335</v>
      </c>
      <c r="G16" s="14">
        <v>198</v>
      </c>
      <c r="H16" s="78">
        <v>142</v>
      </c>
    </row>
    <row r="17" spans="1:8" ht="19.8" customHeight="1" x14ac:dyDescent="0.2">
      <c r="A17" s="100"/>
      <c r="B17" s="135"/>
      <c r="C17" s="47" t="s">
        <v>36</v>
      </c>
      <c r="D17" s="14">
        <v>4420</v>
      </c>
      <c r="E17" s="14">
        <v>4141</v>
      </c>
      <c r="F17" s="14">
        <v>1491</v>
      </c>
      <c r="G17" s="14">
        <v>966</v>
      </c>
      <c r="H17" s="78">
        <v>1221</v>
      </c>
    </row>
    <row r="18" spans="1:8" ht="19.8" customHeight="1" x14ac:dyDescent="0.2">
      <c r="A18" s="100"/>
      <c r="B18" s="135" t="s">
        <v>46</v>
      </c>
      <c r="C18" s="47" t="s">
        <v>37</v>
      </c>
      <c r="D18" s="14">
        <v>459</v>
      </c>
      <c r="E18" s="14">
        <v>449</v>
      </c>
      <c r="F18" s="14">
        <v>418</v>
      </c>
      <c r="G18" s="14">
        <v>202</v>
      </c>
      <c r="H18" s="78">
        <v>388</v>
      </c>
    </row>
    <row r="19" spans="1:8" ht="19.8" customHeight="1" x14ac:dyDescent="0.2">
      <c r="A19" s="100"/>
      <c r="B19" s="135"/>
      <c r="C19" s="47" t="s">
        <v>36</v>
      </c>
      <c r="D19" s="14">
        <v>3790</v>
      </c>
      <c r="E19" s="14">
        <v>3254</v>
      </c>
      <c r="F19" s="14">
        <v>2664</v>
      </c>
      <c r="G19" s="14">
        <v>782</v>
      </c>
      <c r="H19" s="78">
        <v>2431</v>
      </c>
    </row>
    <row r="20" spans="1:8" ht="19.8" customHeight="1" x14ac:dyDescent="0.2">
      <c r="A20" s="100"/>
      <c r="B20" s="157" t="s">
        <v>45</v>
      </c>
      <c r="C20" s="115" t="s">
        <v>37</v>
      </c>
      <c r="D20" s="14">
        <v>704</v>
      </c>
      <c r="E20" s="14">
        <v>638</v>
      </c>
      <c r="F20" s="14">
        <v>550</v>
      </c>
      <c r="G20" s="14">
        <v>528</v>
      </c>
      <c r="H20" s="78">
        <v>334</v>
      </c>
    </row>
    <row r="21" spans="1:8" ht="19.8" customHeight="1" x14ac:dyDescent="0.2">
      <c r="A21" s="100"/>
      <c r="B21" s="157"/>
      <c r="C21" s="115" t="s">
        <v>36</v>
      </c>
      <c r="D21" s="14">
        <v>8924</v>
      </c>
      <c r="E21" s="14">
        <v>7654</v>
      </c>
      <c r="F21" s="14">
        <v>5788</v>
      </c>
      <c r="G21" s="14">
        <v>4845</v>
      </c>
      <c r="H21" s="78">
        <v>2981</v>
      </c>
    </row>
    <row r="22" spans="1:8" ht="19.8" customHeight="1" x14ac:dyDescent="0.2">
      <c r="A22" s="100"/>
      <c r="B22" s="157" t="s">
        <v>44</v>
      </c>
      <c r="C22" s="115" t="s">
        <v>37</v>
      </c>
      <c r="D22" s="14">
        <v>671</v>
      </c>
      <c r="E22" s="14">
        <v>649</v>
      </c>
      <c r="F22" s="14">
        <v>379</v>
      </c>
      <c r="G22" s="14">
        <v>153</v>
      </c>
      <c r="H22" s="78">
        <v>133</v>
      </c>
    </row>
    <row r="23" spans="1:8" ht="19.8" customHeight="1" x14ac:dyDescent="0.2">
      <c r="A23" s="100"/>
      <c r="B23" s="157"/>
      <c r="C23" s="115" t="s">
        <v>36</v>
      </c>
      <c r="D23" s="14">
        <v>4238</v>
      </c>
      <c r="E23" s="14">
        <v>3518</v>
      </c>
      <c r="F23" s="14">
        <v>1646</v>
      </c>
      <c r="G23" s="14">
        <v>612</v>
      </c>
      <c r="H23" s="78">
        <v>664</v>
      </c>
    </row>
    <row r="24" spans="1:8" ht="19.8" customHeight="1" x14ac:dyDescent="0.2">
      <c r="A24" s="100"/>
      <c r="B24" s="157" t="s">
        <v>43</v>
      </c>
      <c r="C24" s="115" t="s">
        <v>37</v>
      </c>
      <c r="D24" s="14">
        <v>418</v>
      </c>
      <c r="E24" s="14">
        <v>403</v>
      </c>
      <c r="F24" s="14">
        <v>366</v>
      </c>
      <c r="G24" s="14">
        <v>353</v>
      </c>
      <c r="H24" s="78">
        <v>187</v>
      </c>
    </row>
    <row r="25" spans="1:8" ht="19.8" customHeight="1" x14ac:dyDescent="0.2">
      <c r="A25" s="100"/>
      <c r="B25" s="157"/>
      <c r="C25" s="115" t="s">
        <v>36</v>
      </c>
      <c r="D25" s="14">
        <v>7158</v>
      </c>
      <c r="E25" s="14">
        <v>6225</v>
      </c>
      <c r="F25" s="14">
        <v>3561</v>
      </c>
      <c r="G25" s="14">
        <v>2553</v>
      </c>
      <c r="H25" s="78">
        <v>1591</v>
      </c>
    </row>
    <row r="26" spans="1:8" ht="19.8" customHeight="1" x14ac:dyDescent="0.2">
      <c r="A26" s="100"/>
      <c r="B26" s="135" t="s">
        <v>42</v>
      </c>
      <c r="C26" s="47" t="s">
        <v>37</v>
      </c>
      <c r="D26" s="14">
        <v>575</v>
      </c>
      <c r="E26" s="14">
        <v>511</v>
      </c>
      <c r="F26" s="14">
        <v>258</v>
      </c>
      <c r="G26" s="14">
        <v>136</v>
      </c>
      <c r="H26" s="78">
        <v>283</v>
      </c>
    </row>
    <row r="27" spans="1:8" ht="19.8" customHeight="1" x14ac:dyDescent="0.2">
      <c r="A27" s="100"/>
      <c r="B27" s="135"/>
      <c r="C27" s="47" t="s">
        <v>36</v>
      </c>
      <c r="D27" s="14">
        <v>6410</v>
      </c>
      <c r="E27" s="14">
        <v>6188</v>
      </c>
      <c r="F27" s="14">
        <v>2103</v>
      </c>
      <c r="G27" s="14">
        <v>942</v>
      </c>
      <c r="H27" s="78">
        <v>2565</v>
      </c>
    </row>
    <row r="28" spans="1:8" ht="19.8" customHeight="1" x14ac:dyDescent="0.2">
      <c r="A28" s="100"/>
      <c r="B28" s="135" t="s">
        <v>41</v>
      </c>
      <c r="C28" s="47" t="s">
        <v>37</v>
      </c>
      <c r="D28" s="14">
        <v>305</v>
      </c>
      <c r="E28" s="14">
        <v>300</v>
      </c>
      <c r="F28" s="14">
        <v>166</v>
      </c>
      <c r="G28" s="14">
        <v>92</v>
      </c>
      <c r="H28" s="78">
        <v>136</v>
      </c>
    </row>
    <row r="29" spans="1:8" ht="19.8" customHeight="1" x14ac:dyDescent="0.2">
      <c r="A29" s="100"/>
      <c r="B29" s="135"/>
      <c r="C29" s="47" t="s">
        <v>36</v>
      </c>
      <c r="D29" s="14">
        <v>2315</v>
      </c>
      <c r="E29" s="14">
        <v>1879</v>
      </c>
      <c r="F29" s="14">
        <v>880</v>
      </c>
      <c r="G29" s="14">
        <v>308</v>
      </c>
      <c r="H29" s="78">
        <v>395</v>
      </c>
    </row>
    <row r="30" spans="1:8" ht="19.8" customHeight="1" x14ac:dyDescent="0.2">
      <c r="A30" s="100"/>
      <c r="B30" s="157" t="s">
        <v>40</v>
      </c>
      <c r="C30" s="115" t="s">
        <v>37</v>
      </c>
      <c r="D30" s="14">
        <v>254</v>
      </c>
      <c r="E30" s="14">
        <v>275</v>
      </c>
      <c r="F30" s="14">
        <v>119</v>
      </c>
      <c r="G30" s="14">
        <v>132</v>
      </c>
      <c r="H30" s="78">
        <v>103</v>
      </c>
    </row>
    <row r="31" spans="1:8" ht="19.8" customHeight="1" x14ac:dyDescent="0.2">
      <c r="A31" s="100"/>
      <c r="B31" s="157"/>
      <c r="C31" s="115" t="s">
        <v>36</v>
      </c>
      <c r="D31" s="14">
        <v>2291</v>
      </c>
      <c r="E31" s="14">
        <v>2141</v>
      </c>
      <c r="F31" s="14">
        <v>585</v>
      </c>
      <c r="G31" s="14">
        <v>633</v>
      </c>
      <c r="H31" s="78">
        <v>613</v>
      </c>
    </row>
    <row r="32" spans="1:8" ht="19.8" customHeight="1" x14ac:dyDescent="0.2">
      <c r="A32" s="100"/>
      <c r="B32" s="157" t="s">
        <v>39</v>
      </c>
      <c r="C32" s="115" t="s">
        <v>37</v>
      </c>
      <c r="D32" s="14">
        <v>233</v>
      </c>
      <c r="E32" s="14">
        <v>210</v>
      </c>
      <c r="F32" s="14">
        <v>109</v>
      </c>
      <c r="G32" s="14">
        <v>115</v>
      </c>
      <c r="H32" s="78">
        <v>74</v>
      </c>
    </row>
    <row r="33" spans="1:8" ht="19.8" customHeight="1" x14ac:dyDescent="0.2">
      <c r="A33" s="100"/>
      <c r="B33" s="157"/>
      <c r="C33" s="115" t="s">
        <v>36</v>
      </c>
      <c r="D33" s="14">
        <v>980</v>
      </c>
      <c r="E33" s="14">
        <v>859</v>
      </c>
      <c r="F33" s="14">
        <v>294</v>
      </c>
      <c r="G33" s="14">
        <v>469</v>
      </c>
      <c r="H33" s="78">
        <v>215</v>
      </c>
    </row>
    <row r="34" spans="1:8" ht="19.8" customHeight="1" x14ac:dyDescent="0.2">
      <c r="A34" s="100"/>
      <c r="B34" s="158" t="s">
        <v>38</v>
      </c>
      <c r="C34" s="115" t="s">
        <v>37</v>
      </c>
      <c r="D34" s="14">
        <v>187</v>
      </c>
      <c r="E34" s="14">
        <v>202</v>
      </c>
      <c r="F34" s="14">
        <v>92</v>
      </c>
      <c r="G34" s="14">
        <v>104</v>
      </c>
      <c r="H34" s="78">
        <v>67</v>
      </c>
    </row>
    <row r="35" spans="1:8" ht="19.8" customHeight="1" x14ac:dyDescent="0.2">
      <c r="A35" s="100"/>
      <c r="B35" s="158"/>
      <c r="C35" s="115" t="s">
        <v>36</v>
      </c>
      <c r="D35" s="14">
        <v>865</v>
      </c>
      <c r="E35" s="14">
        <v>861</v>
      </c>
      <c r="F35" s="14">
        <v>259</v>
      </c>
      <c r="G35" s="14">
        <v>420</v>
      </c>
      <c r="H35" s="78">
        <v>186</v>
      </c>
    </row>
    <row r="36" spans="1:8" ht="39" customHeight="1" x14ac:dyDescent="0.2">
      <c r="A36" s="100"/>
      <c r="B36" s="112" t="s">
        <v>209</v>
      </c>
      <c r="C36" s="132" t="s">
        <v>37</v>
      </c>
      <c r="D36" s="56" t="s">
        <v>208</v>
      </c>
      <c r="E36" s="56" t="s">
        <v>207</v>
      </c>
      <c r="F36" s="56" t="s">
        <v>207</v>
      </c>
      <c r="G36" s="56" t="s">
        <v>207</v>
      </c>
      <c r="H36" s="78">
        <v>798</v>
      </c>
    </row>
    <row r="37" spans="1:8" ht="39" customHeight="1" x14ac:dyDescent="0.2">
      <c r="A37" s="101"/>
      <c r="B37" s="116" t="s">
        <v>210</v>
      </c>
      <c r="C37" s="118" t="s">
        <v>37</v>
      </c>
      <c r="D37" s="69" t="s">
        <v>207</v>
      </c>
      <c r="E37" s="69" t="s">
        <v>207</v>
      </c>
      <c r="F37" s="69" t="s">
        <v>207</v>
      </c>
      <c r="G37" s="69" t="s">
        <v>207</v>
      </c>
      <c r="H37" s="81">
        <v>798</v>
      </c>
    </row>
    <row r="38" spans="1:8" x14ac:dyDescent="0.2">
      <c r="H38" s="18" t="s">
        <v>35</v>
      </c>
    </row>
    <row r="39" spans="1:8" x14ac:dyDescent="0.2">
      <c r="A39" s="11" t="s">
        <v>212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15">
    <mergeCell ref="A7:C7"/>
    <mergeCell ref="B10:B11"/>
    <mergeCell ref="B12:B13"/>
    <mergeCell ref="B14:B15"/>
    <mergeCell ref="A8:B9"/>
    <mergeCell ref="B28:B29"/>
    <mergeCell ref="B30:B31"/>
    <mergeCell ref="B32:B33"/>
    <mergeCell ref="B34:B35"/>
    <mergeCell ref="B16:B17"/>
    <mergeCell ref="B18:B19"/>
    <mergeCell ref="B20:B21"/>
    <mergeCell ref="B22:B23"/>
    <mergeCell ref="B24:B25"/>
    <mergeCell ref="B26:B27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7"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20.77734375" style="11" customWidth="1"/>
    <col min="3" max="3" width="9.77734375" style="11" customWidth="1"/>
    <col min="4" max="8" width="13.44140625" style="11" customWidth="1"/>
    <col min="9" max="10" width="7.77734375" style="11" customWidth="1"/>
    <col min="11" max="16384" width="1.6640625" style="11"/>
  </cols>
  <sheetData>
    <row r="1" spans="1:10" s="9" customFormat="1" ht="19.2" x14ac:dyDescent="0.2">
      <c r="A1" s="8" t="str">
        <f ca="1">MID(CELL("FILENAME",A1),FIND("]",CELL("FILENAME",A1))+1,99)&amp;"　"&amp;"伝統芸能館の利用状況"</f>
        <v>111　伝統芸能館の利用状況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.2" customHeight="1" x14ac:dyDescent="0.2"/>
    <row r="7" spans="1:10" s="131" customFormat="1" ht="28.2" customHeight="1" x14ac:dyDescent="0.2">
      <c r="A7" s="164" t="s">
        <v>13</v>
      </c>
      <c r="B7" s="164"/>
      <c r="C7" s="137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10" ht="42" customHeight="1" x14ac:dyDescent="0.2">
      <c r="A8" s="169" t="s">
        <v>27</v>
      </c>
      <c r="B8" s="167"/>
      <c r="C8" s="77" t="s">
        <v>228</v>
      </c>
      <c r="D8" s="14">
        <v>482</v>
      </c>
      <c r="E8" s="14">
        <v>449</v>
      </c>
      <c r="F8" s="14">
        <v>237</v>
      </c>
      <c r="G8" s="14">
        <v>379</v>
      </c>
      <c r="H8" s="78">
        <v>430</v>
      </c>
    </row>
    <row r="9" spans="1:10" ht="42" customHeight="1" x14ac:dyDescent="0.2">
      <c r="A9" s="170"/>
      <c r="B9" s="171"/>
      <c r="C9" s="79" t="s">
        <v>1</v>
      </c>
      <c r="D9" s="14">
        <v>10466</v>
      </c>
      <c r="E9" s="14">
        <v>10054</v>
      </c>
      <c r="F9" s="14">
        <v>2913</v>
      </c>
      <c r="G9" s="14">
        <v>6444</v>
      </c>
      <c r="H9" s="78">
        <v>8353</v>
      </c>
    </row>
    <row r="10" spans="1:10" ht="42" customHeight="1" x14ac:dyDescent="0.2">
      <c r="A10" s="100"/>
      <c r="B10" s="165" t="s">
        <v>55</v>
      </c>
      <c r="C10" s="77" t="s">
        <v>228</v>
      </c>
      <c r="D10" s="14">
        <v>36</v>
      </c>
      <c r="E10" s="14">
        <v>45</v>
      </c>
      <c r="F10" s="14">
        <v>14</v>
      </c>
      <c r="G10" s="14">
        <v>28</v>
      </c>
      <c r="H10" s="78">
        <v>58</v>
      </c>
    </row>
    <row r="11" spans="1:10" ht="42" customHeight="1" x14ac:dyDescent="0.2">
      <c r="A11" s="100"/>
      <c r="B11" s="166"/>
      <c r="C11" s="77" t="s">
        <v>36</v>
      </c>
      <c r="D11" s="14">
        <v>1697</v>
      </c>
      <c r="E11" s="14">
        <v>1652</v>
      </c>
      <c r="F11" s="14">
        <v>206</v>
      </c>
      <c r="G11" s="14">
        <v>244</v>
      </c>
      <c r="H11" s="78">
        <v>1066</v>
      </c>
    </row>
    <row r="12" spans="1:10" ht="42" customHeight="1" x14ac:dyDescent="0.2">
      <c r="A12" s="100"/>
      <c r="B12" s="165" t="s">
        <v>171</v>
      </c>
      <c r="C12" s="77" t="s">
        <v>228</v>
      </c>
      <c r="D12" s="14">
        <v>167</v>
      </c>
      <c r="E12" s="14">
        <v>139</v>
      </c>
      <c r="F12" s="14">
        <v>88</v>
      </c>
      <c r="G12" s="14">
        <v>98</v>
      </c>
      <c r="H12" s="78">
        <v>90</v>
      </c>
    </row>
    <row r="13" spans="1:10" ht="42" customHeight="1" x14ac:dyDescent="0.2">
      <c r="A13" s="100"/>
      <c r="B13" s="166"/>
      <c r="C13" s="77" t="s">
        <v>1</v>
      </c>
      <c r="D13" s="14">
        <v>1671</v>
      </c>
      <c r="E13" s="14">
        <v>1476</v>
      </c>
      <c r="F13" s="14">
        <v>747</v>
      </c>
      <c r="G13" s="14">
        <v>1804</v>
      </c>
      <c r="H13" s="78">
        <v>1183</v>
      </c>
    </row>
    <row r="14" spans="1:10" ht="42" customHeight="1" x14ac:dyDescent="0.2">
      <c r="A14" s="100"/>
      <c r="B14" s="167" t="s">
        <v>54</v>
      </c>
      <c r="C14" s="77" t="s">
        <v>228</v>
      </c>
      <c r="D14" s="14">
        <v>279</v>
      </c>
      <c r="E14" s="14">
        <v>265</v>
      </c>
      <c r="F14" s="14">
        <v>135</v>
      </c>
      <c r="G14" s="14">
        <v>253</v>
      </c>
      <c r="H14" s="78">
        <v>282</v>
      </c>
    </row>
    <row r="15" spans="1:10" ht="42" customHeight="1" x14ac:dyDescent="0.2">
      <c r="A15" s="101"/>
      <c r="B15" s="168"/>
      <c r="C15" s="80" t="s">
        <v>1</v>
      </c>
      <c r="D15" s="16">
        <v>7098</v>
      </c>
      <c r="E15" s="16">
        <v>6926</v>
      </c>
      <c r="F15" s="16">
        <v>1960</v>
      </c>
      <c r="G15" s="16">
        <v>4396</v>
      </c>
      <c r="H15" s="81">
        <v>6104</v>
      </c>
    </row>
    <row r="16" spans="1:10" x14ac:dyDescent="0.2">
      <c r="H16" s="18" t="s">
        <v>53</v>
      </c>
    </row>
  </sheetData>
  <customSheetViews>
    <customSheetView guid="{04EBE07F-30DD-4EA6-B961-45D14852912C}" scale="90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5">
    <mergeCell ref="A7:C7"/>
    <mergeCell ref="B10:B11"/>
    <mergeCell ref="B12:B13"/>
    <mergeCell ref="B14:B15"/>
    <mergeCell ref="A8:B9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topLeftCell="A13" zoomScale="85"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23.6640625" style="11" customWidth="1"/>
    <col min="2" max="2" width="9.88671875" style="11" customWidth="1"/>
    <col min="3" max="7" width="13.44140625" style="11" customWidth="1"/>
    <col min="8" max="9" width="7.77734375" style="11" customWidth="1"/>
    <col min="10" max="16384" width="1.6640625" style="11"/>
  </cols>
  <sheetData>
    <row r="1" spans="1:9" s="9" customFormat="1" ht="19.2" x14ac:dyDescent="0.2">
      <c r="A1" s="8" t="str">
        <f ca="1">MID(CELL("FILENAME",A1),FIND("]",CELL("FILENAME",A1))+1,99)&amp;"　"&amp;"郷土資料館の利用状況"</f>
        <v>112　郷土資料館の利用状況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9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</row>
    <row r="4" spans="1:9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9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9" ht="1.2" customHeight="1" x14ac:dyDescent="0.2"/>
    <row r="7" spans="1:9" s="131" customFormat="1" ht="28.2" customHeight="1" x14ac:dyDescent="0.2">
      <c r="A7" s="164" t="s">
        <v>13</v>
      </c>
      <c r="B7" s="137"/>
      <c r="C7" s="110" t="s">
        <v>12</v>
      </c>
      <c r="D7" s="110" t="s">
        <v>11</v>
      </c>
      <c r="E7" s="110" t="s">
        <v>10</v>
      </c>
      <c r="F7" s="110" t="s">
        <v>9</v>
      </c>
      <c r="G7" s="130" t="s">
        <v>8</v>
      </c>
    </row>
    <row r="8" spans="1:9" ht="42" customHeight="1" x14ac:dyDescent="0.2">
      <c r="A8" s="107" t="s">
        <v>229</v>
      </c>
      <c r="B8" s="77" t="s">
        <v>230</v>
      </c>
      <c r="C8" s="56" t="s">
        <v>92</v>
      </c>
      <c r="D8" s="56" t="s">
        <v>92</v>
      </c>
      <c r="E8" s="56" t="s">
        <v>92</v>
      </c>
      <c r="F8" s="56" t="s">
        <v>92</v>
      </c>
      <c r="G8" s="78">
        <v>3138</v>
      </c>
    </row>
    <row r="9" spans="1:9" ht="42" customHeight="1" x14ac:dyDescent="0.2">
      <c r="A9" s="108" t="s">
        <v>233</v>
      </c>
      <c r="B9" s="80" t="s">
        <v>123</v>
      </c>
      <c r="C9" s="69" t="s">
        <v>92</v>
      </c>
      <c r="D9" s="69" t="s">
        <v>92</v>
      </c>
      <c r="E9" s="69" t="s">
        <v>92</v>
      </c>
      <c r="F9" s="69" t="s">
        <v>92</v>
      </c>
      <c r="G9" s="81">
        <v>76</v>
      </c>
    </row>
    <row r="10" spans="1:9" x14ac:dyDescent="0.2">
      <c r="G10" s="18" t="s">
        <v>231</v>
      </c>
    </row>
    <row r="11" spans="1:9" x14ac:dyDescent="0.2">
      <c r="A11" s="21" t="s">
        <v>234</v>
      </c>
    </row>
    <row r="12" spans="1:9" x14ac:dyDescent="0.2">
      <c r="A12" s="21" t="s">
        <v>232</v>
      </c>
    </row>
  </sheetData>
  <mergeCells count="1">
    <mergeCell ref="A7:B7"/>
  </mergeCells>
  <phoneticPr fontId="2"/>
  <pageMargins left="0.25" right="0.25" top="0.75" bottom="0.75" header="0.3" footer="0.3"/>
  <pageSetup paperSize="9" fitToHeight="0" orientation="portrait" r:id="rId1"/>
  <headerFooter>
    <oddFooter>&amp;L&amp;A&amp;R&amp;A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zoomScaleSheetLayoutView="99" zoomScalePageLayoutView="85" workbookViewId="0">
      <selection activeCell="C14" sqref="C14"/>
    </sheetView>
  </sheetViews>
  <sheetFormatPr defaultColWidth="1.6640625" defaultRowHeight="12" x14ac:dyDescent="0.2"/>
  <cols>
    <col min="1" max="1" width="3" style="11" customWidth="1"/>
    <col min="2" max="2" width="10.21875" style="11" customWidth="1"/>
    <col min="3" max="3" width="9.88671875" style="11" customWidth="1"/>
    <col min="4" max="11" width="9.6640625" style="11" customWidth="1"/>
    <col min="12" max="14" width="7.77734375" style="11" customWidth="1"/>
    <col min="15" max="15" width="10.77734375" style="11" customWidth="1"/>
    <col min="16" max="16384" width="1.6640625" style="11"/>
  </cols>
  <sheetData>
    <row r="1" spans="1:15" s="9" customFormat="1" ht="19.2" x14ac:dyDescent="0.2">
      <c r="A1" s="8" t="str">
        <f ca="1">MID(CELL("FILENAME",A1),FIND("]",CELL("FILENAME",A1))+1,99)&amp;"　"&amp;"指定文化財種別件数"</f>
        <v>113　指定文化財種別件数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">
      <c r="J2" s="67"/>
      <c r="K2" s="67"/>
      <c r="L2" s="67"/>
      <c r="M2" s="67"/>
      <c r="N2" s="67"/>
      <c r="O2" s="67"/>
    </row>
    <row r="3" spans="1:15" s="111" customFormat="1" ht="24" customHeight="1" x14ac:dyDescent="0.2">
      <c r="A3" s="172" t="s">
        <v>82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5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5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5" ht="1.2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5" s="131" customFormat="1" ht="13.8" customHeight="1" x14ac:dyDescent="0.2">
      <c r="A7" s="180" t="s">
        <v>13</v>
      </c>
      <c r="B7" s="180"/>
      <c r="C7" s="181"/>
      <c r="D7" s="184" t="s">
        <v>81</v>
      </c>
      <c r="E7" s="184" t="s">
        <v>80</v>
      </c>
      <c r="F7" s="184" t="s">
        <v>79</v>
      </c>
      <c r="G7" s="184" t="s">
        <v>78</v>
      </c>
      <c r="H7" s="186" t="s">
        <v>77</v>
      </c>
      <c r="I7" s="99"/>
      <c r="J7" s="99"/>
      <c r="K7" s="99"/>
    </row>
    <row r="8" spans="1:15" s="131" customFormat="1" ht="24.6" customHeight="1" x14ac:dyDescent="0.2">
      <c r="A8" s="182"/>
      <c r="B8" s="182"/>
      <c r="C8" s="183"/>
      <c r="D8" s="185"/>
      <c r="E8" s="185"/>
      <c r="F8" s="185"/>
      <c r="G8" s="185"/>
      <c r="H8" s="187"/>
      <c r="I8" s="97" t="s">
        <v>76</v>
      </c>
      <c r="J8" s="97" t="s">
        <v>75</v>
      </c>
      <c r="K8" s="98" t="s">
        <v>74</v>
      </c>
    </row>
    <row r="9" spans="1:15" ht="42" customHeight="1" x14ac:dyDescent="0.2">
      <c r="A9" s="154" t="s">
        <v>27</v>
      </c>
      <c r="B9" s="174"/>
      <c r="C9" s="157"/>
      <c r="D9" s="56">
        <v>86</v>
      </c>
      <c r="E9" s="56">
        <v>87</v>
      </c>
      <c r="F9" s="56">
        <v>87</v>
      </c>
      <c r="G9" s="56">
        <v>87</v>
      </c>
      <c r="H9" s="72">
        <v>90</v>
      </c>
      <c r="I9" s="72">
        <v>18</v>
      </c>
      <c r="J9" s="15">
        <v>11</v>
      </c>
      <c r="K9" s="15">
        <v>61</v>
      </c>
    </row>
    <row r="10" spans="1:15" ht="42" customHeight="1" x14ac:dyDescent="0.2">
      <c r="A10" s="173"/>
      <c r="B10" s="176" t="s">
        <v>73</v>
      </c>
      <c r="C10" s="115" t="s">
        <v>72</v>
      </c>
      <c r="D10" s="56">
        <v>19</v>
      </c>
      <c r="E10" s="56">
        <v>19</v>
      </c>
      <c r="F10" s="56">
        <v>19</v>
      </c>
      <c r="G10" s="56">
        <v>19</v>
      </c>
      <c r="H10" s="72">
        <v>19</v>
      </c>
      <c r="I10" s="72">
        <v>5</v>
      </c>
      <c r="J10" s="15">
        <v>5</v>
      </c>
      <c r="K10" s="15">
        <v>9</v>
      </c>
    </row>
    <row r="11" spans="1:15" ht="42" customHeight="1" x14ac:dyDescent="0.2">
      <c r="A11" s="173"/>
      <c r="B11" s="173"/>
      <c r="C11" s="115" t="s">
        <v>71</v>
      </c>
      <c r="D11" s="56">
        <v>6</v>
      </c>
      <c r="E11" s="56">
        <v>6</v>
      </c>
      <c r="F11" s="56">
        <v>6</v>
      </c>
      <c r="G11" s="56">
        <v>6</v>
      </c>
      <c r="H11" s="72">
        <v>6</v>
      </c>
      <c r="I11" s="72">
        <v>2</v>
      </c>
      <c r="J11" s="15" t="s">
        <v>172</v>
      </c>
      <c r="K11" s="15">
        <v>4</v>
      </c>
    </row>
    <row r="12" spans="1:15" ht="42" customHeight="1" x14ac:dyDescent="0.2">
      <c r="A12" s="173"/>
      <c r="B12" s="173"/>
      <c r="C12" s="115" t="s">
        <v>70</v>
      </c>
      <c r="D12" s="56">
        <v>8</v>
      </c>
      <c r="E12" s="56">
        <v>8</v>
      </c>
      <c r="F12" s="56">
        <v>8</v>
      </c>
      <c r="G12" s="56">
        <v>8</v>
      </c>
      <c r="H12" s="72">
        <v>8</v>
      </c>
      <c r="I12" s="72">
        <v>1</v>
      </c>
      <c r="J12" s="15">
        <v>1</v>
      </c>
      <c r="K12" s="15">
        <v>6</v>
      </c>
    </row>
    <row r="13" spans="1:15" ht="42" customHeight="1" x14ac:dyDescent="0.2">
      <c r="A13" s="173"/>
      <c r="B13" s="173"/>
      <c r="C13" s="115" t="s">
        <v>69</v>
      </c>
      <c r="D13" s="56">
        <v>3</v>
      </c>
      <c r="E13" s="56">
        <v>3</v>
      </c>
      <c r="F13" s="56">
        <v>3</v>
      </c>
      <c r="G13" s="56">
        <v>3</v>
      </c>
      <c r="H13" s="72">
        <v>6</v>
      </c>
      <c r="I13" s="72">
        <v>5</v>
      </c>
      <c r="J13" s="15" t="s">
        <v>172</v>
      </c>
      <c r="K13" s="15">
        <v>1</v>
      </c>
    </row>
    <row r="14" spans="1:15" ht="42" customHeight="1" x14ac:dyDescent="0.2">
      <c r="A14" s="173"/>
      <c r="B14" s="173"/>
      <c r="C14" s="117" t="s">
        <v>68</v>
      </c>
      <c r="D14" s="56">
        <v>7</v>
      </c>
      <c r="E14" s="56">
        <v>7</v>
      </c>
      <c r="F14" s="56">
        <v>7</v>
      </c>
      <c r="G14" s="56">
        <v>7</v>
      </c>
      <c r="H14" s="72">
        <v>7</v>
      </c>
      <c r="I14" s="72" t="s">
        <v>172</v>
      </c>
      <c r="J14" s="15" t="s">
        <v>172</v>
      </c>
      <c r="K14" s="15">
        <v>7</v>
      </c>
    </row>
    <row r="15" spans="1:15" ht="42" customHeight="1" x14ac:dyDescent="0.2">
      <c r="A15" s="173"/>
      <c r="B15" s="173"/>
      <c r="C15" s="120" t="s">
        <v>67</v>
      </c>
      <c r="D15" s="56">
        <v>22</v>
      </c>
      <c r="E15" s="56">
        <v>22</v>
      </c>
      <c r="F15" s="56">
        <v>22</v>
      </c>
      <c r="G15" s="56">
        <v>22</v>
      </c>
      <c r="H15" s="72">
        <v>22</v>
      </c>
      <c r="I15" s="72">
        <v>1</v>
      </c>
      <c r="J15" s="15">
        <v>3</v>
      </c>
      <c r="K15" s="15">
        <v>18</v>
      </c>
    </row>
    <row r="16" spans="1:15" ht="42" customHeight="1" x14ac:dyDescent="0.2">
      <c r="A16" s="173"/>
      <c r="B16" s="177"/>
      <c r="C16" s="120" t="s">
        <v>66</v>
      </c>
      <c r="D16" s="56">
        <v>3</v>
      </c>
      <c r="E16" s="56">
        <v>3</v>
      </c>
      <c r="F16" s="56">
        <v>3</v>
      </c>
      <c r="G16" s="56">
        <v>3</v>
      </c>
      <c r="H16" s="72">
        <v>3</v>
      </c>
      <c r="I16" s="72" t="s">
        <v>172</v>
      </c>
      <c r="J16" s="15" t="s">
        <v>172</v>
      </c>
      <c r="K16" s="15">
        <v>3</v>
      </c>
    </row>
    <row r="17" spans="1:11" ht="42" customHeight="1" x14ac:dyDescent="0.2">
      <c r="A17" s="113"/>
      <c r="B17" s="178" t="s">
        <v>65</v>
      </c>
      <c r="C17" s="157"/>
      <c r="D17" s="56" t="s">
        <v>58</v>
      </c>
      <c r="E17" s="56" t="s">
        <v>58</v>
      </c>
      <c r="F17" s="56" t="s">
        <v>58</v>
      </c>
      <c r="G17" s="56" t="s">
        <v>58</v>
      </c>
      <c r="H17" s="73" t="s">
        <v>58</v>
      </c>
      <c r="I17" s="72" t="s">
        <v>172</v>
      </c>
      <c r="J17" s="15" t="s">
        <v>172</v>
      </c>
      <c r="K17" s="15" t="s">
        <v>172</v>
      </c>
    </row>
    <row r="18" spans="1:11" ht="42" customHeight="1" x14ac:dyDescent="0.2">
      <c r="A18" s="175"/>
      <c r="B18" s="179" t="s">
        <v>64</v>
      </c>
      <c r="C18" s="115" t="s">
        <v>63</v>
      </c>
      <c r="D18" s="56">
        <v>5</v>
      </c>
      <c r="E18" s="56">
        <v>5</v>
      </c>
      <c r="F18" s="56">
        <v>5</v>
      </c>
      <c r="G18" s="56">
        <v>5</v>
      </c>
      <c r="H18" s="72">
        <v>5</v>
      </c>
      <c r="I18" s="72">
        <v>1</v>
      </c>
      <c r="J18" s="15">
        <v>1</v>
      </c>
      <c r="K18" s="15">
        <v>3</v>
      </c>
    </row>
    <row r="19" spans="1:11" ht="42" customHeight="1" x14ac:dyDescent="0.2">
      <c r="A19" s="175"/>
      <c r="B19" s="179"/>
      <c r="C19" s="115" t="s">
        <v>62</v>
      </c>
      <c r="D19" s="56">
        <v>3</v>
      </c>
      <c r="E19" s="56">
        <v>3</v>
      </c>
      <c r="F19" s="56">
        <v>3</v>
      </c>
      <c r="G19" s="56">
        <v>3</v>
      </c>
      <c r="H19" s="72">
        <v>3</v>
      </c>
      <c r="I19" s="72" t="s">
        <v>172</v>
      </c>
      <c r="J19" s="15" t="s">
        <v>172</v>
      </c>
      <c r="K19" s="15">
        <v>3</v>
      </c>
    </row>
    <row r="20" spans="1:11" ht="42" customHeight="1" x14ac:dyDescent="0.2">
      <c r="A20" s="151"/>
      <c r="B20" s="157" t="s">
        <v>61</v>
      </c>
      <c r="C20" s="115" t="s">
        <v>60</v>
      </c>
      <c r="D20" s="56">
        <v>8</v>
      </c>
      <c r="E20" s="56">
        <v>8</v>
      </c>
      <c r="F20" s="56">
        <v>8</v>
      </c>
      <c r="G20" s="56">
        <v>8</v>
      </c>
      <c r="H20" s="72">
        <v>8</v>
      </c>
      <c r="I20" s="72">
        <v>2</v>
      </c>
      <c r="J20" s="15" t="s">
        <v>172</v>
      </c>
      <c r="K20" s="15">
        <v>6</v>
      </c>
    </row>
    <row r="21" spans="1:11" ht="42" customHeight="1" x14ac:dyDescent="0.2">
      <c r="A21" s="157"/>
      <c r="B21" s="157"/>
      <c r="C21" s="115" t="s">
        <v>59</v>
      </c>
      <c r="D21" s="56" t="s">
        <v>58</v>
      </c>
      <c r="E21" s="56">
        <v>1</v>
      </c>
      <c r="F21" s="56">
        <v>1</v>
      </c>
      <c r="G21" s="56">
        <v>1</v>
      </c>
      <c r="H21" s="72">
        <v>1</v>
      </c>
      <c r="I21" s="72">
        <v>1</v>
      </c>
      <c r="J21" s="15" t="s">
        <v>172</v>
      </c>
      <c r="K21" s="15" t="s">
        <v>172</v>
      </c>
    </row>
    <row r="22" spans="1:11" ht="42" customHeight="1" x14ac:dyDescent="0.2">
      <c r="A22" s="159"/>
      <c r="B22" s="159"/>
      <c r="C22" s="74" t="s">
        <v>57</v>
      </c>
      <c r="D22" s="69">
        <v>2</v>
      </c>
      <c r="E22" s="69">
        <v>2</v>
      </c>
      <c r="F22" s="69">
        <v>2</v>
      </c>
      <c r="G22" s="69">
        <v>2</v>
      </c>
      <c r="H22" s="75">
        <v>2</v>
      </c>
      <c r="I22" s="75" t="s">
        <v>172</v>
      </c>
      <c r="J22" s="17">
        <v>1</v>
      </c>
      <c r="K22" s="17">
        <v>1</v>
      </c>
    </row>
    <row r="23" spans="1:11" x14ac:dyDescent="0.2">
      <c r="J23" s="21"/>
      <c r="K23" s="18" t="s">
        <v>56</v>
      </c>
    </row>
    <row r="29" spans="1:11" x14ac:dyDescent="0.2">
      <c r="C29" s="76"/>
    </row>
  </sheetData>
  <customSheetViews>
    <customSheetView guid="{04EBE07F-30DD-4EA6-B961-45D14852912C}" scale="99" showPageBreaks="1" fitToPage="1" printArea="1" view="pageBreakPreview" topLeftCell="A7">
      <selection activeCell="J15" sqref="J15"/>
      <pageMargins left="0.23622047244094491" right="0.23622047244094491" top="0.74803149606299213" bottom="0.74803149606299213" header="0.31496062992125984" footer="0.31496062992125984"/>
      <pageSetup paperSize="9" scale="94" fitToHeight="0" orientation="portrait" r:id="rId1"/>
      <headerFooter alignWithMargins="0">
        <oddFooter>&amp;C&amp;A</oddFooter>
      </headerFooter>
    </customSheetView>
  </customSheetViews>
  <mergeCells count="15">
    <mergeCell ref="A20:A22"/>
    <mergeCell ref="A3:K3"/>
    <mergeCell ref="A10:A16"/>
    <mergeCell ref="A9:C9"/>
    <mergeCell ref="A18:A19"/>
    <mergeCell ref="B10:B16"/>
    <mergeCell ref="B17:C17"/>
    <mergeCell ref="B18:B19"/>
    <mergeCell ref="B20:B22"/>
    <mergeCell ref="A7:C8"/>
    <mergeCell ref="D7:D8"/>
    <mergeCell ref="E7:E8"/>
    <mergeCell ref="F7:F8"/>
    <mergeCell ref="G7:G8"/>
    <mergeCell ref="H7:H8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2024-03-26T00:32:59Z</cp:lastPrinted>
  <dcterms:created xsi:type="dcterms:W3CDTF">2023-07-13T02:38:47Z</dcterms:created>
  <dcterms:modified xsi:type="dcterms:W3CDTF">2024-04-15T08:07:16Z</dcterms:modified>
</cp:coreProperties>
</file>