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Box\【内部】05_課共有フォルダ（B1100）\03統計係\40統計書作成事務\11_統計書\04_入力用原稿他（第52回～）\第63回豊中市統計書　令和6年版\01_★入力データ\99_各照会後～統計係更新\"/>
    </mc:Choice>
  </mc:AlternateContent>
  <xr:revisionPtr revIDLastSave="0" documentId="13_ncr:1_{7CF8AED5-6E6B-48A9-ABF1-0630764BB6FE}" xr6:coauthVersionLast="47" xr6:coauthVersionMax="47" xr10:uidLastSave="{00000000-0000-0000-0000-000000000000}"/>
  <bookViews>
    <workbookView xWindow="7065" yWindow="-16320" windowWidth="29040" windowHeight="15720" tabRatio="766" xr2:uid="{00000000-000D-0000-FFFF-FFFF00000000}"/>
  </bookViews>
  <sheets>
    <sheet name="目次" sheetId="1" r:id="rId1"/>
    <sheet name="34" sheetId="2" r:id="rId2"/>
    <sheet name="35" sheetId="11" r:id="rId3"/>
    <sheet name="36(1)" sheetId="5" r:id="rId4"/>
    <sheet name="36(2)" sheetId="6" r:id="rId5"/>
    <sheet name="37(1)" sheetId="7" r:id="rId6"/>
    <sheet name="37(2)" sheetId="8" r:id="rId7"/>
    <sheet name="38" sheetId="9" r:id="rId8"/>
    <sheet name="39" sheetId="10" r:id="rId9"/>
  </sheets>
  <definedNames>
    <definedName name="_xlnm.Print_Area" localSheetId="1">'34'!$A$1:$I$45</definedName>
    <definedName name="_xlnm.Print_Area" localSheetId="2">'35'!$A$1:$G$16</definedName>
    <definedName name="_xlnm.Print_Area" localSheetId="3">'36(1)'!$A$1:$I$30</definedName>
    <definedName name="_xlnm.Print_Area" localSheetId="4">'36(2)'!$A$1:$I$21</definedName>
    <definedName name="_xlnm.Print_Area" localSheetId="5">'37(1)'!$A$1:$C$13</definedName>
    <definedName name="_xlnm.Print_Area" localSheetId="6">'37(2)'!$A$1:$H$21</definedName>
    <definedName name="_xlnm.Print_Area" localSheetId="7">'38'!$A$1:$L$26</definedName>
    <definedName name="_xlnm.Print_Area" localSheetId="8">'39'!$A$1:$I$21</definedName>
    <definedName name="Z_307E7058_6B68_4D36_9658_FFFB8C1A4633_.wvu.PrintArea" localSheetId="1" hidden="1">'34'!$A$1:$I$45</definedName>
    <definedName name="Z_307E7058_6B68_4D36_9658_FFFB8C1A4633_.wvu.PrintArea" localSheetId="2" hidden="1">'35'!$A$1:$F$14</definedName>
    <definedName name="Z_307E7058_6B68_4D36_9658_FFFB8C1A4633_.wvu.PrintArea" localSheetId="3" hidden="1">'36(1)'!$A$1:$I$30</definedName>
    <definedName name="Z_307E7058_6B68_4D36_9658_FFFB8C1A4633_.wvu.PrintArea" localSheetId="4" hidden="1">'36(2)'!$A$1:$I$21</definedName>
    <definedName name="Z_307E7058_6B68_4D36_9658_FFFB8C1A4633_.wvu.PrintArea" localSheetId="5" hidden="1">'37(1)'!$A$1:$C$13</definedName>
    <definedName name="Z_307E7058_6B68_4D36_9658_FFFB8C1A4633_.wvu.PrintArea" localSheetId="6" hidden="1">'37(2)'!$A$1:$H$21</definedName>
    <definedName name="Z_307E7058_6B68_4D36_9658_FFFB8C1A4633_.wvu.PrintArea" localSheetId="7" hidden="1">'38'!$A$1:$L$26</definedName>
    <definedName name="Z_307E7058_6B68_4D36_9658_FFFB8C1A4633_.wvu.PrintArea" localSheetId="8" hidden="1">'39'!$A$1:$I$21</definedName>
    <definedName name="Z_459848D9_E591_49FC_89A4_50614ACDEC87_.wvu.PrintArea" localSheetId="1" hidden="1">'34'!$A$1:$I$45</definedName>
    <definedName name="Z_459848D9_E591_49FC_89A4_50614ACDEC87_.wvu.PrintArea" localSheetId="2" hidden="1">'35'!$A$1:$F$14</definedName>
    <definedName name="Z_459848D9_E591_49FC_89A4_50614ACDEC87_.wvu.PrintArea" localSheetId="3" hidden="1">'36(1)'!$A$1:$I$30</definedName>
    <definedName name="Z_459848D9_E591_49FC_89A4_50614ACDEC87_.wvu.PrintArea" localSheetId="4" hidden="1">'36(2)'!$A$1:$I$21</definedName>
    <definedName name="Z_459848D9_E591_49FC_89A4_50614ACDEC87_.wvu.PrintArea" localSheetId="5" hidden="1">'37(1)'!$A$1:$C$13</definedName>
    <definedName name="Z_459848D9_E591_49FC_89A4_50614ACDEC87_.wvu.PrintArea" localSheetId="6" hidden="1">'37(2)'!$A$1:$H$21</definedName>
    <definedName name="Z_459848D9_E591_49FC_89A4_50614ACDEC87_.wvu.PrintArea" localSheetId="7" hidden="1">'38'!$A$1:$L$26</definedName>
    <definedName name="Z_459848D9_E591_49FC_89A4_50614ACDEC87_.wvu.PrintArea" localSheetId="8" hidden="1">'39'!$A$1:$I$21</definedName>
    <definedName name="Z_81702C54_4BB2_4DA3_B547_FC51D170B245_.wvu.PrintArea" localSheetId="1" hidden="1">'34'!$A$1:$I$45</definedName>
    <definedName name="Z_81702C54_4BB2_4DA3_B547_FC51D170B245_.wvu.PrintArea" localSheetId="2" hidden="1">'35'!$A$1:$F$14</definedName>
    <definedName name="Z_81702C54_4BB2_4DA3_B547_FC51D170B245_.wvu.PrintArea" localSheetId="3" hidden="1">'36(1)'!$A$1:$I$30</definedName>
    <definedName name="Z_81702C54_4BB2_4DA3_B547_FC51D170B245_.wvu.PrintArea" localSheetId="4" hidden="1">'36(2)'!$A$1:$I$21</definedName>
    <definedName name="Z_81702C54_4BB2_4DA3_B547_FC51D170B245_.wvu.PrintArea" localSheetId="5" hidden="1">'37(1)'!$A$1:$C$13</definedName>
    <definedName name="Z_81702C54_4BB2_4DA3_B547_FC51D170B245_.wvu.PrintArea" localSheetId="6" hidden="1">'37(2)'!$A$1:$H$21</definedName>
    <definedName name="Z_81702C54_4BB2_4DA3_B547_FC51D170B245_.wvu.PrintArea" localSheetId="7" hidden="1">'38'!$A$1:$L$26</definedName>
    <definedName name="Z_81702C54_4BB2_4DA3_B547_FC51D170B245_.wvu.PrintArea" localSheetId="8" hidden="1">'39'!$A$1:$I$21</definedName>
    <definedName name="Z_AEE9481F_50DD_40CB_8F22_31CC19CAD31D_.wvu.PrintArea" localSheetId="1" hidden="1">'34'!$A$1:$I$45</definedName>
    <definedName name="Z_AEE9481F_50DD_40CB_8F22_31CC19CAD31D_.wvu.PrintArea" localSheetId="2" hidden="1">'35'!$A$1:$F$14</definedName>
    <definedName name="Z_AEE9481F_50DD_40CB_8F22_31CC19CAD31D_.wvu.PrintArea" localSheetId="3" hidden="1">'36(1)'!$A$1:$I$30</definedName>
    <definedName name="Z_AEE9481F_50DD_40CB_8F22_31CC19CAD31D_.wvu.PrintArea" localSheetId="4" hidden="1">'36(2)'!$A$1:$I$21</definedName>
    <definedName name="Z_AEE9481F_50DD_40CB_8F22_31CC19CAD31D_.wvu.PrintArea" localSheetId="5" hidden="1">'37(1)'!$A$1:$C$13</definedName>
    <definedName name="Z_AEE9481F_50DD_40CB_8F22_31CC19CAD31D_.wvu.PrintArea" localSheetId="6" hidden="1">'37(2)'!$A$1:$H$21</definedName>
    <definedName name="Z_AEE9481F_50DD_40CB_8F22_31CC19CAD31D_.wvu.PrintArea" localSheetId="7" hidden="1">'38'!$A$1:$L$26</definedName>
    <definedName name="Z_AEE9481F_50DD_40CB_8F22_31CC19CAD31D_.wvu.PrintArea" localSheetId="8" hidden="1">'39'!$A$1:$I$21</definedName>
    <definedName name="Z_C30D62EC_16BF_4E90_87F2_0458BFB180D7_.wvu.PrintArea" localSheetId="1" hidden="1">'34'!$A$1:$I$45</definedName>
    <definedName name="Z_C30D62EC_16BF_4E90_87F2_0458BFB180D7_.wvu.PrintArea" localSheetId="2" hidden="1">'35'!$A$1:$F$14</definedName>
    <definedName name="Z_C30D62EC_16BF_4E90_87F2_0458BFB180D7_.wvu.PrintArea" localSheetId="3" hidden="1">'36(1)'!$A$1:$I$30</definedName>
    <definedName name="Z_C30D62EC_16BF_4E90_87F2_0458BFB180D7_.wvu.PrintArea" localSheetId="4" hidden="1">'36(2)'!$A$5:$I$21</definedName>
    <definedName name="Z_C30D62EC_16BF_4E90_87F2_0458BFB180D7_.wvu.PrintArea" localSheetId="5" hidden="1">'37(1)'!$A$1:$C$13</definedName>
    <definedName name="Z_C30D62EC_16BF_4E90_87F2_0458BFB180D7_.wvu.PrintArea" localSheetId="6" hidden="1">'37(2)'!$A$3:$H$21</definedName>
    <definedName name="Z_C30D62EC_16BF_4E90_87F2_0458BFB180D7_.wvu.PrintArea" localSheetId="7" hidden="1">'38'!$A$1:$L$26</definedName>
    <definedName name="Z_C30D62EC_16BF_4E90_87F2_0458BFB180D7_.wvu.PrintArea" localSheetId="8" hidden="1">'39'!$A$1:$F$5</definedName>
    <definedName name="Z_F82849F7_5157_4B8D_A50D_D87951ED46CC_.wvu.PrintArea" localSheetId="1" hidden="1">'34'!$A$1:$I$45</definedName>
    <definedName name="Z_F82849F7_5157_4B8D_A50D_D87951ED46CC_.wvu.PrintArea" localSheetId="2" hidden="1">'35'!$A$1:$F$14</definedName>
    <definedName name="Z_F82849F7_5157_4B8D_A50D_D87951ED46CC_.wvu.PrintArea" localSheetId="3" hidden="1">'36(1)'!$A$1:$I$30</definedName>
    <definedName name="Z_F82849F7_5157_4B8D_A50D_D87951ED46CC_.wvu.PrintArea" localSheetId="4" hidden="1">'36(2)'!$A$1:$I$21</definedName>
    <definedName name="Z_F82849F7_5157_4B8D_A50D_D87951ED46CC_.wvu.PrintArea" localSheetId="5" hidden="1">'37(1)'!$A$1:$C$13</definedName>
    <definedName name="Z_F82849F7_5157_4B8D_A50D_D87951ED46CC_.wvu.PrintArea" localSheetId="6" hidden="1">'37(2)'!$A$1:$H$21</definedName>
    <definedName name="Z_F82849F7_5157_4B8D_A50D_D87951ED46CC_.wvu.PrintArea" localSheetId="7" hidden="1">'38'!$A$1:$L$26</definedName>
    <definedName name="Z_F82849F7_5157_4B8D_A50D_D87951ED46CC_.wvu.PrintArea" localSheetId="8" hidden="1">'39'!$A$1:$I$21</definedName>
  </definedNames>
  <calcPr calcId="191029"/>
  <customWorkbookViews>
    <customWorkbookView name="岡村 幸代 - 個人用ビュー" guid="{AEE9481F-50DD-40CB-8F22-31CC19CAD31D}" mergeInterval="0" personalView="1" xWindow="2909" yWindow="683" windowWidth="1209" windowHeight="645" tabRatio="766" activeSheetId="7"/>
    <customWorkbookView name="片寄 裕子 - 個人用ビュー" guid="{307E7058-6B68-4D36-9658-FFFB8C1A4633}" mergeInterval="0" personalView="1" xWindow="487" yWindow="424" windowWidth="1872" windowHeight="1165" tabRatio="766" activeSheetId="6"/>
    <customWorkbookView name="豊中市 - 個人用ビュー" guid="{C30D62EC-16BF-4E90-87F2-0458BFB180D7}" mergeInterval="0" personalView="1" maximized="1" xWindow="-9" yWindow="-9" windowWidth="1938" windowHeight="1048" tabRatio="766" activeSheetId="14"/>
    <customWorkbookView name="清水 真理子 - 個人用ビュー" guid="{F82849F7-5157-4B8D-A50D-D87951ED46CC}" mergeInterval="0" personalView="1" xWindow="-11" windowWidth="1462" windowHeight="1835" tabRatio="766" activeSheetId="2"/>
    <customWorkbookView name="三浦 陽子 - 個人用ビュー" guid="{459848D9-E591-49FC-89A4-50614ACDEC87}" mergeInterval="0" personalView="1" maximized="1" xWindow="-13" yWindow="-13" windowWidth="2906" windowHeight="1850" tabRatio="766" activeSheetId="8"/>
    <customWorkbookView name="中村 祥子 - 個人用ビュー" guid="{81702C54-4BB2-4DA3-B547-FC51D170B245}" mergeInterval="0" personalView="1" maximized="1" xWindow="-13" yWindow="-13" windowWidth="2906" windowHeight="1850" tabRatio="76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1" l="1"/>
  <c r="B5" i="1" s="1"/>
  <c r="A1" i="2"/>
  <c r="B4" i="1" s="1"/>
  <c r="A1" i="10" l="1"/>
  <c r="B11" i="1" s="1"/>
  <c r="A1" i="8" l="1"/>
  <c r="B9" i="1" s="1"/>
  <c r="A1" i="7"/>
  <c r="B8" i="1" s="1"/>
  <c r="A1" i="6"/>
  <c r="B7" i="1" s="1"/>
  <c r="A1" i="5"/>
  <c r="B6" i="1" s="1"/>
  <c r="A1" i="9"/>
  <c r="B10" i="1" s="1"/>
</calcChain>
</file>

<file path=xl/sharedStrings.xml><?xml version="1.0" encoding="utf-8"?>
<sst xmlns="http://schemas.openxmlformats.org/spreadsheetml/2006/main" count="235" uniqueCount="157">
  <si>
    <t>総数</t>
  </si>
  <si>
    <t>蛍池</t>
  </si>
  <si>
    <t>乗車人員</t>
  </si>
  <si>
    <t>降車人員</t>
  </si>
  <si>
    <t>千里中央</t>
  </si>
  <si>
    <t>少路</t>
  </si>
  <si>
    <t>大阪空港</t>
  </si>
  <si>
    <t>緑地公園</t>
  </si>
  <si>
    <t>服部天神</t>
    <rPh sb="2" eb="4">
      <t>テンジン</t>
    </rPh>
    <phoneticPr fontId="2"/>
  </si>
  <si>
    <t>-</t>
  </si>
  <si>
    <t>91～125cc</t>
    <phoneticPr fontId="3"/>
  </si>
  <si>
    <t>51～90cc</t>
    <phoneticPr fontId="3"/>
  </si>
  <si>
    <t>貨物</t>
    <rPh sb="0" eb="2">
      <t>カモツ</t>
    </rPh>
    <phoneticPr fontId="2"/>
  </si>
  <si>
    <t>乗用</t>
    <rPh sb="0" eb="2">
      <t>ジョウヨウ</t>
    </rPh>
    <phoneticPr fontId="2"/>
  </si>
  <si>
    <t>第２種</t>
  </si>
  <si>
    <t>第１種</t>
  </si>
  <si>
    <t>四輪</t>
    <phoneticPr fontId="2"/>
  </si>
  <si>
    <t>三輪</t>
  </si>
  <si>
    <t>二輪</t>
  </si>
  <si>
    <t>総数</t>
    <phoneticPr fontId="2"/>
  </si>
  <si>
    <t>自家用</t>
  </si>
  <si>
    <t>営業用</t>
  </si>
  <si>
    <t>特種</t>
  </si>
  <si>
    <t>小型</t>
  </si>
  <si>
    <t>普通</t>
  </si>
  <si>
    <t>普通車</t>
  </si>
  <si>
    <t>1日平均</t>
  </si>
  <si>
    <t>通行台数</t>
  </si>
  <si>
    <t>豊中南(北行)</t>
  </si>
  <si>
    <t>到着</t>
  </si>
  <si>
    <t>発送</t>
  </si>
  <si>
    <t>降客</t>
  </si>
  <si>
    <t>乗客</t>
  </si>
  <si>
    <t>着陸回数</t>
    <rPh sb="2" eb="3">
      <t>カイ</t>
    </rPh>
    <phoneticPr fontId="2"/>
  </si>
  <si>
    <t>住宅用</t>
  </si>
  <si>
    <t>事務用</t>
  </si>
  <si>
    <t>ＩＮＳネット１５００</t>
    <phoneticPr fontId="3"/>
  </si>
  <si>
    <t>ビル電話</t>
  </si>
  <si>
    <t>資　料    阪急バス株式会社</t>
    <phoneticPr fontId="2"/>
  </si>
  <si>
    <t>乗車人員</t>
    <phoneticPr fontId="2"/>
  </si>
  <si>
    <t>降車人員</t>
    <phoneticPr fontId="2"/>
  </si>
  <si>
    <t>資　料    大阪府　豊能府税事務所</t>
    <phoneticPr fontId="2"/>
  </si>
  <si>
    <t>乗用車</t>
    <phoneticPr fontId="2"/>
  </si>
  <si>
    <t>トラック</t>
    <phoneticPr fontId="2"/>
  </si>
  <si>
    <t>バス</t>
    <phoneticPr fontId="2"/>
  </si>
  <si>
    <t>資　料    財務部　市民税課</t>
    <phoneticPr fontId="2"/>
  </si>
  <si>
    <t>資　料    西日本高速道路株式会社　関西支社</t>
    <phoneticPr fontId="2"/>
  </si>
  <si>
    <t>資　料    阪神高速道路株式会社</t>
    <phoneticPr fontId="2"/>
  </si>
  <si>
    <t>大阪空港</t>
    <phoneticPr fontId="2"/>
  </si>
  <si>
    <t>豊中北</t>
    <phoneticPr fontId="2"/>
  </si>
  <si>
    <t>豊中南(南行)</t>
    <phoneticPr fontId="2"/>
  </si>
  <si>
    <t>資　料    関西エアポート株式会社　伊丹空港本部</t>
    <phoneticPr fontId="2"/>
  </si>
  <si>
    <t>航空貨物(t)</t>
    <phoneticPr fontId="2"/>
  </si>
  <si>
    <t>航空郵便(kg)</t>
    <phoneticPr fontId="2"/>
  </si>
  <si>
    <t>乗降客数(人)</t>
    <phoneticPr fontId="2"/>
  </si>
  <si>
    <t>資　料    NTTビジネスソリューションズ　大阪ビジネス営業部</t>
    <phoneticPr fontId="2"/>
  </si>
  <si>
    <t>年度</t>
    <phoneticPr fontId="2"/>
  </si>
  <si>
    <t>注１）    「名神大阪・名神空港」とは、名神高速道路から阪神高速道路への流入車両の、流入後の進行方向を示す便宜上の表記であり、数値は、流入車両の総数を表示している。</t>
    <rPh sb="0" eb="1">
      <t>チュウ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</si>
  <si>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</si>
  <si>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令和2年</t>
    <rPh sb="0" eb="2">
      <t>レイワ</t>
    </rPh>
    <rPh sb="3" eb="4">
      <t>ネン</t>
    </rPh>
    <phoneticPr fontId="2"/>
  </si>
  <si>
    <t>令和3年</t>
    <rPh sb="0" eb="2">
      <t>レイワ</t>
    </rPh>
    <rPh sb="3" eb="4">
      <t>ネン</t>
    </rPh>
    <phoneticPr fontId="2"/>
  </si>
  <si>
    <t>令和4年</t>
    <rPh sb="0" eb="2">
      <t>レイワ</t>
    </rPh>
    <rPh sb="3" eb="4">
      <t>ネン</t>
    </rPh>
    <phoneticPr fontId="2"/>
  </si>
  <si>
    <t>区分</t>
    <rPh sb="0" eb="2">
      <t>クブン</t>
    </rPh>
    <phoneticPr fontId="2"/>
  </si>
  <si>
    <t>平成30年度</t>
    <rPh sb="0" eb="2">
      <t>ヘイセイ</t>
    </rPh>
    <rPh sb="4" eb="6">
      <t>ネンド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</si>
  <si>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</si>
  <si>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令和2年度</t>
    <rPh sb="0" eb="2">
      <t>レイワ</t>
    </rPh>
    <rPh sb="3" eb="5">
      <t>ネンド</t>
    </rPh>
    <rPh sb="4" eb="5">
      <t>ド</t>
    </rPh>
    <phoneticPr fontId="2"/>
  </si>
  <si>
    <t>令和3年度</t>
    <rPh sb="0" eb="2">
      <t>レイワ</t>
    </rPh>
    <rPh sb="3" eb="5">
      <t>ネンド</t>
    </rPh>
    <rPh sb="4" eb="5">
      <t>ド</t>
    </rPh>
    <phoneticPr fontId="2"/>
  </si>
  <si>
    <t>令和4年度</t>
    <rPh sb="0" eb="2">
      <t>レイワ</t>
    </rPh>
    <rPh sb="3" eb="5">
      <t>ネンド</t>
    </rPh>
    <rPh sb="4" eb="5">
      <t>ド</t>
    </rPh>
    <phoneticPr fontId="2"/>
  </si>
  <si>
    <t>令和5年</t>
    <rPh sb="0" eb="2">
      <t>レイワ</t>
    </rPh>
    <rPh sb="3" eb="4">
      <t>ネン</t>
    </rPh>
    <phoneticPr fontId="2"/>
  </si>
  <si>
    <t>令和元年度</t>
    <rPh sb="0" eb="2">
      <t>レイワ</t>
    </rPh>
    <rPh sb="2" eb="3">
      <t>ガン</t>
    </rPh>
    <rPh sb="3" eb="5">
      <t>ネンド</t>
    </rPh>
    <rPh sb="4" eb="5">
      <t>ド</t>
    </rPh>
    <phoneticPr fontId="2"/>
  </si>
  <si>
    <t>令和元年</t>
    <rPh sb="0" eb="1">
      <t>レイ</t>
    </rPh>
    <rPh sb="1" eb="2">
      <t>ワ</t>
    </rPh>
    <rPh sb="2" eb="4">
      <t>ガンネン</t>
    </rPh>
    <phoneticPr fontId="2"/>
  </si>
  <si>
    <t>令和3年</t>
    <rPh sb="0" eb="1">
      <t>レイ</t>
    </rPh>
    <rPh sb="1" eb="2">
      <t>ワ</t>
    </rPh>
    <rPh sb="3" eb="4">
      <t>ネン</t>
    </rPh>
    <phoneticPr fontId="2"/>
  </si>
  <si>
    <t>令和2年</t>
    <rPh sb="0" eb="1">
      <t>レイ</t>
    </rPh>
    <rPh sb="1" eb="2">
      <t>ワ</t>
    </rPh>
    <rPh sb="3" eb="4">
      <t>ネン</t>
    </rPh>
    <phoneticPr fontId="2"/>
  </si>
  <si>
    <t>令和4年</t>
    <rPh sb="0" eb="1">
      <t>レイ</t>
    </rPh>
    <rPh sb="1" eb="2">
      <t>ワ</t>
    </rPh>
    <rPh sb="3" eb="4">
      <t>ネン</t>
    </rPh>
    <phoneticPr fontId="2"/>
  </si>
  <si>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</si>
  <si>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</si>
  <si>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</si>
  <si>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</si>
  <si>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</si>
  <si>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</si>
  <si>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</si>
  <si>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</si>
  <si>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</si>
  <si>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</si>
  <si>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</si>
  <si>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</si>
  <si>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小型特殊自動車</t>
    <rPh sb="0" eb="2">
      <t>コガタ</t>
    </rPh>
    <rPh sb="2" eb="4">
      <t>トクシュ</t>
    </rPh>
    <rPh sb="4" eb="5">
      <t>ジ</t>
    </rPh>
    <rPh sb="5" eb="6">
      <t>ドウ</t>
    </rPh>
    <rPh sb="6" eb="7">
      <t>クルマ</t>
    </rPh>
    <phoneticPr fontId="2"/>
  </si>
  <si>
    <t>庄内</t>
    <phoneticPr fontId="2"/>
  </si>
  <si>
    <t>曽根</t>
    <phoneticPr fontId="2"/>
  </si>
  <si>
    <t>岡町</t>
    <phoneticPr fontId="2"/>
  </si>
  <si>
    <t>豊中</t>
    <phoneticPr fontId="2"/>
  </si>
  <si>
    <t>蛍池</t>
    <phoneticPr fontId="2"/>
  </si>
  <si>
    <t>特種用途車</t>
    <rPh sb="1" eb="2">
      <t>シュ</t>
    </rPh>
    <rPh sb="2" eb="4">
      <t>ヨウト</t>
    </rPh>
    <rPh sb="4" eb="5">
      <t>シャ</t>
    </rPh>
    <phoneticPr fontId="2"/>
  </si>
  <si>
    <t>小型三輪車</t>
    <rPh sb="2" eb="5">
      <t>サンリンシャ</t>
    </rPh>
    <phoneticPr fontId="2"/>
  </si>
  <si>
    <t>貨物兼乗用車</t>
    <phoneticPr fontId="2"/>
  </si>
  <si>
    <t>けん引車</t>
    <phoneticPr fontId="2"/>
  </si>
  <si>
    <t>被けん引車</t>
    <rPh sb="0" eb="1">
      <t>ヒ</t>
    </rPh>
    <phoneticPr fontId="2"/>
  </si>
  <si>
    <t>一般乗合用</t>
    <phoneticPr fontId="2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</si>
  <si>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</si>
  <si>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この表は、課税台帳にもとづいて集計したものである。</t>
    <rPh sb="5" eb="7">
      <t>カゼイ</t>
    </rPh>
    <phoneticPr fontId="2"/>
  </si>
  <si>
    <t>この表は、自動車税市町村別調べによるものである。</t>
    <phoneticPr fontId="3"/>
  </si>
  <si>
    <t>料金所別</t>
    <rPh sb="0" eb="2">
      <t>リョウキン</t>
    </rPh>
    <rPh sb="2" eb="3">
      <t>ジョ</t>
    </rPh>
    <rPh sb="3" eb="4">
      <t>ベツ</t>
    </rPh>
    <phoneticPr fontId="2"/>
  </si>
  <si>
    <t>令和2年度</t>
    <rPh sb="0" eb="2">
      <t>レイワ</t>
    </rPh>
    <rPh sb="3" eb="5">
      <t>ネンド</t>
    </rPh>
    <phoneticPr fontId="2"/>
  </si>
  <si>
    <t>令和3年度</t>
    <rPh sb="0" eb="2">
      <t>レイワ</t>
    </rPh>
    <rPh sb="3" eb="4">
      <t>ネン</t>
    </rPh>
    <rPh sb="4" eb="5">
      <t>ド</t>
    </rPh>
    <phoneticPr fontId="2"/>
  </si>
  <si>
    <t>この表は、各年中、月中の大阪国際空港の旅客数、航空貨物および航空郵便について輸送状況を掲げたものである。ただし、数値は全て速報値である。</t>
    <rPh sb="2" eb="3">
      <t>ヒョウ</t>
    </rPh>
    <rPh sb="5" eb="8">
      <t>カクネンチュウ</t>
    </rPh>
    <rPh sb="9" eb="11">
      <t>ゲッチュウ</t>
    </rPh>
    <rPh sb="12" eb="14">
      <t>オオサカ</t>
    </rPh>
    <rPh sb="14" eb="16">
      <t>コクサイ</t>
    </rPh>
    <rPh sb="16" eb="18">
      <t>クウコウ</t>
    </rPh>
    <rPh sb="19" eb="22">
      <t>リョカクスウ</t>
    </rPh>
    <rPh sb="23" eb="25">
      <t>コウクウ</t>
    </rPh>
    <rPh sb="25" eb="27">
      <t>カモツ</t>
    </rPh>
    <rPh sb="30" eb="32">
      <t>コウクウ</t>
    </rPh>
    <phoneticPr fontId="3"/>
  </si>
  <si>
    <t>アナログ</t>
    <phoneticPr fontId="2"/>
  </si>
  <si>
    <t>ディジタル</t>
    <phoneticPr fontId="2"/>
  </si>
  <si>
    <t>名神高速道路　豊中インターチェンジ</t>
    <phoneticPr fontId="2"/>
  </si>
  <si>
    <t>中国自動車道
中国豊中・中国池田インターチェンジ</t>
    <phoneticPr fontId="2"/>
  </si>
  <si>
    <t>目次</t>
    <rPh sb="0" eb="2">
      <t>モクジ</t>
    </rPh>
    <phoneticPr fontId="2"/>
  </si>
  <si>
    <t>項目　タイトル</t>
    <rPh sb="0" eb="2">
      <t>コウモク</t>
    </rPh>
    <phoneticPr fontId="2"/>
  </si>
  <si>
    <t>←各タイトルをクリックすると各ページへ</t>
    <rPh sb="1" eb="2">
      <t>カク</t>
    </rPh>
    <rPh sb="14" eb="15">
      <t>カク</t>
    </rPh>
    <phoneticPr fontId="2"/>
  </si>
  <si>
    <t>小型四輪車</t>
    <phoneticPr fontId="2"/>
  </si>
  <si>
    <t>電気自動車</t>
    <phoneticPr fontId="2"/>
  </si>
  <si>
    <t>軽自動車</t>
    <phoneticPr fontId="2"/>
  </si>
  <si>
    <t>原動機付自転車</t>
    <phoneticPr fontId="2"/>
  </si>
  <si>
    <t>小型二輪自動車</t>
    <rPh sb="0" eb="2">
      <t>コガタ</t>
    </rPh>
    <rPh sb="2" eb="4">
      <t>ニリン</t>
    </rPh>
    <rPh sb="4" eb="5">
      <t>ジ</t>
    </rPh>
    <rPh sb="5" eb="6">
      <t>ドウ</t>
    </rPh>
    <rPh sb="6" eb="7">
      <t>クルマ</t>
    </rPh>
    <phoneticPr fontId="2"/>
  </si>
  <si>
    <r>
      <t>豊中南
(名神大阪・名神空港)</t>
    </r>
    <r>
      <rPr>
        <vertAlign val="superscript"/>
        <sz val="10"/>
        <rFont val="HGPｺﾞｼｯｸM"/>
        <family val="3"/>
        <charset val="128"/>
      </rPr>
      <t>1)</t>
    </r>
    <phoneticPr fontId="2"/>
  </si>
  <si>
    <t>この表は、ＮＴＴ西日本の業務報告から本市に関する分を抽出収録したものである。</t>
    <phoneticPr fontId="2"/>
  </si>
  <si>
    <t>加入電話</t>
    <rPh sb="0" eb="2">
      <t>カニュウ</t>
    </rPh>
    <rPh sb="2" eb="4">
      <t>デンワ</t>
    </rPh>
    <phoneticPr fontId="2"/>
  </si>
  <si>
    <t>公衆電話</t>
    <rPh sb="0" eb="2">
      <t>コウシュウ</t>
    </rPh>
    <rPh sb="2" eb="4">
      <t>デンワ</t>
    </rPh>
    <phoneticPr fontId="2"/>
  </si>
  <si>
    <t>その他</t>
    <rPh sb="2" eb="3">
      <t>タ</t>
    </rPh>
    <phoneticPr fontId="2"/>
  </si>
  <si>
    <t>ＩＮＳネット６４・
ＩＮＳネット６４ライト</t>
    <phoneticPr fontId="2"/>
  </si>
  <si>
    <t>総数(件)</t>
    <rPh sb="3" eb="4">
      <t>ケン</t>
    </rPh>
    <phoneticPr fontId="2"/>
  </si>
  <si>
    <t>総数(回線)</t>
    <phoneticPr fontId="2"/>
  </si>
  <si>
    <t>総数(個)</t>
    <phoneticPr fontId="2"/>
  </si>
  <si>
    <t>プッシュ(回線)</t>
    <phoneticPr fontId="2"/>
  </si>
  <si>
    <t>キャッチホン(回線)</t>
    <phoneticPr fontId="2"/>
  </si>
  <si>
    <t>I S D N</t>
    <phoneticPr fontId="2"/>
  </si>
  <si>
    <t>資　料    阪急電鉄株式会社、北大阪急行電鉄株式会社、大阪モノレール株式会社</t>
    <phoneticPr fontId="2"/>
  </si>
  <si>
    <t>阪急電鉄</t>
    <phoneticPr fontId="2"/>
  </si>
  <si>
    <t>北大阪急行電鉄</t>
    <phoneticPr fontId="2"/>
  </si>
  <si>
    <t>大阪モノレール</t>
    <phoneticPr fontId="2"/>
  </si>
  <si>
    <t>1)</t>
    <phoneticPr fontId="2"/>
  </si>
  <si>
    <t>2)</t>
    <phoneticPr fontId="2"/>
  </si>
  <si>
    <t>3）</t>
    <phoneticPr fontId="2"/>
  </si>
  <si>
    <t>注1）　　阪急電鉄株式会社が実施している｢交通量調査｣の結果を掲げたもので、通年平均人員数である。</t>
    <rPh sb="0" eb="1">
      <t>チュウ</t>
    </rPh>
    <rPh sb="38" eb="40">
      <t>ツウネン</t>
    </rPh>
    <rPh sb="40" eb="42">
      <t>ヘイキン</t>
    </rPh>
    <phoneticPr fontId="3"/>
  </si>
  <si>
    <t>注3）　　大阪モノレール株式会社が実施している｢交通量調査｣の結果を掲げたもので、１日平均人員数である。</t>
    <rPh sb="0" eb="1">
      <t>チュウ</t>
    </rPh>
    <phoneticPr fontId="2"/>
  </si>
  <si>
    <r>
      <t>柴原阪大前</t>
    </r>
    <r>
      <rPr>
        <vertAlign val="superscript"/>
        <sz val="10"/>
        <rFont val="HGPｺﾞｼｯｸM"/>
        <family val="3"/>
        <charset val="128"/>
      </rPr>
      <t>4)</t>
    </r>
    <rPh sb="0" eb="2">
      <t>シバハラ</t>
    </rPh>
    <rPh sb="2" eb="4">
      <t>ハンダイ</t>
    </rPh>
    <rPh sb="4" eb="5">
      <t>マエ</t>
    </rPh>
    <phoneticPr fontId="2"/>
  </si>
  <si>
    <t>注4）　　令和元年10月1日に駅名改称(9月30日までは柴原)。</t>
    <rPh sb="0" eb="1">
      <t>チュウ</t>
    </rPh>
    <phoneticPr fontId="2"/>
  </si>
  <si>
    <t>第6章　運輸および通信</t>
    <rPh sb="0" eb="1">
      <t>ダイ</t>
    </rPh>
    <rPh sb="2" eb="3">
      <t>ショウ</t>
    </rPh>
    <rPh sb="4" eb="6">
      <t>ウンユ</t>
    </rPh>
    <rPh sb="9" eb="11">
      <t>ツウシン</t>
    </rPh>
    <phoneticPr fontId="2"/>
  </si>
  <si>
    <t>令和5年度</t>
    <rPh sb="0" eb="2">
      <t>レイワ</t>
    </rPh>
    <rPh sb="3" eb="5">
      <t>ネンド</t>
    </rPh>
    <rPh sb="4" eb="5">
      <t>ド</t>
    </rPh>
    <phoneticPr fontId="2"/>
  </si>
  <si>
    <t>令和6年</t>
    <rPh sb="0" eb="2">
      <t>レイワ</t>
    </rPh>
    <rPh sb="3" eb="4">
      <t>ネン</t>
    </rPh>
    <phoneticPr fontId="2"/>
  </si>
  <si>
    <t>令和4年度</t>
    <rPh sb="0" eb="2">
      <t>レイワ</t>
    </rPh>
    <rPh sb="3" eb="4">
      <t>ネン</t>
    </rPh>
    <rPh sb="4" eb="5">
      <t>ド</t>
    </rPh>
    <phoneticPr fontId="2"/>
  </si>
  <si>
    <t>令和5年</t>
    <rPh sb="0" eb="1">
      <t>レイ</t>
    </rPh>
    <rPh sb="1" eb="2">
      <t>ワ</t>
    </rPh>
    <rPh sb="3" eb="4">
      <t>ネン</t>
    </rPh>
    <phoneticPr fontId="2"/>
  </si>
  <si>
    <t>-</t>
    <phoneticPr fontId="2"/>
  </si>
  <si>
    <r>
      <t>路線数</t>
    </r>
    <r>
      <rPr>
        <vertAlign val="superscript"/>
        <sz val="10"/>
        <rFont val="HGPｺﾞｼｯｸM"/>
        <family val="3"/>
        <charset val="128"/>
      </rPr>
      <t>1)</t>
    </r>
    <phoneticPr fontId="2"/>
  </si>
  <si>
    <t>…</t>
    <phoneticPr fontId="2"/>
  </si>
  <si>
    <t>…</t>
  </si>
  <si>
    <t>注3）    本市域に設置されている数。　</t>
    <rPh sb="7" eb="8">
      <t>ホン</t>
    </rPh>
    <rPh sb="8" eb="10">
      <t>シイキ</t>
    </rPh>
    <rPh sb="11" eb="13">
      <t>セッチ</t>
    </rPh>
    <rPh sb="18" eb="19">
      <t>カズ</t>
    </rPh>
    <phoneticPr fontId="2"/>
  </si>
  <si>
    <r>
      <t>利用者数</t>
    </r>
    <r>
      <rPr>
        <vertAlign val="superscript"/>
        <sz val="10"/>
        <rFont val="HGPｺﾞｼｯｸM"/>
        <family val="3"/>
        <charset val="128"/>
      </rPr>
      <t>2)</t>
    </r>
    <rPh sb="0" eb="4">
      <t>リヨウシャスウ</t>
    </rPh>
    <phoneticPr fontId="2"/>
  </si>
  <si>
    <r>
      <t>停留所数</t>
    </r>
    <r>
      <rPr>
        <vertAlign val="superscript"/>
        <sz val="10"/>
        <rFont val="HGPｺﾞｼｯｸM"/>
        <family val="3"/>
        <charset val="128"/>
      </rPr>
      <t>3)</t>
    </r>
    <phoneticPr fontId="2"/>
  </si>
  <si>
    <r>
      <t>年間走行距離(km)</t>
    </r>
    <r>
      <rPr>
        <vertAlign val="superscript"/>
        <sz val="10"/>
        <rFont val="HGPｺﾞｼｯｸM"/>
        <family val="3"/>
        <charset val="128"/>
      </rPr>
      <t>4)</t>
    </r>
    <phoneticPr fontId="2"/>
  </si>
  <si>
    <t>注2）    統計上の輸送人員。注1）記載路線分の合計値（本市域外利用分を含む）。</t>
    <rPh sb="7" eb="10">
      <t>トウケイジョウ</t>
    </rPh>
    <rPh sb="11" eb="13">
      <t>ユソウ</t>
    </rPh>
    <rPh sb="13" eb="15">
      <t>ジンイン</t>
    </rPh>
    <rPh sb="16" eb="17">
      <t>チュウ</t>
    </rPh>
    <rPh sb="19" eb="23">
      <t>キサイロセン</t>
    </rPh>
    <rPh sb="23" eb="24">
      <t>ブン</t>
    </rPh>
    <rPh sb="25" eb="28">
      <t>ゴウケイチ</t>
    </rPh>
    <rPh sb="33" eb="35">
      <t>リヨウ</t>
    </rPh>
    <rPh sb="35" eb="36">
      <t>ブン</t>
    </rPh>
    <phoneticPr fontId="2"/>
  </si>
  <si>
    <t>注1）    本市域内を走行し、主に本市民の利用が多く見込まれる路線（最新年度は豊中市内線、東泉丘線、豊中東西線、阪北線、吹田線、岡町線）。一部の路線は本市域外も走行。</t>
    <rPh sb="7" eb="9">
      <t>ホンシ</t>
    </rPh>
    <rPh sb="9" eb="11">
      <t>イキナイ</t>
    </rPh>
    <rPh sb="10" eb="11">
      <t>ナイ</t>
    </rPh>
    <rPh sb="12" eb="14">
      <t>ソウコウ</t>
    </rPh>
    <rPh sb="16" eb="17">
      <t>オモ</t>
    </rPh>
    <rPh sb="18" eb="20">
      <t>ホンシ</t>
    </rPh>
    <rPh sb="20" eb="21">
      <t>ミン</t>
    </rPh>
    <rPh sb="22" eb="24">
      <t>リヨウ</t>
    </rPh>
    <rPh sb="25" eb="26">
      <t>オオ</t>
    </rPh>
    <rPh sb="27" eb="29">
      <t>ミコ</t>
    </rPh>
    <rPh sb="32" eb="34">
      <t>ロセン</t>
    </rPh>
    <rPh sb="35" eb="39">
      <t>サイシンネンド</t>
    </rPh>
    <rPh sb="40" eb="45">
      <t>トヨナカシナイセン</t>
    </rPh>
    <rPh sb="47" eb="49">
      <t>イズミガオカ</t>
    </rPh>
    <rPh sb="70" eb="72">
      <t>イチブ</t>
    </rPh>
    <rPh sb="73" eb="75">
      <t>ロセン</t>
    </rPh>
    <rPh sb="76" eb="80">
      <t>ホンシイキガイ</t>
    </rPh>
    <rPh sb="81" eb="83">
      <t>ソウコウ</t>
    </rPh>
    <phoneticPr fontId="2"/>
  </si>
  <si>
    <t>注4）    令和5年度からは、注1）記載路線分の合計値（本市域外走行分を含む）。</t>
    <rPh sb="7" eb="9">
      <t>レイワ</t>
    </rPh>
    <rPh sb="10" eb="12">
      <t>ネンド</t>
    </rPh>
    <rPh sb="16" eb="17">
      <t>チュウ</t>
    </rPh>
    <rPh sb="19" eb="21">
      <t>キサイ</t>
    </rPh>
    <rPh sb="21" eb="23">
      <t>ロセン</t>
    </rPh>
    <rPh sb="23" eb="24">
      <t>ブン</t>
    </rPh>
    <rPh sb="25" eb="28">
      <t>ゴウケイチ</t>
    </rPh>
    <rPh sb="35" eb="36">
      <t>ブン</t>
    </rPh>
    <phoneticPr fontId="2"/>
  </si>
  <si>
    <t>注2）　　北大阪急行電鉄株式会社が実施している｢交通量調査｣の結果を掲げたもので、令和元年11月12日、令和2年11月10日、令和3年11月9日、令和4年11月15日、令和5年11月7日の各調査日１日の乗降人員数である。</t>
    <rPh sb="0" eb="1">
      <t>チュウ</t>
    </rPh>
    <rPh sb="84" eb="86">
      <t>レイワ</t>
    </rPh>
    <rPh sb="87" eb="88">
      <t>ネン</t>
    </rPh>
    <rPh sb="90" eb="91">
      <t>ガツ</t>
    </rPh>
    <rPh sb="92" eb="9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</si>
</sst>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1"/>
      <name val="HGPｺﾞｼｯｸM"/>
      <family val="3"/>
      <charset val="128"/>
    </font>
    <font>
      <sz val="16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vertAlign val="superscript"/>
      <sz val="10"/>
      <name val="HGPｺﾞｼｯｸM"/>
      <family val="3"/>
      <charset val="128"/>
    </font>
    <font>
      <sz val="10"/>
      <name val="ＭＳ 明朝"/>
      <family val="1"/>
      <charset val="128"/>
    </font>
    <font>
      <sz val="10"/>
      <color rgb="FFFF0000"/>
      <name val="HGPｺﾞｼｯｸM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name val="HGPｺﾞｼｯｸM"/>
      <family val="3"/>
      <charset val="128"/>
    </font>
    <font>
      <sz val="20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rgb="FF3F3F3F"/>
      </top>
      <bottom style="dotted">
        <color rgb="FF3F3F3F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5" fillId="2" borderId="27">
      <alignment vertical="center"/>
    </xf>
    <xf numFmtId="38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/>
  </cellStyleXfs>
  <cellXfs count="170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38" fontId="4" fillId="2" borderId="0" xfId="1" applyFont="1" applyFill="1" applyBorder="1" applyAlignment="1">
      <alignment vertical="center"/>
    </xf>
    <xf numFmtId="0" fontId="7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38" fontId="4" fillId="2" borderId="0" xfId="1" applyFont="1" applyFill="1" applyBorder="1" applyAlignment="1" applyProtection="1">
      <alignment vertical="center"/>
      <protection locked="0"/>
    </xf>
    <xf numFmtId="38" fontId="4" fillId="2" borderId="2" xfId="1" applyFont="1" applyFill="1" applyBorder="1" applyAlignment="1">
      <alignment vertical="center"/>
    </xf>
    <xf numFmtId="38" fontId="4" fillId="2" borderId="2" xfId="1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distributed" vertical="center" justifyLastLine="1"/>
    </xf>
    <xf numFmtId="38" fontId="4" fillId="2" borderId="22" xfId="1" applyFont="1" applyFill="1" applyBorder="1" applyAlignment="1">
      <alignment vertical="center"/>
    </xf>
    <xf numFmtId="38" fontId="4" fillId="2" borderId="9" xfId="1" applyFont="1" applyFill="1" applyBorder="1" applyAlignment="1">
      <alignment vertical="center"/>
    </xf>
    <xf numFmtId="0" fontId="4" fillId="2" borderId="6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distributed" vertical="center" wrapText="1" justifyLastLine="1"/>
    </xf>
    <xf numFmtId="0" fontId="4" fillId="2" borderId="7" xfId="0" applyFont="1" applyFill="1" applyBorder="1" applyAlignment="1">
      <alignment horizontal="distributed" vertical="center" justifyLastLine="1"/>
    </xf>
    <xf numFmtId="3" fontId="4" fillId="2" borderId="0" xfId="0" applyNumberFormat="1" applyFont="1" applyFill="1" applyAlignment="1">
      <alignment vertical="center"/>
    </xf>
    <xf numFmtId="0" fontId="4" fillId="2" borderId="10" xfId="0" applyFont="1" applyFill="1" applyBorder="1" applyAlignment="1">
      <alignment horizontal="distributed" vertical="center" justifyLastLine="1"/>
    </xf>
    <xf numFmtId="0" fontId="4" fillId="2" borderId="11" xfId="0" applyFont="1" applyFill="1" applyBorder="1" applyAlignment="1">
      <alignment horizontal="distributed" vertical="center" justifyLastLine="1"/>
    </xf>
    <xf numFmtId="0" fontId="4" fillId="2" borderId="21" xfId="0" applyFont="1" applyFill="1" applyBorder="1" applyAlignment="1">
      <alignment horizontal="distributed" vertical="center" justifyLastLine="1"/>
    </xf>
    <xf numFmtId="38" fontId="4" fillId="2" borderId="8" xfId="1" applyFont="1" applyFill="1" applyBorder="1" applyAlignment="1">
      <alignment vertical="center"/>
    </xf>
    <xf numFmtId="0" fontId="4" fillId="2" borderId="19" xfId="0" applyFont="1" applyFill="1" applyBorder="1" applyAlignment="1">
      <alignment horizontal="distributed" vertical="center" justifyLastLine="1"/>
    </xf>
    <xf numFmtId="0" fontId="4" fillId="2" borderId="2" xfId="0" applyFont="1" applyFill="1" applyBorder="1" applyAlignment="1">
      <alignment vertical="center"/>
    </xf>
    <xf numFmtId="0" fontId="4" fillId="2" borderId="24" xfId="0" applyFont="1" applyFill="1" applyBorder="1" applyAlignment="1">
      <alignment horizontal="distributed" vertical="center" justifyLastLine="1"/>
    </xf>
    <xf numFmtId="38" fontId="4" fillId="2" borderId="14" xfId="1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176" fontId="4" fillId="2" borderId="9" xfId="0" applyNumberFormat="1" applyFont="1" applyFill="1" applyBorder="1" applyAlignment="1">
      <alignment vertical="center"/>
    </xf>
    <xf numFmtId="176" fontId="8" fillId="2" borderId="9" xfId="0" applyNumberFormat="1" applyFont="1" applyFill="1" applyBorder="1" applyAlignment="1">
      <alignment vertical="center"/>
    </xf>
    <xf numFmtId="38" fontId="8" fillId="2" borderId="0" xfId="1" applyFont="1" applyFill="1" applyBorder="1" applyAlignment="1">
      <alignment vertical="center"/>
    </xf>
    <xf numFmtId="0" fontId="4" fillId="2" borderId="4" xfId="0" applyFont="1" applyFill="1" applyBorder="1" applyAlignment="1" applyProtection="1">
      <alignment horizontal="distributed" vertical="center" justifyLastLine="1"/>
      <protection locked="0"/>
    </xf>
    <xf numFmtId="0" fontId="4" fillId="2" borderId="1" xfId="0" applyFont="1" applyFill="1" applyBorder="1" applyAlignment="1">
      <alignment vertical="center"/>
    </xf>
    <xf numFmtId="0" fontId="4" fillId="2" borderId="19" xfId="0" applyFont="1" applyFill="1" applyBorder="1" applyAlignment="1">
      <alignment horizontal="distributed" vertical="center"/>
    </xf>
    <xf numFmtId="38" fontId="4" fillId="2" borderId="0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38" fontId="4" fillId="2" borderId="0" xfId="1" applyFont="1" applyFill="1" applyBorder="1" applyAlignment="1" applyProtection="1">
      <alignment horizontal="right" vertical="center"/>
      <protection locked="0"/>
    </xf>
    <xf numFmtId="38" fontId="4" fillId="2" borderId="0" xfId="1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vertical="center"/>
    </xf>
    <xf numFmtId="38" fontId="4" fillId="2" borderId="2" xfId="1" applyFont="1" applyFill="1" applyBorder="1" applyAlignment="1">
      <alignment horizontal="right" vertical="center"/>
    </xf>
    <xf numFmtId="38" fontId="4" fillId="2" borderId="2" xfId="1" applyFont="1" applyFill="1" applyBorder="1" applyAlignment="1" applyProtection="1">
      <alignment horizontal="right" vertical="center"/>
      <protection locked="0"/>
    </xf>
    <xf numFmtId="0" fontId="4" fillId="2" borderId="0" xfId="0" applyFont="1" applyFill="1" applyAlignment="1">
      <alignment horizontal="left" vertical="center"/>
    </xf>
    <xf numFmtId="38" fontId="8" fillId="2" borderId="0" xfId="1" applyFont="1" applyFill="1" applyBorder="1" applyAlignment="1" applyProtection="1">
      <alignment vertical="center"/>
      <protection locked="0"/>
    </xf>
    <xf numFmtId="38" fontId="4" fillId="2" borderId="9" xfId="1" applyFont="1" applyFill="1" applyBorder="1" applyAlignment="1">
      <alignment vertical="center" shrinkToFit="1"/>
    </xf>
    <xf numFmtId="38" fontId="4" fillId="2" borderId="0" xfId="1" applyFont="1" applyFill="1" applyBorder="1" applyAlignment="1">
      <alignment vertical="center" shrinkToFit="1"/>
    </xf>
    <xf numFmtId="3" fontId="4" fillId="2" borderId="0" xfId="0" applyNumberFormat="1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vertical="center"/>
      <protection locked="0"/>
    </xf>
    <xf numFmtId="38" fontId="4" fillId="2" borderId="8" xfId="1" applyFont="1" applyFill="1" applyBorder="1" applyAlignment="1" applyProtection="1">
      <alignment vertical="center"/>
      <protection locked="0"/>
    </xf>
    <xf numFmtId="3" fontId="4" fillId="2" borderId="9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21" xfId="0" applyFont="1" applyFill="1" applyBorder="1" applyAlignment="1">
      <alignment horizontal="distributed" vertical="center"/>
    </xf>
    <xf numFmtId="0" fontId="4" fillId="2" borderId="9" xfId="0" applyFont="1" applyFill="1" applyBorder="1" applyAlignment="1">
      <alignment horizontal="distributed" vertical="center" wrapText="1"/>
    </xf>
    <xf numFmtId="0" fontId="4" fillId="2" borderId="17" xfId="0" applyFont="1" applyFill="1" applyBorder="1" applyAlignment="1">
      <alignment vertical="center"/>
    </xf>
    <xf numFmtId="38" fontId="4" fillId="2" borderId="19" xfId="1" applyFont="1" applyFill="1" applyBorder="1" applyAlignment="1">
      <alignment horizontal="distributed" vertical="center" wrapText="1"/>
    </xf>
    <xf numFmtId="38" fontId="4" fillId="2" borderId="18" xfId="1" applyFont="1" applyFill="1" applyBorder="1" applyAlignment="1">
      <alignment horizontal="distributed" vertical="center" wrapText="1"/>
    </xf>
    <xf numFmtId="0" fontId="8" fillId="2" borderId="0" xfId="0" applyFont="1" applyFill="1" applyAlignment="1">
      <alignment horizontal="distributed" vertical="center" justifyLastLine="1"/>
    </xf>
    <xf numFmtId="38" fontId="4" fillId="2" borderId="16" xfId="1" applyFont="1" applyFill="1" applyBorder="1" applyAlignment="1">
      <alignment vertical="center"/>
    </xf>
    <xf numFmtId="38" fontId="8" fillId="2" borderId="16" xfId="1" applyFont="1" applyFill="1" applyBorder="1" applyAlignment="1">
      <alignment vertical="center"/>
    </xf>
    <xf numFmtId="38" fontId="8" fillId="2" borderId="16" xfId="1" applyFont="1" applyFill="1" applyBorder="1" applyAlignment="1" applyProtection="1">
      <alignment vertical="center"/>
      <protection locked="0"/>
    </xf>
    <xf numFmtId="38" fontId="8" fillId="2" borderId="8" xfId="1" applyFont="1" applyFill="1" applyBorder="1" applyAlignment="1">
      <alignment vertical="center"/>
    </xf>
    <xf numFmtId="38" fontId="8" fillId="2" borderId="8" xfId="1" applyFont="1" applyFill="1" applyBorder="1" applyAlignment="1" applyProtection="1">
      <alignment vertical="center"/>
      <protection locked="0"/>
    </xf>
    <xf numFmtId="0" fontId="4" fillId="2" borderId="24" xfId="0" applyFont="1" applyFill="1" applyBorder="1" applyAlignment="1">
      <alignment horizontal="distributed" vertical="center"/>
    </xf>
    <xf numFmtId="0" fontId="4" fillId="2" borderId="0" xfId="0" applyFont="1" applyFill="1" applyAlignment="1">
      <alignment vertical="center" textRotation="255"/>
    </xf>
    <xf numFmtId="0" fontId="9" fillId="2" borderId="0" xfId="0" applyFont="1" applyFill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 textRotation="255"/>
    </xf>
    <xf numFmtId="0" fontId="9" fillId="2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 justifyLastLine="1"/>
    </xf>
    <xf numFmtId="0" fontId="4" fillId="2" borderId="0" xfId="0" applyFont="1" applyFill="1" applyAlignment="1">
      <alignment horizontal="left"/>
    </xf>
    <xf numFmtId="0" fontId="8" fillId="2" borderId="0" xfId="0" applyFont="1" applyFill="1" applyAlignment="1">
      <alignment horizontal="left" vertical="center"/>
    </xf>
    <xf numFmtId="0" fontId="4" fillId="2" borderId="18" xfId="0" applyFont="1" applyFill="1" applyBorder="1" applyAlignment="1">
      <alignment horizontal="distributed" vertical="center"/>
    </xf>
    <xf numFmtId="0" fontId="4" fillId="2" borderId="7" xfId="0" applyFont="1" applyFill="1" applyBorder="1" applyAlignment="1">
      <alignment horizontal="distributed" vertical="center"/>
    </xf>
    <xf numFmtId="0" fontId="4" fillId="2" borderId="26" xfId="0" applyFont="1" applyFill="1" applyBorder="1" applyAlignment="1">
      <alignment horizontal="distributed" vertical="center"/>
    </xf>
    <xf numFmtId="0" fontId="4" fillId="2" borderId="0" xfId="0" applyFont="1" applyFill="1" applyAlignment="1">
      <alignment horizontal="left" vertical="center" wrapText="1"/>
    </xf>
    <xf numFmtId="0" fontId="4" fillId="2" borderId="5" xfId="0" applyFont="1" applyFill="1" applyBorder="1" applyAlignment="1">
      <alignment horizontal="distributed" vertical="center" justifyLastLine="1"/>
    </xf>
    <xf numFmtId="0" fontId="4" fillId="2" borderId="0" xfId="0" applyFont="1" applyFill="1" applyAlignment="1">
      <alignment horizontal="distributed" vertical="center"/>
    </xf>
    <xf numFmtId="0" fontId="4" fillId="2" borderId="16" xfId="0" applyFont="1" applyFill="1" applyBorder="1" applyAlignment="1">
      <alignment horizontal="distributed" vertical="center"/>
    </xf>
    <xf numFmtId="0" fontId="4" fillId="2" borderId="4" xfId="0" applyFont="1" applyFill="1" applyBorder="1" applyAlignment="1">
      <alignment horizontal="distributed" vertical="center" justifyLastLine="1"/>
    </xf>
    <xf numFmtId="0" fontId="4" fillId="2" borderId="23" xfId="0" applyFont="1" applyFill="1" applyBorder="1" applyAlignment="1">
      <alignment horizontal="distributed" vertical="center"/>
    </xf>
    <xf numFmtId="0" fontId="4" fillId="2" borderId="13" xfId="0" applyFont="1" applyFill="1" applyBorder="1" applyAlignment="1">
      <alignment horizontal="distributed" vertical="center" justifyLastLine="1"/>
    </xf>
    <xf numFmtId="0" fontId="4" fillId="2" borderId="7" xfId="0" applyFont="1" applyFill="1" applyBorder="1" applyAlignment="1">
      <alignment horizontal="distributed" vertical="center" shrinkToFit="1"/>
    </xf>
    <xf numFmtId="0" fontId="4" fillId="2" borderId="15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0" fontId="4" fillId="2" borderId="17" xfId="0" applyFont="1" applyFill="1" applyBorder="1" applyAlignment="1">
      <alignment horizontal="distributed" vertical="center" wrapText="1"/>
    </xf>
    <xf numFmtId="0" fontId="4" fillId="2" borderId="9" xfId="0" applyFont="1" applyFill="1" applyBorder="1" applyAlignment="1">
      <alignment horizontal="distributed" vertical="center"/>
    </xf>
    <xf numFmtId="0" fontId="4" fillId="2" borderId="1" xfId="0" applyFont="1" applyFill="1" applyBorder="1" applyAlignment="1">
      <alignment horizontal="distributed" vertical="center"/>
    </xf>
    <xf numFmtId="0" fontId="4" fillId="2" borderId="6" xfId="0" applyFont="1" applyFill="1" applyBorder="1" applyAlignment="1" applyProtection="1">
      <alignment horizontal="right" vertical="center"/>
      <protection locked="0"/>
    </xf>
    <xf numFmtId="38" fontId="4" fillId="2" borderId="0" xfId="1" applyFont="1" applyFill="1" applyBorder="1" applyAlignment="1" applyProtection="1">
      <alignment vertical="center"/>
    </xf>
    <xf numFmtId="38" fontId="4" fillId="2" borderId="2" xfId="1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horizontal="right" vertical="center"/>
      <protection locked="0"/>
    </xf>
    <xf numFmtId="38" fontId="4" fillId="2" borderId="9" xfId="1" applyFont="1" applyFill="1" applyBorder="1" applyAlignment="1" applyProtection="1">
      <alignment vertical="center" shrinkToFit="1"/>
      <protection locked="0"/>
    </xf>
    <xf numFmtId="38" fontId="4" fillId="2" borderId="0" xfId="1" applyFont="1" applyFill="1" applyBorder="1" applyAlignment="1" applyProtection="1">
      <alignment vertical="center" shrinkToFit="1"/>
      <protection locked="0"/>
    </xf>
    <xf numFmtId="38" fontId="4" fillId="2" borderId="22" xfId="1" applyFont="1" applyFill="1" applyBorder="1" applyAlignment="1" applyProtection="1">
      <alignment vertical="center" shrinkToFit="1"/>
      <protection locked="0"/>
    </xf>
    <xf numFmtId="38" fontId="4" fillId="2" borderId="8" xfId="1" applyFont="1" applyFill="1" applyBorder="1" applyAlignment="1" applyProtection="1">
      <alignment vertical="center" shrinkToFit="1"/>
      <protection locked="0"/>
    </xf>
    <xf numFmtId="38" fontId="4" fillId="2" borderId="14" xfId="1" applyFont="1" applyFill="1" applyBorder="1" applyAlignment="1" applyProtection="1">
      <alignment vertical="center" shrinkToFit="1"/>
      <protection locked="0"/>
    </xf>
    <xf numFmtId="38" fontId="4" fillId="2" borderId="2" xfId="1" applyFont="1" applyFill="1" applyBorder="1" applyAlignment="1" applyProtection="1">
      <alignment vertical="center" shrinkToFit="1"/>
      <protection locked="0"/>
    </xf>
    <xf numFmtId="38" fontId="4" fillId="0" borderId="2" xfId="1" applyFont="1" applyFill="1" applyBorder="1" applyAlignment="1">
      <alignment vertical="center"/>
    </xf>
    <xf numFmtId="38" fontId="8" fillId="2" borderId="8" xfId="1" applyFont="1" applyFill="1" applyBorder="1" applyAlignment="1" applyProtection="1">
      <alignment vertical="center"/>
    </xf>
    <xf numFmtId="38" fontId="8" fillId="2" borderId="0" xfId="1" applyFont="1" applyFill="1" applyBorder="1" applyAlignment="1" applyProtection="1">
      <alignment vertical="center"/>
    </xf>
    <xf numFmtId="38" fontId="8" fillId="2" borderId="16" xfId="1" applyFont="1" applyFill="1" applyBorder="1" applyAlignment="1" applyProtection="1">
      <alignment vertical="center"/>
    </xf>
    <xf numFmtId="38" fontId="4" fillId="2" borderId="14" xfId="0" applyNumberFormat="1" applyFont="1" applyFill="1" applyBorder="1" applyAlignment="1">
      <alignment vertical="center"/>
    </xf>
    <xf numFmtId="38" fontId="4" fillId="2" borderId="9" xfId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3" fillId="2" borderId="27" xfId="4" applyFont="1" applyFill="1" applyBorder="1" applyAlignment="1">
      <alignment vertical="center"/>
    </xf>
    <xf numFmtId="38" fontId="4" fillId="0" borderId="0" xfId="1" applyFont="1" applyFill="1" applyBorder="1" applyAlignment="1" applyProtection="1">
      <alignment vertical="center"/>
      <protection locked="0"/>
    </xf>
    <xf numFmtId="0" fontId="7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3" borderId="2" xfId="0" applyFont="1" applyFill="1" applyBorder="1" applyAlignment="1">
      <alignment vertical="center"/>
    </xf>
    <xf numFmtId="0" fontId="5" fillId="2" borderId="27" xfId="2">
      <alignment vertical="center"/>
    </xf>
    <xf numFmtId="0" fontId="1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 wrapText="1" justifyLastLine="1"/>
    </xf>
    <xf numFmtId="0" fontId="4" fillId="2" borderId="7" xfId="0" applyFont="1" applyFill="1" applyBorder="1" applyAlignment="1">
      <alignment horizontal="distributed" vertical="center"/>
    </xf>
    <xf numFmtId="0" fontId="8" fillId="2" borderId="7" xfId="0" applyFont="1" applyFill="1" applyBorder="1" applyAlignment="1">
      <alignment horizontal="distributed" vertical="center"/>
    </xf>
    <xf numFmtId="0" fontId="8" fillId="2" borderId="21" xfId="0" applyFont="1" applyFill="1" applyBorder="1" applyAlignment="1">
      <alignment horizontal="distributed" vertical="center"/>
    </xf>
    <xf numFmtId="0" fontId="4" fillId="2" borderId="5" xfId="0" applyFont="1" applyFill="1" applyBorder="1" applyAlignment="1">
      <alignment horizontal="distributed" vertical="center" justifyLastLine="1"/>
    </xf>
    <xf numFmtId="0" fontId="4" fillId="2" borderId="22" xfId="0" applyFont="1" applyFill="1" applyBorder="1" applyAlignment="1">
      <alignment horizontal="distributed" vertical="center"/>
    </xf>
    <xf numFmtId="0" fontId="4" fillId="2" borderId="10" xfId="0" applyFont="1" applyFill="1" applyBorder="1" applyAlignment="1">
      <alignment horizontal="distributed" vertical="center"/>
    </xf>
    <xf numFmtId="0" fontId="4" fillId="2" borderId="23" xfId="0" applyFont="1" applyFill="1" applyBorder="1" applyAlignment="1">
      <alignment horizontal="center" vertical="distributed" textRotation="255" justifyLastLine="1"/>
    </xf>
    <xf numFmtId="0" fontId="4" fillId="2" borderId="1" xfId="0" applyFont="1" applyFill="1" applyBorder="1" applyAlignment="1">
      <alignment horizontal="center" vertical="distributed" textRotation="255" justifyLastLine="1"/>
    </xf>
    <xf numFmtId="0" fontId="4" fillId="2" borderId="18" xfId="0" applyFont="1" applyFill="1" applyBorder="1" applyAlignment="1">
      <alignment horizontal="distributed" vertical="center"/>
    </xf>
    <xf numFmtId="0" fontId="4" fillId="2" borderId="26" xfId="0" applyFont="1" applyFill="1" applyBorder="1" applyAlignment="1">
      <alignment horizontal="distributed" vertical="center"/>
    </xf>
    <xf numFmtId="0" fontId="4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left" wrapText="1"/>
    </xf>
    <xf numFmtId="0" fontId="4" fillId="2" borderId="12" xfId="0" applyFont="1" applyFill="1" applyBorder="1" applyAlignment="1">
      <alignment horizontal="distributed" vertical="center" justifyLastLine="1"/>
    </xf>
    <xf numFmtId="0" fontId="4" fillId="2" borderId="8" xfId="0" applyFont="1" applyFill="1" applyBorder="1" applyAlignment="1">
      <alignment horizontal="distributed" vertical="center"/>
    </xf>
    <xf numFmtId="0" fontId="4" fillId="2" borderId="25" xfId="0" applyFont="1" applyFill="1" applyBorder="1" applyAlignment="1">
      <alignment horizontal="distributed" vertical="center"/>
    </xf>
    <xf numFmtId="0" fontId="4" fillId="2" borderId="11" xfId="0" applyFont="1" applyFill="1" applyBorder="1" applyAlignment="1">
      <alignment horizontal="distributed" vertical="center" wrapText="1"/>
    </xf>
    <xf numFmtId="0" fontId="4" fillId="2" borderId="28" xfId="0" applyFont="1" applyFill="1" applyBorder="1" applyAlignment="1">
      <alignment horizontal="distributed" vertical="center" wrapText="1"/>
    </xf>
    <xf numFmtId="0" fontId="4" fillId="2" borderId="10" xfId="0" applyFont="1" applyFill="1" applyBorder="1" applyAlignment="1">
      <alignment horizontal="distributed" vertical="center" wrapText="1"/>
    </xf>
    <xf numFmtId="0" fontId="4" fillId="2" borderId="23" xfId="0" applyFont="1" applyFill="1" applyBorder="1" applyAlignment="1">
      <alignment horizontal="distributed" vertical="center"/>
    </xf>
    <xf numFmtId="0" fontId="4" fillId="2" borderId="13" xfId="0" applyFont="1" applyFill="1" applyBorder="1" applyAlignment="1">
      <alignment horizontal="distributed" vertical="center" justifyLastLine="1"/>
    </xf>
    <xf numFmtId="0" fontId="4" fillId="2" borderId="7" xfId="0" applyFont="1" applyFill="1" applyBorder="1" applyAlignment="1">
      <alignment horizontal="distributed" vertical="center" wrapText="1"/>
    </xf>
    <xf numFmtId="0" fontId="4" fillId="2" borderId="7" xfId="0" applyFont="1" applyFill="1" applyBorder="1" applyAlignment="1">
      <alignment horizontal="distributed" vertical="center" shrinkToFit="1"/>
    </xf>
    <xf numFmtId="0" fontId="4" fillId="2" borderId="28" xfId="0" applyFont="1" applyFill="1" applyBorder="1" applyAlignment="1">
      <alignment horizontal="distributed" vertical="center"/>
    </xf>
    <xf numFmtId="0" fontId="4" fillId="2" borderId="29" xfId="0" applyFont="1" applyFill="1" applyBorder="1" applyAlignment="1">
      <alignment horizontal="distributed" vertical="center" wrapText="1"/>
    </xf>
    <xf numFmtId="0" fontId="4" fillId="2" borderId="30" xfId="0" applyFont="1" applyFill="1" applyBorder="1" applyAlignment="1">
      <alignment horizontal="distributed" vertical="center" wrapText="1"/>
    </xf>
    <xf numFmtId="0" fontId="4" fillId="2" borderId="25" xfId="0" applyFont="1" applyFill="1" applyBorder="1" applyAlignment="1">
      <alignment horizontal="distributed" vertical="center" wrapText="1"/>
    </xf>
    <xf numFmtId="0" fontId="4" fillId="2" borderId="22" xfId="0" applyFont="1" applyFill="1" applyBorder="1" applyAlignment="1">
      <alignment horizontal="distributed" vertical="center" wrapTex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distributed" vertical="center"/>
    </xf>
    <xf numFmtId="0" fontId="4" fillId="2" borderId="15" xfId="0" applyFont="1" applyFill="1" applyBorder="1" applyAlignment="1">
      <alignment horizontal="distributed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distributed" vertical="center"/>
    </xf>
    <xf numFmtId="0" fontId="4" fillId="2" borderId="20" xfId="0" applyFont="1" applyFill="1" applyBorder="1" applyAlignment="1">
      <alignment horizontal="distributed" vertical="center" justifyLastLine="1"/>
    </xf>
    <xf numFmtId="0" fontId="4" fillId="2" borderId="18" xfId="0" applyFont="1" applyFill="1" applyBorder="1" applyAlignment="1">
      <alignment horizontal="distributed" vertical="center" justifyLastLine="1"/>
    </xf>
    <xf numFmtId="0" fontId="4" fillId="2" borderId="4" xfId="0" applyFont="1" applyFill="1" applyBorder="1" applyAlignment="1">
      <alignment horizontal="distributed" vertical="center" justifyLastLine="1"/>
    </xf>
    <xf numFmtId="0" fontId="4" fillId="2" borderId="6" xfId="0" applyFont="1" applyFill="1" applyBorder="1" applyAlignment="1">
      <alignment horizontal="distributed" vertical="center" justifyLastLine="1"/>
    </xf>
    <xf numFmtId="0" fontId="4" fillId="2" borderId="16" xfId="0" applyFont="1" applyFill="1" applyBorder="1" applyAlignment="1">
      <alignment horizontal="distributed" vertical="center" justifyLastLine="1"/>
    </xf>
    <xf numFmtId="0" fontId="4" fillId="2" borderId="8" xfId="0" applyFont="1" applyFill="1" applyBorder="1" applyAlignment="1">
      <alignment horizontal="center" vertical="distributed" textRotation="255" wrapText="1" justifyLastLine="1"/>
    </xf>
    <xf numFmtId="0" fontId="4" fillId="2" borderId="0" xfId="0" applyFont="1" applyFill="1" applyAlignment="1">
      <alignment horizontal="center" vertical="distributed" textRotation="255" wrapText="1" justifyLastLine="1"/>
    </xf>
    <xf numFmtId="0" fontId="4" fillId="2" borderId="16" xfId="0" applyFont="1" applyFill="1" applyBorder="1" applyAlignment="1">
      <alignment horizontal="center" vertical="distributed" textRotation="255" wrapText="1" justifyLastLine="1"/>
    </xf>
    <xf numFmtId="0" fontId="4" fillId="2" borderId="23" xfId="0" applyFont="1" applyFill="1" applyBorder="1" applyAlignment="1">
      <alignment horizontal="center" vertical="distributed" textRotation="255" wrapText="1" justifyLastLine="1"/>
    </xf>
    <xf numFmtId="0" fontId="4" fillId="2" borderId="3" xfId="0" applyFont="1" applyFill="1" applyBorder="1" applyAlignment="1">
      <alignment horizontal="center" vertical="distributed" textRotation="255" wrapText="1" justifyLastLine="1"/>
    </xf>
    <xf numFmtId="0" fontId="4" fillId="2" borderId="14" xfId="0" applyFont="1" applyFill="1" applyBorder="1" applyAlignment="1">
      <alignment horizontal="distributed" vertical="center"/>
    </xf>
    <xf numFmtId="0" fontId="4" fillId="2" borderId="2" xfId="0" applyFont="1" applyFill="1" applyBorder="1" applyAlignment="1">
      <alignment horizontal="distributed" vertical="center"/>
    </xf>
    <xf numFmtId="0" fontId="4" fillId="2" borderId="3" xfId="0" applyFont="1" applyFill="1" applyBorder="1" applyAlignment="1">
      <alignment horizontal="distributed" vertical="center"/>
    </xf>
    <xf numFmtId="38" fontId="4" fillId="2" borderId="8" xfId="1" applyFont="1" applyFill="1" applyBorder="1" applyAlignment="1">
      <alignment horizontal="center" vertical="distributed" textRotation="255" wrapText="1" justifyLastLine="1"/>
    </xf>
    <xf numFmtId="38" fontId="4" fillId="2" borderId="0" xfId="1" applyFont="1" applyFill="1" applyBorder="1" applyAlignment="1">
      <alignment horizontal="center" vertical="distributed" textRotation="255" wrapText="1" justifyLastLine="1"/>
    </xf>
    <xf numFmtId="38" fontId="4" fillId="2" borderId="16" xfId="1" applyFont="1" applyFill="1" applyBorder="1" applyAlignment="1">
      <alignment horizontal="center" vertical="distributed" textRotation="255" wrapText="1" justifyLastLine="1"/>
    </xf>
    <xf numFmtId="38" fontId="4" fillId="2" borderId="8" xfId="1" applyFont="1" applyFill="1" applyBorder="1" applyAlignment="1" applyProtection="1">
      <alignment horizontal="center" vertical="distributed" textRotation="255" wrapText="1" justifyLastLine="1"/>
      <protection locked="0"/>
    </xf>
    <xf numFmtId="38" fontId="4" fillId="2" borderId="0" xfId="1" applyFont="1" applyFill="1" applyBorder="1" applyAlignment="1" applyProtection="1">
      <alignment horizontal="center" vertical="distributed" textRotation="255" justifyLastLine="1"/>
      <protection locked="0"/>
    </xf>
    <xf numFmtId="0" fontId="4" fillId="2" borderId="11" xfId="0" applyFont="1" applyFill="1" applyBorder="1" applyAlignment="1">
      <alignment horizontal="distributed" vertical="center"/>
    </xf>
    <xf numFmtId="0" fontId="4" fillId="2" borderId="23" xfId="0" applyFont="1" applyFill="1" applyBorder="1" applyAlignment="1">
      <alignment horizontal="distributed" vertical="center" wrapText="1"/>
    </xf>
    <xf numFmtId="0" fontId="4" fillId="2" borderId="17" xfId="0" applyFont="1" applyFill="1" applyBorder="1" applyAlignment="1">
      <alignment horizontal="distributed" vertical="center" wrapText="1"/>
    </xf>
    <xf numFmtId="0" fontId="4" fillId="2" borderId="15" xfId="0" applyFont="1" applyFill="1" applyBorder="1" applyAlignment="1">
      <alignment horizontal="distributed" vertical="center" wrapText="1"/>
    </xf>
    <xf numFmtId="0" fontId="4" fillId="2" borderId="21" xfId="0" applyFont="1" applyFill="1" applyBorder="1" applyAlignment="1">
      <alignment horizontal="distributed" vertical="center" wrapText="1"/>
    </xf>
    <xf numFmtId="0" fontId="4" fillId="2" borderId="18" xfId="0" applyFont="1" applyFill="1" applyBorder="1" applyAlignment="1">
      <alignment horizontal="distributed" vertical="center" wrapText="1"/>
    </xf>
    <xf numFmtId="0" fontId="4" fillId="2" borderId="9" xfId="0" applyFont="1" applyFill="1" applyBorder="1" applyAlignment="1">
      <alignment horizontal="distributed" vertical="center"/>
    </xf>
    <xf numFmtId="0" fontId="4" fillId="2" borderId="17" xfId="0" applyFont="1" applyFill="1" applyBorder="1" applyAlignment="1">
      <alignment horizontal="distributed" vertical="center"/>
    </xf>
  </cellXfs>
  <cellStyles count="5">
    <cellStyle name="スタイル 1" xfId="2" xr:uid="{00000000-0005-0000-0000-000000000000}"/>
    <cellStyle name="ハイパーリンク" xfId="4" builtinId="8"/>
    <cellStyle name="桁区切り" xfId="1" builtinId="6"/>
    <cellStyle name="桁区切り 2" xfId="3" xr:uid="{6221B923-5CF2-4DD5-876E-064F801C5EB6}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7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6" Type="http://schemas.openxmlformats.org/officeDocument/2006/relationships/printerSettings" Target="../printerSettings/printerSettings19.bin"/><Relationship Id="rId5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7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6" Type="http://schemas.openxmlformats.org/officeDocument/2006/relationships/printerSettings" Target="../printerSettings/printerSettings26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5" Type="http://schemas.openxmlformats.org/officeDocument/2006/relationships/printerSettings" Target="../printerSettings/printerSettings32.bin"/><Relationship Id="rId4" Type="http://schemas.openxmlformats.org/officeDocument/2006/relationships/printerSettings" Target="../printerSettings/printerSettings3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7" Type="http://schemas.openxmlformats.org/officeDocument/2006/relationships/printerSettings" Target="../printerSettings/printerSettings41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7" Type="http://schemas.openxmlformats.org/officeDocument/2006/relationships/printerSettings" Target="../printerSettings/printerSettings48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6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1"/>
  <sheetViews>
    <sheetView tabSelected="1" workbookViewId="0">
      <pane ySplit="3" topLeftCell="A4" activePane="bottomLeft" state="frozen"/>
      <selection activeCell="B12" sqref="B12:B13"/>
      <selection pane="bottomLeft" activeCell="B17" sqref="B17"/>
    </sheetView>
  </sheetViews>
  <sheetFormatPr defaultColWidth="8.796875" defaultRowHeight="12.75" x14ac:dyDescent="0.25"/>
  <cols>
    <col min="1" max="1" width="4.46484375" style="1" customWidth="1"/>
    <col min="2" max="2" width="86.33203125" style="1" customWidth="1"/>
    <col min="3" max="16384" width="8.796875" style="1"/>
  </cols>
  <sheetData>
    <row r="1" spans="1:4" ht="22.9" x14ac:dyDescent="0.25">
      <c r="A1" s="109" t="s">
        <v>109</v>
      </c>
      <c r="B1" s="109"/>
    </row>
    <row r="2" spans="1:4" ht="18.75" x14ac:dyDescent="0.25">
      <c r="A2" s="105" t="s">
        <v>140</v>
      </c>
      <c r="B2" s="3"/>
    </row>
    <row r="3" spans="1:4" x14ac:dyDescent="0.25">
      <c r="A3" s="106"/>
      <c r="B3" s="107" t="s">
        <v>110</v>
      </c>
    </row>
    <row r="4" spans="1:4" s="3" customFormat="1" ht="18" customHeight="1" x14ac:dyDescent="0.25">
      <c r="A4" s="2"/>
      <c r="B4" s="108" t="str">
        <f ca="1">'34'!A1</f>
        <v>34　私鉄各駅の乗降人員</v>
      </c>
      <c r="D4" s="3" t="s">
        <v>111</v>
      </c>
    </row>
    <row r="5" spans="1:4" s="3" customFormat="1" ht="18" customHeight="1" x14ac:dyDescent="0.25">
      <c r="A5" s="2"/>
      <c r="B5" s="103" t="str">
        <f ca="1">'35'!A1</f>
        <v>35　バスの概況</v>
      </c>
    </row>
    <row r="6" spans="1:4" s="3" customFormat="1" ht="18" customHeight="1" x14ac:dyDescent="0.25">
      <c r="A6" s="2"/>
      <c r="B6" s="108" t="str">
        <f ca="1">'36(1)'!A1</f>
        <v>36(1)　自動車の在籍数　－　自動車数</v>
      </c>
    </row>
    <row r="7" spans="1:4" s="3" customFormat="1" ht="18" customHeight="1" x14ac:dyDescent="0.25">
      <c r="A7" s="2"/>
      <c r="B7" s="108" t="str">
        <f ca="1">'36(2)'!A1</f>
        <v>36(2)　自動車の在籍数　－　軽自動車数</v>
      </c>
    </row>
    <row r="8" spans="1:4" s="3" customFormat="1" ht="18" customHeight="1" x14ac:dyDescent="0.25">
      <c r="A8" s="2"/>
      <c r="B8" s="108" t="str">
        <f ca="1">'37(1)'!A1</f>
        <v>37(1)　交通量　－　各インターチェンジの利用状況</v>
      </c>
    </row>
    <row r="9" spans="1:4" s="3" customFormat="1" ht="18" customHeight="1" x14ac:dyDescent="0.25">
      <c r="A9" s="2"/>
      <c r="B9" s="108" t="str">
        <f ca="1">'37(2)'!A1</f>
        <v>37(2)　交通量　－　阪神高速道路の利用状況</v>
      </c>
    </row>
    <row r="10" spans="1:4" s="3" customFormat="1" ht="18" customHeight="1" x14ac:dyDescent="0.25">
      <c r="A10" s="2"/>
      <c r="B10" s="108" t="str">
        <f ca="1">'38'!A1</f>
        <v xml:space="preserve">38　大阪国際空港の航空輸送状況    </v>
      </c>
    </row>
    <row r="11" spans="1:4" s="3" customFormat="1" ht="18" customHeight="1" x14ac:dyDescent="0.25">
      <c r="A11" s="2"/>
      <c r="B11" s="108" t="str">
        <f ca="1">'39'!A1</f>
        <v>39　電話</v>
      </c>
    </row>
  </sheetData>
  <customSheetViews>
    <customSheetView guid="{AEE9481F-50DD-40CB-8F22-31CC19CAD31D}">
      <pane ySplit="3" topLeftCell="A4" activePane="bottomLeft" state="frozen"/>
      <selection pane="bottomLeft" activeCell="B4" sqref="B4"/>
      <pageMargins left="0.7" right="0.7" top="0.75" bottom="0.75" header="0.3" footer="0.3"/>
      <pageSetup paperSize="9" orientation="portrait" verticalDpi="0" r:id="rId1"/>
    </customSheetView>
    <customSheetView guid="{307E7058-6B68-4D36-9658-FFFB8C1A4633}">
      <pane ySplit="3" topLeftCell="A4" activePane="bottomLeft" state="frozen"/>
      <selection pane="bottomLeft" activeCell="B4" sqref="B4"/>
      <pageMargins left="0.7" right="0.7" top="0.75" bottom="0.75" header="0.3" footer="0.3"/>
      <pageSetup paperSize="9" orientation="portrait" verticalDpi="0" r:id="rId2"/>
    </customSheetView>
    <customSheetView guid="{F82849F7-5157-4B8D-A50D-D87951ED46CC}">
      <pane ySplit="3" topLeftCell="A4" activePane="bottomLeft" state="frozen"/>
      <selection pane="bottomLeft" activeCell="B4" sqref="B4"/>
      <pageMargins left="0.7" right="0.7" top="0.75" bottom="0.75" header="0.3" footer="0.3"/>
      <pageSetup paperSize="9" orientation="portrait" verticalDpi="0" r:id="rId3"/>
    </customSheetView>
    <customSheetView guid="{459848D9-E591-49FC-89A4-50614ACDEC87}">
      <pane ySplit="3" topLeftCell="A4" activePane="bottomLeft" state="frozen"/>
      <selection pane="bottomLeft" activeCell="B4" sqref="B4"/>
      <pageMargins left="0.7" right="0.7" top="0.75" bottom="0.75" header="0.3" footer="0.3"/>
      <pageSetup paperSize="9" orientation="portrait" verticalDpi="0" r:id="rId4"/>
    </customSheetView>
    <customSheetView guid="{81702C54-4BB2-4DA3-B547-FC51D170B245}">
      <pane ySplit="2" topLeftCell="A4" activePane="bottomLeft" state="frozen"/>
      <selection pane="bottomLeft" activeCell="B4" sqref="B4"/>
      <pageMargins left="0.7" right="0.7" top="0.75" bottom="0.75" header="0.3" footer="0.3"/>
      <pageSetup paperSize="9" orientation="portrait" verticalDpi="0" r:id="rId5"/>
    </customSheetView>
  </customSheetViews>
  <mergeCells count="1">
    <mergeCell ref="A1:B1"/>
  </mergeCells>
  <phoneticPr fontId="2"/>
  <hyperlinks>
    <hyperlink ref="B4" location="'34'!A1" display="'34'!A1" xr:uid="{00000000-0004-0000-0000-000000000000}"/>
    <hyperlink ref="B6" location="'36(1)'!A1" display="'36(1)'!A1" xr:uid="{00000000-0004-0000-0000-000003000000}"/>
    <hyperlink ref="B7" location="'36(2)'!A1" display="'36(2)'!A1" xr:uid="{00000000-0004-0000-0000-000004000000}"/>
    <hyperlink ref="B8" location="'37(1)'!A1" display="'37(1)'!A1" xr:uid="{00000000-0004-0000-0000-000005000000}"/>
    <hyperlink ref="B9" location="'37(2)'!A1" display="'37(2)'!A1" xr:uid="{00000000-0004-0000-0000-000006000000}"/>
    <hyperlink ref="B10" location="'38'!A1" display="'38'!A1" xr:uid="{00000000-0004-0000-0000-000007000000}"/>
    <hyperlink ref="B11" location="'39'!A1" display="'39'!A1" xr:uid="{00000000-0004-0000-0000-000008000000}"/>
    <hyperlink ref="B5" location="'35'!A1" display="'35'!A1" xr:uid="{EFF45C66-6284-42DC-84B5-38E9AD678E50}"/>
  </hyperlinks>
  <pageMargins left="0.7" right="0.7" top="0.75" bottom="0.75" header="0.3" footer="0.3"/>
  <pageSetup paperSize="9"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5"/>
  <sheetViews>
    <sheetView view="pageLayout" zoomScaleNormal="100" zoomScaleSheetLayoutView="100" workbookViewId="0">
      <selection activeCell="B8" sqref="B8:D14"/>
    </sheetView>
  </sheetViews>
  <sheetFormatPr defaultColWidth="1.59765625" defaultRowHeight="12" x14ac:dyDescent="0.25"/>
  <cols>
    <col min="1" max="1" width="4.46484375" style="2" customWidth="1"/>
    <col min="2" max="2" width="8.796875" style="2" customWidth="1"/>
    <col min="3" max="3" width="2.19921875" style="2" customWidth="1"/>
    <col min="4" max="4" width="14.796875" style="2" customWidth="1"/>
    <col min="5" max="9" width="14.06640625" style="2" customWidth="1"/>
    <col min="10" max="16384" width="1.59765625" style="2"/>
  </cols>
  <sheetData>
    <row r="1" spans="1:9" s="5" customFormat="1" ht="18.75" x14ac:dyDescent="0.25">
      <c r="A1" s="5" t="str">
        <f ca="1">MID(CELL("FILENAME",A1),FIND("]",CELL("FILENAME",A1))+1,99)&amp;"　"&amp;"私鉄各駅の乗降人員"</f>
        <v>34　私鉄各駅の乗降人員</v>
      </c>
    </row>
    <row r="3" spans="1:9" ht="0.7" customHeight="1" x14ac:dyDescent="0.25">
      <c r="A3" s="121"/>
      <c r="B3" s="121"/>
      <c r="C3" s="121"/>
      <c r="D3" s="121"/>
      <c r="E3" s="121"/>
      <c r="F3" s="121"/>
      <c r="G3" s="121"/>
      <c r="H3" s="121"/>
      <c r="I3" s="121"/>
    </row>
    <row r="4" spans="1:9" s="41" customFormat="1" ht="0.7" customHeight="1" x14ac:dyDescent="0.25">
      <c r="C4" s="6"/>
      <c r="D4" s="6"/>
      <c r="E4" s="6"/>
      <c r="F4" s="6"/>
      <c r="G4" s="6"/>
      <c r="H4" s="6"/>
      <c r="I4" s="6"/>
    </row>
    <row r="5" spans="1:9" ht="0.7" customHeight="1" x14ac:dyDescent="0.25"/>
    <row r="6" spans="1:9" ht="0.7" customHeight="1" x14ac:dyDescent="0.25"/>
    <row r="7" spans="1:9" ht="28.25" customHeight="1" x14ac:dyDescent="0.25">
      <c r="A7" s="114" t="s">
        <v>62</v>
      </c>
      <c r="B7" s="114"/>
      <c r="C7" s="114"/>
      <c r="D7" s="114"/>
      <c r="E7" s="79" t="s">
        <v>58</v>
      </c>
      <c r="F7" s="79" t="s">
        <v>59</v>
      </c>
      <c r="G7" s="79" t="s">
        <v>60</v>
      </c>
      <c r="H7" s="79" t="s">
        <v>61</v>
      </c>
      <c r="I7" s="77" t="s">
        <v>68</v>
      </c>
    </row>
    <row r="8" spans="1:9" ht="18" customHeight="1" x14ac:dyDescent="0.25">
      <c r="A8" s="117" t="s">
        <v>130</v>
      </c>
      <c r="B8" s="111" t="s">
        <v>39</v>
      </c>
      <c r="C8" s="115" t="s">
        <v>19</v>
      </c>
      <c r="D8" s="116"/>
      <c r="E8" s="4">
        <v>91332</v>
      </c>
      <c r="F8" s="4">
        <v>69488</v>
      </c>
      <c r="G8" s="4">
        <v>69835</v>
      </c>
      <c r="H8" s="87">
        <v>76235</v>
      </c>
      <c r="I8" s="7">
        <v>81595</v>
      </c>
    </row>
    <row r="9" spans="1:9" ht="18" customHeight="1" x14ac:dyDescent="0.25">
      <c r="A9" s="118"/>
      <c r="B9" s="111"/>
      <c r="C9" s="32"/>
      <c r="D9" s="71" t="s">
        <v>87</v>
      </c>
      <c r="E9" s="4">
        <v>14148</v>
      </c>
      <c r="F9" s="4">
        <v>11094</v>
      </c>
      <c r="G9" s="4">
        <v>11049</v>
      </c>
      <c r="H9" s="87">
        <v>11704</v>
      </c>
      <c r="I9" s="7">
        <v>12337</v>
      </c>
    </row>
    <row r="10" spans="1:9" ht="18" customHeight="1" x14ac:dyDescent="0.25">
      <c r="A10" s="118"/>
      <c r="B10" s="111"/>
      <c r="C10" s="75"/>
      <c r="D10" s="71" t="s">
        <v>8</v>
      </c>
      <c r="E10" s="4">
        <v>12129</v>
      </c>
      <c r="F10" s="4">
        <v>9515</v>
      </c>
      <c r="G10" s="4">
        <v>9396</v>
      </c>
      <c r="H10" s="87">
        <v>10119</v>
      </c>
      <c r="I10" s="7">
        <v>10789</v>
      </c>
    </row>
    <row r="11" spans="1:9" ht="18" customHeight="1" x14ac:dyDescent="0.25">
      <c r="A11" s="118"/>
      <c r="B11" s="111"/>
      <c r="C11" s="75"/>
      <c r="D11" s="71" t="s">
        <v>88</v>
      </c>
      <c r="E11" s="4">
        <v>12106</v>
      </c>
      <c r="F11" s="4">
        <v>9107</v>
      </c>
      <c r="G11" s="4">
        <v>9191</v>
      </c>
      <c r="H11" s="87">
        <v>10060</v>
      </c>
      <c r="I11" s="7">
        <v>10746</v>
      </c>
    </row>
    <row r="12" spans="1:9" ht="18" customHeight="1" x14ac:dyDescent="0.25">
      <c r="A12" s="118"/>
      <c r="B12" s="111"/>
      <c r="C12" s="75"/>
      <c r="D12" s="71" t="s">
        <v>89</v>
      </c>
      <c r="E12" s="4">
        <v>8517</v>
      </c>
      <c r="F12" s="4">
        <v>6821</v>
      </c>
      <c r="G12" s="4">
        <v>6891</v>
      </c>
      <c r="H12" s="87">
        <v>7365</v>
      </c>
      <c r="I12" s="7">
        <v>7829</v>
      </c>
    </row>
    <row r="13" spans="1:9" ht="18" customHeight="1" x14ac:dyDescent="0.25">
      <c r="A13" s="118"/>
      <c r="B13" s="111"/>
      <c r="C13" s="75"/>
      <c r="D13" s="71" t="s">
        <v>90</v>
      </c>
      <c r="E13" s="4">
        <v>23606</v>
      </c>
      <c r="F13" s="4">
        <v>17966</v>
      </c>
      <c r="G13" s="4">
        <v>18303</v>
      </c>
      <c r="H13" s="87">
        <v>19784</v>
      </c>
      <c r="I13" s="7">
        <v>20997</v>
      </c>
    </row>
    <row r="14" spans="1:9" ht="18" customHeight="1" x14ac:dyDescent="0.25">
      <c r="A14" s="118"/>
      <c r="B14" s="111"/>
      <c r="C14" s="75"/>
      <c r="D14" s="71" t="s">
        <v>91</v>
      </c>
      <c r="E14" s="4">
        <v>20826</v>
      </c>
      <c r="F14" s="4">
        <v>14985</v>
      </c>
      <c r="G14" s="4">
        <v>15005</v>
      </c>
      <c r="H14" s="87">
        <v>17203</v>
      </c>
      <c r="I14" s="7">
        <v>18897</v>
      </c>
    </row>
    <row r="15" spans="1:9" ht="18" customHeight="1" x14ac:dyDescent="0.25">
      <c r="A15" s="118"/>
      <c r="B15" s="112" t="s">
        <v>40</v>
      </c>
      <c r="C15" s="115" t="s">
        <v>19</v>
      </c>
      <c r="D15" s="116"/>
      <c r="E15" s="4">
        <v>91030</v>
      </c>
      <c r="F15" s="4">
        <v>69178</v>
      </c>
      <c r="G15" s="4">
        <v>69468</v>
      </c>
      <c r="H15" s="87">
        <v>75790</v>
      </c>
      <c r="I15" s="7">
        <v>81241</v>
      </c>
    </row>
    <row r="16" spans="1:9" ht="18" customHeight="1" x14ac:dyDescent="0.25">
      <c r="A16" s="118"/>
      <c r="B16" s="112"/>
      <c r="C16" s="32"/>
      <c r="D16" s="71" t="s">
        <v>87</v>
      </c>
      <c r="E16" s="4">
        <v>14095</v>
      </c>
      <c r="F16" s="4">
        <v>11096</v>
      </c>
      <c r="G16" s="4">
        <v>11046</v>
      </c>
      <c r="H16" s="87">
        <v>11659</v>
      </c>
      <c r="I16" s="7">
        <v>12293</v>
      </c>
    </row>
    <row r="17" spans="1:9" ht="18" customHeight="1" x14ac:dyDescent="0.25">
      <c r="A17" s="118"/>
      <c r="B17" s="112"/>
      <c r="C17" s="75"/>
      <c r="D17" s="71" t="s">
        <v>8</v>
      </c>
      <c r="E17" s="4">
        <v>11791</v>
      </c>
      <c r="F17" s="4">
        <v>9229</v>
      </c>
      <c r="G17" s="4">
        <v>9109</v>
      </c>
      <c r="H17" s="87">
        <v>9816</v>
      </c>
      <c r="I17" s="7">
        <v>10475</v>
      </c>
    </row>
    <row r="18" spans="1:9" ht="18" customHeight="1" x14ac:dyDescent="0.25">
      <c r="A18" s="118"/>
      <c r="B18" s="112"/>
      <c r="C18" s="75"/>
      <c r="D18" s="71" t="s">
        <v>88</v>
      </c>
      <c r="E18" s="4">
        <v>12025</v>
      </c>
      <c r="F18" s="4">
        <v>9054</v>
      </c>
      <c r="G18" s="4">
        <v>9160</v>
      </c>
      <c r="H18" s="87">
        <v>10021</v>
      </c>
      <c r="I18" s="7">
        <v>10676</v>
      </c>
    </row>
    <row r="19" spans="1:9" ht="18" customHeight="1" x14ac:dyDescent="0.25">
      <c r="A19" s="118"/>
      <c r="B19" s="112"/>
      <c r="C19" s="75"/>
      <c r="D19" s="71" t="s">
        <v>89</v>
      </c>
      <c r="E19" s="4">
        <v>8378</v>
      </c>
      <c r="F19" s="4">
        <v>6718</v>
      </c>
      <c r="G19" s="4">
        <v>6806</v>
      </c>
      <c r="H19" s="87">
        <v>7290</v>
      </c>
      <c r="I19" s="7">
        <v>7771</v>
      </c>
    </row>
    <row r="20" spans="1:9" ht="18" customHeight="1" x14ac:dyDescent="0.25">
      <c r="A20" s="63" t="s">
        <v>133</v>
      </c>
      <c r="B20" s="112"/>
      <c r="C20" s="75"/>
      <c r="D20" s="71" t="s">
        <v>90</v>
      </c>
      <c r="E20" s="4">
        <v>23877</v>
      </c>
      <c r="F20" s="4">
        <v>18225</v>
      </c>
      <c r="G20" s="4">
        <v>18540</v>
      </c>
      <c r="H20" s="87">
        <v>19985</v>
      </c>
      <c r="I20" s="7">
        <v>21202</v>
      </c>
    </row>
    <row r="21" spans="1:9" ht="18" customHeight="1" x14ac:dyDescent="0.25">
      <c r="A21" s="62"/>
      <c r="B21" s="113"/>
      <c r="C21" s="75"/>
      <c r="D21" s="50" t="s">
        <v>91</v>
      </c>
      <c r="E21" s="4">
        <v>20864</v>
      </c>
      <c r="F21" s="4">
        <v>14856</v>
      </c>
      <c r="G21" s="4">
        <v>14807</v>
      </c>
      <c r="H21" s="87">
        <v>17019</v>
      </c>
      <c r="I21" s="7">
        <v>18824</v>
      </c>
    </row>
    <row r="22" spans="1:9" ht="18" customHeight="1" x14ac:dyDescent="0.25">
      <c r="A22" s="117" t="s">
        <v>131</v>
      </c>
      <c r="B22" s="111" t="s">
        <v>2</v>
      </c>
      <c r="C22" s="115" t="s">
        <v>0</v>
      </c>
      <c r="D22" s="116"/>
      <c r="E22" s="21">
        <v>64421</v>
      </c>
      <c r="F22" s="21">
        <v>53138</v>
      </c>
      <c r="G22" s="59">
        <v>51808</v>
      </c>
      <c r="H22" s="97">
        <v>54307</v>
      </c>
      <c r="I22" s="60">
        <v>56119</v>
      </c>
    </row>
    <row r="23" spans="1:9" ht="18" customHeight="1" x14ac:dyDescent="0.25">
      <c r="A23" s="118"/>
      <c r="B23" s="111"/>
      <c r="C23" s="32"/>
      <c r="D23" s="71" t="s">
        <v>7</v>
      </c>
      <c r="E23" s="4">
        <v>18008</v>
      </c>
      <c r="F23" s="4">
        <v>15101</v>
      </c>
      <c r="G23" s="29">
        <v>14927</v>
      </c>
      <c r="H23" s="98">
        <v>15071</v>
      </c>
      <c r="I23" s="42">
        <v>15226</v>
      </c>
    </row>
    <row r="24" spans="1:9" ht="18" customHeight="1" x14ac:dyDescent="0.25">
      <c r="A24" s="118"/>
      <c r="B24" s="111"/>
      <c r="C24" s="75"/>
      <c r="D24" s="71" t="s">
        <v>4</v>
      </c>
      <c r="E24" s="4">
        <v>46413</v>
      </c>
      <c r="F24" s="4">
        <v>38037</v>
      </c>
      <c r="G24" s="29">
        <v>36881</v>
      </c>
      <c r="H24" s="98">
        <v>39236</v>
      </c>
      <c r="I24" s="42">
        <v>40893</v>
      </c>
    </row>
    <row r="25" spans="1:9" ht="18" customHeight="1" x14ac:dyDescent="0.25">
      <c r="A25" s="118"/>
      <c r="B25" s="111" t="s">
        <v>3</v>
      </c>
      <c r="C25" s="115" t="s">
        <v>0</v>
      </c>
      <c r="D25" s="116"/>
      <c r="E25" s="4">
        <v>62288</v>
      </c>
      <c r="F25" s="4">
        <v>51969</v>
      </c>
      <c r="G25" s="29">
        <v>50387</v>
      </c>
      <c r="H25" s="98">
        <v>52795</v>
      </c>
      <c r="I25" s="42">
        <v>54557</v>
      </c>
    </row>
    <row r="26" spans="1:9" ht="18" customHeight="1" x14ac:dyDescent="0.25">
      <c r="A26" s="118"/>
      <c r="B26" s="111"/>
      <c r="C26" s="32"/>
      <c r="D26" s="71" t="s">
        <v>7</v>
      </c>
      <c r="E26" s="4">
        <v>17544</v>
      </c>
      <c r="F26" s="4">
        <v>14788</v>
      </c>
      <c r="G26" s="29">
        <v>14776</v>
      </c>
      <c r="H26" s="98">
        <v>14895</v>
      </c>
      <c r="I26" s="42">
        <v>15137</v>
      </c>
    </row>
    <row r="27" spans="1:9" ht="18" customHeight="1" x14ac:dyDescent="0.25">
      <c r="A27" s="64" t="s">
        <v>134</v>
      </c>
      <c r="B27" s="111"/>
      <c r="C27" s="76"/>
      <c r="D27" s="71" t="s">
        <v>4</v>
      </c>
      <c r="E27" s="56">
        <v>44744</v>
      </c>
      <c r="F27" s="56">
        <v>37181</v>
      </c>
      <c r="G27" s="57">
        <v>35611</v>
      </c>
      <c r="H27" s="99">
        <v>37900</v>
      </c>
      <c r="I27" s="58">
        <v>39420</v>
      </c>
    </row>
    <row r="28" spans="1:9" ht="18" customHeight="1" x14ac:dyDescent="0.25">
      <c r="A28" s="117" t="s">
        <v>132</v>
      </c>
      <c r="B28" s="119" t="s">
        <v>39</v>
      </c>
      <c r="C28" s="115" t="s">
        <v>0</v>
      </c>
      <c r="D28" s="116"/>
      <c r="E28" s="4">
        <v>55521</v>
      </c>
      <c r="F28" s="4">
        <v>38234</v>
      </c>
      <c r="G28" s="4">
        <v>40925</v>
      </c>
      <c r="H28" s="87">
        <v>48803</v>
      </c>
      <c r="I28" s="7">
        <v>52413</v>
      </c>
    </row>
    <row r="29" spans="1:9" ht="18" customHeight="1" x14ac:dyDescent="0.25">
      <c r="A29" s="118"/>
      <c r="B29" s="111"/>
      <c r="C29" s="32"/>
      <c r="D29" s="71" t="s">
        <v>6</v>
      </c>
      <c r="E29" s="4">
        <v>8457</v>
      </c>
      <c r="F29" s="4">
        <v>4015</v>
      </c>
      <c r="G29" s="4">
        <v>4707</v>
      </c>
      <c r="H29" s="87">
        <v>7067</v>
      </c>
      <c r="I29" s="7">
        <v>7961</v>
      </c>
    </row>
    <row r="30" spans="1:9" ht="18" customHeight="1" x14ac:dyDescent="0.25">
      <c r="A30" s="118"/>
      <c r="B30" s="111"/>
      <c r="C30" s="75"/>
      <c r="D30" s="71" t="s">
        <v>1</v>
      </c>
      <c r="E30" s="4">
        <v>14739</v>
      </c>
      <c r="F30" s="4">
        <v>10189</v>
      </c>
      <c r="G30" s="4">
        <v>11003</v>
      </c>
      <c r="H30" s="87">
        <v>13160</v>
      </c>
      <c r="I30" s="7">
        <v>14135</v>
      </c>
    </row>
    <row r="31" spans="1:9" ht="18" customHeight="1" x14ac:dyDescent="0.25">
      <c r="A31" s="118"/>
      <c r="B31" s="111"/>
      <c r="C31" s="75"/>
      <c r="D31" s="71" t="s">
        <v>138</v>
      </c>
      <c r="E31" s="4">
        <v>4972</v>
      </c>
      <c r="F31" s="4">
        <v>3530</v>
      </c>
      <c r="G31" s="4">
        <v>4026</v>
      </c>
      <c r="H31" s="87">
        <v>4477</v>
      </c>
      <c r="I31" s="7">
        <v>4718</v>
      </c>
    </row>
    <row r="32" spans="1:9" ht="18" customHeight="1" x14ac:dyDescent="0.25">
      <c r="A32" s="118"/>
      <c r="B32" s="111"/>
      <c r="C32" s="75"/>
      <c r="D32" s="71" t="s">
        <v>5</v>
      </c>
      <c r="E32" s="4">
        <v>6671</v>
      </c>
      <c r="F32" s="4">
        <v>5224</v>
      </c>
      <c r="G32" s="4">
        <v>5463</v>
      </c>
      <c r="H32" s="87">
        <v>6113</v>
      </c>
      <c r="I32" s="7">
        <v>6396</v>
      </c>
    </row>
    <row r="33" spans="1:9" ht="18" customHeight="1" x14ac:dyDescent="0.25">
      <c r="A33" s="118"/>
      <c r="B33" s="111"/>
      <c r="C33" s="75"/>
      <c r="D33" s="71" t="s">
        <v>4</v>
      </c>
      <c r="E33" s="4">
        <v>20682</v>
      </c>
      <c r="F33" s="4">
        <v>15276</v>
      </c>
      <c r="G33" s="4">
        <v>15726</v>
      </c>
      <c r="H33" s="87">
        <v>17986</v>
      </c>
      <c r="I33" s="7">
        <v>19203</v>
      </c>
    </row>
    <row r="34" spans="1:9" ht="18" customHeight="1" x14ac:dyDescent="0.25">
      <c r="A34" s="118"/>
      <c r="B34" s="111" t="s">
        <v>40</v>
      </c>
      <c r="C34" s="115" t="s">
        <v>0</v>
      </c>
      <c r="D34" s="116"/>
      <c r="E34" s="4">
        <v>55985</v>
      </c>
      <c r="F34" s="4">
        <v>38562</v>
      </c>
      <c r="G34" s="4">
        <v>41564</v>
      </c>
      <c r="H34" s="87">
        <v>49503</v>
      </c>
      <c r="I34" s="7">
        <v>52967</v>
      </c>
    </row>
    <row r="35" spans="1:9" ht="18" customHeight="1" x14ac:dyDescent="0.25">
      <c r="A35" s="118"/>
      <c r="B35" s="111"/>
      <c r="C35" s="32"/>
      <c r="D35" s="71" t="s">
        <v>6</v>
      </c>
      <c r="E35" s="4">
        <v>8676</v>
      </c>
      <c r="F35" s="4">
        <v>4240</v>
      </c>
      <c r="G35" s="4">
        <v>4869</v>
      </c>
      <c r="H35" s="87">
        <v>7100</v>
      </c>
      <c r="I35" s="7">
        <v>7985</v>
      </c>
    </row>
    <row r="36" spans="1:9" ht="18" customHeight="1" x14ac:dyDescent="0.25">
      <c r="A36" s="118"/>
      <c r="B36" s="111"/>
      <c r="C36" s="75"/>
      <c r="D36" s="71" t="s">
        <v>1</v>
      </c>
      <c r="E36" s="4">
        <v>14480</v>
      </c>
      <c r="F36" s="4">
        <v>10091</v>
      </c>
      <c r="G36" s="4">
        <v>10959</v>
      </c>
      <c r="H36" s="87">
        <v>13135</v>
      </c>
      <c r="I36" s="7">
        <v>13945</v>
      </c>
    </row>
    <row r="37" spans="1:9" ht="18" customHeight="1" x14ac:dyDescent="0.25">
      <c r="A37" s="118"/>
      <c r="B37" s="111"/>
      <c r="C37" s="75"/>
      <c r="D37" s="71" t="s">
        <v>138</v>
      </c>
      <c r="E37" s="4">
        <v>5115</v>
      </c>
      <c r="F37" s="4">
        <v>3525</v>
      </c>
      <c r="G37" s="4">
        <v>4017</v>
      </c>
      <c r="H37" s="87">
        <v>4496</v>
      </c>
      <c r="I37" s="7">
        <v>4760</v>
      </c>
    </row>
    <row r="38" spans="1:9" ht="18" customHeight="1" x14ac:dyDescent="0.25">
      <c r="A38" s="66" t="s">
        <v>135</v>
      </c>
      <c r="B38" s="111"/>
      <c r="C38" s="75"/>
      <c r="D38" s="71" t="s">
        <v>5</v>
      </c>
      <c r="E38" s="4">
        <v>6435</v>
      </c>
      <c r="F38" s="4">
        <v>5125</v>
      </c>
      <c r="G38" s="4">
        <v>5375</v>
      </c>
      <c r="H38" s="87">
        <v>5978</v>
      </c>
      <c r="I38" s="7">
        <v>6279</v>
      </c>
    </row>
    <row r="39" spans="1:9" ht="18" customHeight="1" x14ac:dyDescent="0.25">
      <c r="A39" s="65"/>
      <c r="B39" s="120"/>
      <c r="C39" s="61"/>
      <c r="D39" s="72" t="s">
        <v>4</v>
      </c>
      <c r="E39" s="8">
        <v>21279</v>
      </c>
      <c r="F39" s="8">
        <v>15581</v>
      </c>
      <c r="G39" s="8">
        <v>16344</v>
      </c>
      <c r="H39" s="88">
        <v>18794</v>
      </c>
      <c r="I39" s="9">
        <v>19998</v>
      </c>
    </row>
    <row r="40" spans="1:9" x14ac:dyDescent="0.25">
      <c r="A40" s="55"/>
      <c r="B40" s="55"/>
      <c r="C40" s="75"/>
      <c r="D40" s="75"/>
      <c r="E40" s="4"/>
      <c r="F40" s="4"/>
      <c r="G40" s="4"/>
      <c r="H40" s="4"/>
      <c r="I40" s="86" t="s">
        <v>129</v>
      </c>
    </row>
    <row r="41" spans="1:9" ht="19.25" customHeight="1" x14ac:dyDescent="0.25">
      <c r="A41" s="68" t="s">
        <v>136</v>
      </c>
      <c r="B41" s="68"/>
      <c r="C41" s="68"/>
      <c r="D41" s="68"/>
      <c r="E41" s="68"/>
      <c r="F41" s="68"/>
      <c r="G41" s="68"/>
      <c r="H41" s="68"/>
      <c r="I41" s="68"/>
    </row>
    <row r="42" spans="1:9" ht="24" customHeight="1" x14ac:dyDescent="0.25">
      <c r="A42" s="110" t="s">
        <v>156</v>
      </c>
      <c r="B42" s="110"/>
      <c r="C42" s="110"/>
      <c r="D42" s="110"/>
      <c r="E42" s="110"/>
      <c r="F42" s="110"/>
      <c r="G42" s="110"/>
      <c r="H42" s="110"/>
      <c r="I42" s="110"/>
    </row>
    <row r="43" spans="1:9" x14ac:dyDescent="0.25">
      <c r="A43" s="69" t="s">
        <v>137</v>
      </c>
      <c r="B43" s="69"/>
      <c r="C43" s="69"/>
      <c r="D43" s="69"/>
      <c r="E43" s="69"/>
      <c r="F43" s="69"/>
      <c r="G43" s="69"/>
      <c r="H43" s="69"/>
      <c r="I43" s="69"/>
    </row>
    <row r="44" spans="1:9" x14ac:dyDescent="0.25">
      <c r="A44" s="67" t="s">
        <v>139</v>
      </c>
      <c r="B44" s="55"/>
      <c r="C44" s="75"/>
      <c r="D44" s="75"/>
      <c r="E44" s="4"/>
      <c r="F44" s="4"/>
      <c r="G44" s="4"/>
      <c r="H44" s="4"/>
      <c r="I44" s="7"/>
    </row>
    <row r="45" spans="1:9" x14ac:dyDescent="0.25">
      <c r="I45" s="10"/>
    </row>
  </sheetData>
  <sheetProtection formatCells="0"/>
  <customSheetViews>
    <customSheetView guid="{AEE9481F-50DD-40CB-8F22-31CC19CAD31D}" topLeftCell="C10">
      <selection activeCell="H18" sqref="H18"/>
      <pageMargins left="0.25" right="0.25" top="0.75" bottom="0.75" header="0.3" footer="0.3"/>
      <pageSetup paperSize="9" fitToHeight="0" orientation="portrait" r:id="rId1"/>
      <headerFooter>
        <oddFooter>&amp;L&amp;"HGPｺﾞｼｯｸM,ﾒﾃﾞｨｳﾑ"&amp;A&amp;R&amp;"HGPｺﾞｼｯｸM,ﾒﾃﾞｨｳﾑ"&amp;A</oddFooter>
      </headerFooter>
    </customSheetView>
    <customSheetView guid="{307E7058-6B68-4D36-9658-FFFB8C1A4633}" topLeftCell="C10">
      <selection activeCell="H18" sqref="H18"/>
      <pageMargins left="0.25" right="0.25" top="0.75" bottom="0.75" header="0.3" footer="0.3"/>
      <pageSetup paperSize="9" fitToHeight="0" orientation="portrait" r:id="rId2"/>
      <headerFooter>
        <oddFooter>&amp;L&amp;"HGPｺﾞｼｯｸM,ﾒﾃﾞｨｳﾑ"&amp;A&amp;R&amp;"HGPｺﾞｼｯｸM,ﾒﾃﾞｨｳﾑ"&amp;A</oddFooter>
      </headerFooter>
    </customSheetView>
    <customSheetView guid="{F82849F7-5157-4B8D-A50D-D87951ED46CC}" showPageBreaks="1" printArea="1" topLeftCell="C1">
      <selection activeCell="H18" sqref="H18"/>
      <pageMargins left="0.25" right="0.25" top="0.75" bottom="0.75" header="0.3" footer="0.3"/>
      <pageSetup paperSize="9" fitToHeight="0" orientation="portrait" r:id="rId3"/>
      <headerFooter>
        <oddFooter>&amp;L&amp;"HGPｺﾞｼｯｸM,ﾒﾃﾞｨｳﾑ"&amp;A&amp;R&amp;"HGPｺﾞｼｯｸM,ﾒﾃﾞｨｳﾑ"&amp;A</oddFooter>
      </headerFooter>
    </customSheetView>
    <customSheetView guid="{459848D9-E591-49FC-89A4-50614ACDEC87}" topLeftCell="C10">
      <selection activeCell="H18" sqref="H18"/>
      <pageMargins left="0.25" right="0.25" top="0.75" bottom="0.75" header="0.3" footer="0.3"/>
      <pageSetup paperSize="9" fitToHeight="0" orientation="portrait" r:id="rId4"/>
      <headerFooter>
        <oddFooter>&amp;L&amp;"HGPｺﾞｼｯｸM,ﾒﾃﾞｨｳﾑ"&amp;A&amp;R&amp;"HGPｺﾞｼｯｸM,ﾒﾃﾞｨｳﾑ"&amp;A</oddFooter>
      </headerFooter>
    </customSheetView>
    <customSheetView guid="{81702C54-4BB2-4DA3-B547-FC51D170B245}" topLeftCell="A7">
      <selection activeCell="H22" sqref="H22:H27"/>
      <pageMargins left="0.25" right="0.25" top="0.75" bottom="0.75" header="0.3" footer="0.3"/>
      <pageSetup paperSize="9" fitToHeight="0" orientation="portrait" r:id="rId5"/>
      <headerFooter>
        <oddFooter>&amp;L&amp;"HGPｺﾞｼｯｸM,ﾒﾃﾞｨｳﾑ"&amp;A&amp;R&amp;"HGPｺﾞｼｯｸM,ﾒﾃﾞｨｳﾑ"&amp;A</oddFooter>
      </headerFooter>
    </customSheetView>
  </customSheetViews>
  <mergeCells count="18">
    <mergeCell ref="A3:I3"/>
    <mergeCell ref="A28:A37"/>
    <mergeCell ref="A42:I42"/>
    <mergeCell ref="B8:B14"/>
    <mergeCell ref="B15:B21"/>
    <mergeCell ref="A7:D7"/>
    <mergeCell ref="C8:D8"/>
    <mergeCell ref="C15:D15"/>
    <mergeCell ref="C22:D22"/>
    <mergeCell ref="C25:D25"/>
    <mergeCell ref="C28:D28"/>
    <mergeCell ref="C34:D34"/>
    <mergeCell ref="A8:A19"/>
    <mergeCell ref="A22:A26"/>
    <mergeCell ref="B22:B24"/>
    <mergeCell ref="B25:B27"/>
    <mergeCell ref="B28:B33"/>
    <mergeCell ref="B34:B39"/>
  </mergeCells>
  <phoneticPr fontId="2"/>
  <pageMargins left="0.25" right="0.25" top="0.75" bottom="0.75" header="0.3" footer="0.3"/>
  <pageSetup paperSize="9" fitToHeight="0" orientation="portrait" r:id="rId6"/>
  <headerFooter>
    <oddHeader>&amp;L&amp;"HGPｺﾞｼｯｸM,ﾒﾃﾞｨｳﾑ"&amp;8第6章　運輸および通信&amp;R&amp;"HGPｺﾞｼｯｸM,ﾒﾃﾞｨｳﾑ"&amp;8第6章　運輸および通信</oddHeader>
    <oddFooter>&amp;L&amp;"HGPｺﾞｼｯｸM,ﾒﾃﾞｨｳﾑ"&amp;A&amp;R&amp;"HGPｺﾞｼｯｸM,ﾒﾃﾞｨｳﾑ"&amp;A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BB9D3-E2EC-42AC-A43A-397129AA76AD}">
  <dimension ref="A1:I16"/>
  <sheetViews>
    <sheetView view="pageLayout" zoomScaleNormal="100" zoomScaleSheetLayoutView="100" workbookViewId="0">
      <selection activeCell="B8" sqref="B8:D14"/>
    </sheetView>
  </sheetViews>
  <sheetFormatPr defaultColWidth="1.53125" defaultRowHeight="12" x14ac:dyDescent="0.25"/>
  <cols>
    <col min="1" max="1" width="3.1328125" style="2" customWidth="1"/>
    <col min="2" max="2" width="16.796875" style="2" customWidth="1"/>
    <col min="3" max="7" width="16" style="2" customWidth="1"/>
    <col min="8" max="16384" width="1.53125" style="2"/>
  </cols>
  <sheetData>
    <row r="1" spans="1:9" s="5" customFormat="1" ht="18.75" x14ac:dyDescent="0.25">
      <c r="A1" s="5" t="str">
        <f ca="1">MID(CELL("FILENAME",A1),FIND("]",CELL("FILENAME",A1))+1,99)&amp;"　"&amp;"バスの概況"</f>
        <v>35　バスの概況</v>
      </c>
    </row>
    <row r="2" spans="1:9" s="41" customFormat="1" x14ac:dyDescent="0.25"/>
    <row r="3" spans="1:9" s="41" customFormat="1" ht="1.25" customHeight="1" x14ac:dyDescent="0.25"/>
    <row r="4" spans="1:9" s="41" customFormat="1" ht="0.75" customHeight="1" x14ac:dyDescent="0.25"/>
    <row r="5" spans="1:9" s="41" customFormat="1" ht="1.25" customHeight="1" x14ac:dyDescent="0.25"/>
    <row r="6" spans="1:9" ht="1.25" customHeight="1" x14ac:dyDescent="0.25"/>
    <row r="7" spans="1:9" s="11" customFormat="1" ht="28.25" customHeight="1" x14ac:dyDescent="0.25">
      <c r="A7" s="114" t="s">
        <v>62</v>
      </c>
      <c r="B7" s="123"/>
      <c r="C7" s="79" t="s">
        <v>64</v>
      </c>
      <c r="D7" s="79" t="s">
        <v>65</v>
      </c>
      <c r="E7" s="79" t="s">
        <v>66</v>
      </c>
      <c r="F7" s="79" t="s">
        <v>67</v>
      </c>
      <c r="G7" s="77" t="s">
        <v>141</v>
      </c>
    </row>
    <row r="8" spans="1:9" ht="45" customHeight="1" x14ac:dyDescent="0.25">
      <c r="A8" s="116" t="s">
        <v>146</v>
      </c>
      <c r="B8" s="111"/>
      <c r="C8" s="12">
        <v>8</v>
      </c>
      <c r="D8" s="21">
        <v>7</v>
      </c>
      <c r="E8" s="21">
        <v>6</v>
      </c>
      <c r="F8" s="21">
        <v>6</v>
      </c>
      <c r="G8" s="47">
        <v>6</v>
      </c>
    </row>
    <row r="9" spans="1:9" ht="45" customHeight="1" x14ac:dyDescent="0.25">
      <c r="A9" s="124" t="s">
        <v>150</v>
      </c>
      <c r="B9" s="116"/>
      <c r="C9" s="101" t="s">
        <v>147</v>
      </c>
      <c r="D9" s="33" t="s">
        <v>148</v>
      </c>
      <c r="E9" s="33" t="s">
        <v>148</v>
      </c>
      <c r="F9" s="33" t="s">
        <v>148</v>
      </c>
      <c r="G9" s="104">
        <v>13593475</v>
      </c>
      <c r="I9" s="102"/>
    </row>
    <row r="10" spans="1:9" ht="45" customHeight="1" x14ac:dyDescent="0.25">
      <c r="A10" s="116" t="s">
        <v>151</v>
      </c>
      <c r="B10" s="111"/>
      <c r="C10" s="13">
        <v>151</v>
      </c>
      <c r="D10" s="4">
        <v>147</v>
      </c>
      <c r="E10" s="4">
        <v>136</v>
      </c>
      <c r="F10" s="4">
        <v>136</v>
      </c>
      <c r="G10" s="7">
        <v>131</v>
      </c>
    </row>
    <row r="11" spans="1:9" ht="45" customHeight="1" x14ac:dyDescent="0.25">
      <c r="A11" s="125" t="s">
        <v>152</v>
      </c>
      <c r="B11" s="120"/>
      <c r="C11" s="25">
        <v>3452778</v>
      </c>
      <c r="D11" s="8">
        <v>3298852</v>
      </c>
      <c r="E11" s="8">
        <v>2782153</v>
      </c>
      <c r="F11" s="8">
        <v>2671229</v>
      </c>
      <c r="G11" s="9">
        <v>2950397</v>
      </c>
      <c r="I11" s="102"/>
    </row>
    <row r="12" spans="1:9" x14ac:dyDescent="0.25">
      <c r="F12" s="10"/>
      <c r="G12" s="10" t="s">
        <v>38</v>
      </c>
    </row>
    <row r="13" spans="1:9" ht="37.5" customHeight="1" x14ac:dyDescent="0.25">
      <c r="A13" s="122" t="s">
        <v>154</v>
      </c>
      <c r="B13" s="122"/>
      <c r="C13" s="122"/>
      <c r="D13" s="122"/>
      <c r="E13" s="122"/>
      <c r="F13" s="122"/>
      <c r="G13" s="122"/>
    </row>
    <row r="14" spans="1:9" ht="12" customHeight="1" x14ac:dyDescent="0.25">
      <c r="A14" s="2" t="s">
        <v>153</v>
      </c>
      <c r="B14" s="6"/>
      <c r="C14" s="6"/>
      <c r="D14" s="6"/>
      <c r="E14" s="6"/>
      <c r="F14" s="6"/>
      <c r="G14" s="6"/>
    </row>
    <row r="15" spans="1:9" ht="12" customHeight="1" x14ac:dyDescent="0.25">
      <c r="A15" s="2" t="s">
        <v>149</v>
      </c>
      <c r="H15" s="102"/>
    </row>
    <row r="16" spans="1:9" ht="12" customHeight="1" x14ac:dyDescent="0.25">
      <c r="A16" s="2" t="s">
        <v>155</v>
      </c>
    </row>
  </sheetData>
  <sheetProtection formatCells="0"/>
  <mergeCells count="6">
    <mergeCell ref="A13:G13"/>
    <mergeCell ref="A7:B7"/>
    <mergeCell ref="A8:B8"/>
    <mergeCell ref="A9:B9"/>
    <mergeCell ref="A10:B10"/>
    <mergeCell ref="A11:B11"/>
  </mergeCells>
  <phoneticPr fontId="2"/>
  <pageMargins left="0.25" right="0.25" top="0.75" bottom="0.75" header="0.3" footer="0.3"/>
  <pageSetup paperSize="9" orientation="portrait" verticalDpi="0" r:id="rId1"/>
  <headerFooter>
    <oddHeader>&amp;L&amp;"HGPｺﾞｼｯｸM,ﾒﾃﾞｨｳﾑ"&amp;8第6章　運輸および通信&amp;R&amp;"HGPｺﾞｼｯｸM,ﾒﾃﾞｨｳﾑ"&amp;8第6章　運輸および通信</oddHeader>
    <oddFooter>&amp;L&amp;"HGPｺﾞｼｯｸM,ﾒﾃﾞｨｳﾑ"&amp;A&amp;R&amp;"HGPｺﾞｼｯｸM,ﾒﾃﾞｨｳﾑ"&amp;A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J30"/>
  <sheetViews>
    <sheetView view="pageLayout" topLeftCell="A20" zoomScaleNormal="100" zoomScaleSheetLayoutView="100" workbookViewId="0">
      <selection activeCell="B8" sqref="B8:D14"/>
    </sheetView>
  </sheetViews>
  <sheetFormatPr defaultColWidth="1.59765625" defaultRowHeight="12" x14ac:dyDescent="0.25"/>
  <cols>
    <col min="1" max="2" width="5.19921875" style="2" customWidth="1"/>
    <col min="3" max="3" width="15.46484375" style="2" customWidth="1"/>
    <col min="4" max="4" width="12.33203125" style="2" customWidth="1"/>
    <col min="5" max="9" width="12.46484375" style="2" customWidth="1"/>
    <col min="10" max="16384" width="1.59765625" style="2"/>
  </cols>
  <sheetData>
    <row r="1" spans="1:10" s="5" customFormat="1" ht="18.75" x14ac:dyDescent="0.25">
      <c r="A1" s="5" t="str">
        <f ca="1">MID(CELL("FILENAME",A1),FIND("]",CELL("FILENAME",A1))+1,99)&amp;"　"&amp;"自動車の在籍数　－　自動車数"</f>
        <v>36(1)　自動車の在籍数　－　自動車数</v>
      </c>
    </row>
    <row r="2" spans="1:10" s="41" customFormat="1" x14ac:dyDescent="0.25"/>
    <row r="3" spans="1:10" s="41" customFormat="1" ht="1.25" customHeight="1" x14ac:dyDescent="0.25"/>
    <row r="4" spans="1:10" ht="1.2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41"/>
    </row>
    <row r="5" spans="1:10" s="6" customFormat="1" x14ac:dyDescent="0.25">
      <c r="A5" s="121" t="s">
        <v>100</v>
      </c>
      <c r="B5" s="121"/>
      <c r="C5" s="121"/>
      <c r="D5" s="121"/>
      <c r="E5" s="121"/>
      <c r="F5" s="121"/>
      <c r="G5" s="121"/>
      <c r="H5" s="121"/>
      <c r="I5" s="121"/>
      <c r="J5" s="73"/>
    </row>
    <row r="6" spans="1:10" x14ac:dyDescent="0.25">
      <c r="A6" s="41"/>
      <c r="B6" s="41"/>
      <c r="C6" s="41"/>
    </row>
    <row r="7" spans="1:10" x14ac:dyDescent="0.25">
      <c r="A7" s="41"/>
      <c r="B7" s="41"/>
      <c r="C7" s="41"/>
      <c r="I7" s="10" t="s">
        <v>98</v>
      </c>
    </row>
    <row r="8" spans="1:10" ht="28.25" customHeight="1" x14ac:dyDescent="0.25">
      <c r="A8" s="123" t="s">
        <v>62</v>
      </c>
      <c r="B8" s="123"/>
      <c r="C8" s="130"/>
      <c r="D8" s="130"/>
      <c r="E8" s="79" t="s">
        <v>59</v>
      </c>
      <c r="F8" s="79" t="s">
        <v>60</v>
      </c>
      <c r="G8" s="77" t="s">
        <v>61</v>
      </c>
      <c r="H8" s="77" t="s">
        <v>68</v>
      </c>
      <c r="I8" s="77" t="s">
        <v>142</v>
      </c>
    </row>
    <row r="9" spans="1:10" ht="28.25" customHeight="1" x14ac:dyDescent="0.25">
      <c r="A9" s="129" t="s">
        <v>0</v>
      </c>
      <c r="B9" s="116"/>
      <c r="C9" s="111"/>
      <c r="D9" s="111"/>
      <c r="E9" s="33">
        <v>84658</v>
      </c>
      <c r="F9" s="33">
        <v>85129</v>
      </c>
      <c r="G9" s="33">
        <v>85554</v>
      </c>
      <c r="H9" s="33">
        <v>85266</v>
      </c>
      <c r="I9" s="36">
        <v>85282</v>
      </c>
    </row>
    <row r="10" spans="1:10" ht="28.25" customHeight="1" x14ac:dyDescent="0.25">
      <c r="A10" s="31"/>
      <c r="B10" s="115" t="s">
        <v>42</v>
      </c>
      <c r="C10" s="124"/>
      <c r="D10" s="129"/>
      <c r="E10" s="33">
        <v>77837</v>
      </c>
      <c r="F10" s="33">
        <v>78393</v>
      </c>
      <c r="G10" s="33">
        <v>78538</v>
      </c>
      <c r="H10" s="33">
        <v>78157</v>
      </c>
      <c r="I10" s="36">
        <v>78183</v>
      </c>
    </row>
    <row r="11" spans="1:10" ht="28.25" customHeight="1" x14ac:dyDescent="0.25">
      <c r="A11" s="85"/>
      <c r="B11" s="85"/>
      <c r="C11" s="111" t="s">
        <v>25</v>
      </c>
      <c r="D11" s="71" t="s">
        <v>21</v>
      </c>
      <c r="E11" s="33">
        <v>128</v>
      </c>
      <c r="F11" s="33">
        <v>127</v>
      </c>
      <c r="G11" s="33">
        <v>130</v>
      </c>
      <c r="H11" s="33">
        <v>122</v>
      </c>
      <c r="I11" s="36">
        <v>120</v>
      </c>
    </row>
    <row r="12" spans="1:10" ht="28.25" customHeight="1" x14ac:dyDescent="0.25">
      <c r="A12" s="85"/>
      <c r="B12" s="85"/>
      <c r="C12" s="111"/>
      <c r="D12" s="71" t="s">
        <v>20</v>
      </c>
      <c r="E12" s="33">
        <v>44954</v>
      </c>
      <c r="F12" s="33">
        <v>46137</v>
      </c>
      <c r="G12" s="33">
        <v>47008</v>
      </c>
      <c r="H12" s="33">
        <v>47601</v>
      </c>
      <c r="I12" s="36">
        <v>48570</v>
      </c>
    </row>
    <row r="13" spans="1:10" ht="28.25" customHeight="1" x14ac:dyDescent="0.25">
      <c r="A13" s="85"/>
      <c r="B13" s="85"/>
      <c r="C13" s="131" t="s">
        <v>112</v>
      </c>
      <c r="D13" s="71" t="s">
        <v>21</v>
      </c>
      <c r="E13" s="33">
        <v>187</v>
      </c>
      <c r="F13" s="33">
        <v>209</v>
      </c>
      <c r="G13" s="33">
        <v>223</v>
      </c>
      <c r="H13" s="33">
        <v>47</v>
      </c>
      <c r="I13" s="36">
        <v>43</v>
      </c>
    </row>
    <row r="14" spans="1:10" ht="28.25" customHeight="1" x14ac:dyDescent="0.25">
      <c r="A14" s="85"/>
      <c r="B14" s="85"/>
      <c r="C14" s="111"/>
      <c r="D14" s="71" t="s">
        <v>20</v>
      </c>
      <c r="E14" s="33">
        <v>32365</v>
      </c>
      <c r="F14" s="33">
        <v>31693</v>
      </c>
      <c r="G14" s="33">
        <v>30878</v>
      </c>
      <c r="H14" s="33">
        <v>30007</v>
      </c>
      <c r="I14" s="36">
        <v>28996</v>
      </c>
    </row>
    <row r="15" spans="1:10" ht="28.25" customHeight="1" x14ac:dyDescent="0.25">
      <c r="A15" s="85"/>
      <c r="B15" s="85"/>
      <c r="C15" s="131" t="s">
        <v>113</v>
      </c>
      <c r="D15" s="71" t="s">
        <v>21</v>
      </c>
      <c r="E15" s="33" t="s">
        <v>9</v>
      </c>
      <c r="F15" s="33" t="s">
        <v>9</v>
      </c>
      <c r="G15" s="33" t="s">
        <v>9</v>
      </c>
      <c r="H15" s="33" t="s">
        <v>9</v>
      </c>
      <c r="I15" s="36" t="s">
        <v>9</v>
      </c>
    </row>
    <row r="16" spans="1:10" ht="28.25" customHeight="1" x14ac:dyDescent="0.25">
      <c r="A16" s="85"/>
      <c r="B16" s="81"/>
      <c r="C16" s="111"/>
      <c r="D16" s="71" t="s">
        <v>20</v>
      </c>
      <c r="E16" s="33">
        <v>203</v>
      </c>
      <c r="F16" s="33">
        <v>227</v>
      </c>
      <c r="G16" s="33">
        <v>299</v>
      </c>
      <c r="H16" s="33">
        <v>380</v>
      </c>
      <c r="I16" s="36">
        <v>454</v>
      </c>
    </row>
    <row r="17" spans="1:9" ht="28.25" customHeight="1" x14ac:dyDescent="0.25">
      <c r="B17" s="126" t="s">
        <v>92</v>
      </c>
      <c r="C17" s="127"/>
      <c r="D17" s="128"/>
      <c r="E17" s="33">
        <v>491</v>
      </c>
      <c r="F17" s="33">
        <v>426</v>
      </c>
      <c r="G17" s="33">
        <v>487</v>
      </c>
      <c r="H17" s="33">
        <v>490</v>
      </c>
      <c r="I17" s="36">
        <v>486</v>
      </c>
    </row>
    <row r="18" spans="1:9" ht="28.25" customHeight="1" x14ac:dyDescent="0.25">
      <c r="B18" s="126" t="s">
        <v>93</v>
      </c>
      <c r="C18" s="127"/>
      <c r="D18" s="128"/>
      <c r="E18" s="33">
        <v>1</v>
      </c>
      <c r="F18" s="33">
        <v>2</v>
      </c>
      <c r="G18" s="33">
        <v>2</v>
      </c>
      <c r="H18" s="33">
        <v>2</v>
      </c>
      <c r="I18" s="36">
        <v>1</v>
      </c>
    </row>
    <row r="19" spans="1:9" ht="28.25" customHeight="1" x14ac:dyDescent="0.25">
      <c r="B19" s="115" t="s">
        <v>43</v>
      </c>
      <c r="C19" s="124"/>
      <c r="D19" s="129"/>
      <c r="E19" s="33">
        <v>5586</v>
      </c>
      <c r="F19" s="33">
        <v>5621</v>
      </c>
      <c r="G19" s="33">
        <v>5823</v>
      </c>
      <c r="H19" s="33">
        <v>5874</v>
      </c>
      <c r="I19" s="36">
        <v>5893</v>
      </c>
    </row>
    <row r="20" spans="1:9" ht="28.25" customHeight="1" x14ac:dyDescent="0.25">
      <c r="A20" s="75"/>
      <c r="B20" s="32"/>
      <c r="C20" s="111" t="s">
        <v>24</v>
      </c>
      <c r="D20" s="111"/>
      <c r="E20" s="33">
        <v>1118</v>
      </c>
      <c r="F20" s="33">
        <v>1118</v>
      </c>
      <c r="G20" s="33">
        <v>1152</v>
      </c>
      <c r="H20" s="33">
        <v>1191</v>
      </c>
      <c r="I20" s="36">
        <v>1199</v>
      </c>
    </row>
    <row r="21" spans="1:9" ht="28.25" customHeight="1" x14ac:dyDescent="0.25">
      <c r="A21" s="75"/>
      <c r="B21" s="32"/>
      <c r="C21" s="111" t="s">
        <v>23</v>
      </c>
      <c r="D21" s="111"/>
      <c r="E21" s="33">
        <v>1521</v>
      </c>
      <c r="F21" s="33">
        <v>1491</v>
      </c>
      <c r="G21" s="33">
        <v>1506</v>
      </c>
      <c r="H21" s="33">
        <v>1486</v>
      </c>
      <c r="I21" s="36">
        <v>1423</v>
      </c>
    </row>
    <row r="22" spans="1:9" ht="28.25" customHeight="1" x14ac:dyDescent="0.25">
      <c r="A22" s="75"/>
      <c r="B22" s="32"/>
      <c r="C22" s="111" t="s">
        <v>22</v>
      </c>
      <c r="D22" s="111"/>
      <c r="E22" s="33">
        <v>308</v>
      </c>
      <c r="F22" s="33">
        <v>306</v>
      </c>
      <c r="G22" s="33">
        <v>311</v>
      </c>
      <c r="H22" s="33">
        <v>281</v>
      </c>
      <c r="I22" s="36">
        <v>276</v>
      </c>
    </row>
    <row r="23" spans="1:9" ht="28.25" customHeight="1" x14ac:dyDescent="0.25">
      <c r="A23" s="75"/>
      <c r="B23" s="32"/>
      <c r="C23" s="131" t="s">
        <v>94</v>
      </c>
      <c r="D23" s="131"/>
      <c r="E23" s="33">
        <v>2551</v>
      </c>
      <c r="F23" s="33">
        <v>2621</v>
      </c>
      <c r="G23" s="33">
        <v>2747</v>
      </c>
      <c r="H23" s="33">
        <v>2774</v>
      </c>
      <c r="I23" s="36">
        <v>2829</v>
      </c>
    </row>
    <row r="24" spans="1:9" ht="28.25" customHeight="1" x14ac:dyDescent="0.25">
      <c r="A24" s="75"/>
      <c r="B24" s="32"/>
      <c r="C24" s="131" t="s">
        <v>95</v>
      </c>
      <c r="D24" s="111"/>
      <c r="E24" s="33">
        <v>14</v>
      </c>
      <c r="F24" s="33">
        <v>12</v>
      </c>
      <c r="G24" s="33">
        <v>16</v>
      </c>
      <c r="H24" s="33">
        <v>21</v>
      </c>
      <c r="I24" s="36">
        <v>22</v>
      </c>
    </row>
    <row r="25" spans="1:9" ht="28.25" customHeight="1" x14ac:dyDescent="0.25">
      <c r="A25" s="75"/>
      <c r="B25" s="70"/>
      <c r="C25" s="131" t="s">
        <v>96</v>
      </c>
      <c r="D25" s="131"/>
      <c r="E25" s="33">
        <v>74</v>
      </c>
      <c r="F25" s="33">
        <v>73</v>
      </c>
      <c r="G25" s="33">
        <v>91</v>
      </c>
      <c r="H25" s="33">
        <v>121</v>
      </c>
      <c r="I25" s="36">
        <v>144</v>
      </c>
    </row>
    <row r="26" spans="1:9" ht="28.25" customHeight="1" x14ac:dyDescent="0.25">
      <c r="B26" s="115" t="s">
        <v>44</v>
      </c>
      <c r="C26" s="124"/>
      <c r="D26" s="129"/>
      <c r="E26" s="33">
        <v>743</v>
      </c>
      <c r="F26" s="33">
        <v>687</v>
      </c>
      <c r="G26" s="33">
        <v>704</v>
      </c>
      <c r="H26" s="33">
        <v>743</v>
      </c>
      <c r="I26" s="36">
        <v>719</v>
      </c>
    </row>
    <row r="27" spans="1:9" ht="28.25" customHeight="1" x14ac:dyDescent="0.25">
      <c r="A27" s="31"/>
      <c r="B27" s="31"/>
      <c r="C27" s="131" t="s">
        <v>97</v>
      </c>
      <c r="D27" s="131"/>
      <c r="E27" s="33">
        <v>595</v>
      </c>
      <c r="F27" s="33">
        <v>556</v>
      </c>
      <c r="G27" s="33">
        <v>547</v>
      </c>
      <c r="H27" s="33">
        <v>543</v>
      </c>
      <c r="I27" s="36">
        <v>520</v>
      </c>
    </row>
    <row r="28" spans="1:9" ht="28.25" customHeight="1" x14ac:dyDescent="0.25">
      <c r="A28" s="31"/>
      <c r="B28" s="31"/>
      <c r="C28" s="111" t="s">
        <v>21</v>
      </c>
      <c r="D28" s="111"/>
      <c r="E28" s="37">
        <v>72</v>
      </c>
      <c r="F28" s="33">
        <v>64</v>
      </c>
      <c r="G28" s="33">
        <v>71</v>
      </c>
      <c r="H28" s="33">
        <v>110</v>
      </c>
      <c r="I28" s="36">
        <v>104</v>
      </c>
    </row>
    <row r="29" spans="1:9" ht="28.25" customHeight="1" x14ac:dyDescent="0.25">
      <c r="A29" s="38"/>
      <c r="B29" s="38"/>
      <c r="C29" s="120" t="s">
        <v>20</v>
      </c>
      <c r="D29" s="120"/>
      <c r="E29" s="39">
        <v>76</v>
      </c>
      <c r="F29" s="39">
        <v>67</v>
      </c>
      <c r="G29" s="39">
        <v>86</v>
      </c>
      <c r="H29" s="39">
        <v>90</v>
      </c>
      <c r="I29" s="40">
        <v>95</v>
      </c>
    </row>
    <row r="30" spans="1:9" x14ac:dyDescent="0.25">
      <c r="I30" s="14" t="s">
        <v>41</v>
      </c>
    </row>
  </sheetData>
  <sheetProtection formatCells="0"/>
  <customSheetViews>
    <customSheetView guid="{AEE9481F-50DD-40CB-8F22-31CC19CAD31D}" topLeftCell="A22">
      <selection activeCell="I10" sqref="I10"/>
      <pageMargins left="0.25" right="0.25" top="0.75" bottom="0.75" header="0.3" footer="0.3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307E7058-6B68-4D36-9658-FFFB8C1A4633}" topLeftCell="A22">
      <selection activeCell="I10" sqref="I10"/>
      <pageMargins left="0.25" right="0.25" top="0.75" bottom="0.75" header="0.3" footer="0.3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C30D62EC-16BF-4E90-87F2-0458BFB180D7}" showPageBreaks="1" printArea="1" view="pageLayout">
      <selection activeCell="K12" sqref="K12"/>
      <pageMargins left="0.23622047244094491" right="0.23622047244094491" top="0.74803149606299213" bottom="0.74803149606299213" header="0.31496062992125984" footer="0.31496062992125984"/>
      <pageSetup paperSize="9" orientation="portrait" r:id="rId3"/>
      <headerFooter alignWithMargins="0"/>
    </customSheetView>
    <customSheetView guid="{F82849F7-5157-4B8D-A50D-D87951ED46CC}">
      <selection activeCell="I10" sqref="I10"/>
      <pageMargins left="0.25" right="0.25" top="0.75" bottom="0.75" header="0.3" footer="0.3"/>
      <pageSetup paperSize="9" orientation="portrait" r:id="rId4"/>
      <headerFooter>
        <oddFooter>&amp;L&amp;"HGPｺﾞｼｯｸM,ﾒﾃﾞｨｳﾑ"&amp;A&amp;R&amp;"HGPｺﾞｼｯｸM,ﾒﾃﾞｨｳﾑ"&amp;A</oddFooter>
      </headerFooter>
    </customSheetView>
    <customSheetView guid="{459848D9-E591-49FC-89A4-50614ACDEC87}" topLeftCell="A22">
      <selection activeCell="I10" sqref="I10"/>
      <pageMargins left="0.25" right="0.25" top="0.75" bottom="0.75" header="0.3" footer="0.3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  <customSheetView guid="{81702C54-4BB2-4DA3-B547-FC51D170B245}" topLeftCell="A10">
      <selection activeCell="I10" sqref="I10"/>
      <pageMargins left="0.25" right="0.25" top="0.75" bottom="0.75" header="0.3" footer="0.3"/>
      <pageSetup paperSize="9" orientation="portrait" r:id="rId6"/>
      <headerFooter>
        <oddFooter>&amp;L&amp;"HGPｺﾞｼｯｸM,ﾒﾃﾞｨｳﾑ"&amp;A&amp;R&amp;"HGPｺﾞｼｯｸM,ﾒﾃﾞｨｳﾑ"&amp;A</oddFooter>
      </headerFooter>
    </customSheetView>
  </customSheetViews>
  <mergeCells count="20">
    <mergeCell ref="C27:D27"/>
    <mergeCell ref="C28:D28"/>
    <mergeCell ref="C29:D29"/>
    <mergeCell ref="B26:D26"/>
    <mergeCell ref="C20:D20"/>
    <mergeCell ref="C21:D21"/>
    <mergeCell ref="C22:D22"/>
    <mergeCell ref="C23:D23"/>
    <mergeCell ref="C24:D24"/>
    <mergeCell ref="C25:D25"/>
    <mergeCell ref="B17:D17"/>
    <mergeCell ref="B18:D18"/>
    <mergeCell ref="B19:D19"/>
    <mergeCell ref="A5:I5"/>
    <mergeCell ref="A8:D8"/>
    <mergeCell ref="A9:D9"/>
    <mergeCell ref="C11:C12"/>
    <mergeCell ref="C13:C14"/>
    <mergeCell ref="C15:C16"/>
    <mergeCell ref="B10:D10"/>
  </mergeCells>
  <phoneticPr fontId="2"/>
  <pageMargins left="0.25" right="0.25" top="0.75" bottom="0.75" header="0.3" footer="0.3"/>
  <pageSetup paperSize="9" orientation="portrait" r:id="rId7"/>
  <headerFooter>
    <oddHeader>&amp;L&amp;"HGPｺﾞｼｯｸM,ﾒﾃﾞｨｳﾑ"&amp;8第6章　運輸および通信&amp;R&amp;"HGPｺﾞｼｯｸM,ﾒﾃﾞｨｳﾑ"&amp;8第6章　運輸および通信</oddHeader>
    <oddFooter>&amp;L&amp;"HGPｺﾞｼｯｸM,ﾒﾃﾞｨｳﾑ"&amp;A&amp;R&amp;"HGPｺﾞｼｯｸM,ﾒﾃﾞｨｳﾑ"&amp;A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1"/>
  <sheetViews>
    <sheetView view="pageLayout" zoomScaleNormal="100" zoomScaleSheetLayoutView="100" workbookViewId="0">
      <selection activeCell="B8" sqref="B8:D14"/>
    </sheetView>
  </sheetViews>
  <sheetFormatPr defaultColWidth="1.59765625" defaultRowHeight="12" x14ac:dyDescent="0.25"/>
  <cols>
    <col min="1" max="1" width="6.19921875" style="2" customWidth="1"/>
    <col min="2" max="2" width="7.33203125" style="2" customWidth="1"/>
    <col min="3" max="3" width="6.796875" style="2" bestFit="1" customWidth="1"/>
    <col min="4" max="4" width="10.46484375" style="2" bestFit="1" customWidth="1"/>
    <col min="5" max="9" width="14" style="2" customWidth="1"/>
    <col min="10" max="16384" width="1.59765625" style="2"/>
  </cols>
  <sheetData>
    <row r="1" spans="1:9" s="5" customFormat="1" ht="18.75" x14ac:dyDescent="0.25">
      <c r="A1" s="5" t="str">
        <f ca="1">MID(CELL("FILENAME",A1),FIND("]",CELL("FILENAME",A1))+1,99)&amp;"　"&amp;"自動車の在籍数　－　軽自動車数"</f>
        <v>36(2)　自動車の在籍数　－　軽自動車数</v>
      </c>
    </row>
    <row r="2" spans="1:9" s="41" customFormat="1" x14ac:dyDescent="0.25"/>
    <row r="3" spans="1:9" s="41" customFormat="1" ht="1.25" customHeight="1" x14ac:dyDescent="0.25"/>
    <row r="4" spans="1:9" s="41" customFormat="1" ht="1.25" customHeight="1" x14ac:dyDescent="0.25"/>
    <row r="5" spans="1:9" s="41" customFormat="1" x14ac:dyDescent="0.25">
      <c r="A5" s="121" t="s">
        <v>99</v>
      </c>
      <c r="B5" s="121"/>
      <c r="C5" s="121"/>
      <c r="D5" s="121"/>
      <c r="E5" s="121"/>
      <c r="F5" s="121"/>
      <c r="G5" s="121"/>
      <c r="H5" s="121"/>
      <c r="I5" s="121"/>
    </row>
    <row r="6" spans="1:9" s="41" customFormat="1" x14ac:dyDescent="0.25">
      <c r="A6" s="73"/>
      <c r="B6" s="73"/>
      <c r="C6" s="73"/>
      <c r="D6" s="73"/>
      <c r="E6" s="73"/>
      <c r="F6" s="73"/>
      <c r="G6" s="73"/>
      <c r="H6" s="73"/>
      <c r="I6" s="73"/>
    </row>
    <row r="7" spans="1:9" x14ac:dyDescent="0.25">
      <c r="A7" s="26"/>
      <c r="B7" s="26"/>
      <c r="C7" s="26"/>
      <c r="D7" s="26"/>
      <c r="E7" s="26"/>
      <c r="F7" s="26"/>
      <c r="G7" s="26"/>
      <c r="H7" s="26"/>
      <c r="I7" s="10" t="s">
        <v>98</v>
      </c>
    </row>
    <row r="8" spans="1:9" ht="28.25" customHeight="1" x14ac:dyDescent="0.25">
      <c r="A8" s="123" t="s">
        <v>62</v>
      </c>
      <c r="B8" s="123"/>
      <c r="C8" s="130"/>
      <c r="D8" s="130"/>
      <c r="E8" s="79" t="s">
        <v>59</v>
      </c>
      <c r="F8" s="79" t="s">
        <v>60</v>
      </c>
      <c r="G8" s="79" t="s">
        <v>61</v>
      </c>
      <c r="H8" s="79" t="s">
        <v>68</v>
      </c>
      <c r="I8" s="30" t="s">
        <v>142</v>
      </c>
    </row>
    <row r="9" spans="1:9" ht="42" customHeight="1" x14ac:dyDescent="0.25">
      <c r="A9" s="129" t="s">
        <v>19</v>
      </c>
      <c r="B9" s="116"/>
      <c r="C9" s="111"/>
      <c r="D9" s="111"/>
      <c r="E9" s="4">
        <v>67712</v>
      </c>
      <c r="F9" s="4">
        <v>66945</v>
      </c>
      <c r="G9" s="4">
        <v>66842</v>
      </c>
      <c r="H9" s="4">
        <v>65688</v>
      </c>
      <c r="I9" s="7">
        <v>65526</v>
      </c>
    </row>
    <row r="10" spans="1:9" ht="42" customHeight="1" x14ac:dyDescent="0.25">
      <c r="A10" s="31"/>
      <c r="B10" s="115" t="s">
        <v>114</v>
      </c>
      <c r="C10" s="133"/>
      <c r="D10" s="116"/>
      <c r="E10" s="4">
        <v>32990</v>
      </c>
      <c r="F10" s="4">
        <v>32942</v>
      </c>
      <c r="G10" s="4">
        <v>33221</v>
      </c>
      <c r="H10" s="4">
        <v>33493</v>
      </c>
      <c r="I10" s="7">
        <v>33659</v>
      </c>
    </row>
    <row r="11" spans="1:9" ht="42" customHeight="1" x14ac:dyDescent="0.25">
      <c r="A11" s="31"/>
      <c r="B11" s="32"/>
      <c r="C11" s="111" t="s">
        <v>18</v>
      </c>
      <c r="D11" s="111"/>
      <c r="E11" s="4">
        <v>4457</v>
      </c>
      <c r="F11" s="4">
        <v>4454</v>
      </c>
      <c r="G11" s="4">
        <v>4520</v>
      </c>
      <c r="H11" s="4">
        <v>4462</v>
      </c>
      <c r="I11" s="7">
        <v>4471</v>
      </c>
    </row>
    <row r="12" spans="1:9" ht="42" customHeight="1" x14ac:dyDescent="0.25">
      <c r="A12" s="31"/>
      <c r="B12" s="32"/>
      <c r="C12" s="111" t="s">
        <v>17</v>
      </c>
      <c r="D12" s="111"/>
      <c r="E12" s="33" t="s">
        <v>9</v>
      </c>
      <c r="F12" s="33">
        <v>4</v>
      </c>
      <c r="G12" s="4">
        <v>5</v>
      </c>
      <c r="H12" s="4">
        <v>5</v>
      </c>
      <c r="I12" s="7">
        <v>4</v>
      </c>
    </row>
    <row r="13" spans="1:9" ht="42" customHeight="1" x14ac:dyDescent="0.25">
      <c r="A13" s="31"/>
      <c r="B13" s="32"/>
      <c r="C13" s="132" t="s">
        <v>16</v>
      </c>
      <c r="D13" s="80" t="s">
        <v>13</v>
      </c>
      <c r="E13" s="4">
        <v>20838</v>
      </c>
      <c r="F13" s="4">
        <v>20866</v>
      </c>
      <c r="G13" s="4">
        <v>20991</v>
      </c>
      <c r="H13" s="4">
        <v>21163</v>
      </c>
      <c r="I13" s="7">
        <v>21324</v>
      </c>
    </row>
    <row r="14" spans="1:9" ht="42" customHeight="1" x14ac:dyDescent="0.25">
      <c r="A14" s="31"/>
      <c r="B14" s="70"/>
      <c r="C14" s="132"/>
      <c r="D14" s="80" t="s">
        <v>12</v>
      </c>
      <c r="E14" s="4">
        <v>7695</v>
      </c>
      <c r="F14" s="4">
        <v>7618</v>
      </c>
      <c r="G14" s="4">
        <v>7705</v>
      </c>
      <c r="H14" s="4">
        <v>7863</v>
      </c>
      <c r="I14" s="7">
        <v>7860</v>
      </c>
    </row>
    <row r="15" spans="1:9" ht="42" customHeight="1" x14ac:dyDescent="0.25">
      <c r="A15" s="34"/>
      <c r="B15" s="137" t="s">
        <v>115</v>
      </c>
      <c r="C15" s="127"/>
      <c r="D15" s="128"/>
      <c r="E15" s="4">
        <v>30848</v>
      </c>
      <c r="F15" s="4">
        <v>30129</v>
      </c>
      <c r="G15" s="4">
        <v>29584</v>
      </c>
      <c r="H15" s="4">
        <v>28083</v>
      </c>
      <c r="I15" s="7">
        <v>27690</v>
      </c>
    </row>
    <row r="16" spans="1:9" ht="42" customHeight="1" x14ac:dyDescent="0.25">
      <c r="A16" s="31"/>
      <c r="B16" s="32"/>
      <c r="C16" s="111" t="s">
        <v>15</v>
      </c>
      <c r="D16" s="111"/>
      <c r="E16" s="4">
        <v>21605</v>
      </c>
      <c r="F16" s="4">
        <v>20693</v>
      </c>
      <c r="G16" s="4">
        <v>19834</v>
      </c>
      <c r="H16" s="4">
        <v>18354</v>
      </c>
      <c r="I16" s="7">
        <v>17827</v>
      </c>
    </row>
    <row r="17" spans="1:9" ht="42" customHeight="1" x14ac:dyDescent="0.25">
      <c r="A17" s="31"/>
      <c r="B17" s="32"/>
      <c r="C17" s="111" t="s">
        <v>14</v>
      </c>
      <c r="D17" s="80" t="s">
        <v>11</v>
      </c>
      <c r="E17" s="4">
        <v>770</v>
      </c>
      <c r="F17" s="4">
        <v>768</v>
      </c>
      <c r="G17" s="4">
        <v>728</v>
      </c>
      <c r="H17" s="4">
        <v>682</v>
      </c>
      <c r="I17" s="7">
        <v>668</v>
      </c>
    </row>
    <row r="18" spans="1:9" ht="42" customHeight="1" x14ac:dyDescent="0.25">
      <c r="A18" s="31"/>
      <c r="B18" s="70"/>
      <c r="C18" s="111"/>
      <c r="D18" s="80" t="s">
        <v>10</v>
      </c>
      <c r="E18" s="4">
        <v>8473</v>
      </c>
      <c r="F18" s="4">
        <v>8668</v>
      </c>
      <c r="G18" s="4">
        <v>9022</v>
      </c>
      <c r="H18" s="4">
        <v>9047</v>
      </c>
      <c r="I18" s="7">
        <v>9195</v>
      </c>
    </row>
    <row r="19" spans="1:9" ht="42" customHeight="1" x14ac:dyDescent="0.25">
      <c r="A19" s="34"/>
      <c r="B19" s="126" t="s">
        <v>116</v>
      </c>
      <c r="C19" s="127"/>
      <c r="D19" s="128"/>
      <c r="E19" s="4">
        <v>3687</v>
      </c>
      <c r="F19" s="4">
        <v>3694</v>
      </c>
      <c r="G19" s="4">
        <v>3849</v>
      </c>
      <c r="H19" s="4">
        <v>3926</v>
      </c>
      <c r="I19" s="7">
        <v>3988</v>
      </c>
    </row>
    <row r="20" spans="1:9" ht="42" customHeight="1" x14ac:dyDescent="0.25">
      <c r="A20" s="35"/>
      <c r="B20" s="134" t="s">
        <v>86</v>
      </c>
      <c r="C20" s="135"/>
      <c r="D20" s="136"/>
      <c r="E20" s="8">
        <v>187</v>
      </c>
      <c r="F20" s="8">
        <v>180</v>
      </c>
      <c r="G20" s="8">
        <v>188</v>
      </c>
      <c r="H20" s="8">
        <v>186</v>
      </c>
      <c r="I20" s="9">
        <v>189</v>
      </c>
    </row>
    <row r="21" spans="1:9" x14ac:dyDescent="0.25">
      <c r="I21" s="14" t="s">
        <v>45</v>
      </c>
    </row>
  </sheetData>
  <sheetProtection formatCells="0"/>
  <customSheetViews>
    <customSheetView guid="{AEE9481F-50DD-40CB-8F22-31CC19CAD31D}" topLeftCell="A8">
      <selection activeCell="H16" sqref="H16"/>
      <pageMargins left="0.25" right="0.25" top="0.75" bottom="0.75" header="0.3" footer="0.3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307E7058-6B68-4D36-9658-FFFB8C1A4633}">
      <selection activeCell="I15" sqref="I15"/>
      <pageMargins left="0.25" right="0.25" top="0.75" bottom="0.75" header="0.3" footer="0.3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C30D62EC-16BF-4E90-87F2-0458BFB180D7}" showPageBreaks="1" printArea="1" view="pageLayout">
      <selection activeCell="I14" sqref="I14:J15"/>
      <pageMargins left="0.23622047244094491" right="0.23622047244094491" top="0.74803149606299213" bottom="0.74803149606299213" header="0.31496062992125984" footer="0.31496062992125984"/>
      <pageSetup paperSize="9" scale="90" orientation="portrait" r:id="rId3"/>
      <headerFooter alignWithMargins="0"/>
    </customSheetView>
    <customSheetView guid="{F82849F7-5157-4B8D-A50D-D87951ED46CC}">
      <selection activeCell="H9" sqref="H9"/>
      <pageMargins left="0.25" right="0.25" top="0.75" bottom="0.75" header="0.3" footer="0.3"/>
      <pageSetup paperSize="9" orientation="portrait" r:id="rId4"/>
      <headerFooter>
        <oddFooter>&amp;L&amp;"HGPｺﾞｼｯｸM,ﾒﾃﾞｨｳﾑ"&amp;A&amp;R&amp;"HGPｺﾞｼｯｸM,ﾒﾃﾞｨｳﾑ"&amp;A</oddFooter>
      </headerFooter>
    </customSheetView>
    <customSheetView guid="{459848D9-E591-49FC-89A4-50614ACDEC87}" topLeftCell="A8">
      <selection activeCell="H16" sqref="H16"/>
      <pageMargins left="0.25" right="0.25" top="0.75" bottom="0.75" header="0.3" footer="0.3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  <customSheetView guid="{81702C54-4BB2-4DA3-B547-FC51D170B245}" topLeftCell="A8">
      <selection activeCell="H16" sqref="H16"/>
      <pageMargins left="0.25" right="0.25" top="0.75" bottom="0.75" header="0.3" footer="0.3"/>
      <pageSetup paperSize="9" orientation="portrait" r:id="rId6"/>
      <headerFooter>
        <oddFooter>&amp;L&amp;"HGPｺﾞｼｯｸM,ﾒﾃﾞｨｳﾑ"&amp;A&amp;R&amp;"HGPｺﾞｼｯｸM,ﾒﾃﾞｨｳﾑ"&amp;A</oddFooter>
      </headerFooter>
    </customSheetView>
  </customSheetViews>
  <mergeCells count="12">
    <mergeCell ref="C16:D16"/>
    <mergeCell ref="C17:C18"/>
    <mergeCell ref="B19:D19"/>
    <mergeCell ref="B20:D20"/>
    <mergeCell ref="B15:D15"/>
    <mergeCell ref="C13:C14"/>
    <mergeCell ref="B10:D10"/>
    <mergeCell ref="A5:I5"/>
    <mergeCell ref="A8:D8"/>
    <mergeCell ref="A9:D9"/>
    <mergeCell ref="C11:D11"/>
    <mergeCell ref="C12:D12"/>
  </mergeCells>
  <phoneticPr fontId="2"/>
  <pageMargins left="0.25" right="0.25" top="0.75" bottom="0.75" header="0.3" footer="0.3"/>
  <pageSetup paperSize="9" orientation="portrait" r:id="rId7"/>
  <headerFooter>
    <oddHeader>&amp;L&amp;"HGPｺﾞｼｯｸM,ﾒﾃﾞｨｳﾑ"&amp;8第6章　運輸および通信&amp;R&amp;"HGPｺﾞｼｯｸM,ﾒﾃﾞｨｳﾑ"&amp;8第6章　運輸および通信</oddHeader>
    <oddFooter>&amp;L&amp;"HGPｺﾞｼｯｸM,ﾒﾃﾞｨｳﾑ"&amp;A&amp;R&amp;"HGPｺﾞｼｯｸM,ﾒﾃﾞｨｳﾑ"&amp;A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4"/>
  <dimension ref="A1:C15"/>
  <sheetViews>
    <sheetView view="pageLayout" zoomScaleNormal="100" zoomScaleSheetLayoutView="100" workbookViewId="0">
      <selection activeCell="B8" sqref="B8:D14"/>
    </sheetView>
  </sheetViews>
  <sheetFormatPr defaultColWidth="1.59765625" defaultRowHeight="12" x14ac:dyDescent="0.25"/>
  <cols>
    <col min="1" max="1" width="32.33203125" style="2" customWidth="1"/>
    <col min="2" max="3" width="34.19921875" style="2" customWidth="1"/>
    <col min="4" max="24" width="1.59765625" style="2"/>
    <col min="25" max="26" width="1.59765625" style="2" customWidth="1"/>
    <col min="27" max="16384" width="1.59765625" style="2"/>
  </cols>
  <sheetData>
    <row r="1" spans="1:3" s="5" customFormat="1" ht="18.75" x14ac:dyDescent="0.25">
      <c r="A1" s="5" t="str">
        <f ca="1">MID(CELL("FILENAME",A1),FIND("]",CELL("FILENAME",A1))+1,99)&amp;"　"&amp;"交通量　－　各インターチェンジの利用状況"</f>
        <v>37(1)　交通量　－　各インターチェンジの利用状況</v>
      </c>
    </row>
    <row r="2" spans="1:3" s="41" customFormat="1" x14ac:dyDescent="0.25"/>
    <row r="3" spans="1:3" s="41" customFormat="1" ht="1.25" customHeight="1" x14ac:dyDescent="0.25"/>
    <row r="4" spans="1:3" ht="1.25" customHeight="1" x14ac:dyDescent="0.25"/>
    <row r="5" spans="1:3" ht="1.25" customHeight="1" x14ac:dyDescent="0.25">
      <c r="A5" s="73" ph="1"/>
      <c r="B5" s="73"/>
      <c r="C5" s="73"/>
    </row>
    <row r="6" spans="1:3" ht="1.25" customHeight="1" x14ac:dyDescent="0.25"/>
    <row r="7" spans="1:3" s="11" customFormat="1" ht="56.75" customHeight="1" x14ac:dyDescent="0.25">
      <c r="A7" s="74" t="s">
        <v>56</v>
      </c>
      <c r="B7" s="15" t="s">
        <v>107</v>
      </c>
      <c r="C7" s="15" t="s">
        <v>108</v>
      </c>
    </row>
    <row r="8" spans="1:3" ht="42" customHeight="1" x14ac:dyDescent="0.25">
      <c r="A8" s="78" t="s">
        <v>63</v>
      </c>
      <c r="B8" s="27">
        <v>15301988</v>
      </c>
      <c r="C8" s="4">
        <v>16081088</v>
      </c>
    </row>
    <row r="9" spans="1:3" ht="42" customHeight="1" x14ac:dyDescent="0.25">
      <c r="A9" s="85" t="s">
        <v>64</v>
      </c>
      <c r="B9" s="28">
        <v>14968967</v>
      </c>
      <c r="C9" s="29">
        <v>16136243</v>
      </c>
    </row>
    <row r="10" spans="1:3" ht="42" customHeight="1" x14ac:dyDescent="0.25">
      <c r="A10" s="85" t="s">
        <v>102</v>
      </c>
      <c r="B10" s="28">
        <v>13577274</v>
      </c>
      <c r="C10" s="29">
        <v>13565702</v>
      </c>
    </row>
    <row r="11" spans="1:3" ht="42" customHeight="1" x14ac:dyDescent="0.25">
      <c r="A11" s="85" t="s">
        <v>103</v>
      </c>
      <c r="B11" s="27">
        <v>14556577</v>
      </c>
      <c r="C11" s="4">
        <v>14571313</v>
      </c>
    </row>
    <row r="12" spans="1:3" ht="42" customHeight="1" x14ac:dyDescent="0.25">
      <c r="A12" s="82" t="s">
        <v>143</v>
      </c>
      <c r="B12" s="100">
        <v>15703413</v>
      </c>
      <c r="C12" s="96">
        <v>15339054</v>
      </c>
    </row>
    <row r="13" spans="1:3" x14ac:dyDescent="0.25">
      <c r="B13" s="46"/>
      <c r="C13" s="89" t="s">
        <v>46</v>
      </c>
    </row>
    <row r="14" spans="1:3" ht="18.399999999999999" x14ac:dyDescent="0.25">
      <c r="A14" s="2" ph="1"/>
    </row>
    <row r="15" spans="1:3" ht="18.399999999999999" x14ac:dyDescent="0.25">
      <c r="A15" s="2" ph="1"/>
    </row>
  </sheetData>
  <sheetProtection formatCells="0"/>
  <customSheetViews>
    <customSheetView guid="{AEE9481F-50DD-40CB-8F22-31CC19CAD31D}" topLeftCell="A9">
      <selection activeCell="B11" sqref="B11"/>
      <pageMargins left="0.25" right="0.25" top="0.75" bottom="0.75" header="0.3" footer="0.3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307E7058-6B68-4D36-9658-FFFB8C1A4633}">
      <selection activeCell="B8" sqref="B8"/>
      <pageMargins left="0.25" right="0.25" top="0.75" bottom="0.75" header="0.3" footer="0.3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C30D62EC-16BF-4E90-87F2-0458BFB180D7}" showPageBreaks="1" printArea="1" view="pageLayout">
      <selection activeCell="L19" sqref="L19"/>
      <pageMargins left="0.23622047244094491" right="0.23622047244094491" top="0.74803149606299213" bottom="0.74803149606299213" header="0.31496062992125984" footer="0.31496062992125984"/>
      <pageSetup paperSize="9" scale="96" orientation="portrait" r:id="rId3"/>
      <headerFooter alignWithMargins="0"/>
    </customSheetView>
    <customSheetView guid="{F82849F7-5157-4B8D-A50D-D87951ED46CC}">
      <selection activeCell="B8" sqref="B8"/>
      <pageMargins left="0.25" right="0.25" top="0.75" bottom="0.75" header="0.3" footer="0.3"/>
      <pageSetup paperSize="9" orientation="portrait" r:id="rId4"/>
      <headerFooter>
        <oddFooter>&amp;L&amp;"HGPｺﾞｼｯｸM,ﾒﾃﾞｨｳﾑ"&amp;A&amp;R&amp;"HGPｺﾞｼｯｸM,ﾒﾃﾞｨｳﾑ"&amp;A</oddFooter>
      </headerFooter>
    </customSheetView>
    <customSheetView guid="{459848D9-E591-49FC-89A4-50614ACDEC87}">
      <selection activeCell="B11" sqref="B11"/>
      <pageMargins left="0.25" right="0.25" top="0.75" bottom="0.75" header="0.3" footer="0.3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  <customSheetView guid="{81702C54-4BB2-4DA3-B547-FC51D170B245}">
      <selection activeCell="B11" sqref="B11"/>
      <pageMargins left="0.25" right="0.25" top="0.75" bottom="0.75" header="0.3" footer="0.3"/>
      <pageSetup paperSize="9" orientation="portrait" r:id="rId6"/>
      <headerFooter>
        <oddFooter>&amp;L&amp;"HGPｺﾞｼｯｸM,ﾒﾃﾞｨｳﾑ"&amp;A&amp;R&amp;"HGPｺﾞｼｯｸM,ﾒﾃﾞｨｳﾑ"&amp;A</oddFooter>
      </headerFooter>
    </customSheetView>
  </customSheetViews>
  <phoneticPr fontId="2"/>
  <pageMargins left="0.25" right="0.25" top="0.75" bottom="0.75" header="0.3" footer="0.3"/>
  <pageSetup paperSize="9" orientation="portrait" r:id="rId7"/>
  <headerFooter>
    <oddHeader>&amp;L&amp;"HGPｺﾞｼｯｸM,ﾒﾃﾞｨｳﾑ"&amp;8第6章　運輸および通信&amp;R&amp;"HGPｺﾞｼｯｸM,ﾒﾃﾞｨｳﾑ"&amp;8第6章　運輸および通信</oddHeader>
    <oddFooter>&amp;L&amp;"HGPｺﾞｼｯｸM,ﾒﾃﾞｨｳﾑ"&amp;A&amp;R&amp;"HGPｺﾞｼｯｸM,ﾒﾃﾞｨｳﾑ"&amp;A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21"/>
  <sheetViews>
    <sheetView view="pageLayout" topLeftCell="A12" zoomScaleNormal="100" zoomScaleSheetLayoutView="100" workbookViewId="0">
      <selection activeCell="B8" sqref="B8:D14"/>
    </sheetView>
  </sheetViews>
  <sheetFormatPr defaultColWidth="1.59765625" defaultRowHeight="12" x14ac:dyDescent="0.25"/>
  <cols>
    <col min="1" max="1" width="2.796875" style="2" customWidth="1"/>
    <col min="2" max="2" width="21.796875" style="2" customWidth="1"/>
    <col min="3" max="3" width="10.59765625" style="2" customWidth="1"/>
    <col min="4" max="8" width="13.06640625" style="2" customWidth="1"/>
    <col min="9" max="16384" width="1.59765625" style="2"/>
  </cols>
  <sheetData>
    <row r="1" spans="1:8" s="5" customFormat="1" ht="18.75" x14ac:dyDescent="0.25">
      <c r="A1" s="5" t="str">
        <f ca="1">MID(CELL("FILENAME",A1),FIND("]",CELL("FILENAME",A1))+1,99)&amp;"　"&amp;"交通量　－　阪神高速道路の利用状況"</f>
        <v>37(2)　交通量　－　阪神高速道路の利用状況</v>
      </c>
    </row>
    <row r="2" spans="1:8" s="41" customFormat="1" x14ac:dyDescent="0.25"/>
    <row r="3" spans="1:8" s="41" customFormat="1" ht="1.25" customHeight="1" x14ac:dyDescent="0.25"/>
    <row r="4" spans="1:8" ht="1.25" customHeight="1" x14ac:dyDescent="0.25">
      <c r="A4" s="26"/>
      <c r="B4" s="26"/>
      <c r="C4" s="26"/>
      <c r="D4" s="26"/>
      <c r="E4" s="26"/>
      <c r="F4" s="26"/>
      <c r="G4" s="26"/>
      <c r="H4" s="26"/>
    </row>
    <row r="5" spans="1:8" ht="0.7" customHeight="1" x14ac:dyDescent="0.25">
      <c r="A5" s="138"/>
      <c r="B5" s="138"/>
      <c r="C5" s="138"/>
      <c r="D5" s="138"/>
      <c r="E5" s="138"/>
      <c r="F5" s="138"/>
      <c r="G5" s="138"/>
      <c r="H5" s="138"/>
    </row>
    <row r="6" spans="1:8" ht="0.7" customHeight="1" x14ac:dyDescent="0.25">
      <c r="A6" s="26"/>
      <c r="B6" s="26"/>
      <c r="C6" s="26"/>
      <c r="D6" s="26"/>
      <c r="E6" s="26"/>
      <c r="F6" s="26"/>
      <c r="G6" s="26"/>
      <c r="H6" s="26"/>
    </row>
    <row r="7" spans="1:8" ht="28.25" customHeight="1" x14ac:dyDescent="0.25">
      <c r="A7" s="123" t="s">
        <v>101</v>
      </c>
      <c r="B7" s="123"/>
      <c r="C7" s="130"/>
      <c r="D7" s="79" t="s">
        <v>63</v>
      </c>
      <c r="E7" s="79" t="s">
        <v>69</v>
      </c>
      <c r="F7" s="79" t="s">
        <v>65</v>
      </c>
      <c r="G7" s="79" t="s">
        <v>66</v>
      </c>
      <c r="H7" s="77" t="s">
        <v>67</v>
      </c>
    </row>
    <row r="8" spans="1:8" ht="42" customHeight="1" x14ac:dyDescent="0.25">
      <c r="A8" s="124" t="s">
        <v>19</v>
      </c>
      <c r="B8" s="129"/>
      <c r="C8" s="71" t="s">
        <v>27</v>
      </c>
      <c r="D8" s="4">
        <v>15805344</v>
      </c>
      <c r="E8" s="4">
        <v>15580662</v>
      </c>
      <c r="F8" s="4">
        <v>13963306</v>
      </c>
      <c r="G8" s="4">
        <v>15812543</v>
      </c>
      <c r="H8" s="7">
        <v>16558243</v>
      </c>
    </row>
    <row r="9" spans="1:8" ht="42" customHeight="1" x14ac:dyDescent="0.25">
      <c r="A9" s="139"/>
      <c r="B9" s="140"/>
      <c r="C9" s="71" t="s">
        <v>26</v>
      </c>
      <c r="D9" s="4">
        <v>43302</v>
      </c>
      <c r="E9" s="4">
        <v>42570</v>
      </c>
      <c r="F9" s="4">
        <v>38255.632876712327</v>
      </c>
      <c r="G9" s="4">
        <v>43322</v>
      </c>
      <c r="H9" s="7">
        <v>45366</v>
      </c>
    </row>
    <row r="10" spans="1:8" ht="42" customHeight="1" x14ac:dyDescent="0.25">
      <c r="A10" s="31"/>
      <c r="B10" s="116" t="s">
        <v>48</v>
      </c>
      <c r="C10" s="71" t="s">
        <v>27</v>
      </c>
      <c r="D10" s="4">
        <v>8982514</v>
      </c>
      <c r="E10" s="4">
        <v>8838019</v>
      </c>
      <c r="F10" s="4">
        <v>7714144</v>
      </c>
      <c r="G10" s="4">
        <v>8797315</v>
      </c>
      <c r="H10" s="7">
        <v>9341268</v>
      </c>
    </row>
    <row r="11" spans="1:8" ht="42" customHeight="1" x14ac:dyDescent="0.25">
      <c r="A11" s="31"/>
      <c r="B11" s="116"/>
      <c r="C11" s="71" t="s">
        <v>26</v>
      </c>
      <c r="D11" s="4">
        <v>24610</v>
      </c>
      <c r="E11" s="4">
        <v>24148</v>
      </c>
      <c r="F11" s="4">
        <v>21135</v>
      </c>
      <c r="G11" s="4">
        <v>24102</v>
      </c>
      <c r="H11" s="7">
        <v>25593</v>
      </c>
    </row>
    <row r="12" spans="1:8" ht="42" customHeight="1" x14ac:dyDescent="0.25">
      <c r="A12" s="31"/>
      <c r="B12" s="116" t="s">
        <v>49</v>
      </c>
      <c r="C12" s="71" t="s">
        <v>27</v>
      </c>
      <c r="D12" s="4">
        <v>1251517</v>
      </c>
      <c r="E12" s="4">
        <v>1240925</v>
      </c>
      <c r="F12" s="4">
        <v>1173734</v>
      </c>
      <c r="G12" s="4">
        <v>1276453</v>
      </c>
      <c r="H12" s="7">
        <v>1302508</v>
      </c>
    </row>
    <row r="13" spans="1:8" ht="42" customHeight="1" x14ac:dyDescent="0.25">
      <c r="A13" s="31"/>
      <c r="B13" s="116"/>
      <c r="C13" s="71" t="s">
        <v>26</v>
      </c>
      <c r="D13" s="4">
        <v>3429</v>
      </c>
      <c r="E13" s="4">
        <v>3391</v>
      </c>
      <c r="F13" s="4">
        <v>3216</v>
      </c>
      <c r="G13" s="4">
        <v>3497</v>
      </c>
      <c r="H13" s="7">
        <v>3569</v>
      </c>
    </row>
    <row r="14" spans="1:8" ht="42" customHeight="1" x14ac:dyDescent="0.25">
      <c r="A14" s="31"/>
      <c r="B14" s="116" t="s">
        <v>50</v>
      </c>
      <c r="C14" s="71" t="s">
        <v>27</v>
      </c>
      <c r="D14" s="4">
        <v>1226776</v>
      </c>
      <c r="E14" s="4">
        <v>1183213</v>
      </c>
      <c r="F14" s="4">
        <v>1140421</v>
      </c>
      <c r="G14" s="4">
        <v>1176796</v>
      </c>
      <c r="H14" s="7">
        <v>1146442</v>
      </c>
    </row>
    <row r="15" spans="1:8" ht="42" customHeight="1" x14ac:dyDescent="0.25">
      <c r="A15" s="31"/>
      <c r="B15" s="116"/>
      <c r="C15" s="71" t="s">
        <v>26</v>
      </c>
      <c r="D15" s="4">
        <v>3361</v>
      </c>
      <c r="E15" s="4">
        <v>3233</v>
      </c>
      <c r="F15" s="4">
        <v>3124</v>
      </c>
      <c r="G15" s="4">
        <v>3224</v>
      </c>
      <c r="H15" s="7">
        <v>3141</v>
      </c>
    </row>
    <row r="16" spans="1:8" ht="42" customHeight="1" x14ac:dyDescent="0.25">
      <c r="A16" s="31"/>
      <c r="B16" s="116" t="s">
        <v>117</v>
      </c>
      <c r="C16" s="71" t="s">
        <v>27</v>
      </c>
      <c r="D16" s="4">
        <v>3294051</v>
      </c>
      <c r="E16" s="4">
        <v>3236285</v>
      </c>
      <c r="F16" s="4">
        <v>2967277</v>
      </c>
      <c r="G16" s="4">
        <v>3504244</v>
      </c>
      <c r="H16" s="7">
        <v>3699353</v>
      </c>
    </row>
    <row r="17" spans="1:8" ht="42" customHeight="1" x14ac:dyDescent="0.25">
      <c r="A17" s="31"/>
      <c r="B17" s="116"/>
      <c r="C17" s="71" t="s">
        <v>26</v>
      </c>
      <c r="D17" s="4">
        <v>9025</v>
      </c>
      <c r="E17" s="4">
        <v>8842</v>
      </c>
      <c r="F17" s="4">
        <v>8130</v>
      </c>
      <c r="G17" s="4">
        <v>9601</v>
      </c>
      <c r="H17" s="7">
        <v>10135</v>
      </c>
    </row>
    <row r="18" spans="1:8" ht="42" customHeight="1" x14ac:dyDescent="0.25">
      <c r="A18" s="31"/>
      <c r="B18" s="116" t="s">
        <v>28</v>
      </c>
      <c r="C18" s="71" t="s">
        <v>27</v>
      </c>
      <c r="D18" s="4">
        <v>1050486</v>
      </c>
      <c r="E18" s="4">
        <v>1082220</v>
      </c>
      <c r="F18" s="4">
        <v>967730</v>
      </c>
      <c r="G18" s="4">
        <v>1057735</v>
      </c>
      <c r="H18" s="7">
        <v>1068672</v>
      </c>
    </row>
    <row r="19" spans="1:8" ht="42" customHeight="1" x14ac:dyDescent="0.25">
      <c r="A19" s="38"/>
      <c r="B19" s="125"/>
      <c r="C19" s="72" t="s">
        <v>26</v>
      </c>
      <c r="D19" s="8">
        <v>2878</v>
      </c>
      <c r="E19" s="8">
        <v>2957</v>
      </c>
      <c r="F19" s="8">
        <v>2651</v>
      </c>
      <c r="G19" s="8">
        <v>2898</v>
      </c>
      <c r="H19" s="9">
        <v>2928</v>
      </c>
    </row>
    <row r="20" spans="1:8" x14ac:dyDescent="0.25">
      <c r="H20" s="89" t="s">
        <v>47</v>
      </c>
    </row>
    <row r="21" spans="1:8" ht="27" customHeight="1" x14ac:dyDescent="0.25">
      <c r="A21" s="121" t="s">
        <v>57</v>
      </c>
      <c r="B21" s="121"/>
      <c r="C21" s="121"/>
      <c r="D21" s="121"/>
      <c r="E21" s="121"/>
      <c r="F21" s="121"/>
      <c r="G21" s="121"/>
      <c r="H21" s="121"/>
    </row>
  </sheetData>
  <sheetProtection formatCells="0"/>
  <customSheetViews>
    <customSheetView guid="{AEE9481F-50DD-40CB-8F22-31CC19CAD31D}">
      <selection activeCell="H9" sqref="H9"/>
      <pageMargins left="0.25" right="0.25" top="0.75" bottom="0.75" header="0.3" footer="0.3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307E7058-6B68-4D36-9658-FFFB8C1A4633}">
      <selection activeCell="H9" sqref="H9"/>
      <pageMargins left="0.25" right="0.25" top="0.75" bottom="0.75" header="0.3" footer="0.3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C30D62EC-16BF-4E90-87F2-0458BFB180D7}" showPageBreaks="1" printArea="1" view="pageLayout">
      <selection activeCell="L19" sqref="L19"/>
      <pageMargins left="0.23622047244094491" right="0.23622047244094491" top="0.74803149606299213" bottom="0.74803149606299213" header="0.31496062992125984" footer="0.31496062992125984"/>
      <pageSetup paperSize="9" scale="99" orientation="portrait" r:id="rId3"/>
      <headerFooter alignWithMargins="0"/>
    </customSheetView>
    <customSheetView guid="{F82849F7-5157-4B8D-A50D-D87951ED46CC}">
      <selection activeCell="H9" sqref="H9"/>
      <pageMargins left="0.25" right="0.25" top="0.75" bottom="0.75" header="0.3" footer="0.3"/>
      <pageSetup paperSize="9" orientation="portrait" r:id="rId4"/>
      <headerFooter>
        <oddFooter>&amp;L&amp;"HGPｺﾞｼｯｸM,ﾒﾃﾞｨｳﾑ"&amp;A&amp;R&amp;"HGPｺﾞｼｯｸM,ﾒﾃﾞｨｳﾑ"&amp;A</oddFooter>
      </headerFooter>
    </customSheetView>
    <customSheetView guid="{459848D9-E591-49FC-89A4-50614ACDEC87}" topLeftCell="A7">
      <selection activeCell="H8" sqref="H8"/>
      <pageMargins left="0.25" right="0.25" top="0.75" bottom="0.75" header="0.3" footer="0.3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  <customSheetView guid="{81702C54-4BB2-4DA3-B547-FC51D170B245}" topLeftCell="A8">
      <selection activeCell="X8" sqref="X8"/>
      <pageMargins left="0.25" right="0.25" top="0.75" bottom="0.75" header="0.3" footer="0.3"/>
      <pageSetup paperSize="9" orientation="portrait" r:id="rId6"/>
      <headerFooter>
        <oddFooter>&amp;L&amp;"HGPｺﾞｼｯｸM,ﾒﾃﾞｨｳﾑ"&amp;A&amp;R&amp;"HGPｺﾞｼｯｸM,ﾒﾃﾞｨｳﾑ"&amp;A</oddFooter>
      </headerFooter>
    </customSheetView>
  </customSheetViews>
  <mergeCells count="9">
    <mergeCell ref="A5:H5"/>
    <mergeCell ref="B16:B17"/>
    <mergeCell ref="B18:B19"/>
    <mergeCell ref="A21:H21"/>
    <mergeCell ref="A7:C7"/>
    <mergeCell ref="B10:B11"/>
    <mergeCell ref="B12:B13"/>
    <mergeCell ref="B14:B15"/>
    <mergeCell ref="A8:B9"/>
  </mergeCells>
  <phoneticPr fontId="2"/>
  <pageMargins left="0.25" right="0.25" top="0.75" bottom="0.75" header="0.3" footer="0.3"/>
  <pageSetup paperSize="9" orientation="portrait" r:id="rId7"/>
  <headerFooter>
    <oddHeader>&amp;L&amp;"HGPｺﾞｼｯｸM,ﾒﾃﾞｨｳﾑ"&amp;8第6章　運輸および通信&amp;R&amp;"HGPｺﾞｼｯｸM,ﾒﾃﾞｨｳﾑ"&amp;8第6章　運輸および通信</oddHeader>
    <oddFooter>&amp;L&amp;"HGPｺﾞｼｯｸM,ﾒﾃﾞｨｳﾑ"&amp;A&amp;R&amp;"HGPｺﾞｼｯｸM,ﾒﾃﾞｨｳﾑ"&amp;A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/>
  <dimension ref="A1:L26"/>
  <sheetViews>
    <sheetView view="pageLayout" topLeftCell="A13" zoomScaleNormal="100" zoomScaleSheetLayoutView="80" workbookViewId="0">
      <selection activeCell="B8" sqref="B8:D14"/>
    </sheetView>
  </sheetViews>
  <sheetFormatPr defaultColWidth="1.59765625" defaultRowHeight="12" x14ac:dyDescent="0.25"/>
  <cols>
    <col min="1" max="1" width="2.19921875" style="2" customWidth="1"/>
    <col min="2" max="2" width="6.19921875" style="2" customWidth="1"/>
    <col min="3" max="3" width="8" style="2" customWidth="1"/>
    <col min="4" max="6" width="10.19921875" style="2" customWidth="1"/>
    <col min="7" max="9" width="8" style="2" customWidth="1"/>
    <col min="10" max="12" width="10" style="2" customWidth="1"/>
    <col min="13" max="16384" width="1.59765625" style="2"/>
  </cols>
  <sheetData>
    <row r="1" spans="1:12" s="5" customFormat="1" ht="18.75" x14ac:dyDescent="0.25">
      <c r="A1" s="5" t="str">
        <f ca="1">MID(CELL("FILENAME",A1),FIND("]",CELL("FILENAME",A1))+1,99)&amp;"　"&amp;"大阪国際空港の航空輸送状況    "</f>
        <v xml:space="preserve">38　大阪国際空港の航空輸送状況    </v>
      </c>
    </row>
    <row r="2" spans="1:12" s="41" customFormat="1" x14ac:dyDescent="0.25"/>
    <row r="3" spans="1:12" s="41" customFormat="1" ht="28.25" customHeight="1" x14ac:dyDescent="0.25">
      <c r="A3" s="121" t="s">
        <v>104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2" s="41" customFormat="1" x14ac:dyDescent="0.25"/>
    <row r="5" spans="1:12" ht="1.25" customHeight="1" x14ac:dyDescent="0.25"/>
    <row r="6" spans="1:12" ht="1.25" customHeight="1" x14ac:dyDescent="0.25"/>
    <row r="7" spans="1:12" s="11" customFormat="1" ht="28.25" customHeight="1" x14ac:dyDescent="0.25">
      <c r="A7" s="147" t="s">
        <v>62</v>
      </c>
      <c r="B7" s="147"/>
      <c r="C7" s="144" t="s">
        <v>33</v>
      </c>
      <c r="D7" s="146" t="s">
        <v>54</v>
      </c>
      <c r="E7" s="114"/>
      <c r="F7" s="123"/>
      <c r="G7" s="114" t="s">
        <v>52</v>
      </c>
      <c r="H7" s="114"/>
      <c r="I7" s="123"/>
      <c r="J7" s="146" t="s">
        <v>53</v>
      </c>
      <c r="K7" s="114"/>
      <c r="L7" s="114"/>
    </row>
    <row r="8" spans="1:12" s="11" customFormat="1" ht="28.25" customHeight="1" x14ac:dyDescent="0.25">
      <c r="A8" s="148"/>
      <c r="B8" s="148"/>
      <c r="C8" s="145"/>
      <c r="D8" s="16" t="s">
        <v>0</v>
      </c>
      <c r="E8" s="16" t="s">
        <v>32</v>
      </c>
      <c r="F8" s="16" t="s">
        <v>31</v>
      </c>
      <c r="G8" s="18" t="s">
        <v>0</v>
      </c>
      <c r="H8" s="16" t="s">
        <v>30</v>
      </c>
      <c r="I8" s="16" t="s">
        <v>29</v>
      </c>
      <c r="J8" s="16" t="s">
        <v>0</v>
      </c>
      <c r="K8" s="16" t="s">
        <v>30</v>
      </c>
      <c r="L8" s="19" t="s">
        <v>29</v>
      </c>
    </row>
    <row r="9" spans="1:12" ht="33" customHeight="1" x14ac:dyDescent="0.25">
      <c r="A9" s="141" t="s">
        <v>70</v>
      </c>
      <c r="B9" s="142"/>
      <c r="C9" s="43">
        <v>69222</v>
      </c>
      <c r="D9" s="44">
        <v>16504209</v>
      </c>
      <c r="E9" s="44">
        <v>8303935</v>
      </c>
      <c r="F9" s="44">
        <v>8200274</v>
      </c>
      <c r="G9" s="44">
        <v>119651</v>
      </c>
      <c r="H9" s="44">
        <v>56747</v>
      </c>
      <c r="I9" s="44">
        <v>62904</v>
      </c>
      <c r="J9" s="44">
        <v>9473587</v>
      </c>
      <c r="K9" s="44">
        <v>5061412</v>
      </c>
      <c r="L9" s="44">
        <v>4412175</v>
      </c>
    </row>
    <row r="10" spans="1:12" ht="33" customHeight="1" x14ac:dyDescent="0.25">
      <c r="A10" s="139" t="s">
        <v>72</v>
      </c>
      <c r="B10" s="143"/>
      <c r="C10" s="43">
        <v>48113</v>
      </c>
      <c r="D10" s="44">
        <v>7672386</v>
      </c>
      <c r="E10" s="44">
        <v>3855128</v>
      </c>
      <c r="F10" s="44">
        <v>3817258</v>
      </c>
      <c r="G10" s="44">
        <v>83485</v>
      </c>
      <c r="H10" s="44">
        <v>42779</v>
      </c>
      <c r="I10" s="44">
        <v>40706</v>
      </c>
      <c r="J10" s="44">
        <v>8473053</v>
      </c>
      <c r="K10" s="44">
        <v>4386407</v>
      </c>
      <c r="L10" s="44">
        <v>4086646</v>
      </c>
    </row>
    <row r="11" spans="1:12" ht="33" customHeight="1" x14ac:dyDescent="0.25">
      <c r="A11" s="139" t="s">
        <v>71</v>
      </c>
      <c r="B11" s="143"/>
      <c r="C11" s="43">
        <v>46740</v>
      </c>
      <c r="D11" s="44">
        <v>6770089</v>
      </c>
      <c r="E11" s="44">
        <v>3411472</v>
      </c>
      <c r="F11" s="44">
        <v>3358617</v>
      </c>
      <c r="G11" s="44">
        <v>79150</v>
      </c>
      <c r="H11" s="44">
        <v>40177</v>
      </c>
      <c r="I11" s="44">
        <v>38973</v>
      </c>
      <c r="J11" s="44">
        <v>9186755</v>
      </c>
      <c r="K11" s="44">
        <v>4861966</v>
      </c>
      <c r="L11" s="44">
        <v>4324789</v>
      </c>
    </row>
    <row r="12" spans="1:12" ht="33" customHeight="1" x14ac:dyDescent="0.25">
      <c r="A12" s="139" t="s">
        <v>73</v>
      </c>
      <c r="B12" s="143"/>
      <c r="C12" s="43">
        <v>66833</v>
      </c>
      <c r="D12" s="44">
        <v>11528144</v>
      </c>
      <c r="E12" s="44">
        <v>5781773</v>
      </c>
      <c r="F12" s="44">
        <v>5746371</v>
      </c>
      <c r="G12" s="44">
        <v>87507</v>
      </c>
      <c r="H12" s="44">
        <v>45043</v>
      </c>
      <c r="I12" s="44">
        <v>42464</v>
      </c>
      <c r="J12" s="44">
        <v>8715969</v>
      </c>
      <c r="K12" s="44">
        <v>4455719</v>
      </c>
      <c r="L12" s="44">
        <v>4260250</v>
      </c>
    </row>
    <row r="13" spans="1:12" ht="33" customHeight="1" x14ac:dyDescent="0.25">
      <c r="A13" s="139" t="s">
        <v>144</v>
      </c>
      <c r="B13" s="143"/>
      <c r="C13" s="90">
        <v>68998</v>
      </c>
      <c r="D13" s="91">
        <v>14753825</v>
      </c>
      <c r="E13" s="91">
        <v>7443452</v>
      </c>
      <c r="F13" s="91">
        <v>7310373</v>
      </c>
      <c r="G13" s="91">
        <v>87397</v>
      </c>
      <c r="H13" s="91">
        <v>43312</v>
      </c>
      <c r="I13" s="91">
        <v>44085</v>
      </c>
      <c r="J13" s="91">
        <v>8736823</v>
      </c>
      <c r="K13" s="91">
        <v>4738943</v>
      </c>
      <c r="L13" s="91">
        <v>3997880</v>
      </c>
    </row>
    <row r="14" spans="1:12" ht="33" customHeight="1" x14ac:dyDescent="0.25">
      <c r="B14" s="20" t="s">
        <v>74</v>
      </c>
      <c r="C14" s="92">
        <v>5825</v>
      </c>
      <c r="D14" s="93">
        <v>1065530</v>
      </c>
      <c r="E14" s="93">
        <v>536329</v>
      </c>
      <c r="F14" s="93">
        <v>529201</v>
      </c>
      <c r="G14" s="93">
        <v>6867</v>
      </c>
      <c r="H14" s="93">
        <v>3613</v>
      </c>
      <c r="I14" s="93">
        <v>3254</v>
      </c>
      <c r="J14" s="93">
        <v>698513</v>
      </c>
      <c r="K14" s="93">
        <v>351668</v>
      </c>
      <c r="L14" s="93">
        <v>346845</v>
      </c>
    </row>
    <row r="15" spans="1:12" ht="33" customHeight="1" x14ac:dyDescent="0.25">
      <c r="B15" s="22" t="s">
        <v>75</v>
      </c>
      <c r="C15" s="90">
        <v>5242</v>
      </c>
      <c r="D15" s="91">
        <v>1070937</v>
      </c>
      <c r="E15" s="91">
        <v>540558</v>
      </c>
      <c r="F15" s="91">
        <v>530379</v>
      </c>
      <c r="G15" s="91">
        <v>6595</v>
      </c>
      <c r="H15" s="91">
        <v>3597</v>
      </c>
      <c r="I15" s="91">
        <v>2998</v>
      </c>
      <c r="J15" s="91">
        <v>669837</v>
      </c>
      <c r="K15" s="91">
        <v>342221</v>
      </c>
      <c r="L15" s="91">
        <v>327616</v>
      </c>
    </row>
    <row r="16" spans="1:12" ht="33" customHeight="1" x14ac:dyDescent="0.25">
      <c r="B16" s="22" t="s">
        <v>76</v>
      </c>
      <c r="C16" s="90">
        <v>5881</v>
      </c>
      <c r="D16" s="91">
        <v>1338185</v>
      </c>
      <c r="E16" s="91">
        <v>667095</v>
      </c>
      <c r="F16" s="91">
        <v>671090</v>
      </c>
      <c r="G16" s="91">
        <v>7779</v>
      </c>
      <c r="H16" s="91">
        <v>4039</v>
      </c>
      <c r="I16" s="91">
        <v>3740</v>
      </c>
      <c r="J16" s="91">
        <v>792333</v>
      </c>
      <c r="K16" s="91">
        <v>407599</v>
      </c>
      <c r="L16" s="91">
        <v>384734</v>
      </c>
    </row>
    <row r="17" spans="1:12" ht="33" customHeight="1" x14ac:dyDescent="0.25">
      <c r="B17" s="22" t="s">
        <v>77</v>
      </c>
      <c r="C17" s="90">
        <v>5650</v>
      </c>
      <c r="D17" s="91">
        <v>1162868</v>
      </c>
      <c r="E17" s="91">
        <v>592760</v>
      </c>
      <c r="F17" s="91">
        <v>570108</v>
      </c>
      <c r="G17" s="91">
        <v>6982</v>
      </c>
      <c r="H17" s="91">
        <v>3457</v>
      </c>
      <c r="I17" s="91">
        <v>3525</v>
      </c>
      <c r="J17" s="91">
        <v>688033</v>
      </c>
      <c r="K17" s="91">
        <v>344638</v>
      </c>
      <c r="L17" s="91">
        <v>343395</v>
      </c>
    </row>
    <row r="18" spans="1:12" ht="33" customHeight="1" x14ac:dyDescent="0.25">
      <c r="B18" s="22" t="s">
        <v>78</v>
      </c>
      <c r="C18" s="90">
        <v>5872</v>
      </c>
      <c r="D18" s="91">
        <v>1274344</v>
      </c>
      <c r="E18" s="91">
        <v>641807</v>
      </c>
      <c r="F18" s="91">
        <v>632537</v>
      </c>
      <c r="G18" s="91">
        <v>6373</v>
      </c>
      <c r="H18" s="91">
        <v>2965</v>
      </c>
      <c r="I18" s="91">
        <v>3408</v>
      </c>
      <c r="J18" s="91">
        <v>636220</v>
      </c>
      <c r="K18" s="91">
        <v>323627</v>
      </c>
      <c r="L18" s="91">
        <v>312593</v>
      </c>
    </row>
    <row r="19" spans="1:12" ht="33" customHeight="1" x14ac:dyDescent="0.25">
      <c r="B19" s="22" t="s">
        <v>79</v>
      </c>
      <c r="C19" s="90">
        <v>5644</v>
      </c>
      <c r="D19" s="91">
        <v>1196241</v>
      </c>
      <c r="E19" s="91">
        <v>605414</v>
      </c>
      <c r="F19" s="91">
        <v>590827</v>
      </c>
      <c r="G19" s="91">
        <v>6595</v>
      </c>
      <c r="H19" s="91">
        <v>3157</v>
      </c>
      <c r="I19" s="91">
        <v>3438</v>
      </c>
      <c r="J19" s="91">
        <v>680853</v>
      </c>
      <c r="K19" s="91">
        <v>359496</v>
      </c>
      <c r="L19" s="91">
        <v>321357</v>
      </c>
    </row>
    <row r="20" spans="1:12" ht="33" customHeight="1" x14ac:dyDescent="0.25">
      <c r="B20" s="22" t="s">
        <v>80</v>
      </c>
      <c r="C20" s="90">
        <v>5980</v>
      </c>
      <c r="D20" s="91">
        <v>1194935</v>
      </c>
      <c r="E20" s="91">
        <v>607277</v>
      </c>
      <c r="F20" s="91">
        <v>587658</v>
      </c>
      <c r="G20" s="91">
        <v>7642</v>
      </c>
      <c r="H20" s="91">
        <v>3428</v>
      </c>
      <c r="I20" s="91">
        <v>4214</v>
      </c>
      <c r="J20" s="91">
        <v>664147</v>
      </c>
      <c r="K20" s="91">
        <v>356220</v>
      </c>
      <c r="L20" s="91">
        <v>307927</v>
      </c>
    </row>
    <row r="21" spans="1:12" ht="33" customHeight="1" x14ac:dyDescent="0.25">
      <c r="B21" s="22" t="s">
        <v>81</v>
      </c>
      <c r="C21" s="90">
        <v>5900</v>
      </c>
      <c r="D21" s="91">
        <v>1345217</v>
      </c>
      <c r="E21" s="91">
        <v>677572</v>
      </c>
      <c r="F21" s="91">
        <v>667645</v>
      </c>
      <c r="G21" s="91">
        <v>7013</v>
      </c>
      <c r="H21" s="91">
        <v>3374</v>
      </c>
      <c r="I21" s="91">
        <v>3639</v>
      </c>
      <c r="J21" s="91">
        <v>622593</v>
      </c>
      <c r="K21" s="91">
        <v>331104</v>
      </c>
      <c r="L21" s="91">
        <v>291489</v>
      </c>
    </row>
    <row r="22" spans="1:12" ht="33" customHeight="1" x14ac:dyDescent="0.25">
      <c r="B22" s="22" t="s">
        <v>82</v>
      </c>
      <c r="C22" s="90">
        <v>5606</v>
      </c>
      <c r="D22" s="91">
        <v>1215998</v>
      </c>
      <c r="E22" s="91">
        <v>610662</v>
      </c>
      <c r="F22" s="91">
        <v>605336</v>
      </c>
      <c r="G22" s="91">
        <v>7184</v>
      </c>
      <c r="H22" s="91">
        <v>3552</v>
      </c>
      <c r="I22" s="91">
        <v>3632</v>
      </c>
      <c r="J22" s="91">
        <v>702422</v>
      </c>
      <c r="K22" s="91">
        <v>379473</v>
      </c>
      <c r="L22" s="91">
        <v>322949</v>
      </c>
    </row>
    <row r="23" spans="1:12" ht="33" customHeight="1" x14ac:dyDescent="0.25">
      <c r="B23" s="22" t="s">
        <v>83</v>
      </c>
      <c r="C23" s="90">
        <v>5819</v>
      </c>
      <c r="D23" s="91">
        <v>1344862</v>
      </c>
      <c r="E23" s="91">
        <v>677776</v>
      </c>
      <c r="F23" s="91">
        <v>667086</v>
      </c>
      <c r="G23" s="91">
        <v>7779</v>
      </c>
      <c r="H23" s="91">
        <v>3732</v>
      </c>
      <c r="I23" s="91">
        <v>4047</v>
      </c>
      <c r="J23" s="91">
        <v>743196</v>
      </c>
      <c r="K23" s="91">
        <v>396732</v>
      </c>
      <c r="L23" s="91">
        <v>346464</v>
      </c>
    </row>
    <row r="24" spans="1:12" ht="33" customHeight="1" x14ac:dyDescent="0.25">
      <c r="B24" s="22" t="s">
        <v>84</v>
      </c>
      <c r="C24" s="90">
        <v>5640</v>
      </c>
      <c r="D24" s="91">
        <v>1300393</v>
      </c>
      <c r="E24" s="91">
        <v>656286</v>
      </c>
      <c r="F24" s="91">
        <v>644107</v>
      </c>
      <c r="G24" s="91">
        <v>7782</v>
      </c>
      <c r="H24" s="91">
        <v>3902</v>
      </c>
      <c r="I24" s="91">
        <v>3880</v>
      </c>
      <c r="J24" s="91">
        <v>856935</v>
      </c>
      <c r="K24" s="91">
        <v>534981</v>
      </c>
      <c r="L24" s="91">
        <v>321954</v>
      </c>
    </row>
    <row r="25" spans="1:12" ht="33" customHeight="1" x14ac:dyDescent="0.25">
      <c r="A25" s="23"/>
      <c r="B25" s="24" t="s">
        <v>85</v>
      </c>
      <c r="C25" s="94">
        <v>5939</v>
      </c>
      <c r="D25" s="95">
        <v>1244315</v>
      </c>
      <c r="E25" s="95">
        <v>629916</v>
      </c>
      <c r="F25" s="95">
        <v>614399</v>
      </c>
      <c r="G25" s="95">
        <v>8806</v>
      </c>
      <c r="H25" s="95">
        <v>4496</v>
      </c>
      <c r="I25" s="95">
        <v>4310</v>
      </c>
      <c r="J25" s="95">
        <v>981741</v>
      </c>
      <c r="K25" s="95">
        <v>611184</v>
      </c>
      <c r="L25" s="95">
        <v>370557</v>
      </c>
    </row>
    <row r="26" spans="1:12" x14ac:dyDescent="0.25">
      <c r="C26" s="46"/>
      <c r="D26" s="46"/>
      <c r="E26" s="46"/>
      <c r="F26" s="46"/>
      <c r="G26" s="46"/>
      <c r="H26" s="46"/>
      <c r="I26" s="46"/>
      <c r="J26" s="46"/>
      <c r="K26" s="46"/>
      <c r="L26" s="86" t="s">
        <v>51</v>
      </c>
    </row>
  </sheetData>
  <sheetProtection formatCells="0"/>
  <customSheetViews>
    <customSheetView guid="{AEE9481F-50DD-40CB-8F22-31CC19CAD31D}" topLeftCell="A3">
      <selection activeCell="F9" sqref="F9"/>
      <pageMargins left="0.25" right="0.25" top="0.75" bottom="0.75" header="0.3" footer="0.3"/>
      <pageSetup paperSize="9" fitToHeight="0" orientation="portrait" r:id="rId1"/>
      <headerFooter>
        <oddFooter>&amp;L&amp;"HGPｺﾞｼｯｸM,ﾒﾃﾞｨｳﾑ"&amp;A&amp;R&amp;"HGPｺﾞｼｯｸM,ﾒﾃﾞｨｳﾑ"&amp;A</oddFooter>
      </headerFooter>
    </customSheetView>
    <customSheetView guid="{307E7058-6B68-4D36-9658-FFFB8C1A4633}" topLeftCell="A3">
      <selection activeCell="F9" sqref="F9"/>
      <pageMargins left="0.25" right="0.25" top="0.75" bottom="0.75" header="0.3" footer="0.3"/>
      <pageSetup paperSize="9" fitToHeight="0" orientation="portrait" r:id="rId2"/>
      <headerFooter>
        <oddFooter>&amp;L&amp;"HGPｺﾞｼｯｸM,ﾒﾃﾞｨｳﾑ"&amp;A&amp;R&amp;"HGPｺﾞｼｯｸM,ﾒﾃﾞｨｳﾑ"&amp;A</oddFooter>
      </headerFooter>
    </customSheetView>
    <customSheetView guid="{C30D62EC-16BF-4E90-87F2-0458BFB180D7}" showPageBreaks="1" printArea="1" view="pageLayout">
      <selection activeCell="L19" sqref="L19"/>
      <pageMargins left="0.23622047244094491" right="0.23622047244094491" top="0.74803149606299213" bottom="0.74803149606299213" header="0.31496062992125984" footer="0.31496062992125984"/>
      <pageSetup paperSize="9" scale="76" orientation="portrait" r:id="rId3"/>
      <headerFooter alignWithMargins="0"/>
    </customSheetView>
    <customSheetView guid="{F82849F7-5157-4B8D-A50D-D87951ED46CC}" topLeftCell="A3">
      <selection activeCell="F9" sqref="F9"/>
      <pageMargins left="0.25" right="0.25" top="0.75" bottom="0.75" header="0.3" footer="0.3"/>
      <pageSetup paperSize="9" fitToHeight="0" orientation="portrait" r:id="rId4"/>
      <headerFooter>
        <oddFooter>&amp;L&amp;"HGPｺﾞｼｯｸM,ﾒﾃﾞｨｳﾑ"&amp;A&amp;R&amp;"HGPｺﾞｼｯｸM,ﾒﾃﾞｨｳﾑ"&amp;A</oddFooter>
      </headerFooter>
    </customSheetView>
    <customSheetView guid="{459848D9-E591-49FC-89A4-50614ACDEC87}" topLeftCell="A3">
      <selection activeCell="F9" sqref="F9"/>
      <pageMargins left="0.25" right="0.25" top="0.75" bottom="0.75" header="0.3" footer="0.3"/>
      <pageSetup paperSize="9" fitToHeight="0" orientation="portrait" r:id="rId5"/>
      <headerFooter>
        <oddFooter>&amp;L&amp;"HGPｺﾞｼｯｸM,ﾒﾃﾞｨｳﾑ"&amp;A&amp;R&amp;"HGPｺﾞｼｯｸM,ﾒﾃﾞｨｳﾑ"&amp;A</oddFooter>
      </headerFooter>
    </customSheetView>
    <customSheetView guid="{81702C54-4BB2-4DA3-B547-FC51D170B245}" topLeftCell="A3">
      <selection activeCell="F9" sqref="F9"/>
      <pageMargins left="0.25" right="0.25" top="0.75" bottom="0.75" header="0.3" footer="0.3"/>
      <pageSetup paperSize="9" fitToHeight="0" orientation="portrait" r:id="rId6"/>
      <headerFooter>
        <oddFooter>&amp;L&amp;"HGPｺﾞｼｯｸM,ﾒﾃﾞｨｳﾑ"&amp;A&amp;R&amp;"HGPｺﾞｼｯｸM,ﾒﾃﾞｨｳﾑ"&amp;A</oddFooter>
      </headerFooter>
    </customSheetView>
  </customSheetViews>
  <mergeCells count="11">
    <mergeCell ref="C7:C8"/>
    <mergeCell ref="D7:F7"/>
    <mergeCell ref="G7:I7"/>
    <mergeCell ref="J7:L7"/>
    <mergeCell ref="A3:L3"/>
    <mergeCell ref="A7:B8"/>
    <mergeCell ref="A9:B9"/>
    <mergeCell ref="A10:B10"/>
    <mergeCell ref="A11:B11"/>
    <mergeCell ref="A12:B12"/>
    <mergeCell ref="A13:B13"/>
  </mergeCells>
  <phoneticPr fontId="2"/>
  <pageMargins left="0.25" right="0.25" top="0.75" bottom="0.75" header="0.3" footer="0.3"/>
  <pageSetup paperSize="9" fitToHeight="0" orientation="portrait" r:id="rId7"/>
  <headerFooter>
    <oddHeader>&amp;L&amp;"HGPｺﾞｼｯｸM,ﾒﾃﾞｨｳﾑ"&amp;8第6章　運輸および通信&amp;R&amp;"HGPｺﾞｼｯｸM,ﾒﾃﾞｨｳﾑ"&amp;8第6章　運輸および通信</oddHeader>
    <oddFooter>&amp;L&amp;"HGPｺﾞｼｯｸM,ﾒﾃﾞｨｳﾑ"&amp;A&amp;R&amp;"HGPｺﾞｼｯｸM,ﾒﾃﾞｨｳﾑ"&amp;A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21"/>
  <sheetViews>
    <sheetView view="pageLayout" zoomScaleNormal="100" zoomScaleSheetLayoutView="100" workbookViewId="0">
      <selection activeCell="B8" sqref="B8:D14"/>
    </sheetView>
  </sheetViews>
  <sheetFormatPr defaultColWidth="9.19921875" defaultRowHeight="12" x14ac:dyDescent="0.25"/>
  <cols>
    <col min="1" max="1" width="5.19921875" style="2" customWidth="1"/>
    <col min="2" max="2" width="3.796875" style="2" customWidth="1"/>
    <col min="3" max="3" width="16.46484375" style="2" customWidth="1"/>
    <col min="4" max="4" width="10.46484375" style="2" customWidth="1"/>
    <col min="5" max="9" width="13" style="2" customWidth="1"/>
    <col min="10" max="16384" width="9.19921875" style="2"/>
  </cols>
  <sheetData>
    <row r="1" spans="1:9" s="5" customFormat="1" ht="18.75" x14ac:dyDescent="0.25">
      <c r="A1" s="5" t="str">
        <f ca="1">MID(CELL("FILENAME",A1),FIND("]",CELL("FILENAME",A1))+1,99)&amp;"　"&amp;"電話"</f>
        <v>39　電話</v>
      </c>
    </row>
    <row r="2" spans="1:9" x14ac:dyDescent="0.25">
      <c r="A2" s="41"/>
    </row>
    <row r="3" spans="1:9" ht="25.25" customHeight="1" x14ac:dyDescent="0.25">
      <c r="A3" s="2" t="s">
        <v>118</v>
      </c>
    </row>
    <row r="4" spans="1:9" x14ac:dyDescent="0.25">
      <c r="A4" s="41"/>
    </row>
    <row r="5" spans="1:9" ht="1.25" customHeight="1" x14ac:dyDescent="0.25"/>
    <row r="6" spans="1:9" ht="1.25" customHeight="1" x14ac:dyDescent="0.25"/>
    <row r="7" spans="1:9" s="11" customFormat="1" ht="28.25" customHeight="1" x14ac:dyDescent="0.25">
      <c r="A7" s="147" t="s">
        <v>62</v>
      </c>
      <c r="B7" s="147"/>
      <c r="C7" s="147"/>
      <c r="D7" s="147"/>
      <c r="E7" s="79" t="s">
        <v>64</v>
      </c>
      <c r="F7" s="79" t="s">
        <v>65</v>
      </c>
      <c r="G7" s="79" t="s">
        <v>66</v>
      </c>
      <c r="H7" s="79" t="s">
        <v>67</v>
      </c>
      <c r="I7" s="77" t="s">
        <v>141</v>
      </c>
    </row>
    <row r="8" spans="1:9" ht="36" customHeight="1" x14ac:dyDescent="0.25">
      <c r="A8" s="157" t="s">
        <v>119</v>
      </c>
      <c r="B8" s="115" t="s">
        <v>123</v>
      </c>
      <c r="C8" s="124"/>
      <c r="D8" s="129"/>
      <c r="E8" s="12">
        <v>37925</v>
      </c>
      <c r="F8" s="21">
        <v>35248</v>
      </c>
      <c r="G8" s="21">
        <v>33853</v>
      </c>
      <c r="H8" s="21">
        <v>30900</v>
      </c>
      <c r="I8" s="47">
        <v>27734</v>
      </c>
    </row>
    <row r="9" spans="1:9" ht="36" customHeight="1" x14ac:dyDescent="0.25">
      <c r="A9" s="158"/>
      <c r="B9" s="53"/>
      <c r="C9" s="115" t="s">
        <v>35</v>
      </c>
      <c r="D9" s="129"/>
      <c r="E9" s="13">
        <v>8940</v>
      </c>
      <c r="F9" s="4">
        <v>8397</v>
      </c>
      <c r="G9" s="4">
        <v>8626</v>
      </c>
      <c r="H9" s="4">
        <v>8147</v>
      </c>
      <c r="I9" s="7">
        <v>7093</v>
      </c>
    </row>
    <row r="10" spans="1:9" ht="36" customHeight="1" x14ac:dyDescent="0.25">
      <c r="A10" s="158"/>
      <c r="B10" s="53"/>
      <c r="C10" s="168" t="s">
        <v>34</v>
      </c>
      <c r="D10" s="143"/>
      <c r="E10" s="48">
        <v>28770</v>
      </c>
      <c r="F10" s="17">
        <v>26698</v>
      </c>
      <c r="G10" s="17">
        <v>25075</v>
      </c>
      <c r="H10" s="17">
        <v>22610</v>
      </c>
      <c r="I10" s="45">
        <v>20641</v>
      </c>
    </row>
    <row r="11" spans="1:9" ht="36" customHeight="1" x14ac:dyDescent="0.25">
      <c r="A11" s="159"/>
      <c r="B11" s="54"/>
      <c r="C11" s="169" t="s">
        <v>37</v>
      </c>
      <c r="D11" s="140"/>
      <c r="E11" s="13">
        <v>215</v>
      </c>
      <c r="F11" s="4">
        <v>153</v>
      </c>
      <c r="G11" s="4">
        <v>152</v>
      </c>
      <c r="H11" s="4">
        <v>143</v>
      </c>
      <c r="I11" s="36" t="s">
        <v>145</v>
      </c>
    </row>
    <row r="12" spans="1:9" ht="36" customHeight="1" x14ac:dyDescent="0.25">
      <c r="A12" s="160" t="s">
        <v>128</v>
      </c>
      <c r="B12" s="115" t="s">
        <v>124</v>
      </c>
      <c r="C12" s="124"/>
      <c r="D12" s="129"/>
      <c r="E12" s="13">
        <v>4945</v>
      </c>
      <c r="F12" s="4">
        <v>4550</v>
      </c>
      <c r="G12" s="4">
        <v>4549</v>
      </c>
      <c r="H12" s="4">
        <v>4187</v>
      </c>
      <c r="I12" s="7">
        <v>3194</v>
      </c>
    </row>
    <row r="13" spans="1:9" ht="36" customHeight="1" x14ac:dyDescent="0.25">
      <c r="A13" s="161"/>
      <c r="B13" s="49"/>
      <c r="C13" s="166" t="s">
        <v>122</v>
      </c>
      <c r="D13" s="50" t="s">
        <v>35</v>
      </c>
      <c r="E13" s="13">
        <v>4359</v>
      </c>
      <c r="F13" s="4">
        <v>4027</v>
      </c>
      <c r="G13" s="4">
        <v>4041</v>
      </c>
      <c r="H13" s="4">
        <v>3720</v>
      </c>
      <c r="I13" s="7">
        <v>2853</v>
      </c>
    </row>
    <row r="14" spans="1:9" ht="36" customHeight="1" x14ac:dyDescent="0.25">
      <c r="A14" s="161"/>
      <c r="B14" s="84"/>
      <c r="C14" s="167"/>
      <c r="D14" s="70" t="s">
        <v>34</v>
      </c>
      <c r="E14" s="49">
        <v>491</v>
      </c>
      <c r="F14" s="2">
        <v>442</v>
      </c>
      <c r="G14" s="2">
        <v>418</v>
      </c>
      <c r="H14" s="2">
        <v>380</v>
      </c>
      <c r="I14" s="46">
        <v>338</v>
      </c>
    </row>
    <row r="15" spans="1:9" ht="36" customHeight="1" x14ac:dyDescent="0.25">
      <c r="A15" s="161"/>
      <c r="B15" s="52"/>
      <c r="C15" s="162" t="s">
        <v>36</v>
      </c>
      <c r="D15" s="116"/>
      <c r="E15" s="13">
        <v>95</v>
      </c>
      <c r="F15" s="4">
        <v>81</v>
      </c>
      <c r="G15" s="4">
        <v>90</v>
      </c>
      <c r="H15" s="4">
        <v>87</v>
      </c>
      <c r="I15" s="7">
        <v>54</v>
      </c>
    </row>
    <row r="16" spans="1:9" ht="36" customHeight="1" x14ac:dyDescent="0.25">
      <c r="A16" s="149" t="s">
        <v>120</v>
      </c>
      <c r="B16" s="115" t="s">
        <v>125</v>
      </c>
      <c r="C16" s="124"/>
      <c r="D16" s="129"/>
      <c r="E16" s="13">
        <v>396</v>
      </c>
      <c r="F16" s="4">
        <v>360</v>
      </c>
      <c r="G16" s="4">
        <v>331</v>
      </c>
      <c r="H16" s="4">
        <v>285</v>
      </c>
      <c r="I16" s="7">
        <v>260</v>
      </c>
    </row>
    <row r="17" spans="1:9" ht="36" customHeight="1" x14ac:dyDescent="0.25">
      <c r="A17" s="150"/>
      <c r="B17" s="51"/>
      <c r="C17" s="137" t="s">
        <v>105</v>
      </c>
      <c r="D17" s="163"/>
      <c r="E17" s="13">
        <v>225</v>
      </c>
      <c r="F17" s="4">
        <v>194</v>
      </c>
      <c r="G17" s="4">
        <v>179</v>
      </c>
      <c r="H17" s="4">
        <v>155</v>
      </c>
      <c r="I17" s="7">
        <v>143</v>
      </c>
    </row>
    <row r="18" spans="1:9" ht="36" customHeight="1" x14ac:dyDescent="0.25">
      <c r="A18" s="151"/>
      <c r="B18" s="83"/>
      <c r="C18" s="164" t="s">
        <v>106</v>
      </c>
      <c r="D18" s="165"/>
      <c r="E18" s="13">
        <v>171</v>
      </c>
      <c r="F18" s="4">
        <v>166</v>
      </c>
      <c r="G18" s="4">
        <v>152</v>
      </c>
      <c r="H18" s="4">
        <v>130</v>
      </c>
      <c r="I18" s="7">
        <v>117</v>
      </c>
    </row>
    <row r="19" spans="1:9" ht="36" customHeight="1" x14ac:dyDescent="0.25">
      <c r="A19" s="152" t="s">
        <v>121</v>
      </c>
      <c r="B19" s="115" t="s">
        <v>126</v>
      </c>
      <c r="C19" s="124"/>
      <c r="D19" s="129"/>
      <c r="E19" s="13">
        <v>23836</v>
      </c>
      <c r="F19" s="4">
        <v>22305</v>
      </c>
      <c r="G19" s="4">
        <v>9517</v>
      </c>
      <c r="H19" s="4">
        <v>19448</v>
      </c>
      <c r="I19" s="36">
        <v>17334</v>
      </c>
    </row>
    <row r="20" spans="1:9" ht="36" customHeight="1" x14ac:dyDescent="0.25">
      <c r="A20" s="153"/>
      <c r="B20" s="154" t="s">
        <v>127</v>
      </c>
      <c r="C20" s="155"/>
      <c r="D20" s="156"/>
      <c r="E20" s="25">
        <v>3717</v>
      </c>
      <c r="F20" s="8">
        <v>3397</v>
      </c>
      <c r="G20" s="8">
        <v>1357</v>
      </c>
      <c r="H20" s="8">
        <v>2763</v>
      </c>
      <c r="I20" s="9">
        <v>2445</v>
      </c>
    </row>
    <row r="21" spans="1:9" x14ac:dyDescent="0.25">
      <c r="I21" s="89" t="s">
        <v>55</v>
      </c>
    </row>
  </sheetData>
  <sheetProtection formatCells="0"/>
  <customSheetViews>
    <customSheetView guid="{AEE9481F-50DD-40CB-8F22-31CC19CAD31D}">
      <selection activeCell="I8" sqref="I8"/>
      <pageMargins left="0.25" right="0.25" top="0.75" bottom="0.75" header="0.3" footer="0.3"/>
      <pageSetup paperSize="9" orientation="portrait" r:id="rId1"/>
      <headerFooter>
        <oddFooter>&amp;L&amp;"HGPｺﾞｼｯｸM,ﾒﾃﾞｨｳﾑ"&amp;A&amp;R&amp;"HGPｺﾞｼｯｸM,ﾒﾃﾞｨｳﾑ"&amp;A</oddFooter>
      </headerFooter>
    </customSheetView>
    <customSheetView guid="{307E7058-6B68-4D36-9658-FFFB8C1A4633}">
      <selection activeCell="I8" sqref="I8"/>
      <pageMargins left="0.25" right="0.25" top="0.75" bottom="0.75" header="0.3" footer="0.3"/>
      <pageSetup paperSize="9" orientation="portrait" r:id="rId2"/>
      <headerFooter>
        <oddFooter>&amp;L&amp;"HGPｺﾞｼｯｸM,ﾒﾃﾞｨｳﾑ"&amp;A&amp;R&amp;"HGPｺﾞｼｯｸM,ﾒﾃﾞｨｳﾑ"&amp;A</oddFooter>
      </headerFooter>
    </customSheetView>
    <customSheetView guid="{F82849F7-5157-4B8D-A50D-D87951ED46CC}">
      <selection activeCell="I8" sqref="I8"/>
      <pageMargins left="0.25" right="0.25" top="0.75" bottom="0.75" header="0.3" footer="0.3"/>
      <pageSetup paperSize="9" orientation="portrait" r:id="rId3"/>
      <headerFooter>
        <oddFooter>&amp;L&amp;"HGPｺﾞｼｯｸM,ﾒﾃﾞｨｳﾑ"&amp;A&amp;R&amp;"HGPｺﾞｼｯｸM,ﾒﾃﾞｨｳﾑ"&amp;A</oddFooter>
      </headerFooter>
    </customSheetView>
    <customSheetView guid="{459848D9-E591-49FC-89A4-50614ACDEC87}">
      <selection activeCell="I8" sqref="I8"/>
      <pageMargins left="0.25" right="0.25" top="0.75" bottom="0.75" header="0.3" footer="0.3"/>
      <pageSetup paperSize="9" orientation="portrait" r:id="rId4"/>
      <headerFooter>
        <oddFooter>&amp;L&amp;"HGPｺﾞｼｯｸM,ﾒﾃﾞｨｳﾑ"&amp;A&amp;R&amp;"HGPｺﾞｼｯｸM,ﾒﾃﾞｨｳﾑ"&amp;A</oddFooter>
      </headerFooter>
    </customSheetView>
    <customSheetView guid="{81702C54-4BB2-4DA3-B547-FC51D170B245}">
      <selection activeCell="I8" sqref="I8"/>
      <pageMargins left="0.25" right="0.25" top="0.75" bottom="0.75" header="0.3" footer="0.3"/>
      <pageSetup paperSize="9" orientation="portrait" r:id="rId5"/>
      <headerFooter>
        <oddFooter>&amp;L&amp;"HGPｺﾞｼｯｸM,ﾒﾃﾞｨｳﾑ"&amp;A&amp;R&amp;"HGPｺﾞｼｯｸM,ﾒﾃﾞｨｳﾑ"&amp;A</oddFooter>
      </headerFooter>
    </customSheetView>
  </customSheetViews>
  <mergeCells count="17">
    <mergeCell ref="C11:D11"/>
    <mergeCell ref="A16:A18"/>
    <mergeCell ref="A19:A20"/>
    <mergeCell ref="B20:D20"/>
    <mergeCell ref="A7:D7"/>
    <mergeCell ref="A8:A11"/>
    <mergeCell ref="A12:A15"/>
    <mergeCell ref="C15:D15"/>
    <mergeCell ref="B19:D19"/>
    <mergeCell ref="C17:D17"/>
    <mergeCell ref="C18:D18"/>
    <mergeCell ref="B16:D16"/>
    <mergeCell ref="B12:D12"/>
    <mergeCell ref="C13:C14"/>
    <mergeCell ref="B8:D8"/>
    <mergeCell ref="C9:D9"/>
    <mergeCell ref="C10:D10"/>
  </mergeCells>
  <phoneticPr fontId="2"/>
  <pageMargins left="0.25" right="0.25" top="0.75" bottom="0.75" header="0.3" footer="0.3"/>
  <pageSetup paperSize="9" orientation="portrait" r:id="rId6"/>
  <headerFooter>
    <oddHeader>&amp;L&amp;"HGPｺﾞｼｯｸM,ﾒﾃﾞｨｳﾑ"&amp;8第6章　運輸および通信&amp;R&amp;"HGPｺﾞｼｯｸM,ﾒﾃﾞｨｳﾑ"&amp;8第6章　運輸および通信</oddHeader>
    <oddFooter>&amp;L&amp;"HGPｺﾞｼｯｸM,ﾒﾃﾞｨｳﾑ"&amp;A&amp;R&amp;"HGPｺﾞｼｯｸM,ﾒﾃﾞｨｳﾑ"&amp;A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目次</vt:lpstr>
      <vt:lpstr>34</vt:lpstr>
      <vt:lpstr>35</vt:lpstr>
      <vt:lpstr>36(1)</vt:lpstr>
      <vt:lpstr>36(2)</vt:lpstr>
      <vt:lpstr>37(1)</vt:lpstr>
      <vt:lpstr>37(2)</vt:lpstr>
      <vt:lpstr>38</vt:lpstr>
      <vt:lpstr>39</vt:lpstr>
      <vt:lpstr>'34'!Print_Area</vt:lpstr>
      <vt:lpstr>'35'!Print_Area</vt:lpstr>
      <vt:lpstr>'36(1)'!Print_Area</vt:lpstr>
      <vt:lpstr>'36(2)'!Print_Area</vt:lpstr>
      <vt:lpstr>'37(1)'!Print_Area</vt:lpstr>
      <vt:lpstr>'37(2)'!Print_Area</vt:lpstr>
      <vt:lpstr>'38'!Print_Area</vt:lpstr>
      <vt:lpstr>'39'!Print_Area</vt:lpstr>
    </vt:vector>
  </TitlesOfParts>
  <Company>豊中市役所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toyozaimu</dc:creator>
  <cp:lastModifiedBy>清水 真理子</cp:lastModifiedBy>
  <cp:lastPrinted>2025-03-24T04:10:08Z</cp:lastPrinted>
  <dcterms:created xsi:type="dcterms:W3CDTF">2006-05-19T06:15:13Z</dcterms:created>
  <dcterms:modified xsi:type="dcterms:W3CDTF">2025-03-24T04:10:13Z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2024-06-28T02:03:01Z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b2780992-d269-476d-aabc-6006d8220b75</vt:lpwstr>
  </property>
  <property fmtid="{D5CDD505-2E9C-101B-9397-08002B2CF9AE}" pid="7" name="MSIP_Label_defa4170-0d19-0005-0004-bc88714345d2_ActionId">
    <vt:lpwstr>109755b8-90f7-4dc4-963b-bcf1436af7ff</vt:lpwstr>
  </property>
  <property fmtid="{D5CDD505-2E9C-101B-9397-08002B2CF9AE}" pid="8" name="MSIP_Label_defa4170-0d19-0005-0004-bc88714345d2_ContentBits">
    <vt:lpwstr>0</vt:lpwstr>
  </property>
</Properties>
</file>