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949\Downloads\"/>
    </mc:Choice>
  </mc:AlternateContent>
  <bookViews>
    <workbookView xWindow="-98" yWindow="-98" windowWidth="21795" windowHeight="13875" tabRatio="815"/>
  </bookViews>
  <sheets>
    <sheet name="目次" sheetId="1" r:id="rId1"/>
    <sheet name="51" sheetId="2" r:id="rId2"/>
    <sheet name="52" sheetId="3" r:id="rId3"/>
    <sheet name="53" sheetId="4" r:id="rId4"/>
    <sheet name="54" sheetId="5" r:id="rId5"/>
    <sheet name="55" sheetId="6" r:id="rId6"/>
    <sheet name="56" sheetId="7" r:id="rId7"/>
    <sheet name="57" sheetId="8" r:id="rId8"/>
    <sheet name="58" sheetId="9" r:id="rId9"/>
    <sheet name="59" sheetId="10" r:id="rId10"/>
    <sheet name="60" sheetId="11" r:id="rId11"/>
    <sheet name="61(1)" sheetId="12" r:id="rId12"/>
    <sheet name="61(2)" sheetId="13" r:id="rId13"/>
    <sheet name="62" sheetId="14" r:id="rId14"/>
    <sheet name="63(1)" sheetId="15" r:id="rId15"/>
    <sheet name="63(2)" sheetId="16" r:id="rId16"/>
    <sheet name="64" sheetId="17" r:id="rId17"/>
    <sheet name="65" sheetId="18" r:id="rId18"/>
  </sheets>
  <definedNames>
    <definedName name="_xlnm._FilterDatabase" localSheetId="1" hidden="1">'51'!$A$9:$S$9</definedName>
    <definedName name="_xlnm.Print_Area" localSheetId="1">'51'!$A$1:$S$35</definedName>
    <definedName name="_xlnm.Print_Area" localSheetId="2">'52'!$A$1:$G$21</definedName>
    <definedName name="_xlnm.Print_Area" localSheetId="3">'53'!$A$1:$H$47</definedName>
    <definedName name="_xlnm.Print_Area" localSheetId="4">'54'!$A$1:$J$29</definedName>
    <definedName name="_xlnm.Print_Area" localSheetId="5">'55'!$A$1:$M$18</definedName>
    <definedName name="_xlnm.Print_Area" localSheetId="6">'56'!$A$1:$G$29</definedName>
    <definedName name="_xlnm.Print_Area" localSheetId="7">'57'!$A$1:$G$19</definedName>
    <definedName name="_xlnm.Print_Area" localSheetId="8">'58'!$A$1:$H$25</definedName>
    <definedName name="_xlnm.Print_Area" localSheetId="9">'59'!$A$1:$H$16</definedName>
    <definedName name="_xlnm.Print_Area" localSheetId="10">'60'!$A$1:$K$46</definedName>
    <definedName name="_xlnm.Print_Area" localSheetId="11">'61(1)'!$A$1:$Y$26</definedName>
    <definedName name="_xlnm.Print_Area" localSheetId="12">'61(2)'!$A$1:$W$26</definedName>
    <definedName name="_xlnm.Print_Area" localSheetId="13">'62'!$A$1:$N$32</definedName>
    <definedName name="_xlnm.Print_Area" localSheetId="14">'63(1)'!$A$1:$G$16</definedName>
    <definedName name="_xlnm.Print_Area" localSheetId="15">'63(2)'!$A$1:$J$27</definedName>
    <definedName name="_xlnm.Print_Area" localSheetId="16">'64'!$A$1:$H$49</definedName>
    <definedName name="_xlnm.Print_Area" localSheetId="17">'65'!$A$1:$U$33</definedName>
    <definedName name="Z_1953E8BD_8885_454A_8892_8C3BBE6512AC_.wvu.FilterData" localSheetId="1" hidden="1">'51'!$A$9:$S$9</definedName>
    <definedName name="Z_2C390AD3_7D24_4790_A52E_DA48AC473F8C_.wvu.FilterData" localSheetId="1" hidden="1">'51'!$A$9:$S$9</definedName>
    <definedName name="Z_2C390AD3_7D24_4790_A52E_DA48AC473F8C_.wvu.PrintArea" localSheetId="1" hidden="1">'51'!$A$1:$S$35</definedName>
    <definedName name="Z_2C390AD3_7D24_4790_A52E_DA48AC473F8C_.wvu.PrintArea" localSheetId="2" hidden="1">'52'!$A$1:$G$21</definedName>
    <definedName name="Z_2C390AD3_7D24_4790_A52E_DA48AC473F8C_.wvu.PrintArea" localSheetId="3" hidden="1">'53'!$A$1:$H$47</definedName>
    <definedName name="Z_2C390AD3_7D24_4790_A52E_DA48AC473F8C_.wvu.PrintArea" localSheetId="4" hidden="1">'54'!$A$1:$J$29</definedName>
    <definedName name="Z_2C390AD3_7D24_4790_A52E_DA48AC473F8C_.wvu.PrintArea" localSheetId="5" hidden="1">'55'!$A$1:$M$18</definedName>
    <definedName name="Z_2C390AD3_7D24_4790_A52E_DA48AC473F8C_.wvu.PrintArea" localSheetId="6" hidden="1">'56'!$A$1:$G$29</definedName>
    <definedName name="Z_2C390AD3_7D24_4790_A52E_DA48AC473F8C_.wvu.PrintArea" localSheetId="7" hidden="1">'57'!$A$1:$G$19</definedName>
    <definedName name="Z_2C390AD3_7D24_4790_A52E_DA48AC473F8C_.wvu.PrintArea" localSheetId="8" hidden="1">'58'!$A$1:$H$25</definedName>
    <definedName name="Z_2C390AD3_7D24_4790_A52E_DA48AC473F8C_.wvu.PrintArea" localSheetId="9" hidden="1">'59'!$A$1:$H$16</definedName>
    <definedName name="Z_2C390AD3_7D24_4790_A52E_DA48AC473F8C_.wvu.PrintArea" localSheetId="10" hidden="1">'60'!$A$1:$K$46</definedName>
    <definedName name="Z_2C390AD3_7D24_4790_A52E_DA48AC473F8C_.wvu.PrintArea" localSheetId="11" hidden="1">'61(1)'!$A$1:$Y$26</definedName>
    <definedName name="Z_2C390AD3_7D24_4790_A52E_DA48AC473F8C_.wvu.PrintArea" localSheetId="12" hidden="1">'61(2)'!$A$1:$W$26</definedName>
    <definedName name="Z_2C390AD3_7D24_4790_A52E_DA48AC473F8C_.wvu.PrintArea" localSheetId="13" hidden="1">'62'!$A$1:$N$32</definedName>
    <definedName name="Z_2C390AD3_7D24_4790_A52E_DA48AC473F8C_.wvu.PrintArea" localSheetId="14" hidden="1">'63(1)'!$A$1:$G$16</definedName>
    <definedName name="Z_2C390AD3_7D24_4790_A52E_DA48AC473F8C_.wvu.PrintArea" localSheetId="15" hidden="1">'63(2)'!$A$1:$J$27</definedName>
    <definedName name="Z_2C390AD3_7D24_4790_A52E_DA48AC473F8C_.wvu.PrintArea" localSheetId="16" hidden="1">'64'!$A$1:$H$49</definedName>
    <definedName name="Z_2C390AD3_7D24_4790_A52E_DA48AC473F8C_.wvu.PrintArea" localSheetId="17" hidden="1">'65'!$A$1:$U$33</definedName>
    <definedName name="Z_42EEE81E_436B_4E59_9754_2B09443AB206_.wvu.FilterData" localSheetId="1" hidden="1">'51'!$A$9:$S$9</definedName>
    <definedName name="Z_42EEE81E_436B_4E59_9754_2B09443AB206_.wvu.PrintArea" localSheetId="1" hidden="1">'51'!$A$1:$S$35</definedName>
    <definedName name="Z_42EEE81E_436B_4E59_9754_2B09443AB206_.wvu.PrintArea" localSheetId="2" hidden="1">'52'!$A$1:$G$21</definedName>
    <definedName name="Z_42EEE81E_436B_4E59_9754_2B09443AB206_.wvu.PrintArea" localSheetId="3" hidden="1">'53'!$A$1:$H$47</definedName>
    <definedName name="Z_42EEE81E_436B_4E59_9754_2B09443AB206_.wvu.PrintArea" localSheetId="4" hidden="1">'54'!$A$1:$J$29</definedName>
    <definedName name="Z_42EEE81E_436B_4E59_9754_2B09443AB206_.wvu.PrintArea" localSheetId="5" hidden="1">'55'!$A$1:$M$18</definedName>
    <definedName name="Z_42EEE81E_436B_4E59_9754_2B09443AB206_.wvu.PrintArea" localSheetId="6" hidden="1">'56'!$A$1:$G$29</definedName>
    <definedName name="Z_42EEE81E_436B_4E59_9754_2B09443AB206_.wvu.PrintArea" localSheetId="7" hidden="1">'57'!$A$1:$G$18</definedName>
    <definedName name="Z_42EEE81E_436B_4E59_9754_2B09443AB206_.wvu.PrintArea" localSheetId="8" hidden="1">'58'!$A$1:$H$25</definedName>
    <definedName name="Z_42EEE81E_436B_4E59_9754_2B09443AB206_.wvu.PrintArea" localSheetId="9" hidden="1">'59'!$A$1:$H$16</definedName>
    <definedName name="Z_42EEE81E_436B_4E59_9754_2B09443AB206_.wvu.PrintArea" localSheetId="10" hidden="1">'60'!$A$1:$K$46</definedName>
    <definedName name="Z_42EEE81E_436B_4E59_9754_2B09443AB206_.wvu.PrintArea" localSheetId="11" hidden="1">'61(1)'!$A$1:$Y$26</definedName>
    <definedName name="Z_42EEE81E_436B_4E59_9754_2B09443AB206_.wvu.PrintArea" localSheetId="12" hidden="1">'61(2)'!$A$1:$W$26</definedName>
    <definedName name="Z_42EEE81E_436B_4E59_9754_2B09443AB206_.wvu.PrintArea" localSheetId="13" hidden="1">'62'!$A$1:$N$32</definedName>
    <definedName name="Z_42EEE81E_436B_4E59_9754_2B09443AB206_.wvu.PrintArea" localSheetId="14" hidden="1">'63(1)'!$A$1:$G$16</definedName>
    <definedName name="Z_42EEE81E_436B_4E59_9754_2B09443AB206_.wvu.PrintArea" localSheetId="15" hidden="1">'63(2)'!$A$1:$J$27</definedName>
    <definedName name="Z_42EEE81E_436B_4E59_9754_2B09443AB206_.wvu.PrintArea" localSheetId="16" hidden="1">'64'!$A$1:$H$49</definedName>
    <definedName name="Z_42EEE81E_436B_4E59_9754_2B09443AB206_.wvu.PrintArea" localSheetId="17" hidden="1">'65'!$A$1:$U$33</definedName>
    <definedName name="Z_D1A986D7_A296_44EC_A4C5_D6F622AA8D7D_.wvu.FilterData" localSheetId="1" hidden="1">'51'!$A$9:$S$9</definedName>
    <definedName name="Z_D1A986D7_A296_44EC_A4C5_D6F622AA8D7D_.wvu.PrintArea" localSheetId="1" hidden="1">'51'!$A$1:$S$35</definedName>
    <definedName name="Z_D1A986D7_A296_44EC_A4C5_D6F622AA8D7D_.wvu.PrintArea" localSheetId="2" hidden="1">'52'!$A$1:$G$21</definedName>
    <definedName name="Z_D1A986D7_A296_44EC_A4C5_D6F622AA8D7D_.wvu.PrintArea" localSheetId="3" hidden="1">'53'!$A$1:$H$47</definedName>
    <definedName name="Z_D1A986D7_A296_44EC_A4C5_D6F622AA8D7D_.wvu.PrintArea" localSheetId="4" hidden="1">'54'!$A$1:$J$29</definedName>
    <definedName name="Z_D1A986D7_A296_44EC_A4C5_D6F622AA8D7D_.wvu.PrintArea" localSheetId="5" hidden="1">'55'!$A$1:$M$18</definedName>
    <definedName name="Z_D1A986D7_A296_44EC_A4C5_D6F622AA8D7D_.wvu.PrintArea" localSheetId="6" hidden="1">'56'!$A$1:$G$29</definedName>
    <definedName name="Z_D1A986D7_A296_44EC_A4C5_D6F622AA8D7D_.wvu.PrintArea" localSheetId="7" hidden="1">'57'!$A$1:$G$18</definedName>
    <definedName name="Z_D1A986D7_A296_44EC_A4C5_D6F622AA8D7D_.wvu.PrintArea" localSheetId="8" hidden="1">'58'!$A$1:$H$25</definedName>
    <definedName name="Z_D1A986D7_A296_44EC_A4C5_D6F622AA8D7D_.wvu.PrintArea" localSheetId="9" hidden="1">'59'!$A$1:$H$16</definedName>
    <definedName name="Z_D1A986D7_A296_44EC_A4C5_D6F622AA8D7D_.wvu.PrintArea" localSheetId="10" hidden="1">'60'!$A$1:$K$46</definedName>
    <definedName name="Z_D1A986D7_A296_44EC_A4C5_D6F622AA8D7D_.wvu.PrintArea" localSheetId="11" hidden="1">'61(1)'!$A$1:$Y$26</definedName>
    <definedName name="Z_D1A986D7_A296_44EC_A4C5_D6F622AA8D7D_.wvu.PrintArea" localSheetId="12" hidden="1">'61(2)'!$A$1:$W$26</definedName>
    <definedName name="Z_D1A986D7_A296_44EC_A4C5_D6F622AA8D7D_.wvu.PrintArea" localSheetId="13" hidden="1">'62'!$A$1:$N$32</definedName>
    <definedName name="Z_D1A986D7_A296_44EC_A4C5_D6F622AA8D7D_.wvu.PrintArea" localSheetId="14" hidden="1">'63(1)'!$A$1:$G$16</definedName>
    <definedName name="Z_D1A986D7_A296_44EC_A4C5_D6F622AA8D7D_.wvu.PrintArea" localSheetId="15" hidden="1">'63(2)'!$A$1:$J$27</definedName>
    <definedName name="Z_D1A986D7_A296_44EC_A4C5_D6F622AA8D7D_.wvu.PrintArea" localSheetId="16" hidden="1">'64'!$A$1:$H$49</definedName>
    <definedName name="Z_D1A986D7_A296_44EC_A4C5_D6F622AA8D7D_.wvu.PrintArea" localSheetId="17" hidden="1">'65'!$A$1:$U$33</definedName>
    <definedName name="Z_DABDF0D7_CA13_48AE_9BA6_C7516D16550D_.wvu.FilterData" localSheetId="1" hidden="1">'51'!$A$9:$S$9</definedName>
    <definedName name="Z_DABDF0D7_CA13_48AE_9BA6_C7516D16550D_.wvu.PrintArea" localSheetId="1" hidden="1">'51'!$A$1:$S$35</definedName>
    <definedName name="Z_DABDF0D7_CA13_48AE_9BA6_C7516D16550D_.wvu.PrintArea" localSheetId="2" hidden="1">'52'!$A$1:$G$21</definedName>
    <definedName name="Z_DABDF0D7_CA13_48AE_9BA6_C7516D16550D_.wvu.PrintArea" localSheetId="3" hidden="1">'53'!$A$1:$H$47</definedName>
    <definedName name="Z_DABDF0D7_CA13_48AE_9BA6_C7516D16550D_.wvu.PrintArea" localSheetId="4" hidden="1">'54'!$B$1:$J$29</definedName>
    <definedName name="Z_DABDF0D7_CA13_48AE_9BA6_C7516D16550D_.wvu.PrintArea" localSheetId="5" hidden="1">'55'!$A$1:$M$17</definedName>
    <definedName name="Z_DABDF0D7_CA13_48AE_9BA6_C7516D16550D_.wvu.PrintArea" localSheetId="6" hidden="1">'56'!$A$1:$G$29</definedName>
    <definedName name="Z_DABDF0D7_CA13_48AE_9BA6_C7516D16550D_.wvu.PrintArea" localSheetId="7" hidden="1">'57'!$A$1:$G$18</definedName>
    <definedName name="Z_DABDF0D7_CA13_48AE_9BA6_C7516D16550D_.wvu.PrintArea" localSheetId="8" hidden="1">'58'!$A$1:$R$6</definedName>
    <definedName name="Z_DABDF0D7_CA13_48AE_9BA6_C7516D16550D_.wvu.PrintArea" localSheetId="9" hidden="1">'59'!$A$1:$J$6</definedName>
    <definedName name="Z_DABDF0D7_CA13_48AE_9BA6_C7516D16550D_.wvu.PrintArea" localSheetId="10" hidden="1">'60'!$A$1:$AO$6</definedName>
    <definedName name="Z_DABDF0D7_CA13_48AE_9BA6_C7516D16550D_.wvu.PrintArea" localSheetId="11" hidden="1">'61(1)'!$A$1:$Y$26</definedName>
    <definedName name="Z_DABDF0D7_CA13_48AE_9BA6_C7516D16550D_.wvu.PrintArea" localSheetId="12" hidden="1">'61(2)'!$A$1:$W$26</definedName>
    <definedName name="Z_DABDF0D7_CA13_48AE_9BA6_C7516D16550D_.wvu.PrintArea" localSheetId="13" hidden="1">'62'!$A$1:$D$26</definedName>
    <definedName name="Z_DABDF0D7_CA13_48AE_9BA6_C7516D16550D_.wvu.PrintArea" localSheetId="14" hidden="1">'63(1)'!$A$1:$K$5</definedName>
    <definedName name="Z_DABDF0D7_CA13_48AE_9BA6_C7516D16550D_.wvu.PrintArea" localSheetId="15" hidden="1">'63(2)'!$A$1:$J$27</definedName>
    <definedName name="Z_DABDF0D7_CA13_48AE_9BA6_C7516D16550D_.wvu.PrintArea" localSheetId="16" hidden="1">'64'!$A$1:$H$49</definedName>
    <definedName name="Z_DABDF0D7_CA13_48AE_9BA6_C7516D16550D_.wvu.PrintArea" localSheetId="17" hidden="1">'65'!$A$1:$U$33</definedName>
    <definedName name="Z_FF42AFFC_DA2B_4DFA_AD62_5057A742DE60_.wvu.FilterData" localSheetId="1" hidden="1">'51'!$A$9:$S$9</definedName>
    <definedName name="Z_FF42AFFC_DA2B_4DFA_AD62_5057A742DE60_.wvu.PrintArea" localSheetId="1" hidden="1">'51'!$A$1:$S$35</definedName>
    <definedName name="Z_FF42AFFC_DA2B_4DFA_AD62_5057A742DE60_.wvu.PrintArea" localSheetId="2" hidden="1">'52'!$A$1:$G$21</definedName>
    <definedName name="Z_FF42AFFC_DA2B_4DFA_AD62_5057A742DE60_.wvu.PrintArea" localSheetId="3" hidden="1">'53'!$A$1:$H$47</definedName>
    <definedName name="Z_FF42AFFC_DA2B_4DFA_AD62_5057A742DE60_.wvu.PrintArea" localSheetId="4" hidden="1">'54'!$A$1:$J$29</definedName>
    <definedName name="Z_FF42AFFC_DA2B_4DFA_AD62_5057A742DE60_.wvu.PrintArea" localSheetId="5" hidden="1">'55'!$A$1:$M$18</definedName>
    <definedName name="Z_FF42AFFC_DA2B_4DFA_AD62_5057A742DE60_.wvu.PrintArea" localSheetId="6" hidden="1">'56'!$A$1:$G$29</definedName>
    <definedName name="Z_FF42AFFC_DA2B_4DFA_AD62_5057A742DE60_.wvu.PrintArea" localSheetId="7" hidden="1">'57'!$A$1:$G$19</definedName>
    <definedName name="Z_FF42AFFC_DA2B_4DFA_AD62_5057A742DE60_.wvu.PrintArea" localSheetId="8" hidden="1">'58'!$A$1:$H$25</definedName>
    <definedName name="Z_FF42AFFC_DA2B_4DFA_AD62_5057A742DE60_.wvu.PrintArea" localSheetId="9" hidden="1">'59'!$A$1:$H$16</definedName>
    <definedName name="Z_FF42AFFC_DA2B_4DFA_AD62_5057A742DE60_.wvu.PrintArea" localSheetId="10" hidden="1">'60'!$A$1:$K$46</definedName>
    <definedName name="Z_FF42AFFC_DA2B_4DFA_AD62_5057A742DE60_.wvu.PrintArea" localSheetId="11" hidden="1">'61(1)'!$A$1:$Y$26</definedName>
    <definedName name="Z_FF42AFFC_DA2B_4DFA_AD62_5057A742DE60_.wvu.PrintArea" localSheetId="12" hidden="1">'61(2)'!$A$1:$W$26</definedName>
    <definedName name="Z_FF42AFFC_DA2B_4DFA_AD62_5057A742DE60_.wvu.PrintArea" localSheetId="13" hidden="1">'62'!$A$1:$N$32</definedName>
    <definedName name="Z_FF42AFFC_DA2B_4DFA_AD62_5057A742DE60_.wvu.PrintArea" localSheetId="14" hidden="1">'63(1)'!$A$1:$G$16</definedName>
    <definedName name="Z_FF42AFFC_DA2B_4DFA_AD62_5057A742DE60_.wvu.PrintArea" localSheetId="15" hidden="1">'63(2)'!$A$1:$J$27</definedName>
    <definedName name="Z_FF42AFFC_DA2B_4DFA_AD62_5057A742DE60_.wvu.PrintArea" localSheetId="16" hidden="1">'64'!$A$1:$H$49</definedName>
    <definedName name="Z_FF42AFFC_DA2B_4DFA_AD62_5057A742DE60_.wvu.PrintArea" localSheetId="17" hidden="1">'65'!$A$1:$U$33</definedName>
  </definedNames>
  <calcPr calcId="162913"/>
  <customWorkbookViews>
    <customWorkbookView name="豊中市 - 個人用ビュー" guid="{2C390AD3-7D24-4790-A52E-DA48AC473F8C}" mergeInterval="0" personalView="1" maximized="1" xWindow="-9" yWindow="-9" windowWidth="1938" windowHeight="1048" tabRatio="815" activeSheetId="15" showComments="commIndAndComment"/>
    <customWorkbookView name="田上 美帆 - 個人用ビュー" guid="{42EEE81E-436B-4E59-9754-2B09443AB206}" mergeInterval="0" personalView="1" maximized="1" xWindow="-13" yWindow="-13" windowWidth="2522" windowHeight="1594" tabRatio="815" activeSheetId="10"/>
    <customWorkbookView name="木村 翔子 - 個人用ビュー" guid="{D1A986D7-A296-44EC-A4C5-D6F622AA8D7D}" mergeInterval="0" personalView="1" maximized="1" xWindow="-11" yWindow="-11" windowWidth="2518" windowHeight="1614" tabRatio="815" activeSheetId="2"/>
    <customWorkbookView name="fukushima - 個人用ビュー" guid="{DABDF0D7-CA13-48AE-9BA6-C7516D16550D}" mergeInterval="0" personalView="1" maximized="1" xWindow="-9" yWindow="-9" windowWidth="1938" windowHeight="1048" tabRatio="815" activeSheetId="2"/>
    <customWorkbookView name="清水 真理子 - 個人用ビュー" guid="{FF42AFFC-DA2B-4DFA-AD62-5057A742DE60}" mergeInterval="0" personalView="1" maximized="1" xWindow="471" yWindow="-1088" windowWidth="1936" windowHeight="1048" tabRatio="815"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8"/>
  <c r="B10" i="1" s="1"/>
  <c r="A1" i="14"/>
  <c r="B16" i="1" s="1"/>
  <c r="A1" i="18" l="1"/>
  <c r="B20" i="1" l="1"/>
  <c r="A1" i="13" l="1"/>
  <c r="B15" i="1" s="1"/>
  <c r="A1" i="12"/>
  <c r="B14" i="1" s="1"/>
  <c r="A1" i="16"/>
  <c r="B18" i="1" s="1"/>
  <c r="A1" i="15"/>
  <c r="B17" i="1" s="1"/>
  <c r="A1" i="2"/>
  <c r="A1" i="17"/>
  <c r="B19" i="1" s="1"/>
  <c r="A1" i="11"/>
  <c r="B13" i="1" s="1"/>
  <c r="A1" i="10"/>
  <c r="B12" i="1" s="1"/>
  <c r="A1" i="9"/>
  <c r="B11" i="1" s="1"/>
  <c r="A1" i="7"/>
  <c r="B9" i="1" s="1"/>
  <c r="A1" i="6"/>
  <c r="B8" i="1" s="1"/>
  <c r="B7" i="1"/>
  <c r="A1" i="4"/>
  <c r="B6" i="1" s="1"/>
  <c r="A1" i="3"/>
  <c r="B5" i="1" s="1"/>
  <c r="B4" i="1" l="1"/>
</calcChain>
</file>

<file path=xl/sharedStrings.xml><?xml version="1.0" encoding="utf-8"?>
<sst xmlns="http://schemas.openxmlformats.org/spreadsheetml/2006/main" count="1148" uniqueCount="406">
  <si>
    <t>-</t>
  </si>
  <si>
    <t>女</t>
  </si>
  <si>
    <t>男</t>
  </si>
  <si>
    <t>年齢不詳</t>
    <rPh sb="0" eb="2">
      <t>ネンレイ</t>
    </rPh>
    <rPh sb="2" eb="4">
      <t>フショウ</t>
    </rPh>
    <phoneticPr fontId="5"/>
  </si>
  <si>
    <t>80歳以上</t>
  </si>
  <si>
    <t>75～79歳</t>
  </si>
  <si>
    <t>70～74歳</t>
  </si>
  <si>
    <t>65～69歳</t>
  </si>
  <si>
    <t>60～64歳</t>
  </si>
  <si>
    <t>55～59歳</t>
  </si>
  <si>
    <t>50～54歳</t>
    <phoneticPr fontId="4"/>
  </si>
  <si>
    <t>45～49歳</t>
  </si>
  <si>
    <t>40～44歳</t>
  </si>
  <si>
    <t>計</t>
  </si>
  <si>
    <t>35～39歳</t>
  </si>
  <si>
    <t>30～34歳</t>
  </si>
  <si>
    <t>25～29歳</t>
  </si>
  <si>
    <t>20～24歳</t>
  </si>
  <si>
    <t>15～19歳</t>
  </si>
  <si>
    <t>10～14歳</t>
  </si>
  <si>
    <t>5～9歳</t>
  </si>
  <si>
    <t>0～4歳</t>
  </si>
  <si>
    <t>総数</t>
    <phoneticPr fontId="5"/>
  </si>
  <si>
    <t>その他</t>
    <rPh sb="2" eb="3">
      <t>タ</t>
    </rPh>
    <phoneticPr fontId="4"/>
  </si>
  <si>
    <t>糖尿病</t>
    <rPh sb="0" eb="3">
      <t>トウニョウビョウ</t>
    </rPh>
    <phoneticPr fontId="4"/>
  </si>
  <si>
    <t>腎不全</t>
    <rPh sb="0" eb="3">
      <t>ジンフゼン</t>
    </rPh>
    <phoneticPr fontId="4"/>
  </si>
  <si>
    <t>老衰</t>
    <rPh sb="0" eb="2">
      <t>ロウスイ</t>
    </rPh>
    <phoneticPr fontId="4"/>
  </si>
  <si>
    <t>自殺</t>
    <rPh sb="0" eb="2">
      <t>ジサツ</t>
    </rPh>
    <phoneticPr fontId="4"/>
  </si>
  <si>
    <t>肝疾患</t>
    <rPh sb="0" eb="1">
      <t>カン</t>
    </rPh>
    <rPh sb="1" eb="3">
      <t>シッカン</t>
    </rPh>
    <phoneticPr fontId="4"/>
  </si>
  <si>
    <t>肺炎</t>
    <rPh sb="0" eb="2">
      <t>ハイエン</t>
    </rPh>
    <phoneticPr fontId="4"/>
  </si>
  <si>
    <t>心疾患</t>
    <rPh sb="0" eb="3">
      <t>シンシッカン</t>
    </rPh>
    <phoneticPr fontId="4"/>
  </si>
  <si>
    <t>総数</t>
    <rPh sb="0" eb="2">
      <t>ソウスウ</t>
    </rPh>
    <phoneticPr fontId="4"/>
  </si>
  <si>
    <t>延往診
者数</t>
    <phoneticPr fontId="4"/>
  </si>
  <si>
    <t>診療
日数</t>
    <phoneticPr fontId="4"/>
  </si>
  <si>
    <t>延受診
者数</t>
    <rPh sb="4" eb="5">
      <t>シャ</t>
    </rPh>
    <rPh sb="5" eb="6">
      <t>スウ</t>
    </rPh>
    <phoneticPr fontId="4"/>
  </si>
  <si>
    <t>開設
日数</t>
    <phoneticPr fontId="4"/>
  </si>
  <si>
    <t>歯科</t>
  </si>
  <si>
    <t>小児科</t>
  </si>
  <si>
    <t>内科</t>
  </si>
  <si>
    <t>受診者
総数</t>
    <phoneticPr fontId="4"/>
  </si>
  <si>
    <t>福祉・保健
施設入所者
歯科訪問診療</t>
    <phoneticPr fontId="4"/>
  </si>
  <si>
    <t>在宅ねたきり者等
訪問歯科診療</t>
    <rPh sb="7" eb="8">
      <t>トウ</t>
    </rPh>
    <rPh sb="9" eb="11">
      <t>ホウモン</t>
    </rPh>
    <phoneticPr fontId="4"/>
  </si>
  <si>
    <t>障害者歯科診療</t>
    <rPh sb="0" eb="3">
      <t>ショウガイシャ</t>
    </rPh>
    <rPh sb="3" eb="5">
      <t>シカ</t>
    </rPh>
    <rPh sb="5" eb="7">
      <t>シンリョウ</t>
    </rPh>
    <phoneticPr fontId="4"/>
  </si>
  <si>
    <t>（単位　日、人）</t>
  </si>
  <si>
    <t>准看護師</t>
    <phoneticPr fontId="5"/>
  </si>
  <si>
    <t>看護師</t>
    <phoneticPr fontId="5"/>
  </si>
  <si>
    <t>助産師</t>
    <phoneticPr fontId="5"/>
  </si>
  <si>
    <t>保健師</t>
    <rPh sb="2" eb="3">
      <t>シ</t>
    </rPh>
    <phoneticPr fontId="5"/>
  </si>
  <si>
    <t>薬剤師</t>
    <phoneticPr fontId="4"/>
  </si>
  <si>
    <t>歯科医師</t>
    <phoneticPr fontId="4"/>
  </si>
  <si>
    <t>医師</t>
  </si>
  <si>
    <t>総数</t>
  </si>
  <si>
    <t>施設数</t>
    <rPh sb="0" eb="3">
      <t>シセツスウ</t>
    </rPh>
    <phoneticPr fontId="4"/>
  </si>
  <si>
    <t>病床数</t>
    <rPh sb="0" eb="3">
      <t>ビョウショウスウ</t>
    </rPh>
    <phoneticPr fontId="4"/>
  </si>
  <si>
    <t>施設数</t>
    <phoneticPr fontId="4"/>
  </si>
  <si>
    <t>病床数</t>
  </si>
  <si>
    <t>施設数</t>
  </si>
  <si>
    <t>風しん</t>
    <rPh sb="0" eb="1">
      <t>フウ</t>
    </rPh>
    <phoneticPr fontId="4"/>
  </si>
  <si>
    <t>B型肝炎</t>
    <rPh sb="1" eb="2">
      <t>ガタ</t>
    </rPh>
    <rPh sb="2" eb="4">
      <t>カンエン</t>
    </rPh>
    <phoneticPr fontId="4"/>
  </si>
  <si>
    <t>この表は、予防接種法に基づき実施した各種予防接種の接種者数である（市外実施者数を含む）。</t>
    <rPh sb="25" eb="27">
      <t>セッシュ</t>
    </rPh>
    <rPh sb="27" eb="28">
      <t>シャ</t>
    </rPh>
    <rPh sb="28" eb="29">
      <t>スウ</t>
    </rPh>
    <rPh sb="33" eb="35">
      <t>シガイ</t>
    </rPh>
    <rPh sb="35" eb="37">
      <t>ジッシ</t>
    </rPh>
    <rPh sb="37" eb="38">
      <t>シャ</t>
    </rPh>
    <rPh sb="38" eb="39">
      <t>スウ</t>
    </rPh>
    <rPh sb="40" eb="41">
      <t>フク</t>
    </rPh>
    <phoneticPr fontId="5"/>
  </si>
  <si>
    <t>幼児
（療育を除く）</t>
    <rPh sb="4" eb="6">
      <t>リョウイク</t>
    </rPh>
    <rPh sb="7" eb="8">
      <t>ノゾ</t>
    </rPh>
    <phoneticPr fontId="4"/>
  </si>
  <si>
    <t>乳児
（療育を除く）</t>
    <rPh sb="4" eb="6">
      <t>リョウイク</t>
    </rPh>
    <rPh sb="7" eb="8">
      <t>ノゾ</t>
    </rPh>
    <phoneticPr fontId="4"/>
  </si>
  <si>
    <t>産婦</t>
  </si>
  <si>
    <t>妊婦</t>
  </si>
  <si>
    <t>定期外</t>
  </si>
  <si>
    <t>定期</t>
  </si>
  <si>
    <t>精神</t>
  </si>
  <si>
    <t>総数</t>
    <phoneticPr fontId="4"/>
  </si>
  <si>
    <t>消毒</t>
    <rPh sb="0" eb="1">
      <t>ケ</t>
    </rPh>
    <rPh sb="1" eb="2">
      <t>ドク</t>
    </rPh>
    <phoneticPr fontId="5"/>
  </si>
  <si>
    <t>発生</t>
    <rPh sb="0" eb="1">
      <t>ハツ</t>
    </rPh>
    <rPh sb="1" eb="2">
      <t>ショウ</t>
    </rPh>
    <phoneticPr fontId="5"/>
  </si>
  <si>
    <t>発生</t>
  </si>
  <si>
    <t>パラチフス</t>
  </si>
  <si>
    <t>腸チフス</t>
    <phoneticPr fontId="5"/>
  </si>
  <si>
    <t>ジフテリア</t>
    <phoneticPr fontId="5"/>
  </si>
  <si>
    <t>細菌性赤痢</t>
    <rPh sb="0" eb="2">
      <t>サイキン</t>
    </rPh>
    <rPh sb="2" eb="3">
      <t>セイ</t>
    </rPh>
    <phoneticPr fontId="5"/>
  </si>
  <si>
    <t>急性灰白髄炎</t>
    <rPh sb="0" eb="2">
      <t>キュウセイ</t>
    </rPh>
    <rPh sb="2" eb="3">
      <t>ハイ</t>
    </rPh>
    <rPh sb="3" eb="4">
      <t>ハク</t>
    </rPh>
    <rPh sb="4" eb="5">
      <t>ズイ</t>
    </rPh>
    <rPh sb="5" eb="6">
      <t>エン</t>
    </rPh>
    <phoneticPr fontId="5"/>
  </si>
  <si>
    <t>この表は、感染症の予防及び感染症の患者に対する医療に関する法律に基づく2類感染症・3類感染症の発生患者数、消毒件数を掲げたものである。</t>
    <rPh sb="5" eb="8">
      <t>カンセンショウ</t>
    </rPh>
    <rPh sb="9" eb="11">
      <t>ヨボウ</t>
    </rPh>
    <rPh sb="11" eb="12">
      <t>オヨ</t>
    </rPh>
    <rPh sb="13" eb="16">
      <t>カンセンショウ</t>
    </rPh>
    <rPh sb="17" eb="19">
      <t>カンジャ</t>
    </rPh>
    <rPh sb="20" eb="21">
      <t>タイ</t>
    </rPh>
    <rPh sb="23" eb="25">
      <t>イリョウ</t>
    </rPh>
    <rPh sb="26" eb="27">
      <t>カン</t>
    </rPh>
    <rPh sb="29" eb="31">
      <t>ホウリツ</t>
    </rPh>
    <rPh sb="32" eb="33">
      <t>モト</t>
    </rPh>
    <rPh sb="36" eb="37">
      <t>ルイ</t>
    </rPh>
    <rPh sb="37" eb="40">
      <t>カンセンショウ</t>
    </rPh>
    <rPh sb="42" eb="43">
      <t>ルイ</t>
    </rPh>
    <rPh sb="43" eb="46">
      <t>カンセンショウ</t>
    </rPh>
    <rPh sb="47" eb="49">
      <t>ハッセイ</t>
    </rPh>
    <rPh sb="49" eb="52">
      <t>カンジャスウ</t>
    </rPh>
    <rPh sb="53" eb="55">
      <t>ショウドク</t>
    </rPh>
    <rPh sb="55" eb="57">
      <t>ケンスウ</t>
    </rPh>
    <rPh sb="58" eb="59">
      <t>カカ</t>
    </rPh>
    <phoneticPr fontId="5"/>
  </si>
  <si>
    <t>人員</t>
  </si>
  <si>
    <t>回数</t>
  </si>
  <si>
    <t>人員</t>
    <rPh sb="0" eb="2">
      <t>ジンイン</t>
    </rPh>
    <phoneticPr fontId="4"/>
  </si>
  <si>
    <t>集団</t>
  </si>
  <si>
    <t>個別</t>
  </si>
  <si>
    <t>集団</t>
    <rPh sb="0" eb="2">
      <t>シュウダン</t>
    </rPh>
    <phoneticPr fontId="4"/>
  </si>
  <si>
    <t>回数</t>
    <rPh sb="0" eb="2">
      <t>カイスウ</t>
    </rPh>
    <phoneticPr fontId="4"/>
  </si>
  <si>
    <t>個別</t>
    <rPh sb="0" eb="2">
      <t>コベツ</t>
    </rPh>
    <phoneticPr fontId="4"/>
  </si>
  <si>
    <t xml:space="preserve"> </t>
  </si>
  <si>
    <t>その他</t>
  </si>
  <si>
    <t>悪臭</t>
  </si>
  <si>
    <t>地盤沈下</t>
  </si>
  <si>
    <t>振動</t>
  </si>
  <si>
    <t>低周波音</t>
    <rPh sb="0" eb="3">
      <t>テイシュウハ</t>
    </rPh>
    <rPh sb="3" eb="4">
      <t>オン</t>
    </rPh>
    <phoneticPr fontId="4"/>
  </si>
  <si>
    <t>騒音</t>
  </si>
  <si>
    <t>土壌汚染</t>
  </si>
  <si>
    <t>水質汚濁</t>
  </si>
  <si>
    <t>大気汚染</t>
    <rPh sb="0" eb="2">
      <t>タイキ</t>
    </rPh>
    <rPh sb="2" eb="4">
      <t>オセン</t>
    </rPh>
    <phoneticPr fontId="4"/>
  </si>
  <si>
    <t>（単位　件）</t>
    <rPh sb="4" eb="5">
      <t>ケン</t>
    </rPh>
    <phoneticPr fontId="4"/>
  </si>
  <si>
    <t>（流末）</t>
    <rPh sb="1" eb="2">
      <t>リュウ</t>
    </rPh>
    <rPh sb="2" eb="3">
      <t>マツ</t>
    </rPh>
    <phoneticPr fontId="4"/>
  </si>
  <si>
    <t>中央幹線</t>
    <rPh sb="0" eb="4">
      <t>チュウオウカンセン</t>
    </rPh>
    <phoneticPr fontId="4"/>
  </si>
  <si>
    <t>(単位　pＨ以外は㎎/ｌ）</t>
    <phoneticPr fontId="4"/>
  </si>
  <si>
    <t>救急科</t>
    <phoneticPr fontId="4"/>
  </si>
  <si>
    <t>感染症</t>
  </si>
  <si>
    <t>麻酔科</t>
  </si>
  <si>
    <t>歯科口腔
外科</t>
    <rPh sb="5" eb="7">
      <t>ゲカ</t>
    </rPh>
    <phoneticPr fontId="4"/>
  </si>
  <si>
    <t>耳鼻
いんこう科</t>
    <rPh sb="0" eb="2">
      <t>ジビ</t>
    </rPh>
    <rPh sb="7" eb="8">
      <t>カ</t>
    </rPh>
    <phoneticPr fontId="4"/>
  </si>
  <si>
    <t>眼科</t>
  </si>
  <si>
    <t>産婦人科</t>
  </si>
  <si>
    <t>泌尿器科</t>
  </si>
  <si>
    <t>皮膚科</t>
  </si>
  <si>
    <t>心臓血管
外科</t>
    <rPh sb="5" eb="7">
      <t>ゲカ</t>
    </rPh>
    <phoneticPr fontId="4"/>
  </si>
  <si>
    <t>整形外科</t>
  </si>
  <si>
    <t>外科</t>
  </si>
  <si>
    <t>神経内科</t>
    <phoneticPr fontId="4"/>
  </si>
  <si>
    <t>入院患者
総数</t>
    <rPh sb="5" eb="7">
      <t>ソウスウ</t>
    </rPh>
    <phoneticPr fontId="4"/>
  </si>
  <si>
    <t>病床数</t>
    <phoneticPr fontId="4"/>
  </si>
  <si>
    <t>放射線
治療科</t>
    <rPh sb="0" eb="3">
      <t>ホウシャセン</t>
    </rPh>
    <rPh sb="4" eb="6">
      <t>チリョウ</t>
    </rPh>
    <rPh sb="6" eb="7">
      <t>カ</t>
    </rPh>
    <phoneticPr fontId="4"/>
  </si>
  <si>
    <t>放射線
診断科</t>
    <rPh sb="4" eb="6">
      <t>シンダン</t>
    </rPh>
    <phoneticPr fontId="4"/>
  </si>
  <si>
    <t>耳鼻
いんこう科</t>
    <rPh sb="7" eb="8">
      <t>カ</t>
    </rPh>
    <phoneticPr fontId="5"/>
  </si>
  <si>
    <t>精神科</t>
  </si>
  <si>
    <t>外来患者
総数</t>
    <rPh sb="5" eb="7">
      <t>ソウスウ</t>
    </rPh>
    <phoneticPr fontId="4"/>
  </si>
  <si>
    <t>ペットボトル</t>
    <phoneticPr fontId="4"/>
  </si>
  <si>
    <t>紙・布</t>
    <rPh sb="0" eb="1">
      <t>カミ</t>
    </rPh>
    <rPh sb="2" eb="3">
      <t>ヌノ</t>
    </rPh>
    <phoneticPr fontId="5"/>
  </si>
  <si>
    <t>粗大ごみ</t>
    <rPh sb="0" eb="2">
      <t>ソダイ</t>
    </rPh>
    <phoneticPr fontId="4"/>
  </si>
  <si>
    <t>不燃ごみ</t>
  </si>
  <si>
    <t>可燃ごみ</t>
  </si>
  <si>
    <t>全国平均</t>
  </si>
  <si>
    <t>体重</t>
    <rPh sb="0" eb="2">
      <t>タイジュウ</t>
    </rPh>
    <phoneticPr fontId="4"/>
  </si>
  <si>
    <t>身長</t>
    <rPh sb="0" eb="2">
      <t>シンチョウ</t>
    </rPh>
    <phoneticPr fontId="4"/>
  </si>
  <si>
    <t>14歳</t>
    <phoneticPr fontId="4"/>
  </si>
  <si>
    <t>13歳</t>
    <phoneticPr fontId="4"/>
  </si>
  <si>
    <t>12歳</t>
    <phoneticPr fontId="4"/>
  </si>
  <si>
    <t>11歳</t>
    <phoneticPr fontId="4"/>
  </si>
  <si>
    <t>10歳</t>
    <phoneticPr fontId="4"/>
  </si>
  <si>
    <t>9歳</t>
    <phoneticPr fontId="4"/>
  </si>
  <si>
    <t>8歳</t>
    <phoneticPr fontId="4"/>
  </si>
  <si>
    <t>7歳</t>
    <phoneticPr fontId="4"/>
  </si>
  <si>
    <t>6歳</t>
    <phoneticPr fontId="4"/>
  </si>
  <si>
    <t>5歳</t>
    <phoneticPr fontId="4"/>
  </si>
  <si>
    <t>4歳</t>
    <phoneticPr fontId="4"/>
  </si>
  <si>
    <t>3歳</t>
    <phoneticPr fontId="4"/>
  </si>
  <si>
    <t>2歳</t>
    <phoneticPr fontId="4"/>
  </si>
  <si>
    <t>1歳</t>
    <phoneticPr fontId="4"/>
  </si>
  <si>
    <t>0歳</t>
    <phoneticPr fontId="4"/>
  </si>
  <si>
    <t>00歳</t>
    <rPh sb="2" eb="3">
      <t>サイ</t>
    </rPh>
    <phoneticPr fontId="4"/>
  </si>
  <si>
    <t>（単位　㎝、㎏）</t>
  </si>
  <si>
    <t>水  痘</t>
    <phoneticPr fontId="4"/>
  </si>
  <si>
    <t>麻しん</t>
    <rPh sb="0" eb="1">
      <t>マ</t>
    </rPh>
    <phoneticPr fontId="4"/>
  </si>
  <si>
    <t>個　別</t>
    <rPh sb="0" eb="1">
      <t>コ</t>
    </rPh>
    <rPh sb="2" eb="3">
      <t>ベツ</t>
    </rPh>
    <phoneticPr fontId="4"/>
  </si>
  <si>
    <t>休日等急病診療</t>
    <phoneticPr fontId="4"/>
  </si>
  <si>
    <t>腸管出血性大腸菌感染症</t>
    <phoneticPr fontId="4"/>
  </si>
  <si>
    <t>母子</t>
    <phoneticPr fontId="4"/>
  </si>
  <si>
    <t>結核</t>
    <phoneticPr fontId="4"/>
  </si>
  <si>
    <t>都市計画法に基づく区域。</t>
    <phoneticPr fontId="4"/>
  </si>
  <si>
    <t>資　料    市立豊中病院　医事課</t>
    <phoneticPr fontId="5"/>
  </si>
  <si>
    <t xml:space="preserve"> 市収集及び市搬入</t>
    <rPh sb="8" eb="9">
      <t>ニュウ</t>
    </rPh>
    <phoneticPr fontId="4"/>
  </si>
  <si>
    <t>臨時・公共系
（可燃）</t>
    <phoneticPr fontId="7"/>
  </si>
  <si>
    <t>業者・一般
持込（可燃）</t>
    <phoneticPr fontId="7"/>
  </si>
  <si>
    <t>業者・一般
持込（不燃）</t>
    <phoneticPr fontId="7"/>
  </si>
  <si>
    <t>し尿収集量
（委託業者）</t>
    <phoneticPr fontId="7"/>
  </si>
  <si>
    <t>資　料     環境部　減量計画課</t>
    <phoneticPr fontId="4"/>
  </si>
  <si>
    <t>男子</t>
    <rPh sb="0" eb="2">
      <t>ダンシ</t>
    </rPh>
    <phoneticPr fontId="4"/>
  </si>
  <si>
    <t>女子</t>
    <rPh sb="0" eb="2">
      <t>ジョシ</t>
    </rPh>
    <phoneticPr fontId="4"/>
  </si>
  <si>
    <t>区分</t>
    <rPh sb="0" eb="2">
      <t>クブン</t>
    </rPh>
    <phoneticPr fontId="4"/>
  </si>
  <si>
    <t xml:space="preserve">総量  </t>
    <phoneticPr fontId="4"/>
  </si>
  <si>
    <t>水銀使用
廃製品</t>
    <rPh sb="0" eb="4">
      <t>スイギンシヨウ</t>
    </rPh>
    <phoneticPr fontId="4"/>
  </si>
  <si>
    <t>この表は、豊中市が健康増進法、高齢者の医療の確保に関する法律に基づき実施した生活習慣病検診等の受診者数を掲げたものである。令和3年度からは、すべての検診が個別化した。</t>
    <phoneticPr fontId="4"/>
  </si>
  <si>
    <t>平成30年</t>
    <rPh sb="4" eb="5">
      <t>ネン</t>
    </rPh>
    <phoneticPr fontId="4"/>
  </si>
  <si>
    <t>令和元年</t>
    <rPh sb="0" eb="2">
      <t>レイワ</t>
    </rPh>
    <rPh sb="2" eb="3">
      <t>ガン</t>
    </rPh>
    <rPh sb="3" eb="4">
      <t>ネン</t>
    </rPh>
    <phoneticPr fontId="4"/>
  </si>
  <si>
    <t>令和2年</t>
    <rPh sb="0" eb="2">
      <t>レイワ</t>
    </rPh>
    <rPh sb="3" eb="4">
      <t>ネン</t>
    </rPh>
    <phoneticPr fontId="4"/>
  </si>
  <si>
    <t>令和3年</t>
    <rPh sb="0" eb="2">
      <t>レイワ</t>
    </rPh>
    <rPh sb="3" eb="4">
      <t>ネン</t>
    </rPh>
    <phoneticPr fontId="4"/>
  </si>
  <si>
    <t>区分</t>
    <rPh sb="0" eb="2">
      <t>クブン</t>
    </rPh>
    <phoneticPr fontId="4"/>
  </si>
  <si>
    <t>令和元年</t>
    <rPh sb="0" eb="2">
      <t>レイワ</t>
    </rPh>
    <rPh sb="2" eb="4">
      <t>ガンネン</t>
    </rPh>
    <phoneticPr fontId="4"/>
  </si>
  <si>
    <t>令和4年</t>
    <rPh sb="0" eb="2">
      <t>レイワ</t>
    </rPh>
    <rPh sb="3" eb="4">
      <t>ネン</t>
    </rPh>
    <phoneticPr fontId="4"/>
  </si>
  <si>
    <t>令和元年度</t>
    <rPh sb="0" eb="2">
      <t>レイワ</t>
    </rPh>
    <rPh sb="2" eb="4">
      <t>ガンネン</t>
    </rPh>
    <rPh sb="4" eb="5">
      <t>ド</t>
    </rPh>
    <phoneticPr fontId="4"/>
  </si>
  <si>
    <t>令和2年度</t>
    <rPh sb="0" eb="2">
      <t>レイワ</t>
    </rPh>
    <rPh sb="3" eb="5">
      <t>ネンド</t>
    </rPh>
    <rPh sb="4" eb="5">
      <t>ド</t>
    </rPh>
    <phoneticPr fontId="4"/>
  </si>
  <si>
    <t>令和4年度</t>
    <rPh sb="0" eb="2">
      <t>レイワ</t>
    </rPh>
    <rPh sb="3" eb="5">
      <t>ネンド</t>
    </rPh>
    <phoneticPr fontId="4"/>
  </si>
  <si>
    <t>令和3年度</t>
    <rPh sb="0" eb="2">
      <t>レイワ</t>
    </rPh>
    <rPh sb="3" eb="4">
      <t>ネン</t>
    </rPh>
    <rPh sb="4" eb="5">
      <t>ド</t>
    </rPh>
    <phoneticPr fontId="4"/>
  </si>
  <si>
    <t>コレラ</t>
    <phoneticPr fontId="5"/>
  </si>
  <si>
    <t>4月</t>
  </si>
  <si>
    <t>4月</t>
    <rPh sb="1" eb="2">
      <t>ツキ</t>
    </rPh>
    <phoneticPr fontId="4"/>
  </si>
  <si>
    <t>5月</t>
  </si>
  <si>
    <t>6月</t>
  </si>
  <si>
    <t>7月</t>
  </si>
  <si>
    <t>8月</t>
  </si>
  <si>
    <t>9月</t>
  </si>
  <si>
    <t>10月</t>
  </si>
  <si>
    <t>11月</t>
  </si>
  <si>
    <t>12月</t>
  </si>
  <si>
    <t>1月</t>
  </si>
  <si>
    <t>2月</t>
  </si>
  <si>
    <t>3月</t>
  </si>
  <si>
    <t>千里川</t>
    <phoneticPr fontId="4"/>
  </si>
  <si>
    <t>天竺川</t>
    <phoneticPr fontId="4"/>
  </si>
  <si>
    <t>高川</t>
    <phoneticPr fontId="4"/>
  </si>
  <si>
    <t>1月</t>
    <rPh sb="1" eb="2">
      <t>ツキ</t>
    </rPh>
    <phoneticPr fontId="4"/>
  </si>
  <si>
    <t>上流
（落合橋）</t>
    <rPh sb="0" eb="2">
      <t>ジョウリュウ</t>
    </rPh>
    <phoneticPr fontId="4"/>
  </si>
  <si>
    <t>区分</t>
    <rPh sb="0" eb="2">
      <t>クブン</t>
    </rPh>
    <phoneticPr fontId="4"/>
  </si>
  <si>
    <t>中流
（月見橋）</t>
    <rPh sb="0" eb="2">
      <t>チュウリュウ</t>
    </rPh>
    <rPh sb="4" eb="5">
      <t>ツキ</t>
    </rPh>
    <rPh sb="5" eb="6">
      <t>ミ</t>
    </rPh>
    <rPh sb="6" eb="7">
      <t>ハシ</t>
    </rPh>
    <phoneticPr fontId="4"/>
  </si>
  <si>
    <r>
      <t>歯科健康診査</t>
    </r>
    <r>
      <rPr>
        <vertAlign val="superscript"/>
        <sz val="10"/>
        <rFont val="ＭＳ Ｐ明朝"/>
        <family val="1"/>
        <charset val="128"/>
      </rPr>
      <t/>
    </r>
    <phoneticPr fontId="5"/>
  </si>
  <si>
    <t>病院</t>
    <phoneticPr fontId="4"/>
  </si>
  <si>
    <t>各年10月1日現在</t>
    <rPh sb="0" eb="2">
      <t>カクネン</t>
    </rPh>
    <rPh sb="4" eb="5">
      <t>ガツ</t>
    </rPh>
    <rPh sb="6" eb="7">
      <t>ニチ</t>
    </rPh>
    <rPh sb="7" eb="9">
      <t>ゲンザイ</t>
    </rPh>
    <phoneticPr fontId="4"/>
  </si>
  <si>
    <t>病床数は年末および月末現在の許可病床数、患者数は、年中または月中の延人員である。なお、入院患者数には当日退院患者数を含む。</t>
    <phoneticPr fontId="4"/>
  </si>
  <si>
    <t>7.1～10.1</t>
  </si>
  <si>
    <t>8.6～10.0</t>
  </si>
  <si>
    <t>7.5～9.9</t>
  </si>
  <si>
    <t>7.5～9.5</t>
  </si>
  <si>
    <t>7.8～8.3</t>
  </si>
  <si>
    <t>8.5～9.5</t>
  </si>
  <si>
    <t>7.9～8.8</t>
  </si>
  <si>
    <t>7.6～8.2</t>
  </si>
  <si>
    <t>総量</t>
    <phoneticPr fontId="7"/>
  </si>
  <si>
    <t>悪性新生物</t>
    <rPh sb="0" eb="2">
      <t>アクセイ</t>
    </rPh>
    <rPh sb="2" eb="5">
      <t>シンセイブツ</t>
    </rPh>
    <phoneticPr fontId="4"/>
  </si>
  <si>
    <t>脳血管疾患</t>
    <rPh sb="0" eb="1">
      <t>ノウ</t>
    </rPh>
    <rPh sb="1" eb="3">
      <t>ケッカン</t>
    </rPh>
    <rPh sb="3" eb="5">
      <t>シッカン</t>
    </rPh>
    <phoneticPr fontId="4"/>
  </si>
  <si>
    <t>不慮の事故</t>
    <rPh sb="0" eb="2">
      <t>フリョ</t>
    </rPh>
    <rPh sb="3" eb="5">
      <t>ジコ</t>
    </rPh>
    <phoneticPr fontId="4"/>
  </si>
  <si>
    <t>高血圧性疾患</t>
    <rPh sb="0" eb="3">
      <t>コウケツアツ</t>
    </rPh>
    <rPh sb="3" eb="4">
      <t>セイ</t>
    </rPh>
    <rPh sb="4" eb="6">
      <t>シッカン</t>
    </rPh>
    <phoneticPr fontId="4"/>
  </si>
  <si>
    <t>市民健康診査</t>
    <phoneticPr fontId="5"/>
  </si>
  <si>
    <t>特定健康診査</t>
    <rPh sb="0" eb="1">
      <t>トク</t>
    </rPh>
    <rPh sb="1" eb="2">
      <t>テイ</t>
    </rPh>
    <rPh sb="2" eb="3">
      <t>ケン</t>
    </rPh>
    <phoneticPr fontId="4"/>
  </si>
  <si>
    <t>胃がん検診</t>
    <phoneticPr fontId="4"/>
  </si>
  <si>
    <t>肺がん検診</t>
    <rPh sb="0" eb="1">
      <t>ハイ</t>
    </rPh>
    <rPh sb="3" eb="4">
      <t>ケン</t>
    </rPh>
    <rPh sb="4" eb="5">
      <t>ミ</t>
    </rPh>
    <phoneticPr fontId="4"/>
  </si>
  <si>
    <t>乳がん検診</t>
    <phoneticPr fontId="5"/>
  </si>
  <si>
    <t>子宮がん検診</t>
    <phoneticPr fontId="4"/>
  </si>
  <si>
    <t>大腸がん検診</t>
    <phoneticPr fontId="5"/>
  </si>
  <si>
    <t>骨密度測定</t>
    <phoneticPr fontId="4"/>
  </si>
  <si>
    <t>資　料    健康医療部　保健安全課、厚生労働省　（人口動態調査）</t>
    <rPh sb="13" eb="15">
      <t>ホケン</t>
    </rPh>
    <rPh sb="15" eb="17">
      <t>アンゼン</t>
    </rPh>
    <rPh sb="19" eb="21">
      <t>コウセイ</t>
    </rPh>
    <rPh sb="21" eb="24">
      <t>ロウドウショウ</t>
    </rPh>
    <rPh sb="26" eb="28">
      <t>ジンコウ</t>
    </rPh>
    <rPh sb="28" eb="30">
      <t>ドウタイ</t>
    </rPh>
    <rPh sb="30" eb="32">
      <t>チョウサ</t>
    </rPh>
    <phoneticPr fontId="4"/>
  </si>
  <si>
    <t>資　料    健康医療部　保健安全課、厚生労働省　（人口動態調査）</t>
    <rPh sb="13" eb="15">
      <t>ホケン</t>
    </rPh>
    <rPh sb="15" eb="17">
      <t>アンゼン</t>
    </rPh>
    <rPh sb="17" eb="18">
      <t>カ</t>
    </rPh>
    <rPh sb="19" eb="24">
      <t>コウセイロウドウショウ</t>
    </rPh>
    <rPh sb="26" eb="28">
      <t>ジンコウ</t>
    </rPh>
    <rPh sb="28" eb="30">
      <t>ドウタイ</t>
    </rPh>
    <rPh sb="30" eb="32">
      <t>チョウサ</t>
    </rPh>
    <phoneticPr fontId="4"/>
  </si>
  <si>
    <t>資　料    健康医療部　健康危機対策課</t>
    <rPh sb="13" eb="15">
      <t>ケンコウ</t>
    </rPh>
    <rPh sb="15" eb="17">
      <t>キキ</t>
    </rPh>
    <rPh sb="17" eb="19">
      <t>タイサク</t>
    </rPh>
    <rPh sb="19" eb="20">
      <t>カ</t>
    </rPh>
    <phoneticPr fontId="4"/>
  </si>
  <si>
    <t>資　料    健康医療部　健康危機対策課</t>
    <rPh sb="13" eb="15">
      <t>ケンコウ</t>
    </rPh>
    <rPh sb="15" eb="17">
      <t>キキ</t>
    </rPh>
    <rPh sb="17" eb="19">
      <t>タイサク</t>
    </rPh>
    <phoneticPr fontId="4"/>
  </si>
  <si>
    <t>注１）    廃棄物投棄については、用途地域別に集計していないため総数のみを記載・加算する。そのため、用途地域別の合計値と総数には乖離が生じる。</t>
    <rPh sb="41" eb="43">
      <t>カサン</t>
    </rPh>
    <rPh sb="51" eb="53">
      <t>ヨウト</t>
    </rPh>
    <rPh sb="53" eb="55">
      <t>チイキ</t>
    </rPh>
    <rPh sb="55" eb="56">
      <t>ベツ</t>
    </rPh>
    <rPh sb="57" eb="60">
      <t>ゴウケイチ</t>
    </rPh>
    <rPh sb="61" eb="63">
      <t>ソウスウ</t>
    </rPh>
    <rPh sb="65" eb="67">
      <t>カイリ</t>
    </rPh>
    <rPh sb="68" eb="69">
      <t>ショウ</t>
    </rPh>
    <phoneticPr fontId="4"/>
  </si>
  <si>
    <t>急性灰白髄炎（ポリオ）</t>
    <phoneticPr fontId="4"/>
  </si>
  <si>
    <t>溶存酸素量(DO)</t>
    <phoneticPr fontId="4"/>
  </si>
  <si>
    <t>浮遊物質量(SS)</t>
    <phoneticPr fontId="4"/>
  </si>
  <si>
    <t>化学的酸素要求量(COD)</t>
    <phoneticPr fontId="4"/>
  </si>
  <si>
    <t>目次</t>
    <rPh sb="0" eb="2">
      <t>モクジ</t>
    </rPh>
    <phoneticPr fontId="4"/>
  </si>
  <si>
    <t>項目　タイトル</t>
    <rPh sb="0" eb="2">
      <t>コウモク</t>
    </rPh>
    <phoneticPr fontId="4"/>
  </si>
  <si>
    <t>←各タイトルをクリックすると各ページへ</t>
    <rPh sb="1" eb="2">
      <t>カク</t>
    </rPh>
    <rPh sb="14" eb="15">
      <t>カク</t>
    </rPh>
    <phoneticPr fontId="4"/>
  </si>
  <si>
    <t>歯科衛生士</t>
    <phoneticPr fontId="4"/>
  </si>
  <si>
    <t>歯科技工士</t>
    <phoneticPr fontId="4"/>
  </si>
  <si>
    <t>有床診療所</t>
    <phoneticPr fontId="4"/>
  </si>
  <si>
    <t>無床診療所</t>
    <rPh sb="2" eb="5">
      <t>シンリョウジョ</t>
    </rPh>
    <phoneticPr fontId="4"/>
  </si>
  <si>
    <t>一般診療所</t>
    <phoneticPr fontId="4"/>
  </si>
  <si>
    <t>歯科診療所</t>
    <phoneticPr fontId="4"/>
  </si>
  <si>
    <t>要精密検査者数</t>
    <phoneticPr fontId="4"/>
  </si>
  <si>
    <t>住居地域</t>
    <rPh sb="0" eb="2">
      <t>ジュウキョ</t>
    </rPh>
    <rPh sb="2" eb="4">
      <t>チイキ</t>
    </rPh>
    <phoneticPr fontId="4"/>
  </si>
  <si>
    <t>商業地域</t>
    <rPh sb="0" eb="2">
      <t>ショウギョウ</t>
    </rPh>
    <rPh sb="2" eb="4">
      <t>チイキ</t>
    </rPh>
    <phoneticPr fontId="4"/>
  </si>
  <si>
    <t>準工業地域</t>
    <rPh sb="0" eb="1">
      <t>ジュン</t>
    </rPh>
    <rPh sb="1" eb="3">
      <t>コウギョウ</t>
    </rPh>
    <rPh sb="3" eb="5">
      <t>チイキ</t>
    </rPh>
    <phoneticPr fontId="4"/>
  </si>
  <si>
    <t>工業地域</t>
    <rPh sb="0" eb="2">
      <t>コウギョウ</t>
    </rPh>
    <rPh sb="2" eb="4">
      <t>チイキ</t>
    </rPh>
    <phoneticPr fontId="4"/>
  </si>
  <si>
    <t>空港周辺
排水路</t>
    <phoneticPr fontId="4"/>
  </si>
  <si>
    <t>豊能南部
雨水幹線</t>
    <rPh sb="5" eb="7">
      <t>ウスイ</t>
    </rPh>
    <rPh sb="7" eb="9">
      <t>カンセン</t>
    </rPh>
    <phoneticPr fontId="4"/>
  </si>
  <si>
    <t>（神崎川
合流直前）</t>
    <phoneticPr fontId="4"/>
  </si>
  <si>
    <t>下流
（猪名川
合流直前）</t>
    <rPh sb="0" eb="2">
      <t>カリュウ</t>
    </rPh>
    <rPh sb="4" eb="7">
      <t>イナガワ</t>
    </rPh>
    <rPh sb="8" eb="10">
      <t>ゴウリュウ</t>
    </rPh>
    <rPh sb="10" eb="12">
      <t>チョクゼン</t>
    </rPh>
    <phoneticPr fontId="4"/>
  </si>
  <si>
    <t>消化器
内科</t>
    <rPh sb="0" eb="1">
      <t>ショウ</t>
    </rPh>
    <rPh sb="1" eb="2">
      <t>カ</t>
    </rPh>
    <rPh sb="2" eb="3">
      <t>ウツワ</t>
    </rPh>
    <rPh sb="4" eb="5">
      <t>ナイ</t>
    </rPh>
    <rPh sb="5" eb="6">
      <t>カ</t>
    </rPh>
    <phoneticPr fontId="4"/>
  </si>
  <si>
    <t>循環器
内科</t>
    <rPh sb="0" eb="3">
      <t>ジュンカンキ</t>
    </rPh>
    <rPh sb="4" eb="5">
      <t>ナイ</t>
    </rPh>
    <rPh sb="5" eb="6">
      <t>カ</t>
    </rPh>
    <phoneticPr fontId="5"/>
  </si>
  <si>
    <t>脳神経
外科</t>
    <phoneticPr fontId="4"/>
  </si>
  <si>
    <t>ﾘﾊﾋﾞﾘﾃｰｼｮﾝ科</t>
    <rPh sb="10" eb="11">
      <t>カ</t>
    </rPh>
    <phoneticPr fontId="4"/>
  </si>
  <si>
    <t>循環器
内科</t>
    <rPh sb="0" eb="3">
      <t>ジュンカンキ</t>
    </rPh>
    <rPh sb="4" eb="5">
      <t>ウチ</t>
    </rPh>
    <rPh sb="5" eb="6">
      <t>カ</t>
    </rPh>
    <phoneticPr fontId="5"/>
  </si>
  <si>
    <t>ﾘﾊﾋﾞﾘﾃｰ
ｼｮﾝ科</t>
    <rPh sb="11" eb="12">
      <t>カ</t>
    </rPh>
    <phoneticPr fontId="4"/>
  </si>
  <si>
    <t>浄化槽
汚泥量
（許可業者）</t>
    <phoneticPr fontId="7"/>
  </si>
  <si>
    <t>15～39歳</t>
    <phoneticPr fontId="4"/>
  </si>
  <si>
    <t>うち訪問診査</t>
    <phoneticPr fontId="4"/>
  </si>
  <si>
    <t>40～74歳</t>
    <phoneticPr fontId="4"/>
  </si>
  <si>
    <t>40～74歳</t>
    <rPh sb="5" eb="6">
      <t>サイ</t>
    </rPh>
    <phoneticPr fontId="4"/>
  </si>
  <si>
    <t>40歳以上</t>
    <phoneticPr fontId="4"/>
  </si>
  <si>
    <t>20歳以上</t>
    <phoneticPr fontId="4"/>
  </si>
  <si>
    <t>30歳以上</t>
    <phoneticPr fontId="5"/>
  </si>
  <si>
    <t>節目年齢</t>
    <rPh sb="0" eb="2">
      <t>フシメ</t>
    </rPh>
    <rPh sb="2" eb="4">
      <t>ネンレイ</t>
    </rPh>
    <phoneticPr fontId="4"/>
  </si>
  <si>
    <t>18歳以上の女性</t>
    <rPh sb="3" eb="5">
      <t>イジョウ</t>
    </rPh>
    <phoneticPr fontId="5"/>
  </si>
  <si>
    <t>大気汚染</t>
    <phoneticPr fontId="4"/>
  </si>
  <si>
    <t>水質汚濁</t>
    <phoneticPr fontId="4"/>
  </si>
  <si>
    <t>土壌汚染</t>
    <phoneticPr fontId="4"/>
  </si>
  <si>
    <t>騒音</t>
    <phoneticPr fontId="4"/>
  </si>
  <si>
    <t>地盤沈下</t>
    <phoneticPr fontId="4"/>
  </si>
  <si>
    <t>区分</t>
    <rPh sb="0" eb="2">
      <t>クブン</t>
    </rPh>
    <phoneticPr fontId="4"/>
  </si>
  <si>
    <t>空き缶・
危険ごみ</t>
    <rPh sb="0" eb="1">
      <t>ア</t>
    </rPh>
    <rPh sb="2" eb="3">
      <t>カン</t>
    </rPh>
    <phoneticPr fontId="4"/>
  </si>
  <si>
    <t>資　料    健康医療部　健康危機対策課・医療支援課
こども未来部　おやこ保健課</t>
    <rPh sb="13" eb="15">
      <t>ケンコウ</t>
    </rPh>
    <rPh sb="15" eb="17">
      <t>キキ</t>
    </rPh>
    <rPh sb="17" eb="19">
      <t>タイサク</t>
    </rPh>
    <rPh sb="19" eb="20">
      <t>カ</t>
    </rPh>
    <rPh sb="21" eb="23">
      <t>イリョウ</t>
    </rPh>
    <rPh sb="23" eb="25">
      <t>シエン</t>
    </rPh>
    <rPh sb="25" eb="26">
      <t>カ</t>
    </rPh>
    <rPh sb="30" eb="32">
      <t>ミライ</t>
    </rPh>
    <rPh sb="32" eb="33">
      <t>ブ</t>
    </rPh>
    <rPh sb="37" eb="39">
      <t>ホケン</t>
    </rPh>
    <rPh sb="39" eb="40">
      <t>カ</t>
    </rPh>
    <phoneticPr fontId="4"/>
  </si>
  <si>
    <t>注1）   （一財）豊中市医療保健センターが市の受託事業として豊中市立庄内保健センターで実施していた休日等急病診療及び障害者歯科診療は、令和3年4月1日より（一財）豊中市医療保健センターの自主事業となったため、診療所の名称が「（一財）豊中市医療保健センター」は「（一財）豊中市医療保健センター本部診療所」、「豊中市立庄内保健センター」は「（一財）豊中市医療保健センター南部診療所」に変更。</t>
    <rPh sb="191" eb="193">
      <t>ヘンコウ</t>
    </rPh>
    <phoneticPr fontId="4"/>
  </si>
  <si>
    <t>資　料    健康医療部　保健安全課、（一財）豊中市医療保健センター</t>
    <rPh sb="13" eb="15">
      <t>ホケン</t>
    </rPh>
    <rPh sb="15" eb="18">
      <t>アンゼンカ</t>
    </rPh>
    <rPh sb="20" eb="22">
      <t>イチザイ</t>
    </rPh>
    <phoneticPr fontId="4"/>
  </si>
  <si>
    <t>注1）    骨密度測定の対象年齢は、40、45、50、55、60、65、70の節目年齢とした。</t>
    <phoneticPr fontId="4"/>
  </si>
  <si>
    <t>30～39歳</t>
    <phoneticPr fontId="4"/>
  </si>
  <si>
    <t>令和2年</t>
    <rPh sb="0" eb="2">
      <t>レイワネンド</t>
    </rPh>
    <phoneticPr fontId="4"/>
  </si>
  <si>
    <r>
      <t>臨時・公共系</t>
    </r>
    <r>
      <rPr>
        <vertAlign val="superscript"/>
        <sz val="9.5"/>
        <rFont val="HGPｺﾞｼｯｸM"/>
        <family val="3"/>
        <charset val="128"/>
      </rPr>
      <t xml:space="preserve">
</t>
    </r>
    <r>
      <rPr>
        <sz val="9.5"/>
        <rFont val="HGPｺﾞｼｯｸM"/>
        <family val="3"/>
        <charset val="128"/>
      </rPr>
      <t>（不燃）</t>
    </r>
    <phoneticPr fontId="7"/>
  </si>
  <si>
    <r>
      <t>総数</t>
    </r>
    <r>
      <rPr>
        <vertAlign val="superscript"/>
        <sz val="10"/>
        <rFont val="HGPｺﾞｼｯｸM"/>
        <family val="3"/>
        <charset val="128"/>
      </rPr>
      <t>1)</t>
    </r>
    <rPh sb="0" eb="2">
      <t>ソウスウ</t>
    </rPh>
    <phoneticPr fontId="4"/>
  </si>
  <si>
    <r>
      <t>廃棄物投棄</t>
    </r>
    <r>
      <rPr>
        <vertAlign val="superscript"/>
        <sz val="10"/>
        <rFont val="HGPｺﾞｼｯｸM"/>
        <family val="3"/>
        <charset val="128"/>
      </rPr>
      <t>1)</t>
    </r>
    <rPh sb="0" eb="3">
      <t>ハイキブツ</t>
    </rPh>
    <rPh sb="3" eb="5">
      <t>トウキ</t>
    </rPh>
    <phoneticPr fontId="4"/>
  </si>
  <si>
    <r>
      <t>個　別</t>
    </r>
    <r>
      <rPr>
        <vertAlign val="superscript"/>
        <sz val="10"/>
        <rFont val="HGPｺﾞｼｯｸM"/>
        <family val="3"/>
        <charset val="128"/>
      </rPr>
      <t>1)</t>
    </r>
    <phoneticPr fontId="4"/>
  </si>
  <si>
    <r>
      <t>BCG接種者数</t>
    </r>
    <r>
      <rPr>
        <vertAlign val="superscript"/>
        <sz val="10"/>
        <rFont val="HGPｺﾞｼｯｸM"/>
        <family val="3"/>
        <charset val="128"/>
      </rPr>
      <t>1)</t>
    </r>
    <phoneticPr fontId="4"/>
  </si>
  <si>
    <r>
      <t>（一財）豊中市
医療保健センター
本部診療所</t>
    </r>
    <r>
      <rPr>
        <vertAlign val="superscript"/>
        <sz val="10"/>
        <rFont val="HGPｺﾞｼｯｸM"/>
        <family val="3"/>
        <charset val="128"/>
      </rPr>
      <t>1)</t>
    </r>
    <phoneticPr fontId="4"/>
  </si>
  <si>
    <r>
      <t>（一財）豊中市
医療保健センター
南部診療所</t>
    </r>
    <r>
      <rPr>
        <vertAlign val="superscript"/>
        <sz val="10"/>
        <rFont val="HGPｺﾞｼｯｸM"/>
        <family val="3"/>
        <charset val="128"/>
      </rPr>
      <t>1)</t>
    </r>
    <phoneticPr fontId="4"/>
  </si>
  <si>
    <t>資　料    環境部　環境指導課</t>
    <rPh sb="0" eb="1">
      <t>シ</t>
    </rPh>
    <rPh sb="2" eb="3">
      <t>リョウ</t>
    </rPh>
    <rPh sb="11" eb="13">
      <t>カンキョウ</t>
    </rPh>
    <rPh sb="13" eb="15">
      <t>シドウ</t>
    </rPh>
    <rPh sb="15" eb="16">
      <t>カ</t>
    </rPh>
    <phoneticPr fontId="4"/>
  </si>
  <si>
    <t>資　料    環境部　環境指導課</t>
    <rPh sb="15" eb="16">
      <t>カ</t>
    </rPh>
    <phoneticPr fontId="4"/>
  </si>
  <si>
    <t>資　料    環境部　環境指導課・美化推進課</t>
    <rPh sb="11" eb="13">
      <t>カンキョウ</t>
    </rPh>
    <rPh sb="13" eb="15">
      <t>シドウ</t>
    </rPh>
    <phoneticPr fontId="4"/>
  </si>
  <si>
    <t>用途地域別</t>
    <rPh sb="0" eb="2">
      <t>ヨウト</t>
    </rPh>
    <rPh sb="2" eb="4">
      <t>チイキ</t>
    </rPh>
    <rPh sb="4" eb="5">
      <t>ベツ</t>
    </rPh>
    <phoneticPr fontId="4"/>
  </si>
  <si>
    <t>計</t>
    <rPh sb="0" eb="1">
      <t>ケイ</t>
    </rPh>
    <phoneticPr fontId="4"/>
  </si>
  <si>
    <t>近隣商業
地域</t>
    <rPh sb="0" eb="2">
      <t>キンリン</t>
    </rPh>
    <rPh sb="2" eb="4">
      <t>ショウギョウ</t>
    </rPh>
    <rPh sb="5" eb="7">
      <t>チイキ</t>
    </rPh>
    <phoneticPr fontId="4"/>
  </si>
  <si>
    <t>その他の
地域</t>
    <rPh sb="2" eb="3">
      <t>タ</t>
    </rPh>
    <rPh sb="5" eb="7">
      <t>チイキ</t>
    </rPh>
    <phoneticPr fontId="4"/>
  </si>
  <si>
    <t>市役所局</t>
  </si>
  <si>
    <t>千里局</t>
  </si>
  <si>
    <t>注2）    環境基準:1時間値の1日平均値が10ppm以下であり、かつ、1時間値の8時間平均値が20ppm以下であること。</t>
    <phoneticPr fontId="4"/>
  </si>
  <si>
    <t>注3）    環境基準:1時間値の1日平均値が0.10㎎/㎥以下であり、かつ、1時間値が0.20mg/㎥以下であること。浮遊粒子状物質とは、 大気中に浮遊する粒子状物質であって、その粒径は10μm以下のものをいう。</t>
    <phoneticPr fontId="4"/>
  </si>
  <si>
    <t>注4）    環境基準:1時間値の1日平均値が0.04ppmから0.06ppmまでのゾーン内又はそれ以下であること。</t>
    <phoneticPr fontId="4"/>
  </si>
  <si>
    <t>注5）    環境基準:1時間値が0.06ppm以下であること。</t>
    <phoneticPr fontId="4"/>
  </si>
  <si>
    <r>
      <t>浮遊粒子状物質
濃度(㎎/㎥)</t>
    </r>
    <r>
      <rPr>
        <vertAlign val="superscript"/>
        <sz val="10"/>
        <rFont val="HGPｺﾞｼｯｸM"/>
        <family val="3"/>
        <charset val="128"/>
      </rPr>
      <t>3)</t>
    </r>
    <phoneticPr fontId="4"/>
  </si>
  <si>
    <r>
      <t>一酸化炭素
濃度(ppm)</t>
    </r>
    <r>
      <rPr>
        <vertAlign val="superscript"/>
        <sz val="8"/>
        <rFont val="HGPｺﾞｼｯｸM"/>
        <family val="3"/>
        <charset val="128"/>
      </rPr>
      <t>2)</t>
    </r>
    <phoneticPr fontId="4"/>
  </si>
  <si>
    <r>
      <t>二酸化いおう
濃度( p p m )</t>
    </r>
    <r>
      <rPr>
        <vertAlign val="superscript"/>
        <sz val="10"/>
        <rFont val="HGPｺﾞｼｯｸM"/>
        <family val="3"/>
        <charset val="128"/>
      </rPr>
      <t>1)</t>
    </r>
    <rPh sb="0" eb="3">
      <t>ニサンカ</t>
    </rPh>
    <rPh sb="7" eb="9">
      <t>ノウド</t>
    </rPh>
    <phoneticPr fontId="4"/>
  </si>
  <si>
    <r>
      <t>二酸化窒素
濃度( p p m )</t>
    </r>
    <r>
      <rPr>
        <vertAlign val="superscript"/>
        <sz val="10"/>
        <rFont val="HGPｺﾞｼｯｸM"/>
        <family val="3"/>
        <charset val="128"/>
      </rPr>
      <t>4)</t>
    </r>
    <phoneticPr fontId="4"/>
  </si>
  <si>
    <r>
      <t>光化学オキシダント
濃度( p p m )</t>
    </r>
    <r>
      <rPr>
        <vertAlign val="superscript"/>
        <sz val="10"/>
        <rFont val="HGPｺﾞｼｯｸM"/>
        <family val="3"/>
        <charset val="128"/>
      </rPr>
      <t>5)</t>
    </r>
    <phoneticPr fontId="4"/>
  </si>
  <si>
    <t>注1）    環境基準:1時間値の1日平均値が0.04ppm以下であり、かつ、1時間値が0.1ppm以下であること。</t>
    <phoneticPr fontId="4"/>
  </si>
  <si>
    <t>…</t>
  </si>
  <si>
    <t>総数</t>
    <phoneticPr fontId="4"/>
  </si>
  <si>
    <t>医療施設数</t>
    <rPh sb="0" eb="2">
      <t>イリョウ</t>
    </rPh>
    <rPh sb="2" eb="4">
      <t>シセツ</t>
    </rPh>
    <rPh sb="4" eb="5">
      <t>スウ</t>
    </rPh>
    <phoneticPr fontId="4"/>
  </si>
  <si>
    <t>医療従事者数</t>
    <rPh sb="0" eb="2">
      <t>イリョウ</t>
    </rPh>
    <rPh sb="2" eb="5">
      <t>ジュウジシャ</t>
    </rPh>
    <rPh sb="5" eb="6">
      <t>スウ</t>
    </rPh>
    <phoneticPr fontId="4"/>
  </si>
  <si>
    <t>1)</t>
    <phoneticPr fontId="4"/>
  </si>
  <si>
    <t>第10章　保健衛生</t>
    <rPh sb="0" eb="1">
      <t>ダイ</t>
    </rPh>
    <rPh sb="3" eb="4">
      <t>ショウ</t>
    </rPh>
    <rPh sb="5" eb="7">
      <t>ホケン</t>
    </rPh>
    <rPh sb="7" eb="9">
      <t>エイセイ</t>
    </rPh>
    <phoneticPr fontId="4"/>
  </si>
  <si>
    <t>令和5年</t>
    <rPh sb="0" eb="2">
      <t>レイワ</t>
    </rPh>
    <rPh sb="3" eb="4">
      <t>ネン</t>
    </rPh>
    <phoneticPr fontId="4"/>
  </si>
  <si>
    <t>令和5年度</t>
    <rPh sb="0" eb="2">
      <t>レイワ</t>
    </rPh>
    <rPh sb="3" eb="5">
      <t>ネンド</t>
    </rPh>
    <phoneticPr fontId="4"/>
  </si>
  <si>
    <t>-</t>
    <phoneticPr fontId="4"/>
  </si>
  <si>
    <t>8.0～9.6</t>
  </si>
  <si>
    <t>7.9～9.9</t>
  </si>
  <si>
    <t>7.8～10.4</t>
  </si>
  <si>
    <t>8.5～9.1</t>
  </si>
  <si>
    <t>9.0～9.6</t>
  </si>
  <si>
    <t>8.9～9.7</t>
  </si>
  <si>
    <t>6.8～9.4</t>
  </si>
  <si>
    <t>7.2～9.9</t>
  </si>
  <si>
    <t>7.2～9.0</t>
  </si>
  <si>
    <t>7.9～9.5</t>
  </si>
  <si>
    <t>7.4～8.9</t>
  </si>
  <si>
    <t>7.8～8.8</t>
  </si>
  <si>
    <t>8.0～9.2</t>
  </si>
  <si>
    <t>7.5～9.2</t>
  </si>
  <si>
    <t>8.4～9.0</t>
  </si>
  <si>
    <t>8.9～9.2</t>
  </si>
  <si>
    <t>8.8～9.4</t>
  </si>
  <si>
    <t>7.2～8.7</t>
  </si>
  <si>
    <t>7.6～8.3</t>
  </si>
  <si>
    <t>7.7～9.0</t>
  </si>
  <si>
    <t>7.8～8.4</t>
  </si>
  <si>
    <t>8.1～8.8</t>
  </si>
  <si>
    <t>6.9～8.1</t>
  </si>
  <si>
    <t xml:space="preserve"> </t>
    <phoneticPr fontId="4"/>
  </si>
  <si>
    <t>幼保連携型認定こども園</t>
    <phoneticPr fontId="4"/>
  </si>
  <si>
    <t>注1）    小中学校の結果については、例年、各校で4～6月末までに測定した結果を集計しているが、令和2年度（2020年度）については、新型コロナウイルス感染症の影響により、4～12月末日までに測定した結果を集計している。　</t>
    <rPh sb="0" eb="1">
      <t>チュウ</t>
    </rPh>
    <phoneticPr fontId="4"/>
  </si>
  <si>
    <r>
      <t>小学校</t>
    </r>
    <r>
      <rPr>
        <vertAlign val="superscript"/>
        <sz val="10"/>
        <rFont val="HGPｺﾞｼｯｸM"/>
        <family val="3"/>
        <charset val="128"/>
      </rPr>
      <t>1)</t>
    </r>
    <phoneticPr fontId="4"/>
  </si>
  <si>
    <r>
      <t>中学校</t>
    </r>
    <r>
      <rPr>
        <vertAlign val="superscript"/>
        <sz val="10"/>
        <rFont val="HGPｺﾞｼｯｸM"/>
        <family val="3"/>
        <charset val="128"/>
      </rPr>
      <t>1)</t>
    </r>
    <phoneticPr fontId="4"/>
  </si>
  <si>
    <t>風しん（第5期）</t>
    <rPh sb="0" eb="1">
      <t>フウ</t>
    </rPh>
    <rPh sb="4" eb="5">
      <t>ダイ</t>
    </rPh>
    <rPh sb="6" eb="7">
      <t>キ</t>
    </rPh>
    <phoneticPr fontId="4"/>
  </si>
  <si>
    <t>資　料     文部科学省（学校保健統計調査）、こども未来部　こども事業課、教育委員会事務局　学務保健課</t>
    <rPh sb="47" eb="51">
      <t>ガクムホケン</t>
    </rPh>
    <phoneticPr fontId="4"/>
  </si>
  <si>
    <t>資　料    健康医療部　保健安全課、厚生労働省　（医療施設調査）</t>
    <phoneticPr fontId="4"/>
  </si>
  <si>
    <t>…</t>
    <phoneticPr fontId="4"/>
  </si>
  <si>
    <t>-</t>
    <phoneticPr fontId="4"/>
  </si>
  <si>
    <t>-</t>
    <phoneticPr fontId="4"/>
  </si>
  <si>
    <t>注6）    令和4年度までは千成局。令和5年度より菰江公園局へ移設。</t>
    <phoneticPr fontId="4"/>
  </si>
  <si>
    <r>
      <t>菰江
公園局</t>
    </r>
    <r>
      <rPr>
        <vertAlign val="superscript"/>
        <sz val="9"/>
        <rFont val="HGPｺﾞｼｯｸM"/>
        <family val="3"/>
        <charset val="128"/>
      </rPr>
      <t>6)</t>
    </r>
    <phoneticPr fontId="4"/>
  </si>
  <si>
    <r>
      <t>ビン</t>
    </r>
    <r>
      <rPr>
        <vertAlign val="superscript"/>
        <sz val="10"/>
        <rFont val="HGPｺﾞｼｯｸM"/>
        <family val="3"/>
        <charset val="128"/>
      </rPr>
      <t>1)</t>
    </r>
    <phoneticPr fontId="4"/>
  </si>
  <si>
    <t>注1）    令和4年度から名称変更（以前はガラスビン）。</t>
    <rPh sb="0" eb="1">
      <t>チュウ</t>
    </rPh>
    <rPh sb="7" eb="9">
      <t>レイワ</t>
    </rPh>
    <rPh sb="10" eb="12">
      <t>ネンド</t>
    </rPh>
    <rPh sb="14" eb="18">
      <t>メイショウヘンコウ</t>
    </rPh>
    <rPh sb="19" eb="21">
      <t>イゼン</t>
    </rPh>
    <phoneticPr fontId="4"/>
  </si>
  <si>
    <t>0.000</t>
    <phoneticPr fontId="4"/>
  </si>
  <si>
    <t>8.4～9.5</t>
  </si>
  <si>
    <t>7.8～9.6</t>
  </si>
  <si>
    <t>8.2～9.1</t>
  </si>
  <si>
    <t>8.4～9.9</t>
  </si>
  <si>
    <t>7.8～9.0</t>
  </si>
  <si>
    <t>7.6～9.8</t>
  </si>
  <si>
    <t>7.6～10.0</t>
    <phoneticPr fontId="4"/>
  </si>
  <si>
    <t>ﾌﾟﾗｽﾁｯｸ製
容器包装</t>
    <rPh sb="7" eb="8">
      <t>セイ</t>
    </rPh>
    <phoneticPr fontId="4"/>
  </si>
  <si>
    <r>
      <t>ロタウイルス感染症</t>
    </r>
    <r>
      <rPr>
        <vertAlign val="superscript"/>
        <sz val="10"/>
        <rFont val="HGPｺﾞｼｯｸM"/>
        <family val="3"/>
        <charset val="128"/>
      </rPr>
      <t>1)</t>
    </r>
    <rPh sb="6" eb="9">
      <t>カンセンショウ</t>
    </rPh>
    <phoneticPr fontId="4"/>
  </si>
  <si>
    <r>
      <t>日本脳炎</t>
    </r>
    <r>
      <rPr>
        <vertAlign val="superscript"/>
        <sz val="10"/>
        <rFont val="HGPｺﾞｼｯｸM"/>
        <family val="3"/>
        <charset val="128"/>
      </rPr>
      <t>2)</t>
    </r>
    <rPh sb="0" eb="2">
      <t>ニホン</t>
    </rPh>
    <rPh sb="2" eb="4">
      <t>ノウエン</t>
    </rPh>
    <phoneticPr fontId="4"/>
  </si>
  <si>
    <t>注1）    ロタウイルス感染症は令和2年10月1日から定期接種化した。</t>
    <phoneticPr fontId="4"/>
  </si>
  <si>
    <t>注3）    HPV(子宮頸がん予防)は平成25年6月から積極的な勧奨を控え、令和4年4月から積極的勧奨を再開した。令和4年度以降はキャッチアップ接種対象者を含む。</t>
    <phoneticPr fontId="4"/>
  </si>
  <si>
    <t>注2）    日本脳炎は令和5年度以降は特例対象者の接種者を含まない。</t>
    <phoneticPr fontId="4"/>
  </si>
  <si>
    <t>肺炎球菌感染症（小児）</t>
    <rPh sb="0" eb="2">
      <t>ハイエン</t>
    </rPh>
    <rPh sb="2" eb="4">
      <t>キュウキン</t>
    </rPh>
    <rPh sb="4" eb="7">
      <t>カンセンショウ</t>
    </rPh>
    <rPh sb="8" eb="10">
      <t>ショウニ</t>
    </rPh>
    <phoneticPr fontId="4"/>
  </si>
  <si>
    <t>インフルエンザ菌ｂ型
（ヒブ）感染症</t>
    <phoneticPr fontId="4"/>
  </si>
  <si>
    <t>三種混合：ジフテリア・
百日せき・破傷風（DPT）</t>
    <rPh sb="0" eb="2">
      <t>サンシュ</t>
    </rPh>
    <rPh sb="2" eb="4">
      <t>コンゴウ</t>
    </rPh>
    <rPh sb="12" eb="14">
      <t>ヒャクニチ</t>
    </rPh>
    <rPh sb="17" eb="20">
      <t>ハショウフウ</t>
    </rPh>
    <phoneticPr fontId="4"/>
  </si>
  <si>
    <t>四種混合：ジフテリア・百日せき・破傷風・ポリオ（DPT-IPV）</t>
    <rPh sb="0" eb="2">
      <t>ヨンシュ</t>
    </rPh>
    <rPh sb="2" eb="4">
      <t>コンゴウ</t>
    </rPh>
    <rPh sb="11" eb="13">
      <t>ヒャクニチ</t>
    </rPh>
    <rPh sb="16" eb="19">
      <t>ハショウフウ</t>
    </rPh>
    <phoneticPr fontId="4"/>
  </si>
  <si>
    <t>麻しん・風しん混合（MR）</t>
    <phoneticPr fontId="4"/>
  </si>
  <si>
    <t>二種混合：ジフテリア・
破傷風（DT）</t>
    <rPh sb="0" eb="2">
      <t>ニシュ</t>
    </rPh>
    <rPh sb="2" eb="4">
      <t>コンゴウ</t>
    </rPh>
    <rPh sb="12" eb="15">
      <t>ハショウフウ</t>
    </rPh>
    <phoneticPr fontId="4"/>
  </si>
  <si>
    <r>
      <t>HPV（子宮頸がん予防）</t>
    </r>
    <r>
      <rPr>
        <vertAlign val="superscript"/>
        <sz val="10"/>
        <rFont val="HGPｺﾞｼｯｸM"/>
        <family val="3"/>
        <charset val="128"/>
      </rPr>
      <t>3)</t>
    </r>
    <phoneticPr fontId="4"/>
  </si>
  <si>
    <t>肺炎球菌感染症（高齢者）</t>
    <rPh sb="0" eb="2">
      <t>ハイエン</t>
    </rPh>
    <rPh sb="2" eb="4">
      <t>キュウキン</t>
    </rPh>
    <rPh sb="4" eb="7">
      <t>カンセンショウ</t>
    </rPh>
    <rPh sb="8" eb="11">
      <t>コウレイシャ</t>
    </rPh>
    <phoneticPr fontId="4"/>
  </si>
  <si>
    <t>インフルエンザ（高齢者）</t>
    <phoneticPr fontId="4"/>
  </si>
  <si>
    <t>資　料    健康医療部　健康推進課</t>
    <rPh sb="15" eb="17">
      <t>スイシン</t>
    </rPh>
    <rPh sb="17" eb="18">
      <t>カ</t>
    </rPh>
    <phoneticPr fontId="4"/>
  </si>
  <si>
    <t>-</t>
    <phoneticPr fontId="4"/>
  </si>
  <si>
    <t>資　料    健康医療部　健康危機対策課
教育委員会事務局　学務保健課・教職員課</t>
    <rPh sb="13" eb="15">
      <t>ケンコウ</t>
    </rPh>
    <rPh sb="15" eb="17">
      <t>キキ</t>
    </rPh>
    <rPh sb="17" eb="19">
      <t>タイサク</t>
    </rPh>
    <rPh sb="30" eb="32">
      <t>ガクム</t>
    </rPh>
    <rPh sb="32" eb="34">
      <t>ホケン</t>
    </rPh>
    <rPh sb="36" eb="39">
      <t>キョウショクイン</t>
    </rPh>
    <rPh sb="39" eb="40">
      <t>カ</t>
    </rPh>
    <phoneticPr fontId="4"/>
  </si>
  <si>
    <t>50歳以上</t>
    <phoneticPr fontId="4"/>
  </si>
  <si>
    <t>40歳以上</t>
    <phoneticPr fontId="5"/>
  </si>
  <si>
    <t>-</t>
    <phoneticPr fontId="4"/>
  </si>
  <si>
    <t>X線撮影者数</t>
    <rPh sb="1" eb="2">
      <t>セン</t>
    </rPh>
    <rPh sb="2" eb="5">
      <t>サツエイシャ</t>
    </rPh>
    <rPh sb="5" eb="6">
      <t>スウ</t>
    </rPh>
    <phoneticPr fontId="5"/>
  </si>
  <si>
    <t>児童・生徒</t>
    <rPh sb="0" eb="2">
      <t>ジドウ</t>
    </rPh>
    <rPh sb="3" eb="5">
      <t>セイト</t>
    </rPh>
    <phoneticPr fontId="4"/>
  </si>
  <si>
    <t>教職員</t>
    <rPh sb="0" eb="3">
      <t>キョウショクイン</t>
    </rPh>
    <phoneticPr fontId="4"/>
  </si>
  <si>
    <r>
      <t>一般</t>
    </r>
    <r>
      <rPr>
        <vertAlign val="superscript"/>
        <sz val="10"/>
        <rFont val="HGPｺﾞｼｯｸM"/>
        <family val="3"/>
        <charset val="128"/>
      </rPr>
      <t>2)</t>
    </r>
    <rPh sb="0" eb="2">
      <t>イッパン</t>
    </rPh>
    <phoneticPr fontId="4"/>
  </si>
  <si>
    <r>
      <t>教職員</t>
    </r>
    <r>
      <rPr>
        <vertAlign val="superscript"/>
        <sz val="10"/>
        <rFont val="HGPｺﾞｼｯｸM"/>
        <family val="3"/>
        <charset val="128"/>
      </rPr>
      <t>3)</t>
    </r>
    <rPh sb="0" eb="3">
      <t>キョウショクイン</t>
    </rPh>
    <phoneticPr fontId="4"/>
  </si>
  <si>
    <r>
      <t>一般</t>
    </r>
    <r>
      <rPr>
        <vertAlign val="superscript"/>
        <sz val="10"/>
        <rFont val="HGPｺﾞｼｯｸM"/>
        <family val="3"/>
        <charset val="128"/>
      </rPr>
      <t>2)4)</t>
    </r>
    <rPh sb="0" eb="2">
      <t>イッパン</t>
    </rPh>
    <phoneticPr fontId="4"/>
  </si>
  <si>
    <t>注1）    市外実施者数を含む。</t>
    <rPh sb="7" eb="9">
      <t>シガイ</t>
    </rPh>
    <phoneticPr fontId="4"/>
  </si>
  <si>
    <t>注2）    65歳以上が対象である。</t>
    <phoneticPr fontId="4"/>
  </si>
  <si>
    <t xml:space="preserve">注3）    産業医の診断による。 </t>
    <phoneticPr fontId="4"/>
  </si>
  <si>
    <t>注4）    令和4年度から、検診受診者の要精密検査数（総数）を記載。</t>
    <rPh sb="7" eb="9">
      <t>レイワ</t>
    </rPh>
    <rPh sb="10" eb="12">
      <t>ネンド</t>
    </rPh>
    <rPh sb="15" eb="17">
      <t>ケンシン</t>
    </rPh>
    <rPh sb="17" eb="20">
      <t>ジュシンシャ</t>
    </rPh>
    <rPh sb="21" eb="22">
      <t>ヨウ</t>
    </rPh>
    <rPh sb="22" eb="24">
      <t>セイミツ</t>
    </rPh>
    <rPh sb="24" eb="26">
      <t>ケンサ</t>
    </rPh>
    <rPh sb="26" eb="27">
      <t>スウ</t>
    </rPh>
    <rPh sb="28" eb="30">
      <t>ソウスウ</t>
    </rPh>
    <rPh sb="32" eb="34">
      <t>キサイ</t>
    </rPh>
    <phoneticPr fontId="4"/>
  </si>
  <si>
    <r>
      <t>小型家電</t>
    </r>
    <r>
      <rPr>
        <vertAlign val="superscript"/>
        <sz val="10"/>
        <rFont val="HGPｺﾞｼｯｸM"/>
        <family val="3"/>
        <charset val="128"/>
      </rPr>
      <t>2)</t>
    </r>
    <rPh sb="0" eb="2">
      <t>コガタ</t>
    </rPh>
    <rPh sb="2" eb="4">
      <t>カデン</t>
    </rPh>
    <phoneticPr fontId="4"/>
  </si>
  <si>
    <r>
      <t>許可業者及び自己搬入</t>
    </r>
    <r>
      <rPr>
        <vertAlign val="superscript"/>
        <sz val="10"/>
        <rFont val="HGPｺﾞｼｯｸM"/>
        <family val="3"/>
        <charset val="128"/>
      </rPr>
      <t>3)</t>
    </r>
    <phoneticPr fontId="7"/>
  </si>
  <si>
    <r>
      <t>し尿収集
世帯数</t>
    </r>
    <r>
      <rPr>
        <vertAlign val="superscript"/>
        <sz val="10"/>
        <rFont val="HGPｺﾞｼｯｸM"/>
        <family val="3"/>
        <charset val="128"/>
      </rPr>
      <t>4)</t>
    </r>
    <phoneticPr fontId="7"/>
  </si>
  <si>
    <r>
      <t>収集量</t>
    </r>
    <r>
      <rPr>
        <vertAlign val="superscript"/>
        <sz val="10"/>
        <rFont val="HGPｺﾞｼｯｸM"/>
        <family val="3"/>
        <charset val="128"/>
      </rPr>
      <t>5)</t>
    </r>
    <rPh sb="0" eb="2">
      <t>シュウシュウ</t>
    </rPh>
    <rPh sb="2" eb="3">
      <t>リョウ</t>
    </rPh>
    <phoneticPr fontId="4"/>
  </si>
  <si>
    <t>注3）    許可業者及び自己搬入の業者・一般持込(不燃）の中に教育機関の資源物を含む。　</t>
    <rPh sb="0" eb="1">
      <t>チュウ</t>
    </rPh>
    <phoneticPr fontId="4"/>
  </si>
  <si>
    <t>注4）    し尿収集世帯数は、各年度末現在の世帯数である。　</t>
    <rPh sb="0" eb="1">
      <t>チュウ</t>
    </rPh>
    <phoneticPr fontId="4"/>
  </si>
  <si>
    <t>注5）　　各項目の合計値は、表示単位未満を四捨五入しているので、一致しない場合がある。　</t>
    <rPh sb="0" eb="1">
      <t>チュウ</t>
    </rPh>
    <phoneticPr fontId="7"/>
  </si>
  <si>
    <t>注2）    令和5年10月から開始。</t>
    <rPh sb="0" eb="1">
      <t>チュウ</t>
    </rPh>
    <rPh sb="7" eb="9">
      <t>レイワ</t>
    </rPh>
    <rPh sb="10" eb="11">
      <t>ネン</t>
    </rPh>
    <rPh sb="13" eb="14">
      <t>ガツ</t>
    </rPh>
    <rPh sb="16" eb="18">
      <t>カイシ</t>
    </rPh>
    <phoneticPr fontId="4"/>
  </si>
  <si>
    <t>水素イオン濃度(pH)</t>
    <phoneticPr fontId="4"/>
  </si>
  <si>
    <t>生物化学的酸素要求量(BOD)</t>
    <phoneticPr fontId="4"/>
  </si>
  <si>
    <t>し尿、浄化槽汚泥(kl)</t>
    <phoneticPr fontId="4"/>
  </si>
  <si>
    <t>ご み(t)</t>
    <phoneticPr fontId="4"/>
  </si>
  <si>
    <t>注1）    医師法、歯科医師法、薬剤師法、保健師・助産師・看護師法、歯科衛生士法、歯科技工士法に基づき住所地もしくは就業地において、2年に一度、12月31日現在の状態を翌年1月15日までに届出があったものである。令和4年分より、医師、歯科医師、薬剤師以外は市単位での人数が公表されていないため不詳。</t>
    <rPh sb="0" eb="1">
      <t>チュウ</t>
    </rPh>
    <rPh sb="68" eb="69">
      <t>ネン</t>
    </rPh>
    <rPh sb="70" eb="72">
      <t>イチド</t>
    </rPh>
    <phoneticPr fontId="4"/>
  </si>
  <si>
    <t>この表は、一般財団法人豊中市医療保健センター本部診療所及び南部診療所の休日等急病診療（日曜・祝日・夏季8/14・15及び年末年始の10時～12時、13時～17時）、障害者歯科診療｛一般財団法人豊中市医療保健センター本部診療所（火･木曜の14時～16時）、南部診療所（水曜の14時～16時）｝、在宅ねたきり者等訪問歯科診療（火・水・木・金曜の13時～15時）、福祉・保健施設入所者歯科訪問診療（木・金曜の13時～15時）事業の状況を掲げたものである。ただし、在宅ねたきり者等訪問歯科、福祉・保健施設入所者歯科訪問の診療事業は、一般財団法人豊中市医療保健センター本部診療所のみ実施。</t>
    <rPh sb="44" eb="45">
      <t>ヨウ</t>
    </rPh>
    <phoneticPr fontId="4"/>
  </si>
  <si>
    <t>この表は、学校保健安全法に基づき、1学期に市立の各幼保連携型認定こども園、小・中学校で実施された定期健康診断の計測結果を平均したものである。なお、全国平均は学校保健統計調査(基幹統計)の結果を掲げたものであり、年齢は4月1日現在の満年齢である。</t>
    <rPh sb="2" eb="3">
      <t>ヒョウ</t>
    </rPh>
    <rPh sb="5" eb="9">
      <t>ガッコウホケン</t>
    </rPh>
    <rPh sb="9" eb="12">
      <t>アンゼンホウ</t>
    </rPh>
    <rPh sb="13" eb="14">
      <t>モト</t>
    </rPh>
    <rPh sb="18" eb="20">
      <t>ガッキ</t>
    </rPh>
    <rPh sb="21" eb="23">
      <t>シリツ</t>
    </rPh>
    <rPh sb="24" eb="25">
      <t>カク</t>
    </rPh>
    <rPh sb="25" eb="32">
      <t>ヨウホレンケイガタニンテイ</t>
    </rPh>
    <rPh sb="35" eb="36">
      <t>エン</t>
    </rPh>
    <rPh sb="37" eb="38">
      <t>ショウ</t>
    </rPh>
    <rPh sb="39" eb="42">
      <t>チュウガッコウ</t>
    </rPh>
    <rPh sb="43" eb="45">
      <t>ジッシ</t>
    </rPh>
    <rPh sb="48" eb="50">
      <t>テイキ</t>
    </rPh>
    <rPh sb="50" eb="52">
      <t>ケンコウ</t>
    </rPh>
    <rPh sb="52" eb="54">
      <t>シンダン</t>
    </rPh>
    <rPh sb="55" eb="57">
      <t>ケイソク</t>
    </rPh>
    <rPh sb="57" eb="59">
      <t>ケッカ</t>
    </rPh>
    <rPh sb="60" eb="62">
      <t>ヘイキン</t>
    </rPh>
    <phoneticPr fontId="4"/>
  </si>
  <si>
    <t>数値は年度平均である。</t>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</si>
</sst>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
    <numFmt numFmtId="177" formatCode="#,##0.00_);[Red]\(#,##0.00\)"/>
    <numFmt numFmtId="178" formatCode="#,##0.00_ "/>
    <numFmt numFmtId="179" formatCode="0.0"/>
    <numFmt numFmtId="180" formatCode="##,###,##0;&quot;-&quot;#,###,##0"/>
    <numFmt numFmtId="181" formatCode="0.0_);[Red]\(0.0\)"/>
    <numFmt numFmtId="182" formatCode="0.000"/>
  </numFmts>
  <fonts count="24"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6"/>
      <name val="ＭＳ Ｐ明朝"/>
      <family val="1"/>
      <charset val="128"/>
    </font>
    <font>
      <vertAlign val="superscript"/>
      <sz val="10"/>
      <name val="ＭＳ Ｐ明朝"/>
      <family val="1"/>
      <charset val="128"/>
    </font>
    <font>
      <sz val="6"/>
      <name val="ＭＳ Ｐゴシック"/>
      <family val="2"/>
      <charset val="128"/>
    </font>
    <font>
      <sz val="10"/>
      <name val="HGPｺﾞｼｯｸM"/>
      <family val="3"/>
      <charset val="128"/>
    </font>
    <font>
      <sz val="9"/>
      <color theme="1"/>
      <name val="HGPｺﾞｼｯｸM"/>
      <family val="3"/>
      <charset val="128"/>
    </font>
    <font>
      <sz val="11"/>
      <name val="HGPｺﾞｼｯｸM"/>
      <family val="3"/>
      <charset val="128"/>
    </font>
    <font>
      <sz val="16"/>
      <name val="HGPｺﾞｼｯｸM"/>
      <family val="3"/>
      <charset val="128"/>
    </font>
    <font>
      <b/>
      <sz val="10"/>
      <name val="HGPｺﾞｼｯｸM"/>
      <family val="3"/>
      <charset val="128"/>
    </font>
    <font>
      <sz val="10"/>
      <color theme="1"/>
      <name val="HGPｺﾞｼｯｸM"/>
      <family val="3"/>
      <charset val="128"/>
    </font>
    <font>
      <vertAlign val="superscript"/>
      <sz val="10"/>
      <name val="HGPｺﾞｼｯｸM"/>
      <family val="3"/>
      <charset val="128"/>
    </font>
    <font>
      <sz val="9.5"/>
      <name val="HGPｺﾞｼｯｸM"/>
      <family val="3"/>
      <charset val="128"/>
    </font>
    <font>
      <vertAlign val="superscript"/>
      <sz val="9.5"/>
      <name val="HGPｺﾞｼｯｸM"/>
      <family val="3"/>
      <charset val="128"/>
    </font>
    <font>
      <b/>
      <sz val="10"/>
      <color theme="1"/>
      <name val="HGPｺﾞｼｯｸM"/>
      <family val="3"/>
      <charset val="128"/>
    </font>
    <font>
      <sz val="8"/>
      <name val="HGPｺﾞｼｯｸM"/>
      <family val="3"/>
      <charset val="128"/>
    </font>
    <font>
      <vertAlign val="superscript"/>
      <sz val="8"/>
      <name val="HGPｺﾞｼｯｸM"/>
      <family val="3"/>
      <charset val="128"/>
    </font>
    <font>
      <sz val="9"/>
      <name val="HGPｺﾞｼｯｸM"/>
      <family val="3"/>
      <charset val="128"/>
    </font>
    <font>
      <vertAlign val="superscript"/>
      <sz val="9"/>
      <name val="HGPｺﾞｼｯｸM"/>
      <family val="3"/>
      <charset val="128"/>
    </font>
    <font>
      <sz val="20"/>
      <name val="HGPｺﾞｼｯｸM"/>
      <family val="3"/>
      <charset val="128"/>
    </font>
    <font>
      <u/>
      <sz val="11"/>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diagonal/>
    </border>
    <border>
      <left/>
      <right/>
      <top style="thin">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auto="1"/>
      </right>
      <top style="hair">
        <color auto="1"/>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bottom style="dotted">
        <color rgb="FF3F3F3F"/>
      </bottom>
      <diagonal/>
    </border>
  </borders>
  <cellStyleXfs count="9">
    <xf numFmtId="0" fontId="0" fillId="0" borderId="0"/>
    <xf numFmtId="38"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xf numFmtId="0" fontId="9" fillId="2" borderId="32">
      <alignment vertical="center"/>
    </xf>
    <xf numFmtId="0" fontId="23" fillId="0" borderId="0" applyNumberFormat="0" applyFill="0" applyBorder="0" applyAlignment="0" applyProtection="0"/>
  </cellStyleXfs>
  <cellXfs count="418">
    <xf numFmtId="0" fontId="0" fillId="0" borderId="0" xfId="0"/>
    <xf numFmtId="0" fontId="0" fillId="2" borderId="0" xfId="0" applyFill="1"/>
    <xf numFmtId="0" fontId="8"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38" fontId="8" fillId="2" borderId="13" xfId="1" applyFont="1" applyFill="1" applyBorder="1" applyAlignment="1">
      <alignment horizontal="distributed" vertical="center" justifyLastLine="1"/>
    </xf>
    <xf numFmtId="38" fontId="8" fillId="2" borderId="13" xfId="1" applyFont="1" applyFill="1" applyBorder="1" applyAlignment="1">
      <alignment horizontal="distributed" vertical="distributed" justifyLastLine="1"/>
    </xf>
    <xf numFmtId="38" fontId="8" fillId="2" borderId="12" xfId="1" applyFont="1" applyFill="1" applyBorder="1" applyAlignment="1">
      <alignment horizontal="distributed" vertical="distributed" justifyLastLine="1"/>
    </xf>
    <xf numFmtId="0" fontId="12" fillId="2" borderId="0" xfId="0" applyFont="1" applyFill="1" applyAlignment="1">
      <alignment vertical="center"/>
    </xf>
    <xf numFmtId="38" fontId="8" fillId="2" borderId="0" xfId="1" applyFont="1" applyFill="1" applyBorder="1" applyAlignment="1">
      <alignment vertical="center"/>
    </xf>
    <xf numFmtId="38" fontId="8" fillId="2" borderId="1" xfId="1" applyFont="1" applyFill="1" applyBorder="1" applyAlignment="1">
      <alignment vertical="center"/>
    </xf>
    <xf numFmtId="0" fontId="8" fillId="2" borderId="0" xfId="0" applyFont="1" applyFill="1" applyAlignment="1">
      <alignment horizontal="right" vertical="center"/>
    </xf>
    <xf numFmtId="0" fontId="11" fillId="2" borderId="0" xfId="2" applyFont="1" applyFill="1" applyAlignment="1">
      <alignment horizontal="lef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0" fontId="8" fillId="2" borderId="0" xfId="2" applyFont="1" applyFill="1" applyAlignment="1">
      <alignment horizontal="distributed" vertical="center" wrapText="1" justifyLastLine="1"/>
    </xf>
    <xf numFmtId="0" fontId="8" fillId="2" borderId="0" xfId="2" applyFont="1" applyFill="1" applyAlignment="1">
      <alignment horizontal="distributed" vertical="center" justifyLastLine="1"/>
    </xf>
    <xf numFmtId="0" fontId="8" fillId="2" borderId="7" xfId="2" applyFont="1" applyFill="1" applyBorder="1" applyAlignment="1">
      <alignment horizontal="distributed" vertical="distributed" justifyLastLine="1"/>
    </xf>
    <xf numFmtId="0" fontId="8" fillId="2" borderId="7" xfId="2" applyFont="1" applyFill="1" applyBorder="1" applyAlignment="1">
      <alignment horizontal="distributed" vertical="distributed" justifyLastLine="1" shrinkToFit="1"/>
    </xf>
    <xf numFmtId="0" fontId="8" fillId="2" borderId="7" xfId="2" applyFont="1" applyFill="1" applyBorder="1" applyAlignment="1">
      <alignment horizontal="distributed" vertical="center" wrapText="1" justifyLastLine="1"/>
    </xf>
    <xf numFmtId="0" fontId="8" fillId="2" borderId="7" xfId="2" applyFont="1" applyFill="1" applyBorder="1" applyAlignment="1">
      <alignment horizontal="distributed" vertical="center" wrapText="1" justifyLastLine="1" shrinkToFit="1"/>
    </xf>
    <xf numFmtId="0" fontId="15" fillId="2" borderId="6" xfId="2" applyFont="1" applyFill="1" applyBorder="1" applyAlignment="1">
      <alignment horizontal="distributed" vertical="center" wrapText="1" justifyLastLine="1" shrinkToFit="1"/>
    </xf>
    <xf numFmtId="0" fontId="15" fillId="2" borderId="7" xfId="2" applyFont="1" applyFill="1" applyBorder="1" applyAlignment="1">
      <alignment horizontal="distributed" vertical="center" wrapText="1" justifyLastLine="1" shrinkToFit="1"/>
    </xf>
    <xf numFmtId="0" fontId="8" fillId="2" borderId="6" xfId="2" applyFont="1" applyFill="1" applyBorder="1" applyAlignment="1">
      <alignment horizontal="distributed" vertical="center" wrapText="1" justifyLastLine="1" shrinkToFit="1"/>
    </xf>
    <xf numFmtId="178" fontId="8" fillId="2" borderId="4" xfId="3" applyNumberFormat="1" applyFont="1" applyFill="1" applyBorder="1" applyAlignment="1">
      <alignment vertical="center"/>
    </xf>
    <xf numFmtId="178" fontId="8" fillId="2" borderId="0" xfId="3" applyNumberFormat="1" applyFont="1" applyFill="1" applyBorder="1" applyAlignment="1" applyProtection="1">
      <alignment vertical="center"/>
    </xf>
    <xf numFmtId="178" fontId="8" fillId="2" borderId="0" xfId="3" applyNumberFormat="1" applyFont="1" applyFill="1" applyBorder="1" applyAlignment="1">
      <alignment vertical="center" shrinkToFit="1"/>
    </xf>
    <xf numFmtId="177" fontId="8" fillId="2" borderId="0" xfId="2" applyNumberFormat="1" applyFont="1" applyFill="1" applyAlignment="1">
      <alignment vertical="center" justifyLastLine="1" shrinkToFit="1"/>
    </xf>
    <xf numFmtId="177" fontId="8" fillId="2" borderId="0" xfId="3" applyNumberFormat="1" applyFont="1" applyFill="1" applyBorder="1" applyAlignment="1">
      <alignment vertical="center" shrinkToFit="1"/>
    </xf>
    <xf numFmtId="0" fontId="8" fillId="2" borderId="0" xfId="3" applyNumberFormat="1" applyFont="1" applyFill="1" applyBorder="1" applyAlignment="1">
      <alignment vertical="center"/>
    </xf>
    <xf numFmtId="0" fontId="8" fillId="2" borderId="0" xfId="3" applyNumberFormat="1" applyFont="1" applyFill="1" applyBorder="1" applyAlignment="1">
      <alignment vertical="center" shrinkToFit="1"/>
    </xf>
    <xf numFmtId="0" fontId="8" fillId="2" borderId="0" xfId="2" applyFont="1" applyFill="1">
      <alignment vertical="center"/>
    </xf>
    <xf numFmtId="0" fontId="8" fillId="2" borderId="0" xfId="3" applyNumberFormat="1" applyFont="1" applyFill="1" applyBorder="1" applyAlignment="1">
      <alignment vertical="center" wrapText="1"/>
    </xf>
    <xf numFmtId="0" fontId="8" fillId="2" borderId="0" xfId="3" applyNumberFormat="1" applyFont="1" applyFill="1" applyBorder="1" applyAlignment="1">
      <alignment vertical="center" wrapText="1" shrinkToFit="1"/>
    </xf>
    <xf numFmtId="0" fontId="8" fillId="2" borderId="0" xfId="2" applyFont="1" applyFill="1" applyAlignment="1">
      <alignment vertical="center" wrapText="1"/>
    </xf>
    <xf numFmtId="0" fontId="12" fillId="2" borderId="0" xfId="2" applyFont="1" applyFill="1" applyAlignment="1">
      <alignment vertical="center" wrapText="1"/>
    </xf>
    <xf numFmtId="178" fontId="8" fillId="2" borderId="4" xfId="3" applyNumberFormat="1" applyFont="1" applyFill="1" applyBorder="1" applyAlignment="1" applyProtection="1">
      <alignment vertical="center"/>
      <protection locked="0"/>
    </xf>
    <xf numFmtId="178" fontId="8" fillId="2" borderId="0" xfId="3" applyNumberFormat="1" applyFont="1" applyFill="1" applyBorder="1" applyAlignment="1" applyProtection="1">
      <alignment vertical="center"/>
      <protection locked="0"/>
    </xf>
    <xf numFmtId="178" fontId="8" fillId="2" borderId="0" xfId="3" applyNumberFormat="1" applyFont="1" applyFill="1" applyBorder="1" applyAlignment="1" applyProtection="1">
      <alignment vertical="center" shrinkToFit="1"/>
      <protection locked="0"/>
    </xf>
    <xf numFmtId="177" fontId="8" fillId="2" borderId="0" xfId="2" applyNumberFormat="1" applyFont="1" applyFill="1" applyAlignment="1" applyProtection="1">
      <alignment vertical="center" justifyLastLine="1" shrinkToFit="1"/>
      <protection locked="0"/>
    </xf>
    <xf numFmtId="177" fontId="8" fillId="2" borderId="0" xfId="3" applyNumberFormat="1" applyFont="1" applyFill="1" applyBorder="1" applyAlignment="1" applyProtection="1">
      <alignment vertical="center" shrinkToFit="1"/>
      <protection locked="0"/>
    </xf>
    <xf numFmtId="0" fontId="8" fillId="2" borderId="0" xfId="3" applyNumberFormat="1" applyFont="1" applyFill="1" applyBorder="1" applyAlignment="1" applyProtection="1">
      <alignment vertical="center"/>
      <protection locked="0"/>
    </xf>
    <xf numFmtId="0" fontId="8" fillId="2" borderId="0" xfId="3" applyNumberFormat="1" applyFont="1" applyFill="1" applyBorder="1" applyAlignment="1" applyProtection="1">
      <alignment vertical="center" shrinkToFit="1"/>
      <protection locked="0"/>
    </xf>
    <xf numFmtId="0" fontId="8" fillId="2" borderId="0" xfId="2" applyFont="1" applyFill="1" applyProtection="1">
      <alignment vertical="center"/>
      <protection locked="0"/>
    </xf>
    <xf numFmtId="0" fontId="13" fillId="2" borderId="0" xfId="2" applyFont="1" applyFill="1" applyAlignment="1">
      <alignment horizontal="distributed" vertical="center"/>
    </xf>
    <xf numFmtId="178" fontId="8" fillId="2" borderId="23" xfId="3" applyNumberFormat="1" applyFont="1" applyFill="1" applyBorder="1" applyAlignment="1" applyProtection="1">
      <alignment vertical="center"/>
      <protection locked="0"/>
    </xf>
    <xf numFmtId="178" fontId="8" fillId="2" borderId="19" xfId="3" applyNumberFormat="1" applyFont="1" applyFill="1" applyBorder="1" applyAlignment="1" applyProtection="1">
      <alignment vertical="center"/>
      <protection locked="0"/>
    </xf>
    <xf numFmtId="178" fontId="8" fillId="2" borderId="19" xfId="3" applyNumberFormat="1" applyFont="1" applyFill="1" applyBorder="1" applyAlignment="1" applyProtection="1">
      <alignment vertical="center" shrinkToFit="1"/>
      <protection locked="0"/>
    </xf>
    <xf numFmtId="177" fontId="8" fillId="2" borderId="19" xfId="3" applyNumberFormat="1" applyFont="1" applyFill="1" applyBorder="1" applyAlignment="1" applyProtection="1">
      <alignment vertical="center" shrinkToFit="1"/>
      <protection locked="0"/>
    </xf>
    <xf numFmtId="0" fontId="8" fillId="2" borderId="19" xfId="3" applyNumberFormat="1" applyFont="1" applyFill="1" applyBorder="1" applyAlignment="1" applyProtection="1">
      <alignment vertical="center"/>
      <protection locked="0"/>
    </xf>
    <xf numFmtId="0" fontId="8" fillId="2" borderId="19" xfId="3" applyNumberFormat="1" applyFont="1" applyFill="1" applyBorder="1" applyAlignment="1" applyProtection="1">
      <alignment vertical="center" shrinkToFit="1"/>
      <protection locked="0"/>
    </xf>
    <xf numFmtId="0" fontId="17" fillId="2" borderId="0" xfId="2" applyFont="1" applyFill="1" applyAlignment="1">
      <alignment horizontal="distributed" vertical="center"/>
    </xf>
    <xf numFmtId="0" fontId="13" fillId="2" borderId="1" xfId="2" applyFont="1" applyFill="1" applyBorder="1" applyAlignment="1">
      <alignment horizontal="distributed" vertical="center"/>
    </xf>
    <xf numFmtId="0" fontId="8" fillId="2" borderId="2" xfId="0" applyFont="1" applyFill="1" applyBorder="1" applyAlignment="1">
      <alignment horizontal="distributed" vertical="center" justifyLastLine="1"/>
    </xf>
    <xf numFmtId="178" fontId="8" fillId="2" borderId="2" xfId="3" applyNumberFormat="1" applyFont="1" applyFill="1" applyBorder="1" applyAlignment="1" applyProtection="1">
      <alignment vertical="center"/>
      <protection locked="0"/>
    </xf>
    <xf numFmtId="178" fontId="8" fillId="2" borderId="1" xfId="3" applyNumberFormat="1" applyFont="1" applyFill="1" applyBorder="1" applyAlignment="1" applyProtection="1">
      <alignment vertical="center"/>
      <protection locked="0"/>
    </xf>
    <xf numFmtId="178" fontId="8" fillId="2" borderId="1" xfId="3" applyNumberFormat="1" applyFont="1" applyFill="1" applyBorder="1" applyAlignment="1" applyProtection="1">
      <alignment vertical="center" shrinkToFit="1"/>
      <protection locked="0"/>
    </xf>
    <xf numFmtId="177" fontId="8" fillId="2" borderId="1" xfId="3" applyNumberFormat="1" applyFont="1" applyFill="1" applyBorder="1" applyAlignment="1" applyProtection="1">
      <alignment vertical="center" shrinkToFit="1"/>
      <protection locked="0"/>
    </xf>
    <xf numFmtId="0" fontId="8" fillId="2" borderId="1" xfId="3" applyNumberFormat="1" applyFont="1" applyFill="1" applyBorder="1" applyAlignment="1" applyProtection="1">
      <alignment vertical="center"/>
      <protection locked="0"/>
    </xf>
    <xf numFmtId="0" fontId="8" fillId="2" borderId="1" xfId="3" applyNumberFormat="1" applyFont="1" applyFill="1" applyBorder="1" applyAlignment="1" applyProtection="1">
      <alignment vertical="center" shrinkToFit="1"/>
      <protection locked="0"/>
    </xf>
    <xf numFmtId="0" fontId="8" fillId="2" borderId="17" xfId="2" applyFont="1" applyFill="1" applyBorder="1">
      <alignment vertical="center"/>
    </xf>
    <xf numFmtId="0" fontId="8" fillId="2" borderId="0" xfId="2" applyFont="1" applyFill="1" applyAlignment="1">
      <alignment horizontal="right" vertical="center"/>
    </xf>
    <xf numFmtId="0" fontId="8" fillId="2" borderId="6" xfId="0" applyFont="1" applyFill="1" applyBorder="1" applyAlignment="1">
      <alignment horizontal="distributed" vertical="center" wrapText="1" justifyLastLine="1"/>
    </xf>
    <xf numFmtId="0" fontId="8" fillId="2" borderId="7" xfId="0" applyFont="1" applyFill="1" applyBorder="1" applyAlignment="1">
      <alignment horizontal="distributed" vertical="center" wrapText="1" justifyLastLine="1"/>
    </xf>
    <xf numFmtId="0" fontId="8" fillId="2" borderId="0" xfId="0" applyFont="1" applyFill="1" applyAlignment="1">
      <alignment horizontal="distributed" vertical="center" wrapText="1" justifyLastLine="1"/>
    </xf>
    <xf numFmtId="179" fontId="13" fillId="2" borderId="0" xfId="0" applyNumberFormat="1" applyFont="1" applyFill="1" applyAlignment="1">
      <alignment vertical="center"/>
    </xf>
    <xf numFmtId="0" fontId="8" fillId="2" borderId="0" xfId="0" applyFont="1" applyFill="1" applyAlignment="1">
      <alignment horizontal="distributed" vertical="distributed" textRotation="255" justifyLastLine="1"/>
    </xf>
    <xf numFmtId="0" fontId="8" fillId="2" borderId="0" xfId="0" applyFont="1" applyFill="1" applyAlignment="1">
      <alignment horizontal="distributed" vertical="center"/>
    </xf>
    <xf numFmtId="38" fontId="8" fillId="2" borderId="13" xfId="1" applyFont="1" applyFill="1" applyBorder="1" applyAlignment="1">
      <alignment horizontal="distributed" vertical="center" wrapText="1" justifyLastLine="1"/>
    </xf>
    <xf numFmtId="38" fontId="8" fillId="2" borderId="0" xfId="1" applyFont="1" applyFill="1" applyBorder="1" applyAlignment="1">
      <alignment horizontal="right" vertical="center"/>
    </xf>
    <xf numFmtId="38" fontId="8" fillId="2" borderId="19" xfId="1" applyFont="1" applyFill="1" applyBorder="1" applyAlignment="1">
      <alignment vertical="center"/>
    </xf>
    <xf numFmtId="38" fontId="8" fillId="2" borderId="4" xfId="1" applyFont="1" applyFill="1" applyBorder="1" applyAlignment="1">
      <alignment vertical="center"/>
    </xf>
    <xf numFmtId="38" fontId="8" fillId="2" borderId="0" xfId="0" applyNumberFormat="1" applyFont="1" applyFill="1" applyAlignment="1">
      <alignment vertical="center"/>
    </xf>
    <xf numFmtId="38" fontId="8" fillId="2" borderId="0" xfId="1" applyFont="1" applyFill="1" applyBorder="1" applyAlignment="1">
      <alignment vertical="center" wrapText="1"/>
    </xf>
    <xf numFmtId="38" fontId="8" fillId="2" borderId="0" xfId="1" applyFont="1" applyFill="1" applyBorder="1" applyAlignment="1">
      <alignment horizontal="right" vertical="center" wrapText="1"/>
    </xf>
    <xf numFmtId="38" fontId="8" fillId="2" borderId="0" xfId="1" applyFont="1" applyFill="1" applyBorder="1" applyAlignment="1" applyProtection="1">
      <alignment vertical="center"/>
      <protection locked="0"/>
    </xf>
    <xf numFmtId="38" fontId="8" fillId="2" borderId="0" xfId="0" applyNumberFormat="1" applyFont="1" applyFill="1" applyAlignment="1" applyProtection="1">
      <alignment vertical="center"/>
      <protection locked="0"/>
    </xf>
    <xf numFmtId="38" fontId="8" fillId="2" borderId="0" xfId="1" applyFont="1" applyFill="1" applyBorder="1" applyAlignment="1" applyProtection="1">
      <alignment horizontal="right" vertical="center"/>
      <protection locked="0"/>
    </xf>
    <xf numFmtId="38" fontId="8" fillId="2" borderId="19" xfId="1" applyFont="1" applyFill="1" applyBorder="1" applyAlignment="1" applyProtection="1">
      <alignment vertical="center"/>
      <protection locked="0"/>
    </xf>
    <xf numFmtId="38" fontId="8" fillId="2" borderId="19" xfId="1" applyFont="1" applyFill="1" applyBorder="1" applyAlignment="1" applyProtection="1">
      <alignment horizontal="right" vertical="center"/>
      <protection locked="0"/>
    </xf>
    <xf numFmtId="0" fontId="8" fillId="2" borderId="24" xfId="0" applyFont="1" applyFill="1" applyBorder="1" applyAlignment="1">
      <alignment horizontal="distributed" vertical="center" justifyLastLine="1"/>
    </xf>
    <xf numFmtId="38" fontId="8" fillId="2" borderId="1" xfId="1" applyFont="1" applyFill="1" applyBorder="1" applyAlignment="1">
      <alignment horizontal="distributed" vertical="center"/>
    </xf>
    <xf numFmtId="0" fontId="8" fillId="2" borderId="27" xfId="0" applyFont="1" applyFill="1" applyBorder="1" applyAlignment="1">
      <alignment horizontal="distributed" vertical="center" justifyLastLine="1"/>
    </xf>
    <xf numFmtId="38" fontId="8" fillId="2" borderId="2" xfId="1" applyFont="1" applyFill="1" applyBorder="1" applyAlignment="1">
      <alignment vertical="center"/>
    </xf>
    <xf numFmtId="38" fontId="8" fillId="2" borderId="1" xfId="1" applyFont="1" applyFill="1" applyBorder="1" applyAlignment="1" applyProtection="1">
      <alignment vertical="center"/>
      <protection locked="0"/>
    </xf>
    <xf numFmtId="38" fontId="8" fillId="2" borderId="1" xfId="1" applyFont="1" applyFill="1" applyBorder="1" applyAlignment="1" applyProtection="1">
      <alignment horizontal="right" vertical="center"/>
      <protection locked="0"/>
    </xf>
    <xf numFmtId="38" fontId="8" fillId="2" borderId="4" xfId="1" applyFont="1" applyFill="1" applyBorder="1" applyAlignment="1" applyProtection="1">
      <alignment vertical="center"/>
      <protection locked="0"/>
    </xf>
    <xf numFmtId="38" fontId="8" fillId="2" borderId="10" xfId="1" applyFont="1" applyFill="1" applyBorder="1" applyAlignment="1" applyProtection="1">
      <alignment vertical="center"/>
      <protection locked="0"/>
    </xf>
    <xf numFmtId="3" fontId="8" fillId="2" borderId="23"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protection locked="0"/>
    </xf>
    <xf numFmtId="3" fontId="8" fillId="2" borderId="1" xfId="0" applyNumberFormat="1" applyFont="1" applyFill="1" applyBorder="1" applyAlignment="1" applyProtection="1">
      <alignment vertical="center"/>
      <protection locked="0"/>
    </xf>
    <xf numFmtId="176" fontId="8" fillId="2" borderId="0" xfId="0" applyNumberFormat="1" applyFont="1" applyFill="1" applyAlignment="1">
      <alignment vertical="center"/>
    </xf>
    <xf numFmtId="0" fontId="8" fillId="2" borderId="0" xfId="0" applyFont="1" applyFill="1" applyAlignment="1">
      <alignment vertical="center" wrapText="1"/>
    </xf>
    <xf numFmtId="0" fontId="8" fillId="2" borderId="1" xfId="0" applyFont="1" applyFill="1" applyBorder="1" applyAlignment="1">
      <alignment vertical="center"/>
    </xf>
    <xf numFmtId="0" fontId="8" fillId="2" borderId="4" xfId="0" applyFont="1" applyFill="1" applyBorder="1" applyAlignment="1">
      <alignment horizontal="right" vertical="center"/>
    </xf>
    <xf numFmtId="0" fontId="8" fillId="2" borderId="4" xfId="0" applyFont="1" applyFill="1" applyBorder="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8" fillId="2" borderId="23" xfId="0" applyFont="1" applyFill="1" applyBorder="1" applyAlignment="1" applyProtection="1">
      <alignment horizontal="right" vertical="center"/>
      <protection locked="0"/>
    </xf>
    <xf numFmtId="0" fontId="8" fillId="2" borderId="19" xfId="0" applyFont="1" applyFill="1" applyBorder="1" applyAlignment="1" applyProtection="1">
      <alignment horizontal="right" vertical="center"/>
      <protection locked="0"/>
    </xf>
    <xf numFmtId="0" fontId="8" fillId="2" borderId="24" xfId="0" applyFont="1" applyFill="1" applyBorder="1" applyAlignment="1">
      <alignment horizontal="distributed" vertical="center"/>
    </xf>
    <xf numFmtId="0" fontId="8" fillId="2" borderId="1" xfId="0" applyFont="1" applyFill="1" applyBorder="1" applyAlignment="1">
      <alignment horizontal="distributed" vertical="center"/>
    </xf>
    <xf numFmtId="0" fontId="8" fillId="2" borderId="27" xfId="0" applyFont="1" applyFill="1" applyBorder="1" applyAlignment="1">
      <alignment horizontal="distributed" vertical="center"/>
    </xf>
    <xf numFmtId="0" fontId="8" fillId="2" borderId="2"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protection locked="0"/>
    </xf>
    <xf numFmtId="0" fontId="8" fillId="2" borderId="17" xfId="0" applyFont="1" applyFill="1" applyBorder="1" applyAlignment="1">
      <alignment vertical="center"/>
    </xf>
    <xf numFmtId="0" fontId="8" fillId="2" borderId="0" xfId="0" applyFont="1" applyFill="1" applyAlignment="1" applyProtection="1">
      <alignment vertical="center"/>
      <protection locked="0"/>
    </xf>
    <xf numFmtId="180" fontId="8" fillId="2" borderId="0" xfId="0" quotePrefix="1" applyNumberFormat="1" applyFont="1" applyFill="1" applyAlignment="1" applyProtection="1">
      <alignment horizontal="right" vertical="center"/>
      <protection locked="0"/>
    </xf>
    <xf numFmtId="0" fontId="12" fillId="2" borderId="0" xfId="0" applyFont="1" applyFill="1" applyAlignment="1">
      <alignment horizontal="left" vertical="center"/>
    </xf>
    <xf numFmtId="176" fontId="8" fillId="2" borderId="23" xfId="0" applyNumberFormat="1" applyFont="1" applyFill="1" applyBorder="1" applyAlignment="1" applyProtection="1">
      <alignment vertical="center"/>
      <protection locked="0"/>
    </xf>
    <xf numFmtId="176" fontId="8" fillId="2" borderId="0" xfId="0" applyNumberFormat="1" applyFont="1" applyFill="1" applyAlignment="1" applyProtection="1">
      <alignment vertical="center"/>
      <protection locked="0"/>
    </xf>
    <xf numFmtId="176" fontId="8" fillId="2" borderId="4" xfId="0" applyNumberFormat="1" applyFont="1" applyFill="1" applyBorder="1" applyAlignment="1" applyProtection="1">
      <alignment vertical="center"/>
      <protection locked="0"/>
    </xf>
    <xf numFmtId="176" fontId="8" fillId="2" borderId="2" xfId="0" applyNumberFormat="1" applyFont="1" applyFill="1" applyBorder="1" applyAlignment="1" applyProtection="1">
      <alignment vertical="center"/>
      <protection locked="0"/>
    </xf>
    <xf numFmtId="176" fontId="8" fillId="2" borderId="1" xfId="0" applyNumberFormat="1" applyFont="1" applyFill="1" applyBorder="1" applyAlignment="1" applyProtection="1">
      <alignment vertical="center"/>
      <protection locked="0"/>
    </xf>
    <xf numFmtId="176" fontId="8" fillId="2" borderId="4" xfId="0" applyNumberFormat="1" applyFont="1" applyFill="1" applyBorder="1" applyAlignment="1">
      <alignment vertical="center"/>
    </xf>
    <xf numFmtId="0" fontId="8" fillId="2" borderId="1" xfId="0" applyFont="1" applyFill="1" applyBorder="1" applyAlignment="1">
      <alignment horizontal="center" vertical="center"/>
    </xf>
    <xf numFmtId="176" fontId="8" fillId="2" borderId="19" xfId="0" applyNumberFormat="1" applyFont="1" applyFill="1" applyBorder="1" applyAlignment="1" applyProtection="1">
      <alignment vertical="center"/>
      <protection locked="0"/>
    </xf>
    <xf numFmtId="0" fontId="8" fillId="2" borderId="0" xfId="0" applyFont="1" applyFill="1"/>
    <xf numFmtId="38" fontId="12" fillId="2" borderId="0" xfId="1" applyFont="1" applyFill="1" applyBorder="1" applyAlignment="1">
      <alignment vertical="center"/>
    </xf>
    <xf numFmtId="38" fontId="8" fillId="2" borderId="20" xfId="1" applyFont="1" applyFill="1" applyBorder="1" applyAlignment="1">
      <alignment horizontal="distributed" vertical="center" wrapText="1"/>
    </xf>
    <xf numFmtId="0" fontId="8" fillId="2" borderId="22" xfId="0" applyFont="1" applyFill="1" applyBorder="1" applyAlignment="1">
      <alignment horizontal="distributed" vertical="center" wrapText="1"/>
    </xf>
    <xf numFmtId="3" fontId="8" fillId="2" borderId="0" xfId="0" applyNumberFormat="1" applyFont="1" applyFill="1" applyAlignment="1">
      <alignment horizontal="right" vertical="center"/>
    </xf>
    <xf numFmtId="3" fontId="8" fillId="2" borderId="0" xfId="0" applyNumberFormat="1" applyFont="1" applyFill="1" applyAlignment="1" applyProtection="1">
      <alignment horizontal="right" vertical="center"/>
      <protection locked="0"/>
    </xf>
    <xf numFmtId="38" fontId="8" fillId="2" borderId="8" xfId="1" applyFont="1" applyFill="1" applyBorder="1" applyAlignment="1">
      <alignment horizontal="distributed" vertical="center" shrinkToFit="1"/>
    </xf>
    <xf numFmtId="38" fontId="8" fillId="2" borderId="29" xfId="1" applyFont="1" applyFill="1" applyBorder="1" applyAlignment="1">
      <alignment horizontal="distributed" vertical="center"/>
    </xf>
    <xf numFmtId="38" fontId="8" fillId="2" borderId="1" xfId="1" applyFont="1" applyFill="1" applyBorder="1" applyAlignment="1">
      <alignment horizontal="right" vertical="center"/>
    </xf>
    <xf numFmtId="38" fontId="8" fillId="2" borderId="29" xfId="1" applyFont="1" applyFill="1" applyBorder="1" applyAlignment="1">
      <alignment horizontal="distributed" vertical="center" wrapText="1"/>
    </xf>
    <xf numFmtId="38" fontId="8" fillId="2" borderId="1" xfId="1" applyFont="1" applyFill="1" applyBorder="1" applyAlignment="1">
      <alignment vertical="center" wrapText="1"/>
    </xf>
    <xf numFmtId="0" fontId="8" fillId="2" borderId="13" xfId="0" applyFont="1" applyFill="1" applyBorder="1" applyAlignment="1">
      <alignment horizontal="distributed" vertical="distributed" justifyLastLine="1"/>
    </xf>
    <xf numFmtId="0" fontId="8" fillId="2" borderId="12" xfId="0" applyFont="1" applyFill="1" applyBorder="1" applyAlignment="1">
      <alignment horizontal="distributed" vertical="distributed" justifyLastLine="1"/>
    </xf>
    <xf numFmtId="38" fontId="8" fillId="2" borderId="1" xfId="1" applyFont="1" applyFill="1" applyBorder="1" applyAlignment="1">
      <alignment horizontal="right" vertical="center" wrapText="1"/>
    </xf>
    <xf numFmtId="0" fontId="8" fillId="2" borderId="5" xfId="0" applyFont="1" applyFill="1" applyBorder="1" applyAlignment="1">
      <alignment vertical="center"/>
    </xf>
    <xf numFmtId="38" fontId="8" fillId="2" borderId="0" xfId="1" applyFont="1" applyFill="1" applyBorder="1" applyAlignment="1" applyProtection="1">
      <alignment vertical="center" wrapText="1"/>
      <protection locked="0"/>
    </xf>
    <xf numFmtId="0" fontId="8" fillId="2" borderId="3" xfId="0" applyFont="1" applyFill="1" applyBorder="1" applyAlignment="1">
      <alignment vertical="center"/>
    </xf>
    <xf numFmtId="38" fontId="8" fillId="2" borderId="27" xfId="1" applyFont="1" applyFill="1" applyBorder="1" applyAlignment="1">
      <alignment horizontal="distributed" vertical="center" wrapText="1"/>
    </xf>
    <xf numFmtId="38" fontId="8" fillId="2" borderId="7" xfId="1" applyFont="1" applyFill="1" applyBorder="1" applyAlignment="1">
      <alignment horizontal="distributed" vertical="center" wrapText="1" justifyLastLine="1" shrinkToFit="1"/>
    </xf>
    <xf numFmtId="38" fontId="8" fillId="2" borderId="7" xfId="1" applyFont="1" applyFill="1" applyBorder="1" applyAlignment="1">
      <alignment horizontal="distributed" vertical="center" wrapText="1" justifyLastLine="1"/>
    </xf>
    <xf numFmtId="38" fontId="8" fillId="2" borderId="7" xfId="1" applyFont="1" applyFill="1" applyBorder="1" applyAlignment="1">
      <alignment horizontal="distributed" vertical="center" justifyLastLine="1"/>
    </xf>
    <xf numFmtId="38" fontId="8" fillId="2" borderId="6" xfId="1" applyFont="1" applyFill="1" applyBorder="1" applyAlignment="1">
      <alignment horizontal="distributed" vertical="center" wrapText="1" justifyLastLine="1"/>
    </xf>
    <xf numFmtId="38" fontId="8" fillId="2" borderId="4" xfId="0" applyNumberFormat="1" applyFont="1" applyFill="1" applyBorder="1" applyAlignment="1">
      <alignment vertical="center"/>
    </xf>
    <xf numFmtId="38" fontId="8" fillId="2" borderId="4" xfId="0" applyNumberFormat="1" applyFont="1" applyFill="1" applyBorder="1" applyAlignment="1" applyProtection="1">
      <alignment vertical="center"/>
      <protection locked="0"/>
    </xf>
    <xf numFmtId="49" fontId="8" fillId="2" borderId="0" xfId="1" applyNumberFormat="1" applyFont="1" applyFill="1" applyBorder="1" applyAlignment="1" applyProtection="1">
      <alignment horizontal="right" vertical="center"/>
      <protection locked="0"/>
    </xf>
    <xf numFmtId="49" fontId="8" fillId="2" borderId="1" xfId="1" applyNumberFormat="1" applyFont="1" applyFill="1" applyBorder="1" applyAlignment="1" applyProtection="1">
      <alignment horizontal="right" vertical="center"/>
      <protection locked="0"/>
    </xf>
    <xf numFmtId="38" fontId="13" fillId="2" borderId="0" xfId="1" applyFont="1" applyFill="1" applyBorder="1" applyAlignment="1">
      <alignment horizontal="right" vertical="center"/>
    </xf>
    <xf numFmtId="38" fontId="13" fillId="2" borderId="0" xfId="1" applyFont="1" applyFill="1" applyBorder="1" applyAlignment="1" applyProtection="1">
      <alignment horizontal="right" vertical="center"/>
      <protection locked="0"/>
    </xf>
    <xf numFmtId="38" fontId="8" fillId="2" borderId="12" xfId="1" applyFont="1" applyFill="1" applyBorder="1" applyAlignment="1">
      <alignment horizontal="distributed" vertical="center" justifyLastLine="1"/>
    </xf>
    <xf numFmtId="0" fontId="8" fillId="2" borderId="0" xfId="0" applyFont="1" applyFill="1" applyAlignment="1">
      <alignment horizontal="distributed" justifyLastLine="1"/>
    </xf>
    <xf numFmtId="38" fontId="8" fillId="2" borderId="7" xfId="1" applyFont="1" applyFill="1" applyBorder="1" applyAlignment="1">
      <alignment horizontal="center" vertical="center" justifyLastLine="1"/>
    </xf>
    <xf numFmtId="0" fontId="8" fillId="2" borderId="5" xfId="0" applyFont="1" applyFill="1" applyBorder="1"/>
    <xf numFmtId="38" fontId="8" fillId="2" borderId="0" xfId="1" applyFont="1" applyFill="1" applyBorder="1" applyAlignment="1">
      <alignment horizontal="right" vertical="center" shrinkToFit="1"/>
    </xf>
    <xf numFmtId="0" fontId="8" fillId="2" borderId="3" xfId="0" applyFont="1" applyFill="1" applyBorder="1"/>
    <xf numFmtId="38" fontId="8" fillId="2" borderId="29" xfId="1" applyFont="1" applyFill="1" applyBorder="1" applyAlignment="1">
      <alignment horizontal="distributed" vertical="center" justifyLastLine="1"/>
    </xf>
    <xf numFmtId="179" fontId="8" fillId="2" borderId="23" xfId="0" applyNumberFormat="1" applyFont="1" applyFill="1" applyBorder="1" applyAlignment="1">
      <alignment vertical="center" shrinkToFit="1"/>
    </xf>
    <xf numFmtId="179" fontId="8" fillId="2" borderId="0" xfId="0" applyNumberFormat="1" applyFont="1" applyFill="1" applyAlignment="1">
      <alignment vertical="center" shrinkToFit="1"/>
    </xf>
    <xf numFmtId="179" fontId="8" fillId="2" borderId="4" xfId="0" applyNumberFormat="1" applyFont="1" applyFill="1" applyBorder="1" applyAlignment="1">
      <alignment vertical="center" shrinkToFit="1"/>
    </xf>
    <xf numFmtId="179" fontId="13" fillId="2" borderId="0" xfId="0" applyNumberFormat="1" applyFont="1" applyFill="1" applyAlignment="1">
      <alignment vertical="center" shrinkToFit="1"/>
    </xf>
    <xf numFmtId="179" fontId="13" fillId="2" borderId="4" xfId="0" applyNumberFormat="1" applyFont="1" applyFill="1" applyBorder="1" applyAlignment="1">
      <alignment horizontal="right" vertical="center" shrinkToFit="1"/>
    </xf>
    <xf numFmtId="179" fontId="13" fillId="2" borderId="4" xfId="0" applyNumberFormat="1" applyFont="1" applyFill="1" applyBorder="1" applyAlignment="1" applyProtection="1">
      <alignment horizontal="right" vertical="center" shrinkToFit="1"/>
      <protection locked="0"/>
    </xf>
    <xf numFmtId="179" fontId="13" fillId="2" borderId="0" xfId="0" applyNumberFormat="1" applyFont="1" applyFill="1" applyAlignment="1" applyProtection="1">
      <alignment vertical="center" shrinkToFit="1"/>
      <protection locked="0"/>
    </xf>
    <xf numFmtId="179" fontId="8" fillId="2" borderId="0" xfId="0" applyNumberFormat="1" applyFont="1" applyFill="1" applyAlignment="1" applyProtection="1">
      <alignment vertical="center" shrinkToFit="1"/>
      <protection locked="0"/>
    </xf>
    <xf numFmtId="179" fontId="13" fillId="2" borderId="20" xfId="0" applyNumberFormat="1" applyFont="1" applyFill="1" applyBorder="1" applyAlignment="1" applyProtection="1">
      <alignment horizontal="right" vertical="center" shrinkToFit="1"/>
      <protection locked="0"/>
    </xf>
    <xf numFmtId="179" fontId="13" fillId="2" borderId="10" xfId="0" applyNumberFormat="1" applyFont="1" applyFill="1" applyBorder="1" applyAlignment="1" applyProtection="1">
      <alignment horizontal="right" vertical="center" shrinkToFit="1"/>
      <protection locked="0"/>
    </xf>
    <xf numFmtId="179" fontId="13" fillId="2" borderId="10" xfId="0" quotePrefix="1" applyNumberFormat="1" applyFont="1" applyFill="1" applyBorder="1" applyAlignment="1" applyProtection="1">
      <alignment horizontal="right" vertical="center" shrinkToFit="1"/>
      <protection locked="0"/>
    </xf>
    <xf numFmtId="179" fontId="8" fillId="2" borderId="10" xfId="0" applyNumberFormat="1" applyFont="1" applyFill="1" applyBorder="1" applyAlignment="1" applyProtection="1">
      <alignment horizontal="right" vertical="center" shrinkToFit="1"/>
      <protection locked="0"/>
    </xf>
    <xf numFmtId="179" fontId="8" fillId="2" borderId="10" xfId="0" applyNumberFormat="1" applyFont="1" applyFill="1" applyBorder="1" applyAlignment="1" applyProtection="1">
      <alignment vertical="center" shrinkToFit="1"/>
      <protection locked="0"/>
    </xf>
    <xf numFmtId="179" fontId="13" fillId="2" borderId="2" xfId="0" applyNumberFormat="1" applyFont="1" applyFill="1" applyBorder="1" applyAlignment="1" applyProtection="1">
      <alignment horizontal="right" vertical="center" shrinkToFit="1"/>
      <protection locked="0"/>
    </xf>
    <xf numFmtId="179" fontId="13" fillId="2" borderId="1" xfId="0" applyNumberFormat="1" applyFont="1" applyFill="1" applyBorder="1" applyAlignment="1" applyProtection="1">
      <alignment horizontal="right" vertical="center" shrinkToFit="1"/>
      <protection locked="0"/>
    </xf>
    <xf numFmtId="179" fontId="13" fillId="2" borderId="1" xfId="0" quotePrefix="1" applyNumberFormat="1" applyFont="1" applyFill="1" applyBorder="1" applyAlignment="1" applyProtection="1">
      <alignment horizontal="right" vertical="center" shrinkToFit="1"/>
      <protection locked="0"/>
    </xf>
    <xf numFmtId="179" fontId="8" fillId="2" borderId="1" xfId="0" applyNumberFormat="1" applyFont="1" applyFill="1" applyBorder="1" applyAlignment="1" applyProtection="1">
      <alignment horizontal="right" vertical="center" shrinkToFit="1"/>
      <protection locked="0"/>
    </xf>
    <xf numFmtId="179" fontId="8" fillId="2" borderId="1" xfId="0" applyNumberFormat="1" applyFont="1" applyFill="1" applyBorder="1" applyAlignment="1" applyProtection="1">
      <alignment vertical="center" shrinkToFit="1"/>
      <protection locked="0"/>
    </xf>
    <xf numFmtId="0" fontId="8" fillId="2" borderId="15" xfId="0" applyFont="1" applyFill="1" applyBorder="1" applyAlignment="1">
      <alignment vertical="center"/>
    </xf>
    <xf numFmtId="0" fontId="18" fillId="2" borderId="13" xfId="0" applyFont="1" applyFill="1" applyBorder="1" applyAlignment="1">
      <alignment horizontal="distributed" vertical="center" wrapText="1" justifyLastLine="1"/>
    </xf>
    <xf numFmtId="0" fontId="14" fillId="2" borderId="3" xfId="0" applyFont="1" applyFill="1" applyBorder="1" applyAlignment="1">
      <alignment horizontal="center" vertical="top" justifyLastLine="1"/>
    </xf>
    <xf numFmtId="38" fontId="8" fillId="2" borderId="20" xfId="1" applyFont="1" applyFill="1" applyBorder="1" applyAlignment="1">
      <alignment horizontal="right" vertical="center"/>
    </xf>
    <xf numFmtId="38" fontId="8" fillId="2" borderId="10" xfId="1" applyFont="1" applyFill="1" applyBorder="1" applyAlignment="1">
      <alignment horizontal="right" vertical="center"/>
    </xf>
    <xf numFmtId="38" fontId="13" fillId="2" borderId="10" xfId="1" applyFont="1" applyFill="1" applyBorder="1" applyAlignment="1">
      <alignment horizontal="right" vertical="center"/>
    </xf>
    <xf numFmtId="0" fontId="8" fillId="2" borderId="24" xfId="0" applyFont="1" applyFill="1" applyBorder="1" applyAlignment="1">
      <alignment vertical="center"/>
    </xf>
    <xf numFmtId="38" fontId="8" fillId="2" borderId="22" xfId="1" applyFont="1" applyFill="1" applyBorder="1" applyAlignment="1">
      <alignment horizontal="distributed" vertical="center" wrapText="1" justifyLastLine="1"/>
    </xf>
    <xf numFmtId="0" fontId="8" fillId="2" borderId="22" xfId="0" applyFont="1" applyFill="1" applyBorder="1" applyAlignment="1">
      <alignment horizontal="distributed" vertical="center" wrapText="1" justifyLastLine="1"/>
    </xf>
    <xf numFmtId="38" fontId="8" fillId="2" borderId="20" xfId="1" applyFont="1" applyFill="1" applyBorder="1" applyAlignment="1">
      <alignment horizontal="distributed" vertical="center" wrapText="1" justifyLastLine="1" shrinkToFit="1"/>
    </xf>
    <xf numFmtId="38" fontId="15" fillId="2" borderId="20" xfId="1" applyFont="1" applyFill="1" applyBorder="1" applyAlignment="1">
      <alignment horizontal="distributed" vertical="center" wrapText="1" justifyLastLine="1"/>
    </xf>
    <xf numFmtId="38" fontId="8" fillId="2" borderId="10" xfId="1" applyFont="1" applyFill="1" applyBorder="1" applyAlignment="1">
      <alignment horizontal="distributed" vertical="center" wrapText="1" justifyLastLine="1" shrinkToFit="1"/>
    </xf>
    <xf numFmtId="0" fontId="8" fillId="2" borderId="15" xfId="0" applyFont="1" applyFill="1" applyBorder="1" applyAlignment="1">
      <alignment vertical="center" wrapText="1"/>
    </xf>
    <xf numFmtId="38" fontId="8" fillId="2" borderId="22" xfId="1" applyFont="1" applyFill="1" applyBorder="1" applyAlignment="1">
      <alignment horizontal="distributed" vertical="center" wrapText="1" justifyLastLine="1" shrinkToFit="1"/>
    </xf>
    <xf numFmtId="38" fontId="15" fillId="2" borderId="19" xfId="1" applyFont="1" applyFill="1" applyBorder="1" applyAlignment="1">
      <alignment horizontal="distributed" vertical="center"/>
    </xf>
    <xf numFmtId="0" fontId="15" fillId="2" borderId="10" xfId="0" applyFont="1" applyFill="1" applyBorder="1" applyAlignment="1">
      <alignment horizontal="distributed" vertical="center"/>
    </xf>
    <xf numFmtId="38" fontId="15" fillId="2" borderId="4" xfId="1" applyFont="1" applyFill="1" applyBorder="1" applyAlignment="1">
      <alignment horizontal="distributed" vertical="distributed"/>
    </xf>
    <xf numFmtId="0" fontId="15" fillId="2" borderId="2" xfId="0" applyFont="1" applyFill="1" applyBorder="1" applyAlignment="1">
      <alignment horizontal="distributed" vertical="center"/>
    </xf>
    <xf numFmtId="0" fontId="8" fillId="2" borderId="0" xfId="0" applyFont="1" applyFill="1" applyAlignment="1">
      <alignment horizontal="left" vertical="center" wrapText="1"/>
    </xf>
    <xf numFmtId="0" fontId="8" fillId="2" borderId="17" xfId="0" applyFont="1" applyFill="1" applyBorder="1" applyAlignment="1">
      <alignment horizontal="distributed" vertical="center" justifyLastLine="1"/>
    </xf>
    <xf numFmtId="0" fontId="8" fillId="2" borderId="8" xfId="0" applyFont="1" applyFill="1" applyBorder="1" applyAlignment="1">
      <alignment horizontal="distributed" vertical="center"/>
    </xf>
    <xf numFmtId="38" fontId="8" fillId="2" borderId="7" xfId="1" applyFont="1" applyFill="1" applyBorder="1" applyAlignment="1">
      <alignment horizontal="distributed" vertical="center"/>
    </xf>
    <xf numFmtId="0" fontId="8" fillId="2" borderId="7" xfId="0" applyFont="1" applyFill="1" applyBorder="1" applyAlignment="1">
      <alignment horizontal="distributed" vertical="center"/>
    </xf>
    <xf numFmtId="38" fontId="8" fillId="2" borderId="0" xfId="1" applyFont="1" applyFill="1" applyBorder="1" applyAlignment="1">
      <alignment horizontal="distributed" vertical="center"/>
    </xf>
    <xf numFmtId="0" fontId="8" fillId="2" borderId="8" xfId="0" applyFont="1" applyFill="1" applyBorder="1" applyAlignment="1">
      <alignment horizontal="distributed" vertical="center" wrapText="1"/>
    </xf>
    <xf numFmtId="38" fontId="8" fillId="2" borderId="7" xfId="1" applyFont="1" applyFill="1" applyBorder="1" applyAlignment="1">
      <alignment horizontal="distributed" vertical="center" wrapText="1"/>
    </xf>
    <xf numFmtId="38" fontId="8" fillId="2" borderId="14" xfId="1" applyFont="1" applyFill="1" applyBorder="1" applyAlignment="1">
      <alignment horizontal="distributed" vertical="center" justifyLastLine="1"/>
    </xf>
    <xf numFmtId="0" fontId="8" fillId="2" borderId="17" xfId="0" applyFont="1" applyFill="1" applyBorder="1" applyAlignment="1">
      <alignment horizontal="right" vertical="center"/>
    </xf>
    <xf numFmtId="0" fontId="8" fillId="2" borderId="28" xfId="0" applyFont="1" applyFill="1" applyBorder="1" applyAlignment="1">
      <alignment horizontal="distributed" vertical="center"/>
    </xf>
    <xf numFmtId="38" fontId="8" fillId="2" borderId="26" xfId="1" applyFont="1" applyFill="1" applyBorder="1" applyAlignment="1">
      <alignment horizontal="distributed" vertical="center" wrapText="1"/>
    </xf>
    <xf numFmtId="0" fontId="8" fillId="2" borderId="26" xfId="0" applyFont="1" applyFill="1" applyBorder="1" applyAlignment="1">
      <alignment horizontal="distributed" vertical="center"/>
    </xf>
    <xf numFmtId="0" fontId="8" fillId="2" borderId="7" xfId="0" applyFont="1" applyFill="1" applyBorder="1" applyAlignment="1">
      <alignment horizontal="distributed" vertical="center" wrapText="1"/>
    </xf>
    <xf numFmtId="38" fontId="8" fillId="2" borderId="20" xfId="1" applyFont="1" applyFill="1" applyBorder="1" applyAlignment="1">
      <alignment horizontal="distributed" vertical="center" wrapText="1" justifyLastLine="1"/>
    </xf>
    <xf numFmtId="38" fontId="8" fillId="2" borderId="10" xfId="1" applyFont="1" applyFill="1" applyBorder="1" applyAlignment="1">
      <alignment horizontal="distributed" vertical="center" wrapText="1" justifyLastLine="1"/>
    </xf>
    <xf numFmtId="38" fontId="8" fillId="2" borderId="0" xfId="1" applyFont="1" applyFill="1" applyBorder="1" applyAlignment="1">
      <alignment horizontal="distributed" vertical="center" wrapText="1"/>
    </xf>
    <xf numFmtId="38" fontId="15" fillId="2" borderId="0" xfId="1" applyFont="1" applyFill="1" applyBorder="1" applyAlignment="1">
      <alignment horizontal="distributed" vertical="distributed"/>
    </xf>
    <xf numFmtId="0" fontId="8" fillId="2" borderId="7" xfId="0" applyFont="1" applyFill="1" applyBorder="1" applyAlignment="1">
      <alignment horizontal="distributed" vertical="center" justifyLastLine="1"/>
    </xf>
    <xf numFmtId="0" fontId="8" fillId="2" borderId="0" xfId="0" applyFont="1" applyFill="1" applyAlignment="1">
      <alignment horizontal="distributed" vertical="center" justifyLastLine="1"/>
    </xf>
    <xf numFmtId="0" fontId="8" fillId="2" borderId="4" xfId="0" applyFont="1" applyFill="1" applyBorder="1" applyAlignment="1">
      <alignment horizontal="distributed" vertical="center" justifyLastLine="1"/>
    </xf>
    <xf numFmtId="0" fontId="8" fillId="2" borderId="23" xfId="0" applyFont="1" applyFill="1" applyBorder="1" applyAlignment="1">
      <alignment horizontal="distributed" vertical="center" justifyLastLine="1"/>
    </xf>
    <xf numFmtId="0" fontId="8" fillId="2" borderId="29" xfId="0" applyFont="1" applyFill="1" applyBorder="1" applyAlignment="1">
      <alignment horizontal="distributed" vertical="center" wrapText="1"/>
    </xf>
    <xf numFmtId="0" fontId="13" fillId="2" borderId="9" xfId="2" applyFont="1" applyFill="1" applyBorder="1" applyAlignment="1">
      <alignment horizontal="distributed" vertical="distributed" justifyLastLine="1"/>
    </xf>
    <xf numFmtId="38" fontId="13" fillId="2" borderId="1" xfId="1" applyFont="1" applyFill="1" applyBorder="1" applyAlignment="1" applyProtection="1">
      <alignment horizontal="right" vertical="center"/>
      <protection locked="0"/>
    </xf>
    <xf numFmtId="0" fontId="8" fillId="2" borderId="0" xfId="0" applyFont="1" applyFill="1" applyAlignment="1">
      <alignment horizontal="right" vertical="center" wrapText="1"/>
    </xf>
    <xf numFmtId="38" fontId="8" fillId="2" borderId="23" xfId="1" applyFont="1" applyFill="1" applyBorder="1" applyAlignment="1">
      <alignment horizontal="right" vertical="center"/>
    </xf>
    <xf numFmtId="38" fontId="8" fillId="2" borderId="19"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0" xfId="0" applyNumberFormat="1" applyFont="1" applyFill="1" applyAlignment="1">
      <alignment horizontal="right" vertical="center"/>
    </xf>
    <xf numFmtId="38" fontId="8" fillId="2" borderId="4" xfId="1" applyFont="1" applyFill="1" applyBorder="1" applyAlignment="1">
      <alignment horizontal="right" vertical="center" wrapText="1"/>
    </xf>
    <xf numFmtId="38" fontId="8" fillId="2" borderId="0" xfId="0" applyNumberFormat="1" applyFont="1" applyFill="1" applyAlignment="1">
      <alignment horizontal="right" vertical="center" wrapText="1"/>
    </xf>
    <xf numFmtId="38" fontId="8" fillId="2" borderId="20" xfId="1" applyFont="1" applyFill="1" applyBorder="1" applyAlignment="1" applyProtection="1">
      <alignment horizontal="right" vertical="center"/>
      <protection locked="0"/>
    </xf>
    <xf numFmtId="38" fontId="8" fillId="2" borderId="0" xfId="0" applyNumberFormat="1" applyFont="1" applyFill="1" applyAlignment="1" applyProtection="1">
      <alignment horizontal="right" vertical="center"/>
      <protection locked="0"/>
    </xf>
    <xf numFmtId="0" fontId="8" fillId="2" borderId="1" xfId="0" applyFont="1" applyFill="1" applyBorder="1" applyAlignment="1">
      <alignment horizontal="right" vertical="center" wrapText="1"/>
    </xf>
    <xf numFmtId="0" fontId="8" fillId="2" borderId="1" xfId="0" applyFont="1" applyFill="1" applyBorder="1" applyAlignment="1">
      <alignment horizontal="right" vertical="center"/>
    </xf>
    <xf numFmtId="181" fontId="8" fillId="2" borderId="0" xfId="0" applyNumberFormat="1" applyFont="1" applyFill="1" applyAlignment="1">
      <alignment horizontal="right" vertical="center" wrapText="1"/>
    </xf>
    <xf numFmtId="181" fontId="8" fillId="2" borderId="0" xfId="0" applyNumberFormat="1" applyFont="1" applyFill="1" applyAlignment="1" applyProtection="1">
      <alignment horizontal="right" vertical="center" wrapText="1"/>
      <protection locked="0"/>
    </xf>
    <xf numFmtId="181" fontId="8" fillId="2" borderId="0" xfId="0" applyNumberFormat="1" applyFont="1" applyFill="1" applyAlignment="1">
      <alignment vertical="center"/>
    </xf>
    <xf numFmtId="181" fontId="8" fillId="2" borderId="0" xfId="0" applyNumberFormat="1" applyFont="1" applyFill="1" applyAlignment="1" applyProtection="1">
      <alignment vertical="center"/>
      <protection locked="0"/>
    </xf>
    <xf numFmtId="181" fontId="8" fillId="2" borderId="0" xfId="0" applyNumberFormat="1" applyFont="1" applyFill="1" applyAlignment="1">
      <alignment horizontal="right" vertical="center"/>
    </xf>
    <xf numFmtId="181" fontId="8" fillId="2" borderId="0" xfId="0" applyNumberFormat="1" applyFont="1" applyFill="1" applyAlignment="1" applyProtection="1">
      <alignment horizontal="right" vertical="center"/>
      <protection locked="0"/>
    </xf>
    <xf numFmtId="0" fontId="8" fillId="2" borderId="17" xfId="0" applyFont="1" applyFill="1" applyBorder="1" applyAlignment="1">
      <alignment horizontal="right" vertical="center" wrapText="1"/>
    </xf>
    <xf numFmtId="38" fontId="13" fillId="2" borderId="0" xfId="1" applyFont="1" applyFill="1" applyBorder="1" applyAlignment="1" applyProtection="1">
      <alignment vertical="center"/>
      <protection locked="0"/>
    </xf>
    <xf numFmtId="38" fontId="13" fillId="2" borderId="1" xfId="1" applyFont="1" applyFill="1" applyBorder="1" applyAlignment="1" applyProtection="1">
      <alignment vertical="center"/>
      <protection locked="0"/>
    </xf>
    <xf numFmtId="38" fontId="8" fillId="2" borderId="0" xfId="1" applyFont="1" applyFill="1" applyBorder="1" applyAlignment="1" applyProtection="1">
      <alignment horizontal="right" vertical="center" shrinkToFit="1"/>
      <protection locked="0"/>
    </xf>
    <xf numFmtId="38" fontId="13" fillId="2" borderId="10" xfId="1" applyFont="1" applyFill="1" applyBorder="1" applyAlignment="1" applyProtection="1">
      <alignment horizontal="right" vertical="center"/>
      <protection locked="0"/>
    </xf>
    <xf numFmtId="38" fontId="8" fillId="2" borderId="0" xfId="1" applyFont="1" applyFill="1" applyBorder="1" applyAlignment="1" applyProtection="1">
      <alignment horizontal="right" vertical="center" wrapText="1"/>
      <protection locked="0"/>
    </xf>
    <xf numFmtId="0" fontId="8" fillId="2" borderId="10"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20" fillId="2" borderId="7" xfId="0" applyFont="1" applyFill="1" applyBorder="1" applyAlignment="1">
      <alignment horizontal="distributed" vertical="center"/>
    </xf>
    <xf numFmtId="0" fontId="20" fillId="2" borderId="7" xfId="0" applyFont="1" applyFill="1" applyBorder="1" applyAlignment="1">
      <alignment horizontal="distributed" vertical="center" wrapText="1" justifyLastLine="1"/>
    </xf>
    <xf numFmtId="0" fontId="20" fillId="2" borderId="6" xfId="0" applyFont="1" applyFill="1" applyBorder="1" applyAlignment="1">
      <alignment horizontal="distributed" vertical="center" wrapText="1" justifyLastLine="1"/>
    </xf>
    <xf numFmtId="178" fontId="8" fillId="2" borderId="0" xfId="3" applyNumberFormat="1" applyFont="1" applyFill="1" applyBorder="1" applyAlignment="1">
      <alignment horizontal="right" vertical="center" shrinkToFit="1"/>
    </xf>
    <xf numFmtId="178" fontId="8" fillId="2" borderId="19" xfId="3" applyNumberFormat="1" applyFont="1" applyFill="1" applyBorder="1" applyAlignment="1" applyProtection="1">
      <alignment horizontal="right" vertical="center" shrinkToFit="1"/>
      <protection locked="0"/>
    </xf>
    <xf numFmtId="178" fontId="8" fillId="2" borderId="0" xfId="3" applyNumberFormat="1" applyFont="1" applyFill="1" applyBorder="1" applyAlignment="1" applyProtection="1">
      <alignment horizontal="right" vertical="center" shrinkToFit="1"/>
      <protection locked="0"/>
    </xf>
    <xf numFmtId="49" fontId="8" fillId="2" borderId="4" xfId="0" applyNumberFormat="1" applyFont="1" applyFill="1" applyBorder="1" applyAlignment="1" applyProtection="1">
      <alignment horizontal="right" vertical="center"/>
      <protection locked="0"/>
    </xf>
    <xf numFmtId="182" fontId="8" fillId="2" borderId="0" xfId="0" applyNumberFormat="1" applyFont="1" applyFill="1" applyAlignment="1" applyProtection="1">
      <alignment vertical="center"/>
      <protection locked="0"/>
    </xf>
    <xf numFmtId="182" fontId="8" fillId="2" borderId="1" xfId="0" applyNumberFormat="1" applyFont="1" applyFill="1" applyBorder="1" applyAlignment="1" applyProtection="1">
      <alignment vertical="center"/>
      <protection locked="0"/>
    </xf>
    <xf numFmtId="49" fontId="8" fillId="2" borderId="0" xfId="0" applyNumberFormat="1" applyFont="1" applyFill="1" applyAlignment="1" applyProtection="1">
      <alignment horizontal="right" vertical="center"/>
      <protection locked="0"/>
    </xf>
    <xf numFmtId="38" fontId="8" fillId="2" borderId="10" xfId="1" applyFont="1" applyFill="1" applyBorder="1" applyAlignment="1" applyProtection="1">
      <alignment horizontal="right" vertical="center"/>
      <protection locked="0"/>
    </xf>
    <xf numFmtId="49" fontId="0" fillId="2" borderId="0" xfId="1" applyNumberFormat="1" applyFont="1" applyFill="1" applyBorder="1" applyAlignment="1" applyProtection="1">
      <alignment horizontal="right" vertical="center"/>
      <protection locked="0"/>
    </xf>
    <xf numFmtId="38" fontId="8" fillId="2" borderId="1" xfId="1" applyFont="1" applyFill="1" applyBorder="1" applyAlignment="1" applyProtection="1">
      <alignment horizontal="right" vertical="center" wrapText="1"/>
      <protection locked="0"/>
    </xf>
    <xf numFmtId="38" fontId="8" fillId="2" borderId="13" xfId="1" applyFont="1" applyFill="1" applyBorder="1" applyAlignment="1" applyProtection="1">
      <alignment horizontal="distributed" vertical="center" justifyLastLine="1"/>
    </xf>
    <xf numFmtId="38" fontId="8" fillId="2" borderId="13" xfId="1" applyFont="1" applyFill="1" applyBorder="1" applyAlignment="1" applyProtection="1">
      <alignment horizontal="distributed" vertical="distributed" justifyLastLine="1"/>
    </xf>
    <xf numFmtId="38" fontId="8" fillId="2" borderId="13" xfId="1" applyFont="1" applyFill="1" applyBorder="1" applyAlignment="1" applyProtection="1">
      <alignment horizontal="distributed" vertical="distributed" wrapText="1" justifyLastLine="1"/>
    </xf>
    <xf numFmtId="38" fontId="8" fillId="2" borderId="12" xfId="1" applyFont="1" applyFill="1" applyBorder="1" applyAlignment="1" applyProtection="1">
      <alignment horizontal="distributed" vertical="distributed" justifyLastLine="1"/>
    </xf>
    <xf numFmtId="38" fontId="8" fillId="2" borderId="26" xfId="1" applyFont="1" applyFill="1" applyBorder="1" applyAlignment="1" applyProtection="1">
      <alignment horizontal="distributed" vertical="center" wrapText="1"/>
    </xf>
    <xf numFmtId="38" fontId="8" fillId="2" borderId="24" xfId="1" applyFont="1" applyFill="1" applyBorder="1" applyAlignment="1" applyProtection="1">
      <alignment horizontal="distributed" vertical="center" wrapText="1"/>
    </xf>
    <xf numFmtId="38" fontId="8" fillId="2" borderId="4" xfId="1" applyFont="1" applyFill="1" applyBorder="1" applyAlignment="1" applyProtection="1">
      <alignment horizontal="right" vertical="center"/>
    </xf>
    <xf numFmtId="38" fontId="8" fillId="2" borderId="0" xfId="1" applyFont="1" applyFill="1" applyBorder="1" applyAlignment="1" applyProtection="1">
      <alignment horizontal="right" vertical="center"/>
    </xf>
    <xf numFmtId="38" fontId="8" fillId="2" borderId="0" xfId="1" applyFont="1" applyFill="1" applyBorder="1" applyAlignment="1" applyProtection="1">
      <alignment horizontal="right" vertical="center" wrapText="1"/>
    </xf>
    <xf numFmtId="38" fontId="8" fillId="2" borderId="22" xfId="1" applyFont="1" applyFill="1" applyBorder="1" applyAlignment="1" applyProtection="1">
      <alignment horizontal="distributed" vertical="center" wrapText="1"/>
    </xf>
    <xf numFmtId="38" fontId="8" fillId="2" borderId="27" xfId="1" applyFont="1" applyFill="1" applyBorder="1" applyAlignment="1" applyProtection="1">
      <alignment horizontal="distributed" vertical="center" wrapText="1"/>
    </xf>
    <xf numFmtId="38" fontId="8" fillId="2" borderId="2" xfId="1" applyFont="1" applyFill="1" applyBorder="1" applyAlignment="1" applyProtection="1">
      <alignment horizontal="right" vertical="center"/>
    </xf>
    <xf numFmtId="38" fontId="8" fillId="2" borderId="1" xfId="1" applyFont="1" applyFill="1" applyBorder="1" applyAlignment="1" applyProtection="1">
      <alignment horizontal="right" vertical="center" wrapText="1"/>
    </xf>
    <xf numFmtId="182" fontId="8" fillId="2" borderId="0" xfId="0" applyNumberFormat="1" applyFont="1" applyFill="1" applyAlignment="1">
      <alignment vertical="center"/>
    </xf>
    <xf numFmtId="38" fontId="8" fillId="2" borderId="23" xfId="1" applyFont="1" applyFill="1" applyBorder="1" applyAlignment="1" applyProtection="1">
      <alignment vertical="center"/>
    </xf>
    <xf numFmtId="38" fontId="8" fillId="2" borderId="19" xfId="1" applyFont="1" applyFill="1" applyBorder="1" applyAlignment="1" applyProtection="1">
      <alignment vertical="center"/>
    </xf>
    <xf numFmtId="38" fontId="8" fillId="2" borderId="19" xfId="1" applyFont="1" applyFill="1" applyBorder="1" applyAlignment="1" applyProtection="1">
      <alignment vertical="center" wrapText="1"/>
    </xf>
    <xf numFmtId="0" fontId="20" fillId="2" borderId="0" xfId="0" applyFont="1" applyFill="1" applyAlignment="1">
      <alignment vertical="center"/>
    </xf>
    <xf numFmtId="0" fontId="20" fillId="3" borderId="1" xfId="0" applyFont="1" applyFill="1" applyBorder="1" applyAlignment="1">
      <alignment vertical="center"/>
    </xf>
    <xf numFmtId="0" fontId="9" fillId="2" borderId="32" xfId="8" applyFont="1" applyFill="1" applyBorder="1" applyAlignment="1">
      <alignment vertical="center"/>
    </xf>
    <xf numFmtId="38" fontId="8" fillId="2" borderId="24" xfId="1" applyFont="1" applyFill="1" applyBorder="1" applyAlignment="1">
      <alignment horizontal="distributed" vertical="center" wrapText="1"/>
    </xf>
    <xf numFmtId="38" fontId="8" fillId="2" borderId="24" xfId="1" applyFont="1" applyFill="1" applyBorder="1" applyAlignment="1">
      <alignment horizontal="distributed" vertical="center"/>
    </xf>
    <xf numFmtId="0" fontId="22" fillId="2" borderId="0" xfId="0" applyFont="1" applyFill="1" applyAlignment="1">
      <alignment horizontal="center" vertical="center"/>
    </xf>
    <xf numFmtId="0" fontId="13" fillId="2" borderId="0" xfId="0" applyFont="1" applyFill="1" applyAlignment="1">
      <alignment horizontal="left" wrapText="1"/>
    </xf>
    <xf numFmtId="0" fontId="8" fillId="2" borderId="26" xfId="0" applyFont="1" applyFill="1" applyBorder="1" applyAlignment="1">
      <alignment horizontal="distributed" vertical="distributed" textRotation="255" justifyLastLine="1"/>
    </xf>
    <xf numFmtId="0" fontId="8" fillId="2" borderId="24" xfId="0" applyFont="1" applyFill="1" applyBorder="1" applyAlignment="1">
      <alignment horizontal="distributed" vertical="distributed" textRotation="255" justifyLastLine="1"/>
    </xf>
    <xf numFmtId="0" fontId="8" fillId="2" borderId="22" xfId="0" applyFont="1" applyFill="1" applyBorder="1" applyAlignment="1">
      <alignment horizontal="distributed" vertical="distributed" textRotation="255" justifyLastLine="1"/>
    </xf>
    <xf numFmtId="0" fontId="8" fillId="2" borderId="27" xfId="0" applyFont="1" applyFill="1" applyBorder="1" applyAlignment="1">
      <alignment horizontal="distributed" vertical="distributed" textRotation="255" justifyLastLine="1"/>
    </xf>
    <xf numFmtId="0" fontId="8" fillId="2" borderId="18" xfId="0" applyFont="1" applyFill="1" applyBorder="1" applyAlignment="1">
      <alignment horizontal="distributed" vertical="distributed" textRotation="255" justifyLastLine="1"/>
    </xf>
    <xf numFmtId="0" fontId="8" fillId="2" borderId="5" xfId="0" applyFont="1" applyFill="1" applyBorder="1" applyAlignment="1">
      <alignment horizontal="distributed" vertical="distributed" textRotation="255" justifyLastLine="1"/>
    </xf>
    <xf numFmtId="0" fontId="8" fillId="2" borderId="11" xfId="0" applyFont="1" applyFill="1" applyBorder="1" applyAlignment="1">
      <alignment horizontal="distributed" vertical="distributed" textRotation="255" justifyLastLine="1"/>
    </xf>
    <xf numFmtId="0" fontId="8" fillId="2" borderId="3" xfId="0" applyFont="1" applyFill="1" applyBorder="1" applyAlignment="1">
      <alignment horizontal="distributed" vertical="distributed" textRotation="255" justifyLastLine="1"/>
    </xf>
    <xf numFmtId="0" fontId="8" fillId="2" borderId="0" xfId="0" applyFont="1" applyFill="1" applyAlignment="1">
      <alignment horizontal="left" vertical="center" wrapText="1"/>
    </xf>
    <xf numFmtId="0" fontId="8" fillId="2" borderId="12" xfId="0" applyFont="1" applyFill="1" applyBorder="1" applyAlignment="1">
      <alignment horizontal="distributed" vertical="center" justifyLastLine="1"/>
    </xf>
    <xf numFmtId="0" fontId="8" fillId="2" borderId="15" xfId="0" applyFont="1" applyFill="1" applyBorder="1" applyAlignment="1">
      <alignment horizontal="distributed" vertical="center" justifyLastLine="1"/>
    </xf>
    <xf numFmtId="0" fontId="8" fillId="2" borderId="14" xfId="0" applyFont="1" applyFill="1" applyBorder="1" applyAlignment="1">
      <alignment horizontal="distributed" vertical="center" justifyLastLine="1"/>
    </xf>
    <xf numFmtId="0" fontId="8" fillId="2" borderId="17" xfId="0" applyFont="1" applyFill="1" applyBorder="1" applyAlignment="1">
      <alignment horizontal="distributed" vertical="center" justifyLastLine="1"/>
    </xf>
    <xf numFmtId="0" fontId="8" fillId="2" borderId="16" xfId="0" applyFont="1" applyFill="1" applyBorder="1" applyAlignment="1">
      <alignment horizontal="distributed" vertical="center" justifyLastLine="1"/>
    </xf>
    <xf numFmtId="0" fontId="8" fillId="2" borderId="10" xfId="0" applyFont="1" applyFill="1" applyBorder="1" applyAlignment="1">
      <alignment horizontal="distributed" vertical="center" justifyLastLine="1"/>
    </xf>
    <xf numFmtId="0" fontId="8" fillId="2" borderId="11" xfId="0" applyFont="1" applyFill="1" applyBorder="1" applyAlignment="1">
      <alignment horizontal="distributed" vertical="center" justifyLastLine="1"/>
    </xf>
    <xf numFmtId="38" fontId="8" fillId="2" borderId="15" xfId="1" applyFont="1" applyFill="1" applyBorder="1" applyAlignment="1">
      <alignment horizontal="distributed" vertical="center" wrapText="1" justifyLastLine="1"/>
    </xf>
    <xf numFmtId="38" fontId="8" fillId="2" borderId="14" xfId="1" applyFont="1" applyFill="1" applyBorder="1" applyAlignment="1">
      <alignment horizontal="distributed" vertical="center" wrapText="1" justifyLastLine="1"/>
    </xf>
    <xf numFmtId="38" fontId="8" fillId="2" borderId="19" xfId="1" applyFont="1" applyFill="1" applyBorder="1" applyAlignment="1">
      <alignment horizontal="distributed" vertical="center" wrapText="1"/>
    </xf>
    <xf numFmtId="38" fontId="8" fillId="2" borderId="8" xfId="1" applyFont="1" applyFill="1" applyBorder="1" applyAlignment="1">
      <alignment horizontal="distributed" vertical="center" wrapText="1"/>
    </xf>
    <xf numFmtId="38" fontId="8" fillId="2" borderId="7" xfId="1" applyFont="1" applyFill="1" applyBorder="1" applyAlignment="1">
      <alignment horizontal="distributed" vertical="center"/>
    </xf>
    <xf numFmtId="0" fontId="8" fillId="2" borderId="7" xfId="0" applyFont="1" applyFill="1" applyBorder="1" applyAlignment="1">
      <alignment horizontal="distributed" vertical="center"/>
    </xf>
    <xf numFmtId="38" fontId="8" fillId="2" borderId="16" xfId="1" applyFont="1" applyFill="1" applyBorder="1" applyAlignment="1">
      <alignment horizontal="distributed" vertical="center" wrapText="1" justifyLastLine="1"/>
    </xf>
    <xf numFmtId="0" fontId="8" fillId="2" borderId="25" xfId="0" applyFont="1" applyFill="1" applyBorder="1" applyAlignment="1">
      <alignment horizontal="distributed" vertical="center" wrapText="1" justifyLastLine="1"/>
    </xf>
    <xf numFmtId="38" fontId="8" fillId="2" borderId="19" xfId="1" applyFont="1" applyFill="1" applyBorder="1" applyAlignment="1">
      <alignment horizontal="distributed" vertical="center"/>
    </xf>
    <xf numFmtId="38" fontId="8" fillId="2" borderId="18" xfId="1" applyFont="1" applyFill="1" applyBorder="1" applyAlignment="1">
      <alignment horizontal="distributed" vertical="center"/>
    </xf>
    <xf numFmtId="38" fontId="8" fillId="2" borderId="0" xfId="1" applyFont="1" applyFill="1" applyBorder="1" applyAlignment="1">
      <alignment horizontal="distributed" vertical="center"/>
    </xf>
    <xf numFmtId="38" fontId="8" fillId="2" borderId="5" xfId="1" applyFont="1" applyFill="1" applyBorder="1" applyAlignment="1">
      <alignment horizontal="distributed" vertical="center"/>
    </xf>
    <xf numFmtId="38" fontId="8" fillId="2" borderId="8" xfId="1" applyFont="1" applyFill="1" applyBorder="1" applyAlignment="1">
      <alignment horizontal="distributed" vertical="center"/>
    </xf>
    <xf numFmtId="0" fontId="8" fillId="2" borderId="8" xfId="0" applyFont="1" applyFill="1" applyBorder="1" applyAlignment="1">
      <alignment horizontal="distributed" vertical="center"/>
    </xf>
    <xf numFmtId="0" fontId="8" fillId="2" borderId="8" xfId="0" applyFont="1" applyFill="1" applyBorder="1" applyAlignment="1">
      <alignment horizontal="distributed" vertical="center" shrinkToFit="1"/>
    </xf>
    <xf numFmtId="0" fontId="8" fillId="2" borderId="28" xfId="0" applyFont="1" applyFill="1" applyBorder="1" applyAlignment="1">
      <alignment horizontal="distributed" vertical="center" shrinkToFit="1"/>
    </xf>
    <xf numFmtId="0" fontId="8" fillId="2" borderId="5" xfId="0" applyFont="1" applyFill="1" applyBorder="1" applyAlignment="1">
      <alignment horizontal="distributed" vertical="center" wrapText="1"/>
    </xf>
    <xf numFmtId="0" fontId="8" fillId="2" borderId="11" xfId="0" applyFont="1" applyFill="1" applyBorder="1" applyAlignment="1">
      <alignment horizontal="distributed" vertical="center"/>
    </xf>
    <xf numFmtId="38" fontId="8" fillId="2" borderId="15" xfId="1" applyFont="1" applyFill="1" applyBorder="1" applyAlignment="1">
      <alignment horizontal="distributed" vertical="center" justifyLastLine="1"/>
    </xf>
    <xf numFmtId="38" fontId="8" fillId="2" borderId="14" xfId="1" applyFont="1" applyFill="1" applyBorder="1" applyAlignment="1">
      <alignment horizontal="distributed" vertical="center" justifyLastLine="1"/>
    </xf>
    <xf numFmtId="0" fontId="8" fillId="2" borderId="18" xfId="0" applyFont="1" applyFill="1" applyBorder="1" applyAlignment="1">
      <alignment horizontal="center" vertical="distributed" textRotation="255" justifyLastLine="1"/>
    </xf>
    <xf numFmtId="0" fontId="8" fillId="2" borderId="5" xfId="0" applyFont="1" applyFill="1" applyBorder="1" applyAlignment="1">
      <alignment horizontal="center" vertical="distributed" textRotation="255" justifyLastLine="1"/>
    </xf>
    <xf numFmtId="0" fontId="8" fillId="2" borderId="11" xfId="0" applyFont="1" applyFill="1" applyBorder="1" applyAlignment="1">
      <alignment horizontal="center" vertical="distributed" textRotation="255" justifyLastLine="1"/>
    </xf>
    <xf numFmtId="0" fontId="8" fillId="2" borderId="5" xfId="0" applyFont="1" applyFill="1" applyBorder="1" applyAlignment="1">
      <alignment horizontal="distributed" vertical="center"/>
    </xf>
    <xf numFmtId="0" fontId="8" fillId="2" borderId="0" xfId="0" applyFont="1" applyFill="1" applyAlignment="1">
      <alignment horizontal="left" wrapText="1"/>
    </xf>
    <xf numFmtId="38" fontId="8" fillId="2" borderId="11" xfId="1" applyFont="1" applyFill="1" applyBorder="1" applyAlignment="1">
      <alignment horizontal="distributed" vertical="center"/>
    </xf>
    <xf numFmtId="38" fontId="8" fillId="2" borderId="6" xfId="1" applyFont="1" applyFill="1" applyBorder="1" applyAlignment="1">
      <alignment horizontal="distributed" vertical="center"/>
    </xf>
    <xf numFmtId="38" fontId="8" fillId="2" borderId="9" xfId="1" applyFont="1" applyFill="1" applyBorder="1" applyAlignment="1">
      <alignment horizontal="distributed" vertical="center"/>
    </xf>
    <xf numFmtId="0" fontId="8" fillId="2" borderId="8" xfId="0" applyFont="1" applyFill="1" applyBorder="1" applyAlignment="1">
      <alignment horizontal="distributed" vertical="center" wrapText="1"/>
    </xf>
    <xf numFmtId="38" fontId="8" fillId="2" borderId="6" xfId="1" applyFont="1" applyFill="1" applyBorder="1" applyAlignment="1">
      <alignment horizontal="distributed" vertical="center" wrapText="1"/>
    </xf>
    <xf numFmtId="38" fontId="8" fillId="2" borderId="9" xfId="1" applyFont="1" applyFill="1" applyBorder="1" applyAlignment="1">
      <alignment horizontal="distributed" vertical="center" wrapText="1"/>
    </xf>
    <xf numFmtId="38" fontId="8" fillId="2" borderId="30" xfId="1" applyFont="1" applyFill="1" applyBorder="1" applyAlignment="1">
      <alignment horizontal="distributed" vertical="center" wrapText="1"/>
    </xf>
    <xf numFmtId="38" fontId="8" fillId="2" borderId="31" xfId="1" applyFont="1" applyFill="1" applyBorder="1" applyAlignment="1">
      <alignment horizontal="distributed" vertical="center" wrapText="1"/>
    </xf>
    <xf numFmtId="38" fontId="8" fillId="2" borderId="28" xfId="1" applyFont="1" applyFill="1" applyBorder="1" applyAlignment="1">
      <alignment horizontal="distributed" vertical="center" wrapText="1"/>
    </xf>
    <xf numFmtId="38" fontId="8" fillId="2" borderId="5" xfId="1" applyFont="1" applyFill="1" applyBorder="1" applyAlignment="1">
      <alignment horizontal="distributed" vertical="center" wrapText="1"/>
    </xf>
    <xf numFmtId="38" fontId="8" fillId="2" borderId="7" xfId="1" applyFont="1" applyFill="1" applyBorder="1" applyAlignment="1">
      <alignment horizontal="distributed" vertical="center" wrapText="1"/>
    </xf>
    <xf numFmtId="38" fontId="8" fillId="2" borderId="21" xfId="1" applyFont="1" applyFill="1" applyBorder="1" applyAlignment="1">
      <alignment horizontal="distributed" vertical="center" justifyLastLine="1" shrinkToFit="1"/>
    </xf>
    <xf numFmtId="0" fontId="8" fillId="2" borderId="16" xfId="0" applyFont="1" applyFill="1" applyBorder="1" applyAlignment="1">
      <alignment horizontal="distributed" vertical="center" justifyLastLine="1" shrinkToFit="1"/>
    </xf>
    <xf numFmtId="38" fontId="8" fillId="2" borderId="21" xfId="1" applyFont="1" applyFill="1" applyBorder="1" applyAlignment="1">
      <alignment horizontal="distributed" vertical="center" wrapText="1" justifyLastLine="1" shrinkToFit="1"/>
    </xf>
    <xf numFmtId="0" fontId="8" fillId="2" borderId="16" xfId="0" applyFont="1" applyFill="1" applyBorder="1" applyAlignment="1">
      <alignment horizontal="distributed" vertical="center" wrapText="1" justifyLastLine="1" shrinkToFit="1"/>
    </xf>
    <xf numFmtId="0" fontId="8" fillId="2" borderId="17" xfId="0" applyFont="1" applyFill="1" applyBorder="1" applyAlignment="1">
      <alignment horizontal="distributed" vertical="center" wrapText="1" justifyLastLine="1" shrinkToFit="1"/>
    </xf>
    <xf numFmtId="0" fontId="8" fillId="2" borderId="21" xfId="0" applyFont="1" applyFill="1" applyBorder="1" applyAlignment="1">
      <alignment horizontal="distributed" vertical="center" justifyLastLine="1"/>
    </xf>
    <xf numFmtId="38" fontId="8" fillId="2" borderId="0" xfId="1" applyFont="1" applyFill="1" applyBorder="1" applyAlignment="1">
      <alignment horizontal="distributed" vertical="distributed"/>
    </xf>
    <xf numFmtId="38" fontId="8" fillId="2" borderId="5" xfId="1" applyFont="1" applyFill="1" applyBorder="1" applyAlignment="1">
      <alignment horizontal="distributed" vertical="distributed"/>
    </xf>
    <xf numFmtId="0" fontId="8" fillId="2" borderId="5" xfId="0" applyFont="1" applyFill="1" applyBorder="1" applyAlignment="1">
      <alignment horizontal="distributed" vertical="distributed"/>
    </xf>
    <xf numFmtId="38" fontId="8" fillId="2" borderId="17" xfId="1" applyFont="1" applyFill="1" applyBorder="1" applyAlignment="1">
      <alignment horizontal="distributed" vertical="center" justifyLastLine="1"/>
    </xf>
    <xf numFmtId="38" fontId="8" fillId="2" borderId="16" xfId="1" applyFont="1" applyFill="1" applyBorder="1" applyAlignment="1">
      <alignment horizontal="distributed" vertical="center" justifyLastLine="1"/>
    </xf>
    <xf numFmtId="38" fontId="8" fillId="2" borderId="0" xfId="1" applyFont="1" applyFill="1" applyBorder="1" applyAlignment="1">
      <alignment horizontal="distributed" vertical="center" justifyLastLine="1"/>
    </xf>
    <xf numFmtId="38" fontId="8" fillId="2" borderId="5" xfId="1" applyFont="1" applyFill="1" applyBorder="1" applyAlignment="1">
      <alignment horizontal="distributed" vertical="center" justifyLastLine="1"/>
    </xf>
    <xf numFmtId="38" fontId="8" fillId="2" borderId="14" xfId="1" applyFont="1" applyFill="1" applyBorder="1" applyAlignment="1" applyProtection="1">
      <alignment horizontal="distributed" vertical="center" wrapText="1" justifyLastLine="1"/>
    </xf>
    <xf numFmtId="38" fontId="8" fillId="2" borderId="13" xfId="1" applyFont="1" applyFill="1" applyBorder="1" applyAlignment="1" applyProtection="1">
      <alignment horizontal="distributed" vertical="center" wrapText="1" justifyLastLine="1"/>
    </xf>
    <xf numFmtId="38" fontId="8" fillId="2" borderId="8" xfId="1" applyFont="1" applyFill="1" applyBorder="1" applyAlignment="1" applyProtection="1">
      <alignment horizontal="distributed" vertical="center" wrapText="1"/>
    </xf>
    <xf numFmtId="38" fontId="8" fillId="2" borderId="7" xfId="1" applyFont="1" applyFill="1" applyBorder="1" applyAlignment="1" applyProtection="1">
      <alignment horizontal="distributed" vertical="center" wrapText="1"/>
    </xf>
    <xf numFmtId="38" fontId="8" fillId="2" borderId="8" xfId="1" applyFont="1" applyFill="1" applyBorder="1" applyAlignment="1" applyProtection="1">
      <alignment horizontal="distributed" vertical="center" wrapText="1" justifyLastLine="1"/>
    </xf>
    <xf numFmtId="38" fontId="8" fillId="2" borderId="28" xfId="1" applyFont="1" applyFill="1" applyBorder="1" applyAlignment="1" applyProtection="1">
      <alignment horizontal="distributed" vertical="center" wrapText="1" justifyLastLine="1"/>
    </xf>
    <xf numFmtId="0" fontId="8" fillId="2" borderId="17" xfId="0" applyFont="1" applyFill="1" applyBorder="1" applyAlignment="1">
      <alignment horizontal="right" vertical="center" wrapText="1"/>
    </xf>
    <xf numFmtId="0" fontId="8" fillId="2" borderId="17" xfId="0" applyFont="1" applyFill="1" applyBorder="1" applyAlignment="1">
      <alignment horizontal="right" vertical="center"/>
    </xf>
    <xf numFmtId="0" fontId="8" fillId="2" borderId="28" xfId="0" applyFont="1" applyFill="1" applyBorder="1" applyAlignment="1">
      <alignment horizontal="distributed" vertical="center"/>
    </xf>
    <xf numFmtId="0" fontId="8" fillId="2" borderId="13" xfId="0" applyFont="1" applyFill="1" applyBorder="1" applyAlignment="1">
      <alignment horizontal="distributed" vertical="center" justifyLastLine="1"/>
    </xf>
    <xf numFmtId="0" fontId="8" fillId="2" borderId="0" xfId="0" applyFont="1" applyFill="1" applyAlignment="1">
      <alignment horizontal="right" vertical="center" wrapText="1"/>
    </xf>
    <xf numFmtId="0" fontId="8" fillId="2" borderId="23" xfId="0" applyFont="1" applyFill="1" applyBorder="1" applyAlignment="1">
      <alignment horizontal="distributed" vertical="center" wrapText="1"/>
    </xf>
    <xf numFmtId="0" fontId="8" fillId="2" borderId="29" xfId="0" applyFont="1" applyFill="1" applyBorder="1" applyAlignment="1">
      <alignment horizontal="distributed" vertical="center"/>
    </xf>
    <xf numFmtId="38" fontId="8" fillId="2" borderId="26" xfId="1" applyFont="1" applyFill="1" applyBorder="1" applyAlignment="1">
      <alignment horizontal="distributed" vertical="center"/>
    </xf>
    <xf numFmtId="38" fontId="8" fillId="2" borderId="23" xfId="1" applyFont="1" applyFill="1" applyBorder="1" applyAlignment="1">
      <alignment horizontal="distributed" vertical="center"/>
    </xf>
    <xf numFmtId="38" fontId="8" fillId="2" borderId="20" xfId="1" applyFont="1" applyFill="1" applyBorder="1" applyAlignment="1">
      <alignment horizontal="distributed" vertical="center"/>
    </xf>
    <xf numFmtId="0" fontId="8" fillId="2" borderId="7" xfId="0" applyFont="1" applyFill="1" applyBorder="1" applyAlignment="1">
      <alignment horizontal="distributed" vertical="center" wrapText="1"/>
    </xf>
    <xf numFmtId="38" fontId="8" fillId="2" borderId="2" xfId="1" applyFont="1" applyFill="1" applyBorder="1" applyAlignment="1">
      <alignment horizontal="distributed" vertical="center"/>
    </xf>
    <xf numFmtId="38" fontId="8" fillId="2" borderId="3" xfId="1" applyFont="1" applyFill="1" applyBorder="1" applyAlignment="1">
      <alignment horizontal="distributed" vertical="center"/>
    </xf>
    <xf numFmtId="0" fontId="8" fillId="2" borderId="6" xfId="0" applyFont="1" applyFill="1" applyBorder="1" applyAlignment="1">
      <alignment horizontal="distributed" vertical="center"/>
    </xf>
    <xf numFmtId="38" fontId="8" fillId="2" borderId="26" xfId="1" applyFont="1" applyFill="1" applyBorder="1" applyAlignment="1">
      <alignment horizontal="distributed" vertical="center" wrapText="1"/>
    </xf>
    <xf numFmtId="0" fontId="8" fillId="2" borderId="26" xfId="0" applyFont="1" applyFill="1" applyBorder="1" applyAlignment="1">
      <alignment horizontal="distributed" vertical="center"/>
    </xf>
    <xf numFmtId="0" fontId="8" fillId="2" borderId="0" xfId="0" applyFont="1" applyFill="1" applyAlignment="1">
      <alignment horizontal="distributed" vertical="center"/>
    </xf>
    <xf numFmtId="0" fontId="8" fillId="2" borderId="0" xfId="0" applyFont="1" applyFill="1" applyAlignment="1">
      <alignment horizontal="distributed"/>
    </xf>
    <xf numFmtId="0" fontId="8" fillId="2" borderId="19" xfId="0" applyFont="1" applyFill="1" applyBorder="1" applyAlignment="1">
      <alignment horizontal="distributed" vertical="center"/>
    </xf>
    <xf numFmtId="38" fontId="8" fillId="2" borderId="21" xfId="1" applyFont="1" applyFill="1" applyBorder="1" applyAlignment="1">
      <alignment horizontal="distributed" vertical="center" wrapText="1" justifyLastLine="1"/>
    </xf>
    <xf numFmtId="38" fontId="8" fillId="2" borderId="20" xfId="1" applyFont="1" applyFill="1" applyBorder="1" applyAlignment="1">
      <alignment horizontal="distributed" vertical="center" wrapText="1" justifyLastLine="1"/>
    </xf>
    <xf numFmtId="38" fontId="8" fillId="2" borderId="17" xfId="1" applyFont="1" applyFill="1" applyBorder="1" applyAlignment="1">
      <alignment horizontal="distributed" vertical="center" wrapText="1" justifyLastLine="1"/>
    </xf>
    <xf numFmtId="38" fontId="8" fillId="2" borderId="10" xfId="1" applyFont="1" applyFill="1" applyBorder="1" applyAlignment="1">
      <alignment horizontal="distributed" vertical="center" wrapText="1" justifyLastLine="1"/>
    </xf>
    <xf numFmtId="38" fontId="8" fillId="2" borderId="11" xfId="1" applyFont="1" applyFill="1" applyBorder="1" applyAlignment="1">
      <alignment horizontal="distributed" vertical="center" wrapText="1" justifyLastLine="1"/>
    </xf>
    <xf numFmtId="38" fontId="8" fillId="2" borderId="0" xfId="1" applyFont="1" applyFill="1" applyBorder="1" applyAlignment="1">
      <alignment horizontal="distributed" vertical="center" wrapText="1"/>
    </xf>
    <xf numFmtId="0" fontId="8" fillId="2" borderId="0" xfId="0" applyFont="1" applyFill="1" applyAlignment="1">
      <alignment horizontal="distributed" vertical="center" wrapText="1"/>
    </xf>
    <xf numFmtId="38" fontId="15" fillId="2" borderId="0" xfId="1" applyFont="1" applyFill="1" applyBorder="1" applyAlignment="1">
      <alignment horizontal="distributed" vertical="distributed"/>
    </xf>
    <xf numFmtId="0" fontId="15" fillId="2" borderId="0" xfId="0" applyFont="1" applyFill="1" applyAlignment="1">
      <alignment horizontal="distributed"/>
    </xf>
    <xf numFmtId="0" fontId="8" fillId="2" borderId="13" xfId="0" applyFont="1" applyFill="1" applyBorder="1" applyAlignment="1">
      <alignment horizontal="distributed" vertical="center" wrapText="1" justifyLastLine="1"/>
    </xf>
    <xf numFmtId="0" fontId="8" fillId="2" borderId="8" xfId="0"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xf numFmtId="38" fontId="20" fillId="2" borderId="0" xfId="1" applyFont="1" applyFill="1" applyBorder="1" applyAlignment="1">
      <alignment horizontal="distributed" vertical="center"/>
    </xf>
    <xf numFmtId="0" fontId="20" fillId="2" borderId="0" xfId="0" applyFont="1" applyFill="1" applyAlignment="1">
      <alignment horizontal="distributed" vertical="center"/>
    </xf>
    <xf numFmtId="38" fontId="15" fillId="2" borderId="0" xfId="1" applyFont="1" applyFill="1" applyBorder="1" applyAlignment="1">
      <alignment horizontal="distributed" vertical="center"/>
    </xf>
    <xf numFmtId="0" fontId="15" fillId="2" borderId="0" xfId="0" applyFont="1" applyFill="1" applyAlignment="1">
      <alignment horizontal="distributed" vertical="center"/>
    </xf>
    <xf numFmtId="0" fontId="8" fillId="2" borderId="18" xfId="0" applyFont="1" applyFill="1" applyBorder="1" applyAlignment="1">
      <alignment horizontal="distributed" vertical="center"/>
    </xf>
    <xf numFmtId="0" fontId="8" fillId="2" borderId="0" xfId="0" applyFont="1" applyFill="1" applyAlignment="1">
      <alignment horizontal="distributed" vertical="center" justifyLastLine="1"/>
    </xf>
    <xf numFmtId="0" fontId="8" fillId="2" borderId="5" xfId="0" applyFont="1" applyFill="1" applyBorder="1" applyAlignment="1">
      <alignment horizontal="distributed" vertical="center" justifyLastLine="1"/>
    </xf>
    <xf numFmtId="0" fontId="8" fillId="2" borderId="4" xfId="0" applyFont="1" applyFill="1" applyBorder="1" applyAlignment="1">
      <alignment horizontal="distributed" vertical="center" justifyLastLine="1"/>
    </xf>
    <xf numFmtId="0" fontId="8" fillId="2" borderId="22" xfId="0" applyFont="1" applyFill="1" applyBorder="1" applyAlignment="1">
      <alignment horizontal="distributed" vertical="center" justifyLastLine="1"/>
    </xf>
    <xf numFmtId="0" fontId="8" fillId="2" borderId="23" xfId="0" applyFont="1" applyFill="1" applyBorder="1" applyAlignment="1">
      <alignment horizontal="distributed" vertical="center" justifyLastLine="1"/>
    </xf>
    <xf numFmtId="0" fontId="8" fillId="2" borderId="19" xfId="0" applyFont="1" applyFill="1" applyBorder="1" applyAlignment="1">
      <alignment horizontal="distributed" vertical="center" justifyLastLine="1"/>
    </xf>
    <xf numFmtId="0" fontId="8" fillId="2" borderId="8" xfId="0" applyFont="1" applyFill="1" applyBorder="1" applyAlignment="1">
      <alignment vertical="distributed" textRotation="255" wrapText="1" justifyLastLine="1"/>
    </xf>
    <xf numFmtId="0" fontId="8" fillId="2" borderId="28" xfId="0" applyFont="1" applyFill="1" applyBorder="1" applyAlignment="1">
      <alignment vertical="distributed" textRotation="255" wrapText="1" justifyLastLine="1"/>
    </xf>
    <xf numFmtId="0" fontId="8" fillId="2" borderId="29" xfId="0" applyFont="1" applyFill="1" applyBorder="1" applyAlignment="1">
      <alignment horizontal="distributed" vertical="center" wrapText="1"/>
    </xf>
    <xf numFmtId="0" fontId="8" fillId="2" borderId="8" xfId="0" applyFont="1" applyFill="1" applyBorder="1" applyAlignment="1">
      <alignment horizontal="distributed" vertical="distributed" textRotation="255" justifyLastLine="1"/>
    </xf>
    <xf numFmtId="0" fontId="8" fillId="2" borderId="8" xfId="0" applyFont="1" applyFill="1" applyBorder="1" applyAlignment="1">
      <alignment vertical="distributed" textRotation="255" justifyLastLine="1"/>
    </xf>
    <xf numFmtId="0" fontId="8" fillId="2" borderId="8" xfId="0" applyFont="1" applyFill="1" applyBorder="1" applyAlignment="1">
      <alignment horizontal="distributed" vertical="distributed" textRotation="255" wrapText="1" justifyLastLine="1"/>
    </xf>
    <xf numFmtId="38" fontId="8" fillId="2" borderId="0" xfId="1" applyFont="1" applyFill="1" applyBorder="1" applyAlignment="1">
      <alignment horizontal="distributed" vertical="distributed" wrapText="1"/>
    </xf>
    <xf numFmtId="0" fontId="8" fillId="2" borderId="0" xfId="0" applyFont="1" applyFill="1" applyAlignment="1">
      <alignment horizontal="distributed" wrapText="1"/>
    </xf>
    <xf numFmtId="0" fontId="8" fillId="2" borderId="12" xfId="2" applyFont="1" applyFill="1" applyBorder="1" applyAlignment="1">
      <alignment horizontal="distributed" vertical="distributed" wrapText="1" justifyLastLine="1"/>
    </xf>
    <xf numFmtId="0" fontId="8" fillId="2" borderId="15" xfId="2" applyFont="1" applyFill="1" applyBorder="1" applyAlignment="1">
      <alignment horizontal="distributed" vertical="distributed" wrapText="1" justifyLastLine="1"/>
    </xf>
    <xf numFmtId="0" fontId="8" fillId="2" borderId="14" xfId="2" applyFont="1" applyFill="1" applyBorder="1" applyAlignment="1">
      <alignment horizontal="distributed" vertical="distributed" wrapText="1" justifyLastLine="1"/>
    </xf>
    <xf numFmtId="0" fontId="13" fillId="2" borderId="17" xfId="2" applyFont="1" applyFill="1" applyBorder="1" applyAlignment="1">
      <alignment horizontal="distributed" vertical="center" justifyLastLine="1"/>
    </xf>
    <xf numFmtId="0" fontId="13" fillId="2" borderId="0" xfId="2" applyFont="1" applyFill="1" applyAlignment="1">
      <alignment horizontal="distributed" vertical="center" justifyLastLine="1"/>
    </xf>
    <xf numFmtId="0" fontId="13" fillId="2" borderId="15" xfId="2" applyFont="1" applyFill="1" applyBorder="1" applyAlignment="1">
      <alignment horizontal="distributed" vertical="distributed" wrapText="1" justifyLastLine="1"/>
    </xf>
    <xf numFmtId="0" fontId="8" fillId="2" borderId="23" xfId="2" applyFont="1" applyFill="1" applyBorder="1" applyAlignment="1">
      <alignment horizontal="distributed" vertical="distributed" justifyLastLine="1"/>
    </xf>
    <xf numFmtId="0" fontId="8" fillId="2" borderId="4" xfId="2" applyFont="1" applyFill="1" applyBorder="1" applyAlignment="1">
      <alignment horizontal="distributed" vertical="distributed" justifyLastLine="1"/>
    </xf>
    <xf numFmtId="0" fontId="8" fillId="2" borderId="20" xfId="2" applyFont="1" applyFill="1" applyBorder="1" applyAlignment="1">
      <alignment horizontal="distributed" vertical="distributed" justifyLastLine="1"/>
    </xf>
    <xf numFmtId="0" fontId="8" fillId="2" borderId="6" xfId="2" applyFont="1" applyFill="1" applyBorder="1" applyAlignment="1">
      <alignment horizontal="distributed" vertical="distributed" justifyLastLine="1"/>
    </xf>
    <xf numFmtId="0" fontId="13" fillId="2" borderId="9" xfId="2" applyFont="1" applyFill="1" applyBorder="1" applyAlignment="1">
      <alignment horizontal="distributed" vertical="distributed" justifyLastLine="1"/>
    </xf>
    <xf numFmtId="0" fontId="13" fillId="2" borderId="8" xfId="2" applyFont="1" applyFill="1" applyBorder="1" applyAlignment="1">
      <alignment horizontal="distributed" vertical="distributed" justifyLastLine="1"/>
    </xf>
    <xf numFmtId="0" fontId="8" fillId="2" borderId="6" xfId="2" applyFont="1" applyFill="1" applyBorder="1" applyAlignment="1">
      <alignment horizontal="distributed" vertical="distributed" justifyLastLine="1" shrinkToFit="1"/>
    </xf>
    <xf numFmtId="0" fontId="8" fillId="2" borderId="8" xfId="2" applyFont="1" applyFill="1" applyBorder="1" applyAlignment="1">
      <alignment horizontal="distributed" vertical="distributed" justifyLastLine="1" shrinkToFit="1"/>
    </xf>
    <xf numFmtId="0" fontId="8" fillId="2" borderId="26" xfId="2" applyFont="1" applyFill="1" applyBorder="1" applyAlignment="1">
      <alignment horizontal="distributed" vertical="center" wrapText="1" justifyLastLine="1" shrinkToFit="1"/>
    </xf>
    <xf numFmtId="0" fontId="8" fillId="2" borderId="24" xfId="2" applyFont="1" applyFill="1" applyBorder="1" applyAlignment="1">
      <alignment horizontal="distributed" vertical="center" wrapText="1" justifyLastLine="1" shrinkToFit="1"/>
    </xf>
    <xf numFmtId="0" fontId="8" fillId="2" borderId="22" xfId="2" applyFont="1" applyFill="1" applyBorder="1" applyAlignment="1">
      <alignment horizontal="distributed" vertical="center" justifyLastLine="1" shrinkToFit="1"/>
    </xf>
    <xf numFmtId="0" fontId="8" fillId="2" borderId="23" xfId="2" applyFont="1" applyFill="1" applyBorder="1" applyAlignment="1">
      <alignment horizontal="distributed" vertical="distributed" wrapText="1" justifyLastLine="1"/>
    </xf>
    <xf numFmtId="0" fontId="8" fillId="2" borderId="22" xfId="2" applyFont="1" applyFill="1" applyBorder="1" applyAlignment="1">
      <alignment horizontal="distributed" vertical="distributed" wrapText="1" justifyLastLine="1"/>
    </xf>
  </cellXfs>
  <cellStyles count="9">
    <cellStyle name="スタイル 1" xfId="7"/>
    <cellStyle name="ハイパーリンク" xfId="8" builtinId="8"/>
    <cellStyle name="桁区切り" xfId="1" builtinId="6"/>
    <cellStyle name="桁区切り 2" xfId="3"/>
    <cellStyle name="桁区切り 2 2" xfId="5"/>
    <cellStyle name="標準" xfId="0" builtinId="0"/>
    <cellStyle name="標準 2" xfId="2"/>
    <cellStyle name="標準 2 2" xfId="4"/>
    <cellStyle name="標準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workbookViewId="0">
      <pane ySplit="1" topLeftCell="A2" activePane="bottomLeft" state="frozen"/>
      <selection pane="bottomLeft" sqref="A1:B1"/>
    </sheetView>
  </sheetViews>
  <sheetFormatPr defaultColWidth="8.86328125" defaultRowHeight="12.75" x14ac:dyDescent="0.25"/>
  <cols>
    <col min="1" max="1" width="4.46484375" style="1" customWidth="1"/>
    <col min="2" max="2" width="86.46484375" style="1" customWidth="1"/>
    <col min="3" max="16384" width="8.86328125" style="1"/>
  </cols>
  <sheetData>
    <row r="1" spans="1:4" ht="22.9" x14ac:dyDescent="0.25">
      <c r="A1" s="276" t="s">
        <v>231</v>
      </c>
      <c r="B1" s="276"/>
    </row>
    <row r="2" spans="1:4" ht="18.75" x14ac:dyDescent="0.25">
      <c r="A2" s="6" t="s">
        <v>309</v>
      </c>
      <c r="B2" s="3"/>
    </row>
    <row r="3" spans="1:4" x14ac:dyDescent="0.25">
      <c r="A3" s="271"/>
      <c r="B3" s="272" t="s">
        <v>232</v>
      </c>
    </row>
    <row r="4" spans="1:4" s="3" customFormat="1" ht="18" customHeight="1" x14ac:dyDescent="0.25">
      <c r="A4" s="2"/>
      <c r="B4" s="273" t="str">
        <f ca="1">'51'!A1</f>
        <v>51　幼児・児童・生徒の平均体位</v>
      </c>
      <c r="D4" s="3" t="s">
        <v>233</v>
      </c>
    </row>
    <row r="5" spans="1:4" s="3" customFormat="1" ht="18" customHeight="1" x14ac:dyDescent="0.25">
      <c r="A5" s="2"/>
      <c r="B5" s="273" t="str">
        <f ca="1">'52'!A1</f>
        <v>52　死因別死亡数</v>
      </c>
    </row>
    <row r="6" spans="1:4" s="3" customFormat="1" ht="18" customHeight="1" x14ac:dyDescent="0.25">
      <c r="A6" s="2"/>
      <c r="B6" s="273" t="str">
        <f ca="1">'53'!A1</f>
        <v>53　年齢 （５歳階級） 別死亡数</v>
      </c>
    </row>
    <row r="7" spans="1:4" s="3" customFormat="1" ht="18" customHeight="1" x14ac:dyDescent="0.25">
      <c r="A7" s="2"/>
      <c r="B7" s="273" t="str">
        <f ca="1">'54'!A1</f>
        <v>54　医療施設等の概況</v>
      </c>
    </row>
    <row r="8" spans="1:4" s="3" customFormat="1" ht="18" customHeight="1" x14ac:dyDescent="0.25">
      <c r="A8" s="2"/>
      <c r="B8" s="273" t="str">
        <f ca="1">'55'!A1</f>
        <v>55　休日急病診療等の状況</v>
      </c>
    </row>
    <row r="9" spans="1:4" s="3" customFormat="1" ht="18" customHeight="1" x14ac:dyDescent="0.25">
      <c r="A9" s="2"/>
      <c r="B9" s="273" t="str">
        <f ca="1">'56'!A1</f>
        <v>56　各種予防接種実施状況</v>
      </c>
    </row>
    <row r="10" spans="1:4" s="3" customFormat="1" ht="18" customHeight="1" x14ac:dyDescent="0.25">
      <c r="A10" s="2"/>
      <c r="B10" s="273" t="str">
        <f ca="1">'57'!A1</f>
        <v>57　結核にかかる定期健康診断・予防接種受診者数</v>
      </c>
    </row>
    <row r="11" spans="1:4" s="3" customFormat="1" ht="18" customHeight="1" x14ac:dyDescent="0.25">
      <c r="A11" s="2"/>
      <c r="B11" s="273" t="str">
        <f ca="1">'58'!A1</f>
        <v>58　２類・３類感染症の発生・消毒件数</v>
      </c>
    </row>
    <row r="12" spans="1:4" s="3" customFormat="1" ht="18" customHeight="1" x14ac:dyDescent="0.25">
      <c r="A12" s="2"/>
      <c r="B12" s="273" t="str">
        <f ca="1">'59'!A1</f>
        <v>59　健康診断受診者数</v>
      </c>
    </row>
    <row r="13" spans="1:4" s="3" customFormat="1" ht="18" customHeight="1" x14ac:dyDescent="0.25">
      <c r="A13" s="2"/>
      <c r="B13" s="273" t="str">
        <f ca="1">'60'!A1</f>
        <v>60　生活習慣病検診等の実施状況</v>
      </c>
    </row>
    <row r="14" spans="1:4" s="3" customFormat="1" ht="18" customHeight="1" x14ac:dyDescent="0.25">
      <c r="A14" s="2"/>
      <c r="B14" s="273" t="str">
        <f ca="1">'61(1)'!A1</f>
        <v>61(1)　市立豊中病院の利用状況　－　外来</v>
      </c>
    </row>
    <row r="15" spans="1:4" s="3" customFormat="1" ht="18" customHeight="1" x14ac:dyDescent="0.25">
      <c r="A15" s="2"/>
      <c r="B15" s="273" t="str">
        <f ca="1">'61(2)'!A1</f>
        <v>61(2)　市立豊中病院の利用状況　－　入院</v>
      </c>
    </row>
    <row r="16" spans="1:4" s="3" customFormat="1" ht="18" customHeight="1" x14ac:dyDescent="0.25">
      <c r="A16" s="2"/>
      <c r="B16" s="273" t="str">
        <f ca="1">'62'!A1</f>
        <v>62　大気汚染の状況</v>
      </c>
    </row>
    <row r="17" spans="1:2" s="3" customFormat="1" ht="18" customHeight="1" x14ac:dyDescent="0.25">
      <c r="A17" s="2"/>
      <c r="B17" s="273" t="str">
        <f ca="1">'63(1)'!A1</f>
        <v>63(1)　公害苦情件数　－　種類別苦情件数</v>
      </c>
    </row>
    <row r="18" spans="1:2" s="3" customFormat="1" ht="18" customHeight="1" x14ac:dyDescent="0.25">
      <c r="A18" s="2"/>
      <c r="B18" s="273" t="str">
        <f ca="1">'63(2)'!A1</f>
        <v>63(2)　公害苦情件数　－　種類別・用途地域別苦情件数</v>
      </c>
    </row>
    <row r="19" spans="1:2" s="3" customFormat="1" ht="18" customHeight="1" x14ac:dyDescent="0.25">
      <c r="A19" s="2"/>
      <c r="B19" s="273" t="str">
        <f ca="1">'64'!A1</f>
        <v>64　公共用水域の水質測定結果</v>
      </c>
    </row>
    <row r="20" spans="1:2" s="3" customFormat="1" ht="18" customHeight="1" x14ac:dyDescent="0.25">
      <c r="A20" s="2"/>
      <c r="B20" s="273" t="str">
        <f ca="1">'65'!A1</f>
        <v>65　ごみ・し尿の収集状況</v>
      </c>
    </row>
  </sheetData>
  <customSheetViews>
    <customSheetView guid="{2C390AD3-7D24-4790-A52E-DA48AC473F8C}">
      <pane ySplit="3" topLeftCell="A7" activePane="bottomLeft" state="frozen"/>
      <selection pane="bottomLeft" activeCell="B5" sqref="B5"/>
      <pageMargins left="0.7" right="0.7" top="0.75" bottom="0.75" header="0.3" footer="0.3"/>
      <pageSetup paperSize="9" orientation="portrait" verticalDpi="0" r:id="rId1"/>
    </customSheetView>
    <customSheetView guid="{42EEE81E-436B-4E59-9754-2B09443AB206}">
      <pane ySplit="1" topLeftCell="A4" activePane="bottomLeft" state="frozen"/>
      <selection pane="bottomLeft" activeCell="B4" sqref="B4"/>
      <pageMargins left="0.7" right="0.7" top="0.75" bottom="0.75" header="0.3" footer="0.3"/>
      <pageSetup paperSize="9" orientation="portrait" verticalDpi="0" r:id="rId2"/>
    </customSheetView>
    <customSheetView guid="{D1A986D7-A296-44EC-A4C5-D6F622AA8D7D}">
      <pane ySplit="3" topLeftCell="A7" activePane="bottomLeft" state="frozen"/>
      <selection pane="bottomLeft" activeCell="B5" sqref="B5"/>
      <pageMargins left="0.7" right="0.7" top="0.75" bottom="0.75" header="0.3" footer="0.3"/>
      <pageSetup paperSize="9" orientation="portrait" verticalDpi="0" r:id="rId3"/>
    </customSheetView>
    <customSheetView guid="{FF42AFFC-DA2B-4DFA-AD62-5057A742DE60}">
      <pane ySplit="1" topLeftCell="A4" activePane="bottomLeft" state="frozen"/>
      <selection pane="bottomLeft" activeCell="B11" sqref="B11"/>
      <pageMargins left="0.7" right="0.7" top="0.75" bottom="0.75" header="0.3" footer="0.3"/>
      <pageSetup paperSize="9" orientation="portrait" verticalDpi="0" r:id="rId4"/>
    </customSheetView>
  </customSheetViews>
  <mergeCells count="1">
    <mergeCell ref="A1:B1"/>
  </mergeCells>
  <phoneticPr fontId="4"/>
  <hyperlinks>
    <hyperlink ref="B4" location="'51'!A1" display="'51'!A1"/>
    <hyperlink ref="B6" location="'53'!A1" display="'53'!A1"/>
    <hyperlink ref="B7" location="'54'!A1" display="'54'!A1"/>
    <hyperlink ref="B8" location="'55'!A1" display="'55'!A1"/>
    <hyperlink ref="B9" location="'56'!A1" display="'56'!A1"/>
    <hyperlink ref="B11" location="'58'!A1" display="'58'!A1"/>
    <hyperlink ref="B12" location="'59'!A1" display="'59'!A1"/>
    <hyperlink ref="B13" location="'60'!A1" display="'60'!A1"/>
    <hyperlink ref="B16" location="'62'!A1" display="'62'!A1"/>
    <hyperlink ref="B17" location="'63(1)'!A1" display="'63(1)'!A1"/>
    <hyperlink ref="B18" location="'63(2)'!A1" display="'63(2)'!A1"/>
    <hyperlink ref="B19" location="'64'!A1" display="'64'!A1"/>
    <hyperlink ref="B14" location="'61(1)'!A1" display="'61(1)'!A1"/>
    <hyperlink ref="B20" location="'65'!A1" display="'65'!A1"/>
    <hyperlink ref="B5" location="'52'!A1" display="'52'!A1"/>
    <hyperlink ref="B15" location="'61(2)'!A1" display="'61(2)'!A1"/>
    <hyperlink ref="B10" location="'57'!A1" display="'57'!A1"/>
  </hyperlinks>
  <pageMargins left="0.7" right="0.7" top="0.75" bottom="0.75" header="0.3" footer="0.3"/>
  <pageSetup paperSize="9"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Layout" zoomScale="85" zoomScaleNormal="100" zoomScaleSheetLayoutView="100" zoomScalePageLayoutView="85" workbookViewId="0">
      <selection activeCell="E7" sqref="E7"/>
    </sheetView>
  </sheetViews>
  <sheetFormatPr defaultColWidth="1.53125" defaultRowHeight="12" x14ac:dyDescent="0.25"/>
  <cols>
    <col min="1" max="1" width="2.796875" style="2" customWidth="1"/>
    <col min="2" max="2" width="11.46484375" style="2" customWidth="1"/>
    <col min="3" max="3" width="14.1328125" style="2" customWidth="1"/>
    <col min="4" max="8" width="14.46484375" style="2" customWidth="1"/>
    <col min="9" max="10" width="14.796875" style="2" customWidth="1"/>
    <col min="11" max="16384" width="1.53125" style="2"/>
  </cols>
  <sheetData>
    <row r="1" spans="1:10" s="6" customFormat="1" ht="18.75" x14ac:dyDescent="0.25">
      <c r="A1" s="4" t="str">
        <f ca="1">MID(CELL("FILENAME",A1),FIND("]",CELL("FILENAME",A1))+1,99)&amp;"　"&amp;"健康診断受診者数"</f>
        <v>59　健康診断受診者数</v>
      </c>
      <c r="B1" s="4"/>
      <c r="C1" s="4"/>
      <c r="D1" s="4"/>
      <c r="E1" s="4"/>
      <c r="F1" s="4"/>
    </row>
    <row r="2" spans="1:10" x14ac:dyDescent="0.25">
      <c r="A2" s="111"/>
      <c r="B2" s="111"/>
    </row>
    <row r="3" spans="1:10" s="96" customFormat="1" ht="1.25" customHeight="1" x14ac:dyDescent="0.25">
      <c r="A3" s="286"/>
      <c r="B3" s="286"/>
      <c r="C3" s="286"/>
      <c r="D3" s="286"/>
      <c r="E3" s="286"/>
      <c r="F3" s="286"/>
      <c r="G3" s="286"/>
      <c r="H3" s="286"/>
      <c r="I3" s="286"/>
      <c r="J3" s="286"/>
    </row>
    <row r="4" spans="1:10" s="96" customFormat="1" ht="1.25" customHeight="1" x14ac:dyDescent="0.25">
      <c r="A4" s="191"/>
      <c r="B4" s="191"/>
      <c r="C4" s="191"/>
      <c r="D4" s="191"/>
      <c r="E4" s="191"/>
      <c r="F4" s="191"/>
      <c r="G4" s="191"/>
      <c r="H4" s="191"/>
      <c r="I4" s="191"/>
      <c r="J4" s="191"/>
    </row>
    <row r="5" spans="1:10" s="96" customFormat="1" ht="1.25" customHeight="1" x14ac:dyDescent="0.25">
      <c r="A5" s="191"/>
      <c r="B5" s="191"/>
      <c r="C5" s="191"/>
      <c r="D5" s="191"/>
      <c r="E5" s="191"/>
      <c r="F5" s="191"/>
      <c r="G5" s="191"/>
      <c r="H5" s="191"/>
      <c r="I5" s="191"/>
      <c r="J5" s="191"/>
    </row>
    <row r="6" spans="1:10" ht="1.25" customHeight="1" x14ac:dyDescent="0.25">
      <c r="A6" s="8"/>
      <c r="B6" s="8"/>
      <c r="C6" s="8"/>
      <c r="D6" s="8"/>
      <c r="E6" s="8"/>
      <c r="F6" s="8"/>
    </row>
    <row r="7" spans="1:10" ht="28.25" customHeight="1" x14ac:dyDescent="0.25">
      <c r="A7" s="313" t="s">
        <v>161</v>
      </c>
      <c r="B7" s="313"/>
      <c r="C7" s="352"/>
      <c r="D7" s="72" t="s">
        <v>172</v>
      </c>
      <c r="E7" s="10" t="s">
        <v>173</v>
      </c>
      <c r="F7" s="10" t="s">
        <v>175</v>
      </c>
      <c r="G7" s="10" t="s">
        <v>174</v>
      </c>
      <c r="H7" s="11" t="s">
        <v>311</v>
      </c>
    </row>
    <row r="8" spans="1:10" ht="42" customHeight="1" x14ac:dyDescent="0.25">
      <c r="A8" s="303" t="s">
        <v>67</v>
      </c>
      <c r="B8" s="306"/>
      <c r="C8" s="299"/>
      <c r="D8" s="77">
        <v>61376</v>
      </c>
      <c r="E8" s="13">
        <v>62313</v>
      </c>
      <c r="F8" s="13">
        <v>61685</v>
      </c>
      <c r="G8" s="13">
        <v>58149</v>
      </c>
      <c r="H8" s="79">
        <v>57551</v>
      </c>
    </row>
    <row r="9" spans="1:10" ht="42" customHeight="1" x14ac:dyDescent="0.25">
      <c r="A9" s="134"/>
      <c r="B9" s="307" t="s">
        <v>150</v>
      </c>
      <c r="C9" s="194" t="s">
        <v>65</v>
      </c>
      <c r="D9" s="78" t="s">
        <v>0</v>
      </c>
      <c r="E9" s="73" t="s">
        <v>0</v>
      </c>
      <c r="F9" s="73" t="s">
        <v>0</v>
      </c>
      <c r="G9" s="73" t="s">
        <v>0</v>
      </c>
      <c r="H9" s="81" t="s">
        <v>379</v>
      </c>
    </row>
    <row r="10" spans="1:10" ht="42" customHeight="1" x14ac:dyDescent="0.25">
      <c r="A10" s="134"/>
      <c r="B10" s="307"/>
      <c r="C10" s="194" t="s">
        <v>64</v>
      </c>
      <c r="D10" s="77">
        <v>481</v>
      </c>
      <c r="E10" s="13">
        <v>401</v>
      </c>
      <c r="F10" s="13">
        <v>339</v>
      </c>
      <c r="G10" s="13">
        <v>249</v>
      </c>
      <c r="H10" s="79">
        <v>909</v>
      </c>
    </row>
    <row r="11" spans="1:10" ht="42" customHeight="1" x14ac:dyDescent="0.25">
      <c r="A11" s="134"/>
      <c r="B11" s="321" t="s">
        <v>66</v>
      </c>
      <c r="C11" s="306"/>
      <c r="D11" s="77">
        <v>22</v>
      </c>
      <c r="E11" s="13">
        <v>27</v>
      </c>
      <c r="F11" s="13">
        <v>10</v>
      </c>
      <c r="G11" s="13">
        <v>15</v>
      </c>
      <c r="H11" s="79">
        <v>20</v>
      </c>
    </row>
    <row r="12" spans="1:10" ht="42" customHeight="1" x14ac:dyDescent="0.25">
      <c r="A12" s="134"/>
      <c r="B12" s="306" t="s">
        <v>149</v>
      </c>
      <c r="C12" s="194" t="s">
        <v>63</v>
      </c>
      <c r="D12" s="77">
        <v>40086</v>
      </c>
      <c r="E12" s="13">
        <v>41457</v>
      </c>
      <c r="F12" s="13">
        <v>39363</v>
      </c>
      <c r="G12" s="13">
        <v>37967</v>
      </c>
      <c r="H12" s="79">
        <v>37064</v>
      </c>
    </row>
    <row r="13" spans="1:10" ht="42" customHeight="1" x14ac:dyDescent="0.25">
      <c r="A13" s="134"/>
      <c r="B13" s="307"/>
      <c r="C13" s="194" t="s">
        <v>62</v>
      </c>
      <c r="D13" s="77">
        <v>5333</v>
      </c>
      <c r="E13" s="13">
        <v>5238</v>
      </c>
      <c r="F13" s="13">
        <v>5252</v>
      </c>
      <c r="G13" s="13">
        <v>5127</v>
      </c>
      <c r="H13" s="79">
        <v>5153</v>
      </c>
    </row>
    <row r="14" spans="1:10" ht="42" customHeight="1" x14ac:dyDescent="0.25">
      <c r="A14" s="134"/>
      <c r="B14" s="307"/>
      <c r="C14" s="198" t="s">
        <v>61</v>
      </c>
      <c r="D14" s="77">
        <v>8950</v>
      </c>
      <c r="E14" s="13">
        <v>9131</v>
      </c>
      <c r="F14" s="13">
        <v>8673</v>
      </c>
      <c r="G14" s="13">
        <v>8508</v>
      </c>
      <c r="H14" s="79">
        <v>8004</v>
      </c>
    </row>
    <row r="15" spans="1:10" ht="42" customHeight="1" x14ac:dyDescent="0.25">
      <c r="A15" s="136"/>
      <c r="B15" s="351"/>
      <c r="C15" s="129" t="s">
        <v>60</v>
      </c>
      <c r="D15" s="130">
        <v>6504</v>
      </c>
      <c r="E15" s="14">
        <v>6059</v>
      </c>
      <c r="F15" s="14">
        <v>8048</v>
      </c>
      <c r="G15" s="14">
        <v>6283</v>
      </c>
      <c r="H15" s="88">
        <v>6401</v>
      </c>
    </row>
    <row r="16" spans="1:10" ht="24.6" customHeight="1" x14ac:dyDescent="0.25">
      <c r="A16" s="353" t="s">
        <v>272</v>
      </c>
      <c r="B16" s="353"/>
      <c r="C16" s="353"/>
      <c r="D16" s="353"/>
      <c r="E16" s="353"/>
      <c r="F16" s="353"/>
      <c r="G16" s="353"/>
      <c r="H16" s="353"/>
    </row>
  </sheetData>
  <sheetProtection formatCells="0"/>
  <customSheetViews>
    <customSheetView guid="{2C390AD3-7D24-4790-A52E-DA48AC473F8C}">
      <selection activeCell="I10" sqref="I10"/>
      <pageMargins left="0.25" right="0.25" top="0.75" bottom="0.75" header="0.3" footer="0.3"/>
      <pageSetup paperSize="9" orientation="landscape" r:id="rId1"/>
      <headerFooter>
        <oddFooter>&amp;L&amp;"HGPｺﾞｼｯｸM,ﾒﾃﾞｨｳﾑ"&amp;A&amp;R&amp;"HGPｺﾞｼｯｸM,ﾒﾃﾞｨｳﾑ"&amp;A</oddFooter>
      </headerFooter>
    </customSheetView>
    <customSheetView guid="{42EEE81E-436B-4E59-9754-2B09443AB206}">
      <selection activeCell="A16" sqref="A16:H16"/>
      <pageMargins left="0.25" right="0.25" top="0.75" bottom="0.75" header="0.3" footer="0.3"/>
      <pageSetup paperSize="9" orientation="landscape" r:id="rId2"/>
      <headerFooter>
        <oddFooter>&amp;L&amp;"HGPｺﾞｼｯｸM,ﾒﾃﾞｨｳﾑ"&amp;A&amp;R&amp;"HGPｺﾞｼｯｸM,ﾒﾃﾞｨｳﾑ"&amp;A</oddFooter>
      </headerFooter>
    </customSheetView>
    <customSheetView guid="{D1A986D7-A296-44EC-A4C5-D6F622AA8D7D}">
      <selection activeCell="H9" sqref="H9"/>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B9" sqref="B9:B10"/>
      <pageMargins left="0.19685039370078741" right="0.70866141732283472" top="0.59055118110236227" bottom="0.59055118110236227" header="0.51181102362204722" footer="0.51181102362204722"/>
      <printOptions horizontalCentered="1"/>
      <pageSetup paperSize="9" scale="63" orientation="portrait" r:id="rId4"/>
      <headerFooter alignWithMargins="0"/>
    </customSheetView>
    <customSheetView guid="{FF42AFFC-DA2B-4DFA-AD62-5057A742DE60}">
      <selection activeCell="I10" sqref="I10"/>
      <pageMargins left="0.25" right="0.25" top="0.75" bottom="0.75" header="0.3" footer="0.3"/>
      <pageSetup paperSize="9" orientation="landscape" r:id="rId5"/>
      <headerFooter>
        <oddFooter>&amp;L&amp;"HGPｺﾞｼｯｸM,ﾒﾃﾞｨｳﾑ"&amp;A&amp;R&amp;"HGPｺﾞｼｯｸM,ﾒﾃﾞｨｳﾑ"&amp;A</oddFooter>
      </headerFooter>
    </customSheetView>
  </customSheetViews>
  <mergeCells count="7">
    <mergeCell ref="A3:J3"/>
    <mergeCell ref="A16:H16"/>
    <mergeCell ref="A7:C7"/>
    <mergeCell ref="A8:C8"/>
    <mergeCell ref="B9:B10"/>
    <mergeCell ref="B12:B15"/>
    <mergeCell ref="B11:C11"/>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view="pageLayout" topLeftCell="A2" zoomScale="85" zoomScaleNormal="100" zoomScaleSheetLayoutView="100" zoomScalePageLayoutView="85" workbookViewId="0">
      <selection activeCell="E7" sqref="E7"/>
    </sheetView>
  </sheetViews>
  <sheetFormatPr defaultColWidth="1.53125" defaultRowHeight="12" x14ac:dyDescent="0.25"/>
  <cols>
    <col min="1" max="1" width="14.46484375" style="2" customWidth="1"/>
    <col min="2" max="2" width="2.53125" style="2" customWidth="1"/>
    <col min="3" max="3" width="5.46484375" style="2" customWidth="1"/>
    <col min="4" max="4" width="2.46484375" style="2" customWidth="1"/>
    <col min="5" max="5" width="12" style="2" customWidth="1"/>
    <col min="6" max="6" width="5.46484375" style="2" bestFit="1" customWidth="1"/>
    <col min="7" max="11" width="11.6640625" style="2" customWidth="1"/>
    <col min="12" max="41" width="6.796875" style="2" customWidth="1"/>
    <col min="42" max="16384" width="1.53125" style="2"/>
  </cols>
  <sheetData>
    <row r="1" spans="1:41" s="6" customFormat="1" ht="18.75" x14ac:dyDescent="0.25">
      <c r="A1" s="4" t="str">
        <f ca="1">MID(CELL("FILENAME",A1),FIND("]",CELL("FILENAME",A1))+1,99)&amp;"　"&amp;"生活習慣病検診等の実施状況"</f>
        <v>60　生活習慣病検診等の実施状況</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x14ac:dyDescent="0.25">
      <c r="A2" s="111"/>
    </row>
    <row r="3" spans="1:41" s="191" customFormat="1" ht="36.6" customHeight="1" x14ac:dyDescent="0.25">
      <c r="A3" s="286" t="s">
        <v>164</v>
      </c>
      <c r="B3" s="286"/>
      <c r="C3" s="286"/>
      <c r="D3" s="286"/>
      <c r="E3" s="286"/>
      <c r="F3" s="286"/>
      <c r="G3" s="286"/>
      <c r="H3" s="286"/>
      <c r="I3" s="286"/>
      <c r="J3" s="286"/>
      <c r="K3" s="286"/>
    </row>
    <row r="4" spans="1:41" s="96" customFormat="1" x14ac:dyDescent="0.2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row>
    <row r="5" spans="1:41" s="96" customFormat="1" ht="1.25" customHeight="1" x14ac:dyDescent="0.25">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row>
    <row r="6" spans="1:41" ht="1.25"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ht="20" customHeight="1" x14ac:dyDescent="0.25">
      <c r="A7" s="313" t="s">
        <v>270</v>
      </c>
      <c r="B7" s="352"/>
      <c r="C7" s="352"/>
      <c r="D7" s="352"/>
      <c r="E7" s="352"/>
      <c r="F7" s="352"/>
      <c r="G7" s="9" t="s">
        <v>172</v>
      </c>
      <c r="H7" s="10" t="s">
        <v>173</v>
      </c>
      <c r="I7" s="10" t="s">
        <v>175</v>
      </c>
      <c r="J7" s="10" t="s">
        <v>174</v>
      </c>
      <c r="K7" s="11" t="s">
        <v>311</v>
      </c>
      <c r="N7" s="121"/>
      <c r="O7" s="121"/>
    </row>
    <row r="8" spans="1:41" ht="15" customHeight="1" x14ac:dyDescent="0.25">
      <c r="A8" s="297" t="s">
        <v>214</v>
      </c>
      <c r="B8" s="356" t="s">
        <v>51</v>
      </c>
      <c r="C8" s="298"/>
      <c r="D8" s="299"/>
      <c r="E8" s="299"/>
      <c r="F8" s="194" t="s">
        <v>77</v>
      </c>
      <c r="G8" s="73">
        <v>2191</v>
      </c>
      <c r="H8" s="73">
        <v>1869</v>
      </c>
      <c r="I8" s="73">
        <v>2147</v>
      </c>
      <c r="J8" s="73">
        <v>2049</v>
      </c>
      <c r="K8" s="81">
        <v>2183</v>
      </c>
    </row>
    <row r="9" spans="1:41" ht="15" customHeight="1" x14ac:dyDescent="0.25">
      <c r="A9" s="307"/>
      <c r="B9" s="179"/>
      <c r="C9" s="298" t="s">
        <v>81</v>
      </c>
      <c r="D9" s="329" t="s">
        <v>256</v>
      </c>
      <c r="E9" s="298"/>
      <c r="F9" s="194" t="s">
        <v>77</v>
      </c>
      <c r="G9" s="73">
        <v>1245</v>
      </c>
      <c r="H9" s="73">
        <v>1199</v>
      </c>
      <c r="I9" s="73">
        <v>1498</v>
      </c>
      <c r="J9" s="73">
        <v>1279</v>
      </c>
      <c r="K9" s="81">
        <v>1455</v>
      </c>
    </row>
    <row r="10" spans="1:41" ht="15" customHeight="1" x14ac:dyDescent="0.25">
      <c r="A10" s="307"/>
      <c r="C10" s="299"/>
      <c r="D10" s="363" t="s">
        <v>260</v>
      </c>
      <c r="E10" s="329"/>
      <c r="F10" s="194" t="s">
        <v>77</v>
      </c>
      <c r="G10" s="73">
        <v>542</v>
      </c>
      <c r="H10" s="73">
        <v>583</v>
      </c>
      <c r="I10" s="73">
        <v>649</v>
      </c>
      <c r="J10" s="73">
        <v>770</v>
      </c>
      <c r="K10" s="81">
        <v>728</v>
      </c>
    </row>
    <row r="11" spans="1:41" ht="15" customHeight="1" x14ac:dyDescent="0.25">
      <c r="A11" s="307"/>
      <c r="C11" s="362"/>
      <c r="D11" s="122"/>
      <c r="E11" s="198" t="s">
        <v>257</v>
      </c>
      <c r="F11" s="194" t="s">
        <v>77</v>
      </c>
      <c r="G11" s="73" t="s">
        <v>0</v>
      </c>
      <c r="H11" s="73" t="s">
        <v>0</v>
      </c>
      <c r="I11" s="73" t="s">
        <v>0</v>
      </c>
      <c r="J11" s="73" t="s">
        <v>0</v>
      </c>
      <c r="K11" s="81" t="s">
        <v>0</v>
      </c>
    </row>
    <row r="12" spans="1:41" ht="15" customHeight="1" x14ac:dyDescent="0.25">
      <c r="A12" s="307"/>
      <c r="C12" s="298" t="s">
        <v>80</v>
      </c>
      <c r="D12" s="298" t="s">
        <v>78</v>
      </c>
      <c r="E12" s="299"/>
      <c r="F12" s="299"/>
      <c r="G12" s="73">
        <v>50</v>
      </c>
      <c r="H12" s="73">
        <v>21</v>
      </c>
      <c r="I12" s="73" t="s">
        <v>344</v>
      </c>
      <c r="J12" s="73" t="s">
        <v>304</v>
      </c>
      <c r="K12" s="81" t="s">
        <v>304</v>
      </c>
    </row>
    <row r="13" spans="1:41" ht="15" customHeight="1" x14ac:dyDescent="0.25">
      <c r="A13" s="307"/>
      <c r="C13" s="299"/>
      <c r="D13" s="329" t="s">
        <v>256</v>
      </c>
      <c r="E13" s="298"/>
      <c r="F13" s="194" t="s">
        <v>77</v>
      </c>
      <c r="G13" s="73">
        <v>273</v>
      </c>
      <c r="H13" s="73">
        <v>46</v>
      </c>
      <c r="I13" s="73" t="s">
        <v>304</v>
      </c>
      <c r="J13" s="73" t="s">
        <v>304</v>
      </c>
      <c r="K13" s="81" t="s">
        <v>304</v>
      </c>
    </row>
    <row r="14" spans="1:41" ht="15" customHeight="1" x14ac:dyDescent="0.25">
      <c r="A14" s="307"/>
      <c r="C14" s="299"/>
      <c r="D14" s="329" t="s">
        <v>260</v>
      </c>
      <c r="E14" s="329"/>
      <c r="F14" s="194" t="s">
        <v>77</v>
      </c>
      <c r="G14" s="73">
        <v>131</v>
      </c>
      <c r="H14" s="73">
        <v>41</v>
      </c>
      <c r="I14" s="73" t="s">
        <v>304</v>
      </c>
      <c r="J14" s="73" t="s">
        <v>304</v>
      </c>
      <c r="K14" s="81" t="s">
        <v>304</v>
      </c>
    </row>
    <row r="15" spans="1:41" ht="15" customHeight="1" x14ac:dyDescent="0.25">
      <c r="A15" s="322" t="s">
        <v>215</v>
      </c>
      <c r="B15" s="364" t="s">
        <v>31</v>
      </c>
      <c r="C15" s="299"/>
      <c r="D15" s="299"/>
      <c r="E15" s="299"/>
      <c r="F15" s="195" t="s">
        <v>79</v>
      </c>
      <c r="G15" s="124">
        <v>12782</v>
      </c>
      <c r="H15" s="124">
        <v>10835</v>
      </c>
      <c r="I15" s="124">
        <v>11343</v>
      </c>
      <c r="J15" s="124">
        <v>11268</v>
      </c>
      <c r="K15" s="125">
        <v>10712</v>
      </c>
    </row>
    <row r="16" spans="1:41" ht="15" customHeight="1" x14ac:dyDescent="0.25">
      <c r="A16" s="307"/>
      <c r="B16" s="179"/>
      <c r="C16" s="299" t="s">
        <v>84</v>
      </c>
      <c r="D16" s="354" t="s">
        <v>258</v>
      </c>
      <c r="E16" s="322"/>
      <c r="F16" s="195" t="s">
        <v>79</v>
      </c>
      <c r="G16" s="124">
        <v>10904</v>
      </c>
      <c r="H16" s="124">
        <v>10148</v>
      </c>
      <c r="I16" s="124">
        <v>11343</v>
      </c>
      <c r="J16" s="124">
        <v>11268</v>
      </c>
      <c r="K16" s="125">
        <v>10712</v>
      </c>
    </row>
    <row r="17" spans="1:11" ht="15" customHeight="1" x14ac:dyDescent="0.25">
      <c r="A17" s="307"/>
      <c r="C17" s="362"/>
      <c r="D17" s="123"/>
      <c r="E17" s="198" t="s">
        <v>257</v>
      </c>
      <c r="F17" s="195" t="s">
        <v>79</v>
      </c>
      <c r="G17" s="124" t="s">
        <v>0</v>
      </c>
      <c r="H17" s="124" t="s">
        <v>0</v>
      </c>
      <c r="I17" s="124" t="s">
        <v>0</v>
      </c>
      <c r="J17" s="124" t="s">
        <v>0</v>
      </c>
      <c r="K17" s="125" t="s">
        <v>0</v>
      </c>
    </row>
    <row r="18" spans="1:11" ht="15" customHeight="1" x14ac:dyDescent="0.25">
      <c r="A18" s="307"/>
      <c r="C18" s="299" t="s">
        <v>82</v>
      </c>
      <c r="D18" s="299" t="s">
        <v>83</v>
      </c>
      <c r="E18" s="299"/>
      <c r="F18" s="299"/>
      <c r="G18" s="124">
        <v>50</v>
      </c>
      <c r="H18" s="124">
        <v>21</v>
      </c>
      <c r="I18" s="73" t="s">
        <v>304</v>
      </c>
      <c r="J18" s="73" t="s">
        <v>304</v>
      </c>
      <c r="K18" s="81" t="s">
        <v>304</v>
      </c>
    </row>
    <row r="19" spans="1:11" ht="15" customHeight="1" x14ac:dyDescent="0.25">
      <c r="A19" s="307"/>
      <c r="C19" s="299"/>
      <c r="D19" s="359" t="s">
        <v>259</v>
      </c>
      <c r="E19" s="299"/>
      <c r="F19" s="195" t="s">
        <v>79</v>
      </c>
      <c r="G19" s="124">
        <v>1893</v>
      </c>
      <c r="H19" s="124">
        <v>687</v>
      </c>
      <c r="I19" s="73" t="s">
        <v>304</v>
      </c>
      <c r="J19" s="73" t="s">
        <v>304</v>
      </c>
      <c r="K19" s="81" t="s">
        <v>304</v>
      </c>
    </row>
    <row r="20" spans="1:11" ht="15" customHeight="1" x14ac:dyDescent="0.25">
      <c r="A20" s="297" t="s">
        <v>216</v>
      </c>
      <c r="B20" s="356" t="s">
        <v>51</v>
      </c>
      <c r="C20" s="298"/>
      <c r="D20" s="299"/>
      <c r="E20" s="299"/>
      <c r="F20" s="194" t="s">
        <v>77</v>
      </c>
      <c r="G20" s="73">
        <v>4104</v>
      </c>
      <c r="H20" s="73">
        <v>2857</v>
      </c>
      <c r="I20" s="73">
        <v>3913</v>
      </c>
      <c r="J20" s="73">
        <v>4481</v>
      </c>
      <c r="K20" s="81">
        <v>4017</v>
      </c>
    </row>
    <row r="21" spans="1:11" ht="15" customHeight="1" x14ac:dyDescent="0.25">
      <c r="A21" s="307"/>
      <c r="C21" s="195" t="s">
        <v>84</v>
      </c>
      <c r="D21" s="329" t="s">
        <v>377</v>
      </c>
      <c r="E21" s="298"/>
      <c r="F21" s="194" t="s">
        <v>77</v>
      </c>
      <c r="G21" s="73">
        <v>3281</v>
      </c>
      <c r="H21" s="73">
        <v>2528</v>
      </c>
      <c r="I21" s="73">
        <v>3913</v>
      </c>
      <c r="J21" s="73">
        <v>4481</v>
      </c>
      <c r="K21" s="81">
        <v>4017</v>
      </c>
    </row>
    <row r="22" spans="1:11" ht="15" customHeight="1" x14ac:dyDescent="0.25">
      <c r="A22" s="307"/>
      <c r="C22" s="298" t="s">
        <v>80</v>
      </c>
      <c r="D22" s="298" t="s">
        <v>78</v>
      </c>
      <c r="E22" s="299"/>
      <c r="F22" s="299"/>
      <c r="G22" s="73">
        <v>30</v>
      </c>
      <c r="H22" s="73">
        <v>14</v>
      </c>
      <c r="I22" s="73" t="s">
        <v>304</v>
      </c>
      <c r="J22" s="73" t="s">
        <v>304</v>
      </c>
      <c r="K22" s="81" t="s">
        <v>304</v>
      </c>
    </row>
    <row r="23" spans="1:11" ht="15" customHeight="1" x14ac:dyDescent="0.25">
      <c r="A23" s="307"/>
      <c r="C23" s="299"/>
      <c r="D23" s="329" t="s">
        <v>377</v>
      </c>
      <c r="E23" s="298"/>
      <c r="F23" s="194" t="s">
        <v>77</v>
      </c>
      <c r="G23" s="73">
        <v>823</v>
      </c>
      <c r="H23" s="73">
        <v>329</v>
      </c>
      <c r="I23" s="73" t="s">
        <v>304</v>
      </c>
      <c r="J23" s="73" t="s">
        <v>304</v>
      </c>
      <c r="K23" s="81" t="s">
        <v>304</v>
      </c>
    </row>
    <row r="24" spans="1:11" ht="15" customHeight="1" x14ac:dyDescent="0.25">
      <c r="A24" s="297" t="s">
        <v>217</v>
      </c>
      <c r="B24" s="320" t="s">
        <v>146</v>
      </c>
      <c r="C24" s="306"/>
      <c r="D24" s="329" t="s">
        <v>260</v>
      </c>
      <c r="E24" s="298"/>
      <c r="F24" s="194" t="s">
        <v>77</v>
      </c>
      <c r="G24" s="73" t="s">
        <v>0</v>
      </c>
      <c r="H24" s="73" t="s">
        <v>0</v>
      </c>
      <c r="I24" s="73">
        <v>10268</v>
      </c>
      <c r="J24" s="73">
        <v>12772</v>
      </c>
      <c r="K24" s="81">
        <v>13647</v>
      </c>
    </row>
    <row r="25" spans="1:11" ht="15" customHeight="1" x14ac:dyDescent="0.25">
      <c r="A25" s="307"/>
      <c r="B25" s="357" t="s">
        <v>80</v>
      </c>
      <c r="C25" s="303"/>
      <c r="D25" s="298" t="s">
        <v>78</v>
      </c>
      <c r="E25" s="299"/>
      <c r="F25" s="299"/>
      <c r="G25" s="73">
        <v>59</v>
      </c>
      <c r="H25" s="73">
        <v>47</v>
      </c>
      <c r="I25" s="73" t="s">
        <v>304</v>
      </c>
      <c r="J25" s="73" t="s">
        <v>304</v>
      </c>
      <c r="K25" s="81" t="s">
        <v>304</v>
      </c>
    </row>
    <row r="26" spans="1:11" ht="15" customHeight="1" x14ac:dyDescent="0.25">
      <c r="A26" s="307"/>
      <c r="B26" s="358"/>
      <c r="C26" s="319"/>
      <c r="D26" s="329" t="s">
        <v>260</v>
      </c>
      <c r="E26" s="298"/>
      <c r="F26" s="194" t="s">
        <v>77</v>
      </c>
      <c r="G26" s="73">
        <v>4386</v>
      </c>
      <c r="H26" s="73">
        <v>2178</v>
      </c>
      <c r="I26" s="73" t="s">
        <v>304</v>
      </c>
      <c r="J26" s="73" t="s">
        <v>304</v>
      </c>
      <c r="K26" s="81" t="s">
        <v>304</v>
      </c>
    </row>
    <row r="27" spans="1:11" ht="15" customHeight="1" x14ac:dyDescent="0.25">
      <c r="A27" s="297" t="s">
        <v>218</v>
      </c>
      <c r="B27" s="356" t="s">
        <v>51</v>
      </c>
      <c r="C27" s="298"/>
      <c r="D27" s="299"/>
      <c r="E27" s="299"/>
      <c r="F27" s="194" t="s">
        <v>77</v>
      </c>
      <c r="G27" s="73">
        <v>7607</v>
      </c>
      <c r="H27" s="73">
        <v>5714</v>
      </c>
      <c r="I27" s="73">
        <v>6132</v>
      </c>
      <c r="J27" s="73">
        <v>6318</v>
      </c>
      <c r="K27" s="81">
        <v>6017</v>
      </c>
    </row>
    <row r="28" spans="1:11" ht="15" customHeight="1" x14ac:dyDescent="0.25">
      <c r="A28" s="307"/>
      <c r="B28" s="179"/>
      <c r="C28" s="298" t="s">
        <v>84</v>
      </c>
      <c r="D28" s="329" t="s">
        <v>276</v>
      </c>
      <c r="E28" s="298"/>
      <c r="F28" s="194" t="s">
        <v>77</v>
      </c>
      <c r="G28" s="73">
        <v>860</v>
      </c>
      <c r="H28" s="73">
        <v>907</v>
      </c>
      <c r="I28" s="73" t="s">
        <v>0</v>
      </c>
      <c r="J28" s="73" t="s">
        <v>0</v>
      </c>
      <c r="K28" s="81" t="s">
        <v>0</v>
      </c>
    </row>
    <row r="29" spans="1:11" ht="15" customHeight="1" x14ac:dyDescent="0.25">
      <c r="A29" s="307"/>
      <c r="C29" s="299"/>
      <c r="D29" s="329" t="s">
        <v>260</v>
      </c>
      <c r="E29" s="298"/>
      <c r="F29" s="194" t="s">
        <v>77</v>
      </c>
      <c r="G29" s="73">
        <v>4379</v>
      </c>
      <c r="H29" s="73">
        <v>4170</v>
      </c>
      <c r="I29" s="73">
        <v>6132</v>
      </c>
      <c r="J29" s="73">
        <v>6318</v>
      </c>
      <c r="K29" s="81">
        <v>6017</v>
      </c>
    </row>
    <row r="30" spans="1:11" ht="15" customHeight="1" x14ac:dyDescent="0.25">
      <c r="A30" s="307"/>
      <c r="C30" s="298" t="s">
        <v>82</v>
      </c>
      <c r="D30" s="298" t="s">
        <v>78</v>
      </c>
      <c r="E30" s="299"/>
      <c r="F30" s="299"/>
      <c r="G30" s="73">
        <v>40</v>
      </c>
      <c r="H30" s="73">
        <v>15</v>
      </c>
      <c r="I30" s="73" t="s">
        <v>304</v>
      </c>
      <c r="J30" s="73" t="s">
        <v>304</v>
      </c>
      <c r="K30" s="81" t="s">
        <v>304</v>
      </c>
    </row>
    <row r="31" spans="1:11" ht="15" customHeight="1" x14ac:dyDescent="0.25">
      <c r="A31" s="307"/>
      <c r="C31" s="299"/>
      <c r="D31" s="329" t="s">
        <v>276</v>
      </c>
      <c r="E31" s="298"/>
      <c r="F31" s="194" t="s">
        <v>77</v>
      </c>
      <c r="G31" s="73">
        <v>228</v>
      </c>
      <c r="H31" s="73">
        <v>46</v>
      </c>
      <c r="I31" s="73" t="s">
        <v>304</v>
      </c>
      <c r="J31" s="73" t="s">
        <v>304</v>
      </c>
      <c r="K31" s="81" t="s">
        <v>304</v>
      </c>
    </row>
    <row r="32" spans="1:11" ht="15" customHeight="1" x14ac:dyDescent="0.25">
      <c r="A32" s="307"/>
      <c r="C32" s="299"/>
      <c r="D32" s="329" t="s">
        <v>260</v>
      </c>
      <c r="E32" s="298"/>
      <c r="F32" s="194" t="s">
        <v>77</v>
      </c>
      <c r="G32" s="73">
        <v>2140</v>
      </c>
      <c r="H32" s="73">
        <v>591</v>
      </c>
      <c r="I32" s="73" t="s">
        <v>304</v>
      </c>
      <c r="J32" s="73" t="s">
        <v>304</v>
      </c>
      <c r="K32" s="81" t="s">
        <v>304</v>
      </c>
    </row>
    <row r="33" spans="1:11" ht="15" customHeight="1" x14ac:dyDescent="0.25">
      <c r="A33" s="322" t="s">
        <v>219</v>
      </c>
      <c r="B33" s="356" t="s">
        <v>51</v>
      </c>
      <c r="C33" s="298"/>
      <c r="D33" s="299"/>
      <c r="E33" s="299"/>
      <c r="F33" s="195" t="s">
        <v>79</v>
      </c>
      <c r="G33" s="73">
        <v>13026</v>
      </c>
      <c r="H33" s="73">
        <v>12151</v>
      </c>
      <c r="I33" s="73">
        <v>14775</v>
      </c>
      <c r="J33" s="73">
        <v>14198</v>
      </c>
      <c r="K33" s="81">
        <v>11011</v>
      </c>
    </row>
    <row r="34" spans="1:11" ht="15" customHeight="1" x14ac:dyDescent="0.25">
      <c r="A34" s="307"/>
      <c r="B34" s="179"/>
      <c r="C34" s="194" t="s">
        <v>81</v>
      </c>
      <c r="D34" s="329" t="s">
        <v>261</v>
      </c>
      <c r="E34" s="298"/>
      <c r="F34" s="194" t="s">
        <v>77</v>
      </c>
      <c r="G34" s="73">
        <v>12005</v>
      </c>
      <c r="H34" s="73">
        <v>11858</v>
      </c>
      <c r="I34" s="73">
        <v>14775</v>
      </c>
      <c r="J34" s="73">
        <v>14198</v>
      </c>
      <c r="K34" s="81">
        <v>11011</v>
      </c>
    </row>
    <row r="35" spans="1:11" ht="15" customHeight="1" x14ac:dyDescent="0.25">
      <c r="A35" s="307"/>
      <c r="C35" s="298" t="s">
        <v>82</v>
      </c>
      <c r="D35" s="298" t="s">
        <v>78</v>
      </c>
      <c r="E35" s="299"/>
      <c r="F35" s="299"/>
      <c r="G35" s="73">
        <v>16</v>
      </c>
      <c r="H35" s="73">
        <v>6</v>
      </c>
      <c r="I35" s="73" t="s">
        <v>304</v>
      </c>
      <c r="J35" s="73" t="s">
        <v>304</v>
      </c>
      <c r="K35" s="81" t="s">
        <v>304</v>
      </c>
    </row>
    <row r="36" spans="1:11" ht="15" customHeight="1" x14ac:dyDescent="0.25">
      <c r="A36" s="307"/>
      <c r="C36" s="299"/>
      <c r="D36" s="329" t="s">
        <v>261</v>
      </c>
      <c r="E36" s="298"/>
      <c r="F36" s="194" t="s">
        <v>77</v>
      </c>
      <c r="G36" s="73">
        <v>1021</v>
      </c>
      <c r="H36" s="73">
        <v>293</v>
      </c>
      <c r="I36" s="73" t="s">
        <v>304</v>
      </c>
      <c r="J36" s="73" t="s">
        <v>304</v>
      </c>
      <c r="K36" s="81" t="s">
        <v>304</v>
      </c>
    </row>
    <row r="37" spans="1:11" ht="15" customHeight="1" x14ac:dyDescent="0.25">
      <c r="A37" s="297" t="s">
        <v>220</v>
      </c>
      <c r="B37" s="298" t="s">
        <v>51</v>
      </c>
      <c r="C37" s="298"/>
      <c r="D37" s="299"/>
      <c r="E37" s="299"/>
      <c r="F37" s="194" t="s">
        <v>77</v>
      </c>
      <c r="G37" s="73">
        <v>22202</v>
      </c>
      <c r="H37" s="73">
        <v>18825</v>
      </c>
      <c r="I37" s="73">
        <v>20910</v>
      </c>
      <c r="J37" s="73">
        <v>21904</v>
      </c>
      <c r="K37" s="81">
        <v>22292</v>
      </c>
    </row>
    <row r="38" spans="1:11" ht="15" customHeight="1" x14ac:dyDescent="0.25">
      <c r="A38" s="307"/>
      <c r="C38" s="194" t="s">
        <v>81</v>
      </c>
      <c r="D38" s="329" t="s">
        <v>378</v>
      </c>
      <c r="E38" s="298"/>
      <c r="F38" s="194" t="s">
        <v>77</v>
      </c>
      <c r="G38" s="73">
        <v>18667</v>
      </c>
      <c r="H38" s="73">
        <v>17548</v>
      </c>
      <c r="I38" s="73">
        <v>20910</v>
      </c>
      <c r="J38" s="73">
        <v>21904</v>
      </c>
      <c r="K38" s="81">
        <v>22292</v>
      </c>
    </row>
    <row r="39" spans="1:11" ht="15" customHeight="1" x14ac:dyDescent="0.25">
      <c r="A39" s="307"/>
      <c r="C39" s="298" t="s">
        <v>80</v>
      </c>
      <c r="D39" s="298" t="s">
        <v>78</v>
      </c>
      <c r="E39" s="299"/>
      <c r="F39" s="299"/>
      <c r="G39" s="73">
        <v>50</v>
      </c>
      <c r="H39" s="73">
        <v>21</v>
      </c>
      <c r="I39" s="73" t="s">
        <v>304</v>
      </c>
      <c r="J39" s="73" t="s">
        <v>304</v>
      </c>
      <c r="K39" s="81" t="s">
        <v>304</v>
      </c>
    </row>
    <row r="40" spans="1:11" ht="15" customHeight="1" x14ac:dyDescent="0.25">
      <c r="A40" s="307"/>
      <c r="C40" s="299"/>
      <c r="D40" s="329" t="s">
        <v>378</v>
      </c>
      <c r="E40" s="298"/>
      <c r="F40" s="194" t="s">
        <v>77</v>
      </c>
      <c r="G40" s="73">
        <v>3535</v>
      </c>
      <c r="H40" s="73">
        <v>1277</v>
      </c>
      <c r="I40" s="73" t="s">
        <v>304</v>
      </c>
      <c r="J40" s="73" t="s">
        <v>304</v>
      </c>
      <c r="K40" s="81" t="s">
        <v>304</v>
      </c>
    </row>
    <row r="41" spans="1:11" ht="15" customHeight="1" x14ac:dyDescent="0.25">
      <c r="A41" s="126" t="s">
        <v>197</v>
      </c>
      <c r="B41" s="320" t="s">
        <v>81</v>
      </c>
      <c r="C41" s="306"/>
      <c r="D41" s="329" t="s">
        <v>262</v>
      </c>
      <c r="E41" s="298"/>
      <c r="F41" s="194" t="s">
        <v>77</v>
      </c>
      <c r="G41" s="73">
        <v>3813</v>
      </c>
      <c r="H41" s="73">
        <v>4437</v>
      </c>
      <c r="I41" s="73">
        <v>6136</v>
      </c>
      <c r="J41" s="73">
        <v>7730</v>
      </c>
      <c r="K41" s="81">
        <v>7882</v>
      </c>
    </row>
    <row r="42" spans="1:11" ht="15" customHeight="1" x14ac:dyDescent="0.25">
      <c r="A42" s="297" t="s">
        <v>221</v>
      </c>
      <c r="B42" s="320" t="s">
        <v>281</v>
      </c>
      <c r="C42" s="306"/>
      <c r="D42" s="329" t="s">
        <v>263</v>
      </c>
      <c r="E42" s="299"/>
      <c r="F42" s="194" t="s">
        <v>77</v>
      </c>
      <c r="G42" s="73" t="s">
        <v>0</v>
      </c>
      <c r="H42" s="73" t="s">
        <v>0</v>
      </c>
      <c r="I42" s="73">
        <v>1205</v>
      </c>
      <c r="J42" s="73">
        <v>3448</v>
      </c>
      <c r="K42" s="81">
        <v>3370</v>
      </c>
    </row>
    <row r="43" spans="1:11" ht="15" customHeight="1" x14ac:dyDescent="0.25">
      <c r="A43" s="307"/>
      <c r="B43" s="357" t="s">
        <v>80</v>
      </c>
      <c r="C43" s="303"/>
      <c r="D43" s="329" t="s">
        <v>264</v>
      </c>
      <c r="E43" s="299"/>
      <c r="F43" s="194" t="s">
        <v>78</v>
      </c>
      <c r="G43" s="73">
        <v>15</v>
      </c>
      <c r="H43" s="73">
        <v>6</v>
      </c>
      <c r="I43" s="73" t="s">
        <v>304</v>
      </c>
      <c r="J43" s="73" t="s">
        <v>304</v>
      </c>
      <c r="K43" s="81" t="s">
        <v>304</v>
      </c>
    </row>
    <row r="44" spans="1:11" ht="15" customHeight="1" x14ac:dyDescent="0.25">
      <c r="A44" s="351"/>
      <c r="B44" s="360"/>
      <c r="C44" s="361"/>
      <c r="D44" s="355"/>
      <c r="E44" s="355"/>
      <c r="F44" s="127" t="s">
        <v>77</v>
      </c>
      <c r="G44" s="128">
        <v>1214</v>
      </c>
      <c r="H44" s="128">
        <v>404</v>
      </c>
      <c r="I44" s="128" t="s">
        <v>304</v>
      </c>
      <c r="J44" s="128" t="s">
        <v>304</v>
      </c>
      <c r="K44" s="89" t="s">
        <v>304</v>
      </c>
    </row>
    <row r="45" spans="1:11" x14ac:dyDescent="0.25">
      <c r="K45" s="15" t="s">
        <v>374</v>
      </c>
    </row>
    <row r="46" spans="1:11" x14ac:dyDescent="0.25">
      <c r="A46" s="8" t="s">
        <v>275</v>
      </c>
    </row>
  </sheetData>
  <sheetProtection formatCells="0"/>
  <customSheetViews>
    <customSheetView guid="{2C390AD3-7D24-4790-A52E-DA48AC473F8C}">
      <pageMargins left="0.25" right="0.25" top="0.75" bottom="0.75" header="0.3" footer="0.3"/>
      <pageSetup paperSize="9" fitToHeight="0" orientation="portrait" r:id="rId1"/>
      <headerFooter>
        <oddFooter>&amp;L&amp;"HGPｺﾞｼｯｸM,ﾒﾃﾞｨｳﾑ"&amp;A&amp;R&amp;"HGPｺﾞｼｯｸM,ﾒﾃﾞｨｳﾑ"&amp;A</oddFooter>
      </headerFooter>
    </customSheetView>
    <customSheetView guid="{42EEE81E-436B-4E59-9754-2B09443AB206}" topLeftCell="A13">
      <selection activeCell="D40" sqref="D40:E40"/>
      <pageMargins left="0.25" right="0.25" top="0.75" bottom="0.75" header="0.3" footer="0.3"/>
      <pageSetup paperSize="9" fitToHeight="0" orientation="portrait" r:id="rId2"/>
      <headerFooter>
        <oddFooter>&amp;L&amp;"HGPｺﾞｼｯｸM,ﾒﾃﾞｨｳﾑ"&amp;A&amp;R&amp;"HGPｺﾞｼｯｸM,ﾒﾃﾞｨｳﾑ"&amp;A</oddFooter>
      </headerFooter>
    </customSheetView>
    <customSheetView guid="{D1A986D7-A296-44EC-A4C5-D6F622AA8D7D}">
      <selection activeCell="A3" sqref="A3:K3"/>
      <pageMargins left="0.25" right="0.25" top="0.75" bottom="0.75" header="0.3" footer="0.3"/>
      <pageSetup paperSize="9" fitToHeight="0"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A2" sqref="A2"/>
      <pageMargins left="0.19685039370078741" right="0.70866141732283472" top="0.59055118110236227" bottom="0.59055118110236227" header="0.51181102362204722" footer="0.51181102362204722"/>
      <printOptions horizontalCentered="1"/>
      <pageSetup paperSize="8" scale="80" fitToHeight="0" orientation="landscape" r:id="rId4"/>
      <headerFooter alignWithMargins="0"/>
    </customSheetView>
    <customSheetView guid="{FF42AFFC-DA2B-4DFA-AD62-5057A742DE60}">
      <pageMargins left="0.25" right="0.25" top="0.75" bottom="0.75" header="0.3" footer="0.3"/>
      <pageSetup paperSize="9" fitToHeight="0" orientation="portrait" r:id="rId5"/>
      <headerFooter>
        <oddFooter>&amp;L&amp;"HGPｺﾞｼｯｸM,ﾒﾃﾞｨｳﾑ"&amp;A&amp;R&amp;"HGPｺﾞｼｯｸM,ﾒﾃﾞｨｳﾑ"&amp;A</oddFooter>
      </headerFooter>
    </customSheetView>
  </customSheetViews>
  <mergeCells count="58">
    <mergeCell ref="B41:C41"/>
    <mergeCell ref="B42:C42"/>
    <mergeCell ref="B43:C44"/>
    <mergeCell ref="A7:F7"/>
    <mergeCell ref="A8:A14"/>
    <mergeCell ref="B8:E8"/>
    <mergeCell ref="C9:C11"/>
    <mergeCell ref="D9:E9"/>
    <mergeCell ref="D10:E10"/>
    <mergeCell ref="C12:C14"/>
    <mergeCell ref="D12:F12"/>
    <mergeCell ref="D13:E13"/>
    <mergeCell ref="D14:E14"/>
    <mergeCell ref="A15:A19"/>
    <mergeCell ref="B15:E15"/>
    <mergeCell ref="C16:C17"/>
    <mergeCell ref="C18:C19"/>
    <mergeCell ref="D18:F18"/>
    <mergeCell ref="D19:E19"/>
    <mergeCell ref="A20:A23"/>
    <mergeCell ref="B20:E20"/>
    <mergeCell ref="D21:E21"/>
    <mergeCell ref="C22:C23"/>
    <mergeCell ref="D22:F22"/>
    <mergeCell ref="D23:E23"/>
    <mergeCell ref="A24:A26"/>
    <mergeCell ref="D24:E24"/>
    <mergeCell ref="D25:F25"/>
    <mergeCell ref="D26:E26"/>
    <mergeCell ref="B24:C24"/>
    <mergeCell ref="B25:C26"/>
    <mergeCell ref="D35:F35"/>
    <mergeCell ref="D36:E36"/>
    <mergeCell ref="A27:A32"/>
    <mergeCell ref="B27:E27"/>
    <mergeCell ref="C28:C29"/>
    <mergeCell ref="D28:E28"/>
    <mergeCell ref="D29:E29"/>
    <mergeCell ref="C30:C32"/>
    <mergeCell ref="D30:F30"/>
    <mergeCell ref="D31:E31"/>
    <mergeCell ref="D32:E32"/>
    <mergeCell ref="A3:K3"/>
    <mergeCell ref="D16:E16"/>
    <mergeCell ref="D41:E41"/>
    <mergeCell ref="A42:A44"/>
    <mergeCell ref="D42:E42"/>
    <mergeCell ref="D43:E44"/>
    <mergeCell ref="A37:A40"/>
    <mergeCell ref="B37:E37"/>
    <mergeCell ref="D38:E38"/>
    <mergeCell ref="C39:C40"/>
    <mergeCell ref="D39:F39"/>
    <mergeCell ref="D40:E40"/>
    <mergeCell ref="A33:A36"/>
    <mergeCell ref="B33:E33"/>
    <mergeCell ref="D34:E34"/>
    <mergeCell ref="C35:C36"/>
  </mergeCells>
  <phoneticPr fontId="4"/>
  <pageMargins left="0.25" right="0.25" top="0.75" bottom="0.75" header="0.3" footer="0.3"/>
  <pageSetup paperSize="9" fitToHeight="0"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view="pageLayout" zoomScale="70" zoomScaleNormal="100" zoomScaleSheetLayoutView="100" zoomScalePageLayoutView="70" workbookViewId="0"/>
  </sheetViews>
  <sheetFormatPr defaultColWidth="1.53125" defaultRowHeight="12" x14ac:dyDescent="0.25"/>
  <cols>
    <col min="1" max="1" width="3.46484375" style="2" customWidth="1"/>
    <col min="2" max="25" width="8.46484375" style="2" customWidth="1"/>
    <col min="26" max="16384" width="1.53125" style="2"/>
  </cols>
  <sheetData>
    <row r="1" spans="1:25" s="4" customFormat="1" ht="18.75" x14ac:dyDescent="0.25">
      <c r="A1" s="4" t="str">
        <f ca="1">MID(CELL("FILENAME",A1),FIND("]",CELL("FILENAME",A1))+1,99)&amp;"　"&amp;"市立豊中病院の利用状況　－　外来"</f>
        <v>61(1)　市立豊中病院の利用状況　－　外来</v>
      </c>
    </row>
    <row r="2" spans="1:25" x14ac:dyDescent="0.25">
      <c r="A2" s="7"/>
      <c r="B2" s="7"/>
      <c r="C2" s="7"/>
      <c r="D2" s="7"/>
      <c r="E2" s="7"/>
      <c r="F2" s="7"/>
      <c r="G2" s="7"/>
      <c r="H2" s="7"/>
      <c r="I2" s="7"/>
      <c r="J2" s="7"/>
      <c r="K2" s="7"/>
      <c r="L2" s="7"/>
      <c r="M2" s="7"/>
      <c r="N2" s="7"/>
      <c r="O2" s="7"/>
      <c r="P2" s="7"/>
      <c r="Q2" s="7"/>
      <c r="R2" s="7"/>
      <c r="S2" s="7"/>
      <c r="T2" s="7"/>
      <c r="U2" s="7"/>
      <c r="V2" s="7"/>
      <c r="W2" s="7"/>
      <c r="X2" s="7"/>
      <c r="Y2" s="7"/>
    </row>
    <row r="3" spans="1:25" s="191" customFormat="1" ht="24" customHeight="1" x14ac:dyDescent="0.25">
      <c r="A3" s="286" t="s">
        <v>200</v>
      </c>
      <c r="B3" s="286"/>
      <c r="C3" s="286"/>
      <c r="D3" s="286"/>
      <c r="E3" s="286"/>
      <c r="F3" s="286"/>
      <c r="G3" s="286"/>
      <c r="H3" s="286"/>
      <c r="I3" s="286"/>
      <c r="J3" s="286"/>
      <c r="K3" s="286"/>
      <c r="L3" s="286"/>
      <c r="M3" s="286"/>
      <c r="N3" s="286"/>
      <c r="O3" s="286"/>
      <c r="P3" s="286"/>
      <c r="Q3" s="286"/>
      <c r="R3" s="286"/>
      <c r="S3" s="286"/>
      <c r="T3" s="286"/>
      <c r="U3" s="286"/>
      <c r="V3" s="286"/>
      <c r="W3" s="286"/>
      <c r="X3" s="286"/>
      <c r="Y3" s="286"/>
    </row>
    <row r="4" spans="1:25" ht="0.6" customHeight="1" x14ac:dyDescent="0.25">
      <c r="A4" s="7"/>
      <c r="B4" s="7"/>
      <c r="C4" s="7"/>
      <c r="D4" s="7"/>
      <c r="E4" s="7"/>
      <c r="F4" s="7"/>
      <c r="G4" s="7"/>
      <c r="H4" s="7"/>
      <c r="I4" s="7"/>
      <c r="J4" s="7"/>
      <c r="K4" s="7"/>
      <c r="L4" s="7"/>
      <c r="M4" s="7"/>
      <c r="N4" s="7"/>
      <c r="O4" s="7"/>
      <c r="P4" s="7"/>
      <c r="Q4" s="7"/>
      <c r="R4" s="7"/>
      <c r="S4" s="7"/>
      <c r="T4" s="7"/>
      <c r="U4" s="7"/>
      <c r="V4" s="7"/>
      <c r="W4" s="7"/>
      <c r="X4" s="7"/>
      <c r="Y4" s="7"/>
    </row>
    <row r="5" spans="1:25" s="96" customFormat="1" ht="1.25" customHeight="1" x14ac:dyDescent="0.25">
      <c r="A5" s="191"/>
      <c r="B5" s="191"/>
      <c r="C5" s="191"/>
      <c r="D5" s="191"/>
      <c r="E5" s="191"/>
      <c r="F5" s="191"/>
      <c r="G5" s="191"/>
      <c r="H5" s="191"/>
      <c r="I5" s="191"/>
      <c r="J5" s="191"/>
      <c r="K5" s="191"/>
      <c r="L5" s="191"/>
      <c r="M5" s="191"/>
      <c r="N5" s="191"/>
      <c r="O5" s="191"/>
      <c r="P5" s="191"/>
      <c r="Q5" s="191"/>
      <c r="R5" s="191"/>
      <c r="S5" s="191"/>
      <c r="T5" s="191"/>
      <c r="U5" s="191"/>
      <c r="V5" s="191"/>
      <c r="W5" s="191"/>
      <c r="X5" s="191"/>
      <c r="Y5" s="191"/>
    </row>
    <row r="6" spans="1:25" ht="1.25" customHeight="1" x14ac:dyDescent="0.25">
      <c r="A6" s="8"/>
      <c r="B6" s="8"/>
      <c r="C6" s="8"/>
      <c r="D6" s="8"/>
      <c r="E6" s="8"/>
      <c r="F6" s="8"/>
      <c r="G6" s="8"/>
      <c r="H6" s="8"/>
      <c r="I6" s="8"/>
      <c r="J6" s="8"/>
      <c r="K6" s="8"/>
      <c r="L6" s="8"/>
      <c r="M6" s="8"/>
      <c r="N6" s="8"/>
      <c r="O6" s="8"/>
      <c r="P6" s="8"/>
      <c r="Q6" s="8"/>
      <c r="R6" s="8"/>
      <c r="S6" s="8"/>
      <c r="T6" s="8"/>
      <c r="U6" s="8"/>
      <c r="V6" s="8"/>
      <c r="W6" s="8"/>
      <c r="X6" s="8"/>
      <c r="Y6" s="8"/>
    </row>
    <row r="7" spans="1:25" s="96" customFormat="1" ht="11.25" customHeight="1" x14ac:dyDescent="0.25">
      <c r="A7" s="370" t="s">
        <v>169</v>
      </c>
      <c r="B7" s="300"/>
      <c r="C7" s="368" t="s">
        <v>118</v>
      </c>
      <c r="D7" s="185"/>
      <c r="E7" s="185"/>
      <c r="F7" s="185"/>
      <c r="G7" s="185"/>
      <c r="H7" s="185"/>
      <c r="I7" s="185"/>
      <c r="J7" s="185"/>
      <c r="K7" s="185"/>
      <c r="L7" s="185"/>
      <c r="M7" s="185"/>
      <c r="N7" s="185"/>
      <c r="O7" s="185"/>
      <c r="P7" s="185"/>
      <c r="Q7" s="185"/>
      <c r="R7" s="185"/>
      <c r="S7" s="185"/>
      <c r="T7" s="185"/>
      <c r="U7" s="185"/>
      <c r="V7" s="185"/>
      <c r="W7" s="185"/>
      <c r="X7" s="185"/>
      <c r="Y7" s="185"/>
    </row>
    <row r="8" spans="1:25" s="96" customFormat="1" ht="32.450000000000003" customHeight="1" x14ac:dyDescent="0.25">
      <c r="A8" s="371"/>
      <c r="B8" s="372"/>
      <c r="C8" s="369"/>
      <c r="D8" s="180" t="s">
        <v>38</v>
      </c>
      <c r="E8" s="205" t="s">
        <v>111</v>
      </c>
      <c r="F8" s="181" t="s">
        <v>249</v>
      </c>
      <c r="G8" s="182" t="s">
        <v>250</v>
      </c>
      <c r="H8" s="180" t="s">
        <v>117</v>
      </c>
      <c r="I8" s="205" t="s">
        <v>37</v>
      </c>
      <c r="J8" s="180" t="s">
        <v>110</v>
      </c>
      <c r="K8" s="205" t="s">
        <v>109</v>
      </c>
      <c r="L8" s="182" t="s">
        <v>251</v>
      </c>
      <c r="M8" s="205" t="s">
        <v>108</v>
      </c>
      <c r="N8" s="180" t="s">
        <v>107</v>
      </c>
      <c r="O8" s="205" t="s">
        <v>106</v>
      </c>
      <c r="P8" s="205" t="s">
        <v>105</v>
      </c>
      <c r="Q8" s="205" t="s">
        <v>104</v>
      </c>
      <c r="R8" s="183" t="s">
        <v>116</v>
      </c>
      <c r="S8" s="205" t="s">
        <v>252</v>
      </c>
      <c r="T8" s="205" t="s">
        <v>115</v>
      </c>
      <c r="U8" s="180" t="s">
        <v>114</v>
      </c>
      <c r="V8" s="205" t="s">
        <v>36</v>
      </c>
      <c r="W8" s="180" t="s">
        <v>102</v>
      </c>
      <c r="X8" s="180" t="s">
        <v>101</v>
      </c>
      <c r="Y8" s="184" t="s">
        <v>99</v>
      </c>
    </row>
    <row r="9" spans="1:25" s="12" customFormat="1" ht="36" customHeight="1" x14ac:dyDescent="0.25">
      <c r="A9" s="302" t="s">
        <v>170</v>
      </c>
      <c r="B9" s="367"/>
      <c r="C9" s="75">
        <v>292749</v>
      </c>
      <c r="D9" s="74">
        <v>43698</v>
      </c>
      <c r="E9" s="74">
        <v>7861</v>
      </c>
      <c r="F9" s="13">
        <v>42297</v>
      </c>
      <c r="G9" s="13">
        <v>15984</v>
      </c>
      <c r="H9" s="13">
        <v>2210</v>
      </c>
      <c r="I9" s="13">
        <v>11951</v>
      </c>
      <c r="J9" s="13">
        <v>31649</v>
      </c>
      <c r="K9" s="13">
        <v>17402</v>
      </c>
      <c r="L9" s="13">
        <v>4461</v>
      </c>
      <c r="M9" s="13">
        <v>5285</v>
      </c>
      <c r="N9" s="13">
        <v>9942</v>
      </c>
      <c r="O9" s="13">
        <v>20688</v>
      </c>
      <c r="P9" s="13">
        <v>22398</v>
      </c>
      <c r="Q9" s="13">
        <v>4795</v>
      </c>
      <c r="R9" s="13">
        <v>11901</v>
      </c>
      <c r="S9" s="13">
        <v>6862</v>
      </c>
      <c r="T9" s="13">
        <v>546</v>
      </c>
      <c r="U9" s="13">
        <v>3385</v>
      </c>
      <c r="V9" s="13">
        <v>1379</v>
      </c>
      <c r="W9" s="13">
        <v>12191</v>
      </c>
      <c r="X9" s="74">
        <v>612</v>
      </c>
      <c r="Y9" s="74">
        <v>15252</v>
      </c>
    </row>
    <row r="10" spans="1:25" s="12" customFormat="1" ht="36" customHeight="1" x14ac:dyDescent="0.25">
      <c r="A10" s="336" t="s">
        <v>277</v>
      </c>
      <c r="B10" s="366"/>
      <c r="C10" s="75">
        <v>247600</v>
      </c>
      <c r="D10" s="13">
        <v>40224</v>
      </c>
      <c r="E10" s="13">
        <v>7136</v>
      </c>
      <c r="F10" s="13">
        <v>37292</v>
      </c>
      <c r="G10" s="13">
        <v>14233</v>
      </c>
      <c r="H10" s="13">
        <v>1413</v>
      </c>
      <c r="I10" s="13">
        <v>9875</v>
      </c>
      <c r="J10" s="13">
        <v>30147</v>
      </c>
      <c r="K10" s="13">
        <v>14945</v>
      </c>
      <c r="L10" s="13">
        <v>4360</v>
      </c>
      <c r="M10" s="13">
        <v>4683</v>
      </c>
      <c r="N10" s="13">
        <v>8170</v>
      </c>
      <c r="O10" s="13">
        <v>16672</v>
      </c>
      <c r="P10" s="13">
        <v>19960</v>
      </c>
      <c r="Q10" s="13">
        <v>3584</v>
      </c>
      <c r="R10" s="13">
        <v>8477</v>
      </c>
      <c r="S10" s="13">
        <v>3783</v>
      </c>
      <c r="T10" s="13">
        <v>381</v>
      </c>
      <c r="U10" s="13">
        <v>2866</v>
      </c>
      <c r="V10" s="13">
        <v>1196</v>
      </c>
      <c r="W10" s="13">
        <v>9766</v>
      </c>
      <c r="X10" s="13">
        <v>162</v>
      </c>
      <c r="Y10" s="13">
        <v>8275</v>
      </c>
    </row>
    <row r="11" spans="1:25" ht="36" customHeight="1" x14ac:dyDescent="0.25">
      <c r="A11" s="336" t="s">
        <v>168</v>
      </c>
      <c r="B11" s="366"/>
      <c r="C11" s="75">
        <v>257716</v>
      </c>
      <c r="D11" s="13">
        <v>42685</v>
      </c>
      <c r="E11" s="13">
        <v>7370</v>
      </c>
      <c r="F11" s="13">
        <v>37993</v>
      </c>
      <c r="G11" s="13">
        <v>15107</v>
      </c>
      <c r="H11" s="13">
        <v>1307</v>
      </c>
      <c r="I11" s="13">
        <v>9230</v>
      </c>
      <c r="J11" s="13">
        <v>31168</v>
      </c>
      <c r="K11" s="13">
        <v>15955</v>
      </c>
      <c r="L11" s="13">
        <v>4303</v>
      </c>
      <c r="M11" s="13">
        <v>4596</v>
      </c>
      <c r="N11" s="13">
        <v>9003</v>
      </c>
      <c r="O11" s="13">
        <v>15107</v>
      </c>
      <c r="P11" s="13">
        <v>20955</v>
      </c>
      <c r="Q11" s="13">
        <v>4341</v>
      </c>
      <c r="R11" s="13">
        <v>8804</v>
      </c>
      <c r="S11" s="13">
        <v>5091</v>
      </c>
      <c r="T11" s="13">
        <v>428</v>
      </c>
      <c r="U11" s="13">
        <v>3537</v>
      </c>
      <c r="V11" s="13">
        <v>1263</v>
      </c>
      <c r="W11" s="13">
        <v>10503</v>
      </c>
      <c r="X11" s="13">
        <v>289</v>
      </c>
      <c r="Y11" s="13">
        <v>8681</v>
      </c>
    </row>
    <row r="12" spans="1:25" ht="36" customHeight="1" x14ac:dyDescent="0.25">
      <c r="A12" s="304" t="s">
        <v>171</v>
      </c>
      <c r="B12" s="365"/>
      <c r="C12" s="75">
        <v>274936</v>
      </c>
      <c r="D12" s="13">
        <v>46368</v>
      </c>
      <c r="E12" s="13">
        <v>7562</v>
      </c>
      <c r="F12" s="13">
        <v>39269</v>
      </c>
      <c r="G12" s="13">
        <v>15767</v>
      </c>
      <c r="H12" s="13">
        <v>656</v>
      </c>
      <c r="I12" s="13">
        <v>10189</v>
      </c>
      <c r="J12" s="13">
        <v>31549</v>
      </c>
      <c r="K12" s="13">
        <v>16697</v>
      </c>
      <c r="L12" s="13">
        <v>4508</v>
      </c>
      <c r="M12" s="13">
        <v>5430</v>
      </c>
      <c r="N12" s="13">
        <v>11635</v>
      </c>
      <c r="O12" s="13">
        <v>15954</v>
      </c>
      <c r="P12" s="13">
        <v>21302</v>
      </c>
      <c r="Q12" s="13">
        <v>5003</v>
      </c>
      <c r="R12" s="13">
        <v>9538</v>
      </c>
      <c r="S12" s="13">
        <v>4494</v>
      </c>
      <c r="T12" s="13">
        <v>524</v>
      </c>
      <c r="U12" s="13">
        <v>4094</v>
      </c>
      <c r="V12" s="13">
        <v>1397</v>
      </c>
      <c r="W12" s="13">
        <v>9322</v>
      </c>
      <c r="X12" s="13">
        <v>410</v>
      </c>
      <c r="Y12" s="13">
        <v>13268</v>
      </c>
    </row>
    <row r="13" spans="1:25" ht="36" customHeight="1" x14ac:dyDescent="0.25">
      <c r="A13" s="336" t="s">
        <v>310</v>
      </c>
      <c r="B13" s="366"/>
      <c r="C13" s="90">
        <v>272553</v>
      </c>
      <c r="D13" s="91">
        <v>44427</v>
      </c>
      <c r="E13" s="91">
        <v>7405</v>
      </c>
      <c r="F13" s="91">
        <v>39603</v>
      </c>
      <c r="G13" s="91">
        <v>16313</v>
      </c>
      <c r="H13" s="91">
        <v>850</v>
      </c>
      <c r="I13" s="91">
        <v>9232</v>
      </c>
      <c r="J13" s="91">
        <v>29931</v>
      </c>
      <c r="K13" s="91">
        <v>18314</v>
      </c>
      <c r="L13" s="91">
        <v>4546</v>
      </c>
      <c r="M13" s="91">
        <v>5265</v>
      </c>
      <c r="N13" s="91">
        <v>11843</v>
      </c>
      <c r="O13" s="91">
        <v>14603</v>
      </c>
      <c r="P13" s="91">
        <v>21302</v>
      </c>
      <c r="Q13" s="91">
        <v>4800</v>
      </c>
      <c r="R13" s="91">
        <v>9773</v>
      </c>
      <c r="S13" s="91">
        <v>5093</v>
      </c>
      <c r="T13" s="91">
        <v>523</v>
      </c>
      <c r="U13" s="91">
        <v>4154</v>
      </c>
      <c r="V13" s="91">
        <v>1316</v>
      </c>
      <c r="W13" s="91">
        <v>9410</v>
      </c>
      <c r="X13" s="91">
        <v>211</v>
      </c>
      <c r="Y13" s="91">
        <v>13639</v>
      </c>
    </row>
    <row r="14" spans="1:25" ht="36" customHeight="1" x14ac:dyDescent="0.25">
      <c r="A14" s="196"/>
      <c r="B14" s="212" t="s">
        <v>193</v>
      </c>
      <c r="C14" s="92">
        <v>22146</v>
      </c>
      <c r="D14" s="79">
        <v>3616</v>
      </c>
      <c r="E14" s="79">
        <v>569</v>
      </c>
      <c r="F14" s="79">
        <v>3101</v>
      </c>
      <c r="G14" s="79">
        <v>1333</v>
      </c>
      <c r="H14" s="79">
        <v>62</v>
      </c>
      <c r="I14" s="79">
        <v>735</v>
      </c>
      <c r="J14" s="79">
        <v>2485</v>
      </c>
      <c r="K14" s="79">
        <v>1555</v>
      </c>
      <c r="L14" s="79">
        <v>405</v>
      </c>
      <c r="M14" s="79">
        <v>373</v>
      </c>
      <c r="N14" s="79">
        <v>957</v>
      </c>
      <c r="O14" s="79">
        <v>1163</v>
      </c>
      <c r="P14" s="79">
        <v>1651</v>
      </c>
      <c r="Q14" s="79">
        <v>343</v>
      </c>
      <c r="R14" s="79">
        <v>785</v>
      </c>
      <c r="S14" s="79">
        <v>451</v>
      </c>
      <c r="T14" s="79">
        <v>27</v>
      </c>
      <c r="U14" s="79">
        <v>283</v>
      </c>
      <c r="V14" s="79">
        <v>117</v>
      </c>
      <c r="W14" s="79">
        <v>734</v>
      </c>
      <c r="X14" s="79">
        <v>24</v>
      </c>
      <c r="Y14" s="79">
        <v>1377</v>
      </c>
    </row>
    <row r="15" spans="1:25" ht="36" customHeight="1" x14ac:dyDescent="0.25">
      <c r="A15" s="196" t="s">
        <v>85</v>
      </c>
      <c r="B15" s="84" t="s">
        <v>188</v>
      </c>
      <c r="C15" s="93">
        <v>22333</v>
      </c>
      <c r="D15" s="79">
        <v>3639</v>
      </c>
      <c r="E15" s="79">
        <v>586</v>
      </c>
      <c r="F15" s="79">
        <v>3203</v>
      </c>
      <c r="G15" s="79">
        <v>1424</v>
      </c>
      <c r="H15" s="79">
        <v>63</v>
      </c>
      <c r="I15" s="79">
        <v>747</v>
      </c>
      <c r="J15" s="79">
        <v>2309</v>
      </c>
      <c r="K15" s="79">
        <v>1466</v>
      </c>
      <c r="L15" s="79">
        <v>374</v>
      </c>
      <c r="M15" s="79">
        <v>442</v>
      </c>
      <c r="N15" s="79">
        <v>959</v>
      </c>
      <c r="O15" s="79">
        <v>1169</v>
      </c>
      <c r="P15" s="79">
        <v>1811</v>
      </c>
      <c r="Q15" s="79">
        <v>364</v>
      </c>
      <c r="R15" s="79">
        <v>840</v>
      </c>
      <c r="S15" s="79">
        <v>478</v>
      </c>
      <c r="T15" s="79">
        <v>51</v>
      </c>
      <c r="U15" s="79">
        <v>407</v>
      </c>
      <c r="V15" s="79">
        <v>116</v>
      </c>
      <c r="W15" s="79">
        <v>803</v>
      </c>
      <c r="X15" s="79">
        <v>29</v>
      </c>
      <c r="Y15" s="79">
        <v>1053</v>
      </c>
    </row>
    <row r="16" spans="1:25" ht="36" customHeight="1" x14ac:dyDescent="0.25">
      <c r="A16" s="196" t="s">
        <v>85</v>
      </c>
      <c r="B16" s="84" t="s">
        <v>189</v>
      </c>
      <c r="C16" s="93">
        <v>23064</v>
      </c>
      <c r="D16" s="79">
        <v>3637</v>
      </c>
      <c r="E16" s="79">
        <v>598</v>
      </c>
      <c r="F16" s="79">
        <v>3317</v>
      </c>
      <c r="G16" s="79">
        <v>1299</v>
      </c>
      <c r="H16" s="79">
        <v>73</v>
      </c>
      <c r="I16" s="79">
        <v>811</v>
      </c>
      <c r="J16" s="79">
        <v>2583</v>
      </c>
      <c r="K16" s="79">
        <v>1663</v>
      </c>
      <c r="L16" s="79">
        <v>408</v>
      </c>
      <c r="M16" s="79">
        <v>381</v>
      </c>
      <c r="N16" s="79">
        <v>1056</v>
      </c>
      <c r="O16" s="79">
        <v>1225</v>
      </c>
      <c r="P16" s="79">
        <v>1786</v>
      </c>
      <c r="Q16" s="79">
        <v>424</v>
      </c>
      <c r="R16" s="79">
        <v>823</v>
      </c>
      <c r="S16" s="79">
        <v>485</v>
      </c>
      <c r="T16" s="79">
        <v>42</v>
      </c>
      <c r="U16" s="79">
        <v>442</v>
      </c>
      <c r="V16" s="79">
        <v>118</v>
      </c>
      <c r="W16" s="79">
        <v>793</v>
      </c>
      <c r="X16" s="79">
        <v>30</v>
      </c>
      <c r="Y16" s="79">
        <v>1070</v>
      </c>
    </row>
    <row r="17" spans="1:25" ht="36" customHeight="1" x14ac:dyDescent="0.25">
      <c r="A17" s="196" t="s">
        <v>85</v>
      </c>
      <c r="B17" s="84" t="s">
        <v>177</v>
      </c>
      <c r="C17" s="93">
        <v>21760</v>
      </c>
      <c r="D17" s="79">
        <v>3560</v>
      </c>
      <c r="E17" s="79">
        <v>607</v>
      </c>
      <c r="F17" s="79">
        <v>3149</v>
      </c>
      <c r="G17" s="79">
        <v>1334</v>
      </c>
      <c r="H17" s="79">
        <v>66</v>
      </c>
      <c r="I17" s="79">
        <v>688</v>
      </c>
      <c r="J17" s="79">
        <v>2482</v>
      </c>
      <c r="K17" s="79">
        <v>1357</v>
      </c>
      <c r="L17" s="79">
        <v>404</v>
      </c>
      <c r="M17" s="79">
        <v>430</v>
      </c>
      <c r="N17" s="79">
        <v>978</v>
      </c>
      <c r="O17" s="79">
        <v>1296</v>
      </c>
      <c r="P17" s="79">
        <v>1690</v>
      </c>
      <c r="Q17" s="79">
        <v>459</v>
      </c>
      <c r="R17" s="79">
        <v>819</v>
      </c>
      <c r="S17" s="79">
        <v>316</v>
      </c>
      <c r="T17" s="79">
        <v>54</v>
      </c>
      <c r="U17" s="79">
        <v>334</v>
      </c>
      <c r="V17" s="79">
        <v>90</v>
      </c>
      <c r="W17" s="79">
        <v>756</v>
      </c>
      <c r="X17" s="79">
        <v>16</v>
      </c>
      <c r="Y17" s="79">
        <v>875</v>
      </c>
    </row>
    <row r="18" spans="1:25" ht="36" customHeight="1" x14ac:dyDescent="0.25">
      <c r="A18" s="196"/>
      <c r="B18" s="84" t="s">
        <v>179</v>
      </c>
      <c r="C18" s="93">
        <v>22331</v>
      </c>
      <c r="D18" s="79">
        <v>3603</v>
      </c>
      <c r="E18" s="79">
        <v>629</v>
      </c>
      <c r="F18" s="79">
        <v>3229</v>
      </c>
      <c r="G18" s="79">
        <v>1366</v>
      </c>
      <c r="H18" s="79">
        <v>70</v>
      </c>
      <c r="I18" s="79">
        <v>756</v>
      </c>
      <c r="J18" s="79">
        <v>2439</v>
      </c>
      <c r="K18" s="79">
        <v>1452</v>
      </c>
      <c r="L18" s="79">
        <v>338</v>
      </c>
      <c r="M18" s="79">
        <v>510</v>
      </c>
      <c r="N18" s="79">
        <v>1021</v>
      </c>
      <c r="O18" s="79">
        <v>1324</v>
      </c>
      <c r="P18" s="79">
        <v>1746</v>
      </c>
      <c r="Q18" s="79">
        <v>395</v>
      </c>
      <c r="R18" s="79">
        <v>794</v>
      </c>
      <c r="S18" s="79">
        <v>403</v>
      </c>
      <c r="T18" s="79">
        <v>40</v>
      </c>
      <c r="U18" s="79">
        <v>299</v>
      </c>
      <c r="V18" s="79">
        <v>91</v>
      </c>
      <c r="W18" s="79">
        <v>793</v>
      </c>
      <c r="X18" s="79">
        <v>10</v>
      </c>
      <c r="Y18" s="79">
        <v>1023</v>
      </c>
    </row>
    <row r="19" spans="1:25" ht="36" customHeight="1" x14ac:dyDescent="0.25">
      <c r="A19" s="196" t="s">
        <v>85</v>
      </c>
      <c r="B19" s="84" t="s">
        <v>180</v>
      </c>
      <c r="C19" s="93">
        <v>23959</v>
      </c>
      <c r="D19" s="79">
        <v>3891</v>
      </c>
      <c r="E19" s="79">
        <v>667</v>
      </c>
      <c r="F19" s="79">
        <v>3663</v>
      </c>
      <c r="G19" s="79">
        <v>1452</v>
      </c>
      <c r="H19" s="79">
        <v>81</v>
      </c>
      <c r="I19" s="79">
        <v>853</v>
      </c>
      <c r="J19" s="79">
        <v>2632</v>
      </c>
      <c r="K19" s="79">
        <v>1617</v>
      </c>
      <c r="L19" s="79">
        <v>376</v>
      </c>
      <c r="M19" s="79">
        <v>468</v>
      </c>
      <c r="N19" s="79">
        <v>1047</v>
      </c>
      <c r="O19" s="79">
        <v>1211</v>
      </c>
      <c r="P19" s="79">
        <v>1948</v>
      </c>
      <c r="Q19" s="79">
        <v>406</v>
      </c>
      <c r="R19" s="79">
        <v>820</v>
      </c>
      <c r="S19" s="79">
        <v>448</v>
      </c>
      <c r="T19" s="79">
        <v>49</v>
      </c>
      <c r="U19" s="79">
        <v>350</v>
      </c>
      <c r="V19" s="79">
        <v>104</v>
      </c>
      <c r="W19" s="79">
        <v>818</v>
      </c>
      <c r="X19" s="79">
        <v>12</v>
      </c>
      <c r="Y19" s="79">
        <v>1046</v>
      </c>
    </row>
    <row r="20" spans="1:25" ht="36" customHeight="1" x14ac:dyDescent="0.25">
      <c r="A20" s="196" t="s">
        <v>85</v>
      </c>
      <c r="B20" s="84" t="s">
        <v>181</v>
      </c>
      <c r="C20" s="93">
        <v>22273</v>
      </c>
      <c r="D20" s="79">
        <v>3655</v>
      </c>
      <c r="E20" s="79">
        <v>656</v>
      </c>
      <c r="F20" s="79">
        <v>3206</v>
      </c>
      <c r="G20" s="79">
        <v>1243</v>
      </c>
      <c r="H20" s="79">
        <v>65</v>
      </c>
      <c r="I20" s="79">
        <v>805</v>
      </c>
      <c r="J20" s="79">
        <v>2481</v>
      </c>
      <c r="K20" s="79">
        <v>1410</v>
      </c>
      <c r="L20" s="79">
        <v>354</v>
      </c>
      <c r="M20" s="79">
        <v>425</v>
      </c>
      <c r="N20" s="79">
        <v>962</v>
      </c>
      <c r="O20" s="79">
        <v>1139</v>
      </c>
      <c r="P20" s="79">
        <v>1782</v>
      </c>
      <c r="Q20" s="79">
        <v>416</v>
      </c>
      <c r="R20" s="79">
        <v>746</v>
      </c>
      <c r="S20" s="79">
        <v>415</v>
      </c>
      <c r="T20" s="79">
        <v>30</v>
      </c>
      <c r="U20" s="79">
        <v>324</v>
      </c>
      <c r="V20" s="79">
        <v>98</v>
      </c>
      <c r="W20" s="79">
        <v>764</v>
      </c>
      <c r="X20" s="79">
        <v>15</v>
      </c>
      <c r="Y20" s="79">
        <v>1282</v>
      </c>
    </row>
    <row r="21" spans="1:25" ht="36" customHeight="1" x14ac:dyDescent="0.25">
      <c r="A21" s="196" t="s">
        <v>85</v>
      </c>
      <c r="B21" s="84" t="s">
        <v>182</v>
      </c>
      <c r="C21" s="93">
        <v>23177</v>
      </c>
      <c r="D21" s="79">
        <v>3940</v>
      </c>
      <c r="E21" s="79">
        <v>625</v>
      </c>
      <c r="F21" s="79">
        <v>3165</v>
      </c>
      <c r="G21" s="79">
        <v>1395</v>
      </c>
      <c r="H21" s="79">
        <v>74</v>
      </c>
      <c r="I21" s="79">
        <v>832</v>
      </c>
      <c r="J21" s="79">
        <v>2417</v>
      </c>
      <c r="K21" s="79">
        <v>1484</v>
      </c>
      <c r="L21" s="79">
        <v>323</v>
      </c>
      <c r="M21" s="79">
        <v>502</v>
      </c>
      <c r="N21" s="79">
        <v>892</v>
      </c>
      <c r="O21" s="79">
        <v>1273</v>
      </c>
      <c r="P21" s="79">
        <v>1824</v>
      </c>
      <c r="Q21" s="79">
        <v>403</v>
      </c>
      <c r="R21" s="79">
        <v>864</v>
      </c>
      <c r="S21" s="79">
        <v>438</v>
      </c>
      <c r="T21" s="79">
        <v>38</v>
      </c>
      <c r="U21" s="79">
        <v>378</v>
      </c>
      <c r="V21" s="79">
        <v>129</v>
      </c>
      <c r="W21" s="79">
        <v>836</v>
      </c>
      <c r="X21" s="79">
        <v>11</v>
      </c>
      <c r="Y21" s="79">
        <v>1334</v>
      </c>
    </row>
    <row r="22" spans="1:25" ht="36" customHeight="1" x14ac:dyDescent="0.25">
      <c r="A22" s="196" t="s">
        <v>85</v>
      </c>
      <c r="B22" s="84" t="s">
        <v>183</v>
      </c>
      <c r="C22" s="93">
        <v>22198</v>
      </c>
      <c r="D22" s="79">
        <v>3685</v>
      </c>
      <c r="E22" s="79">
        <v>599</v>
      </c>
      <c r="F22" s="79">
        <v>3234</v>
      </c>
      <c r="G22" s="79">
        <v>1238</v>
      </c>
      <c r="H22" s="79">
        <v>64</v>
      </c>
      <c r="I22" s="79">
        <v>787</v>
      </c>
      <c r="J22" s="79">
        <v>2539</v>
      </c>
      <c r="K22" s="79">
        <v>1463</v>
      </c>
      <c r="L22" s="79">
        <v>315</v>
      </c>
      <c r="M22" s="79">
        <v>403</v>
      </c>
      <c r="N22" s="79">
        <v>996</v>
      </c>
      <c r="O22" s="79">
        <v>1111</v>
      </c>
      <c r="P22" s="79">
        <v>1718</v>
      </c>
      <c r="Q22" s="79">
        <v>415</v>
      </c>
      <c r="R22" s="79">
        <v>830</v>
      </c>
      <c r="S22" s="79">
        <v>385</v>
      </c>
      <c r="T22" s="79">
        <v>37</v>
      </c>
      <c r="U22" s="79">
        <v>411</v>
      </c>
      <c r="V22" s="79">
        <v>109</v>
      </c>
      <c r="W22" s="79">
        <v>711</v>
      </c>
      <c r="X22" s="79">
        <v>14</v>
      </c>
      <c r="Y22" s="79">
        <v>1134</v>
      </c>
    </row>
    <row r="23" spans="1:25" ht="36" customHeight="1" x14ac:dyDescent="0.25">
      <c r="A23" s="196" t="s">
        <v>85</v>
      </c>
      <c r="B23" s="84" t="s">
        <v>184</v>
      </c>
      <c r="C23" s="93">
        <v>23335</v>
      </c>
      <c r="D23" s="79">
        <v>3765</v>
      </c>
      <c r="E23" s="79">
        <v>632</v>
      </c>
      <c r="F23" s="79">
        <v>3504</v>
      </c>
      <c r="G23" s="79">
        <v>1427</v>
      </c>
      <c r="H23" s="79">
        <v>80</v>
      </c>
      <c r="I23" s="79">
        <v>766</v>
      </c>
      <c r="J23" s="79">
        <v>2554</v>
      </c>
      <c r="K23" s="79">
        <v>1677</v>
      </c>
      <c r="L23" s="79">
        <v>422</v>
      </c>
      <c r="M23" s="79">
        <v>461</v>
      </c>
      <c r="N23" s="79">
        <v>1079</v>
      </c>
      <c r="O23" s="79">
        <v>1162</v>
      </c>
      <c r="P23" s="79">
        <v>1791</v>
      </c>
      <c r="Q23" s="79">
        <v>428</v>
      </c>
      <c r="R23" s="79">
        <v>859</v>
      </c>
      <c r="S23" s="79">
        <v>405</v>
      </c>
      <c r="T23" s="79">
        <v>53</v>
      </c>
      <c r="U23" s="79">
        <v>280</v>
      </c>
      <c r="V23" s="79">
        <v>117</v>
      </c>
      <c r="W23" s="79">
        <v>797</v>
      </c>
      <c r="X23" s="79">
        <v>12</v>
      </c>
      <c r="Y23" s="79">
        <v>1064</v>
      </c>
    </row>
    <row r="24" spans="1:25" ht="36" customHeight="1" x14ac:dyDescent="0.25">
      <c r="A24" s="196" t="s">
        <v>85</v>
      </c>
      <c r="B24" s="84" t="s">
        <v>185</v>
      </c>
      <c r="C24" s="93">
        <v>22844</v>
      </c>
      <c r="D24" s="79">
        <v>3729</v>
      </c>
      <c r="E24" s="79">
        <v>620</v>
      </c>
      <c r="F24" s="79">
        <v>3403</v>
      </c>
      <c r="G24" s="79">
        <v>1430</v>
      </c>
      <c r="H24" s="79">
        <v>81</v>
      </c>
      <c r="I24" s="79">
        <v>709</v>
      </c>
      <c r="J24" s="79">
        <v>2518</v>
      </c>
      <c r="K24" s="79">
        <v>1532</v>
      </c>
      <c r="L24" s="79">
        <v>399</v>
      </c>
      <c r="M24" s="79">
        <v>474</v>
      </c>
      <c r="N24" s="79">
        <v>997</v>
      </c>
      <c r="O24" s="79">
        <v>1297</v>
      </c>
      <c r="P24" s="79">
        <v>1761</v>
      </c>
      <c r="Q24" s="79">
        <v>360</v>
      </c>
      <c r="R24" s="79">
        <v>800</v>
      </c>
      <c r="S24" s="79">
        <v>414</v>
      </c>
      <c r="T24" s="79">
        <v>45</v>
      </c>
      <c r="U24" s="79">
        <v>324</v>
      </c>
      <c r="V24" s="79">
        <v>106</v>
      </c>
      <c r="W24" s="79">
        <v>760</v>
      </c>
      <c r="X24" s="79">
        <v>18</v>
      </c>
      <c r="Y24" s="79">
        <v>1067</v>
      </c>
    </row>
    <row r="25" spans="1:25" ht="36" customHeight="1" x14ac:dyDescent="0.25">
      <c r="A25" s="85" t="s">
        <v>85</v>
      </c>
      <c r="B25" s="86" t="s">
        <v>186</v>
      </c>
      <c r="C25" s="94">
        <v>23133</v>
      </c>
      <c r="D25" s="88">
        <v>3707</v>
      </c>
      <c r="E25" s="88">
        <v>617</v>
      </c>
      <c r="F25" s="88">
        <v>3429</v>
      </c>
      <c r="G25" s="88">
        <v>1372</v>
      </c>
      <c r="H25" s="88">
        <v>71</v>
      </c>
      <c r="I25" s="88">
        <v>743</v>
      </c>
      <c r="J25" s="88">
        <v>2492</v>
      </c>
      <c r="K25" s="88">
        <v>1638</v>
      </c>
      <c r="L25" s="88">
        <v>428</v>
      </c>
      <c r="M25" s="88">
        <v>396</v>
      </c>
      <c r="N25" s="88">
        <v>899</v>
      </c>
      <c r="O25" s="88">
        <v>1233</v>
      </c>
      <c r="P25" s="88">
        <v>1794</v>
      </c>
      <c r="Q25" s="88">
        <v>387</v>
      </c>
      <c r="R25" s="88">
        <v>793</v>
      </c>
      <c r="S25" s="88">
        <v>455</v>
      </c>
      <c r="T25" s="88">
        <v>57</v>
      </c>
      <c r="U25" s="88">
        <v>322</v>
      </c>
      <c r="V25" s="88">
        <v>121</v>
      </c>
      <c r="W25" s="88">
        <v>845</v>
      </c>
      <c r="X25" s="88">
        <v>20</v>
      </c>
      <c r="Y25" s="88">
        <v>1314</v>
      </c>
    </row>
    <row r="26" spans="1:25" x14ac:dyDescent="0.25">
      <c r="A26" s="196"/>
      <c r="B26" s="210"/>
      <c r="C26" s="95"/>
      <c r="D26" s="13"/>
      <c r="E26" s="13"/>
      <c r="F26" s="13"/>
      <c r="G26" s="13"/>
      <c r="H26" s="13"/>
      <c r="I26" s="13"/>
      <c r="J26" s="13"/>
      <c r="K26" s="13"/>
      <c r="L26" s="13"/>
      <c r="M26" s="13"/>
      <c r="N26" s="13"/>
      <c r="O26" s="13"/>
      <c r="P26" s="13"/>
      <c r="Q26" s="13"/>
      <c r="R26" s="13"/>
      <c r="S26" s="13"/>
      <c r="T26" s="13"/>
      <c r="U26" s="13"/>
      <c r="V26" s="13"/>
      <c r="W26" s="13"/>
      <c r="X26" s="13"/>
      <c r="Y26" s="15" t="s">
        <v>152</v>
      </c>
    </row>
    <row r="28" spans="1:25" x14ac:dyDescent="0.25">
      <c r="M28" s="13"/>
      <c r="V28" s="13"/>
    </row>
    <row r="29" spans="1:25" x14ac:dyDescent="0.25">
      <c r="M29" s="13"/>
      <c r="V29" s="13"/>
    </row>
    <row r="30" spans="1:25" x14ac:dyDescent="0.25">
      <c r="M30" s="13"/>
      <c r="V30" s="13"/>
    </row>
  </sheetData>
  <sheetProtection formatCells="0"/>
  <customSheetViews>
    <customSheetView guid="{2C390AD3-7D24-4790-A52E-DA48AC473F8C}">
      <selection activeCell="T13" sqref="T13"/>
      <pageMargins left="0.25" right="0.25" top="0.75" bottom="0.75" header="0.3" footer="0.3"/>
      <pageSetup paperSize="8" fitToWidth="0" orientation="landscape" r:id="rId1"/>
      <headerFooter>
        <oddFooter>&amp;L&amp;"HGPｺﾞｼｯｸM,ﾒﾃﾞｨｳﾑ"&amp;A&amp;R&amp;"HGPｺﾞｼｯｸM,ﾒﾃﾞｨｳﾑ"&amp;A</oddFooter>
      </headerFooter>
    </customSheetView>
    <customSheetView guid="{42EEE81E-436B-4E59-9754-2B09443AB206}" topLeftCell="M1">
      <selection activeCell="W14" sqref="W14"/>
      <pageMargins left="0.25" right="0.25" top="0.75" bottom="0.75" header="0.3" footer="0.3"/>
      <pageSetup paperSize="8" fitToWidth="0" orientation="landscape" r:id="rId2"/>
      <headerFooter>
        <oddFooter>&amp;L&amp;"HGPｺﾞｼｯｸM,ﾒﾃﾞｨｳﾑ"&amp;A&amp;R&amp;"HGPｺﾞｼｯｸM,ﾒﾃﾞｨｳﾑ"&amp;A</oddFooter>
      </headerFooter>
    </customSheetView>
    <customSheetView guid="{D1A986D7-A296-44EC-A4C5-D6F622AA8D7D}">
      <selection activeCell="E18" sqref="E18"/>
      <pageMargins left="0.25" right="0.25" top="0.75" bottom="0.75" header="0.3" footer="0.3"/>
      <pageSetup paperSize="8" fitToWidth="0" orientation="landscape"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C15" sqref="C15:C26"/>
      <pageMargins left="0.19685039370078741" right="0.70866141732283472" top="0.59055118110236227" bottom="0.59055118110236227" header="0.51181102362204722" footer="0.51181102362204722"/>
      <printOptions horizontalCentered="1"/>
      <pageSetup paperSize="8" fitToWidth="0" orientation="landscape" r:id="rId4"/>
      <headerFooter alignWithMargins="0"/>
    </customSheetView>
    <customSheetView guid="{FF42AFFC-DA2B-4DFA-AD62-5057A742DE60}">
      <selection activeCell="T13" sqref="T13"/>
      <pageMargins left="0.25" right="0.25" top="0.75" bottom="0.75" header="0.3" footer="0.3"/>
      <pageSetup paperSize="8" fitToWidth="0" orientation="landscape" r:id="rId5"/>
      <headerFooter>
        <oddFooter>&amp;L&amp;"HGPｺﾞｼｯｸM,ﾒﾃﾞｨｳﾑ"&amp;A&amp;R&amp;"HGPｺﾞｼｯｸM,ﾒﾃﾞｨｳﾑ"&amp;A</oddFooter>
      </headerFooter>
    </customSheetView>
  </customSheetViews>
  <mergeCells count="8">
    <mergeCell ref="A12:B12"/>
    <mergeCell ref="A13:B13"/>
    <mergeCell ref="A3:Y3"/>
    <mergeCell ref="A9:B9"/>
    <mergeCell ref="A10:B10"/>
    <mergeCell ref="A11:B11"/>
    <mergeCell ref="C7:C8"/>
    <mergeCell ref="A7:B8"/>
  </mergeCells>
  <phoneticPr fontId="4"/>
  <pageMargins left="0.25" right="0.25" top="0.75" bottom="0.75" header="0.3" footer="0.3"/>
  <pageSetup paperSize="8" fitToWidth="0" orientation="landscape"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view="pageLayout" zoomScale="80" zoomScaleNormal="100" zoomScaleSheetLayoutView="100" zoomScalePageLayoutView="80" workbookViewId="0"/>
  </sheetViews>
  <sheetFormatPr defaultColWidth="1.53125" defaultRowHeight="12" x14ac:dyDescent="0.25"/>
  <cols>
    <col min="1" max="1" width="2.53125" style="2" customWidth="1"/>
    <col min="2" max="2" width="6.796875" style="2" customWidth="1"/>
    <col min="3" max="23" width="9.46484375" style="2" customWidth="1"/>
    <col min="24" max="16384" width="1.53125" style="2"/>
  </cols>
  <sheetData>
    <row r="1" spans="1:25" s="4" customFormat="1" ht="18.75" x14ac:dyDescent="0.25">
      <c r="A1" s="4" t="str">
        <f ca="1">MID(CELL("FILENAME",A1),FIND("]",CELL("FILENAME",A1))+1,99)&amp;"　"&amp;"市立豊中病院の利用状況　－　入院"</f>
        <v>61(2)　市立豊中病院の利用状況　－　入院</v>
      </c>
    </row>
    <row r="2" spans="1:25" s="8" customFormat="1" x14ac:dyDescent="0.25"/>
    <row r="3" spans="1:25" s="191" customFormat="1" ht="21" customHeight="1" x14ac:dyDescent="0.25">
      <c r="A3" s="2" t="s">
        <v>200</v>
      </c>
      <c r="B3" s="96"/>
      <c r="C3" s="96"/>
      <c r="D3" s="96"/>
      <c r="E3" s="96"/>
      <c r="F3" s="96"/>
      <c r="G3" s="96"/>
      <c r="H3" s="96"/>
      <c r="I3" s="96"/>
      <c r="J3" s="96"/>
      <c r="K3" s="96"/>
      <c r="L3" s="96"/>
      <c r="M3" s="96"/>
      <c r="N3" s="96"/>
      <c r="O3" s="96"/>
      <c r="P3" s="96"/>
      <c r="Q3" s="96"/>
      <c r="R3" s="96"/>
      <c r="S3" s="96"/>
      <c r="T3" s="96"/>
      <c r="U3" s="96"/>
      <c r="V3" s="96"/>
      <c r="W3" s="96"/>
      <c r="X3" s="96"/>
      <c r="Y3" s="96"/>
    </row>
    <row r="4" spans="1:25" s="8" customFormat="1" ht="0.6" customHeight="1" x14ac:dyDescent="0.25"/>
    <row r="5" spans="1:25" s="191" customFormat="1" ht="0.6" customHeight="1" x14ac:dyDescent="0.25"/>
    <row r="6" spans="1:25" s="8" customFormat="1" ht="11.45" customHeight="1" x14ac:dyDescent="0.25"/>
    <row r="7" spans="1:25" s="96" customFormat="1" ht="10.5" customHeight="1" x14ac:dyDescent="0.25">
      <c r="A7" s="370" t="s">
        <v>169</v>
      </c>
      <c r="B7" s="300"/>
      <c r="C7" s="368" t="s">
        <v>113</v>
      </c>
      <c r="D7" s="368" t="s">
        <v>112</v>
      </c>
      <c r="E7" s="185"/>
      <c r="F7" s="185"/>
      <c r="G7" s="185"/>
      <c r="H7" s="185"/>
      <c r="I7" s="185"/>
      <c r="J7" s="185"/>
      <c r="K7" s="185"/>
      <c r="L7" s="185"/>
      <c r="M7" s="185"/>
      <c r="N7" s="185"/>
      <c r="O7" s="185"/>
      <c r="P7" s="185"/>
      <c r="Q7" s="185"/>
      <c r="R7" s="185"/>
      <c r="S7" s="185"/>
      <c r="T7" s="185"/>
      <c r="U7" s="185"/>
      <c r="V7" s="185"/>
      <c r="W7" s="185"/>
    </row>
    <row r="8" spans="1:25" s="96" customFormat="1" ht="28.25" customHeight="1" x14ac:dyDescent="0.25">
      <c r="A8" s="371"/>
      <c r="B8" s="372"/>
      <c r="C8" s="369"/>
      <c r="D8" s="369"/>
      <c r="E8" s="205" t="s">
        <v>38</v>
      </c>
      <c r="F8" s="205" t="s">
        <v>111</v>
      </c>
      <c r="G8" s="205" t="s">
        <v>249</v>
      </c>
      <c r="H8" s="180" t="s">
        <v>253</v>
      </c>
      <c r="I8" s="206" t="s">
        <v>37</v>
      </c>
      <c r="J8" s="205" t="s">
        <v>110</v>
      </c>
      <c r="K8" s="205" t="s">
        <v>109</v>
      </c>
      <c r="L8" s="186" t="s">
        <v>251</v>
      </c>
      <c r="M8" s="180" t="s">
        <v>108</v>
      </c>
      <c r="N8" s="205" t="s">
        <v>107</v>
      </c>
      <c r="O8" s="205" t="s">
        <v>106</v>
      </c>
      <c r="P8" s="205" t="s">
        <v>105</v>
      </c>
      <c r="Q8" s="180" t="s">
        <v>104</v>
      </c>
      <c r="R8" s="205" t="s">
        <v>103</v>
      </c>
      <c r="S8" s="205" t="s">
        <v>254</v>
      </c>
      <c r="T8" s="205" t="s">
        <v>102</v>
      </c>
      <c r="U8" s="180" t="s">
        <v>101</v>
      </c>
      <c r="V8" s="205" t="s">
        <v>100</v>
      </c>
      <c r="W8" s="182" t="s">
        <v>99</v>
      </c>
    </row>
    <row r="9" spans="1:25" s="12" customFormat="1" ht="36" customHeight="1" x14ac:dyDescent="0.25">
      <c r="A9" s="302" t="s">
        <v>170</v>
      </c>
      <c r="B9" s="367"/>
      <c r="C9" s="217">
        <v>613</v>
      </c>
      <c r="D9" s="73">
        <v>184158</v>
      </c>
      <c r="E9" s="73">
        <v>39551</v>
      </c>
      <c r="F9" s="73">
        <v>10594</v>
      </c>
      <c r="G9" s="73">
        <v>26278</v>
      </c>
      <c r="H9" s="73">
        <v>10236</v>
      </c>
      <c r="I9" s="73">
        <v>11720</v>
      </c>
      <c r="J9" s="73">
        <v>19237</v>
      </c>
      <c r="K9" s="73">
        <v>12671</v>
      </c>
      <c r="L9" s="73">
        <v>7346</v>
      </c>
      <c r="M9" s="73">
        <v>1761</v>
      </c>
      <c r="N9" s="73">
        <v>3418</v>
      </c>
      <c r="O9" s="73">
        <v>8944</v>
      </c>
      <c r="P9" s="73">
        <v>13953</v>
      </c>
      <c r="Q9" s="73">
        <v>635</v>
      </c>
      <c r="R9" s="73">
        <v>4850</v>
      </c>
      <c r="S9" s="73">
        <v>10977</v>
      </c>
      <c r="T9" s="73">
        <v>1987</v>
      </c>
      <c r="U9" s="73" t="s">
        <v>0</v>
      </c>
      <c r="V9" s="73" t="s">
        <v>0</v>
      </c>
      <c r="W9" s="218" t="s">
        <v>0</v>
      </c>
    </row>
    <row r="10" spans="1:25" s="12" customFormat="1" ht="36" customHeight="1" x14ac:dyDescent="0.25">
      <c r="A10" s="336" t="s">
        <v>277</v>
      </c>
      <c r="B10" s="366"/>
      <c r="C10" s="219">
        <v>613</v>
      </c>
      <c r="D10" s="73">
        <v>146252</v>
      </c>
      <c r="E10" s="73">
        <v>33287</v>
      </c>
      <c r="F10" s="73">
        <v>10670</v>
      </c>
      <c r="G10" s="73">
        <v>20794</v>
      </c>
      <c r="H10" s="73">
        <v>9587</v>
      </c>
      <c r="I10" s="73">
        <v>7554</v>
      </c>
      <c r="J10" s="73">
        <v>17574</v>
      </c>
      <c r="K10" s="73">
        <v>10675</v>
      </c>
      <c r="L10" s="73">
        <v>7189</v>
      </c>
      <c r="M10" s="73">
        <v>1131</v>
      </c>
      <c r="N10" s="220">
        <v>2738</v>
      </c>
      <c r="O10" s="73">
        <v>7357</v>
      </c>
      <c r="P10" s="73">
        <v>11153</v>
      </c>
      <c r="Q10" s="73">
        <v>301</v>
      </c>
      <c r="R10" s="73">
        <v>2825</v>
      </c>
      <c r="S10" s="73">
        <v>1865</v>
      </c>
      <c r="T10" s="73">
        <v>1251</v>
      </c>
      <c r="U10" s="73" t="s">
        <v>0</v>
      </c>
      <c r="V10" s="73">
        <v>301</v>
      </c>
      <c r="W10" s="73" t="s">
        <v>0</v>
      </c>
    </row>
    <row r="11" spans="1:25" ht="36" customHeight="1" x14ac:dyDescent="0.25">
      <c r="A11" s="336" t="s">
        <v>168</v>
      </c>
      <c r="B11" s="366"/>
      <c r="C11" s="219">
        <v>613</v>
      </c>
      <c r="D11" s="73">
        <v>146119</v>
      </c>
      <c r="E11" s="73">
        <v>32871</v>
      </c>
      <c r="F11" s="73">
        <v>9483</v>
      </c>
      <c r="G11" s="73">
        <v>20278</v>
      </c>
      <c r="H11" s="73">
        <v>10097</v>
      </c>
      <c r="I11" s="73">
        <v>8436</v>
      </c>
      <c r="J11" s="73">
        <v>17192</v>
      </c>
      <c r="K11" s="73">
        <v>12362</v>
      </c>
      <c r="L11" s="73">
        <v>7957</v>
      </c>
      <c r="M11" s="73">
        <v>1212</v>
      </c>
      <c r="N11" s="220">
        <v>2769</v>
      </c>
      <c r="O11" s="73">
        <v>7278</v>
      </c>
      <c r="P11" s="73">
        <v>11594</v>
      </c>
      <c r="Q11" s="73">
        <v>383</v>
      </c>
      <c r="R11" s="73">
        <v>2820</v>
      </c>
      <c r="S11" s="73" t="s">
        <v>0</v>
      </c>
      <c r="T11" s="73">
        <v>1387</v>
      </c>
      <c r="U11" s="73" t="s">
        <v>0</v>
      </c>
      <c r="V11" s="73" t="s">
        <v>0</v>
      </c>
      <c r="W11" s="73" t="s">
        <v>0</v>
      </c>
    </row>
    <row r="12" spans="1:25" s="96" customFormat="1" ht="36" customHeight="1" x14ac:dyDescent="0.25">
      <c r="A12" s="373" t="s">
        <v>171</v>
      </c>
      <c r="B12" s="374"/>
      <c r="C12" s="221">
        <v>613</v>
      </c>
      <c r="D12" s="78">
        <v>155359</v>
      </c>
      <c r="E12" s="78">
        <v>35956</v>
      </c>
      <c r="F12" s="78">
        <v>10965</v>
      </c>
      <c r="G12" s="78">
        <v>24251</v>
      </c>
      <c r="H12" s="78">
        <v>9566</v>
      </c>
      <c r="I12" s="78">
        <v>8633</v>
      </c>
      <c r="J12" s="78">
        <v>18026</v>
      </c>
      <c r="K12" s="78">
        <v>11363</v>
      </c>
      <c r="L12" s="78">
        <v>7214</v>
      </c>
      <c r="M12" s="78">
        <v>1844</v>
      </c>
      <c r="N12" s="222">
        <v>3001</v>
      </c>
      <c r="O12" s="78">
        <v>6890</v>
      </c>
      <c r="P12" s="78">
        <v>12151</v>
      </c>
      <c r="Q12" s="78">
        <v>667</v>
      </c>
      <c r="R12" s="78">
        <v>3283</v>
      </c>
      <c r="S12" s="78" t="s">
        <v>0</v>
      </c>
      <c r="T12" s="78">
        <v>1549</v>
      </c>
      <c r="U12" s="78" t="s">
        <v>0</v>
      </c>
      <c r="V12" s="78" t="s">
        <v>0</v>
      </c>
      <c r="W12" s="78" t="s">
        <v>0</v>
      </c>
    </row>
    <row r="13" spans="1:25" ht="36" customHeight="1" x14ac:dyDescent="0.25">
      <c r="A13" s="336" t="s">
        <v>310</v>
      </c>
      <c r="B13" s="366"/>
      <c r="C13" s="223">
        <v>613</v>
      </c>
      <c r="D13" s="81">
        <v>168668</v>
      </c>
      <c r="E13" s="81">
        <v>38313</v>
      </c>
      <c r="F13" s="81">
        <v>10012</v>
      </c>
      <c r="G13" s="81">
        <v>25880</v>
      </c>
      <c r="H13" s="81">
        <v>9507</v>
      </c>
      <c r="I13" s="81">
        <v>9204</v>
      </c>
      <c r="J13" s="81">
        <v>20507</v>
      </c>
      <c r="K13" s="81">
        <v>13716</v>
      </c>
      <c r="L13" s="81">
        <v>7173</v>
      </c>
      <c r="M13" s="81">
        <v>1663</v>
      </c>
      <c r="N13" s="224">
        <v>4037</v>
      </c>
      <c r="O13" s="81">
        <v>8776</v>
      </c>
      <c r="P13" s="81">
        <v>10955</v>
      </c>
      <c r="Q13" s="81">
        <v>930</v>
      </c>
      <c r="R13" s="81">
        <v>3573</v>
      </c>
      <c r="S13" s="251" t="s">
        <v>346</v>
      </c>
      <c r="T13" s="81">
        <v>2097</v>
      </c>
      <c r="U13" s="81" t="s">
        <v>346</v>
      </c>
      <c r="V13" s="81" t="s">
        <v>346</v>
      </c>
      <c r="W13" s="81">
        <v>2325</v>
      </c>
    </row>
    <row r="14" spans="1:25" ht="36" customHeight="1" x14ac:dyDescent="0.25">
      <c r="A14" s="196"/>
      <c r="B14" s="212" t="s">
        <v>193</v>
      </c>
      <c r="C14" s="75">
        <v>613</v>
      </c>
      <c r="D14" s="82">
        <v>14634</v>
      </c>
      <c r="E14" s="82">
        <v>3754</v>
      </c>
      <c r="F14" s="82">
        <v>811</v>
      </c>
      <c r="G14" s="82">
        <v>2145</v>
      </c>
      <c r="H14" s="82">
        <v>847</v>
      </c>
      <c r="I14" s="82">
        <v>565</v>
      </c>
      <c r="J14" s="82">
        <v>1737</v>
      </c>
      <c r="K14" s="82">
        <v>1007</v>
      </c>
      <c r="L14" s="82">
        <v>772</v>
      </c>
      <c r="M14" s="82">
        <v>108</v>
      </c>
      <c r="N14" s="82">
        <v>401</v>
      </c>
      <c r="O14" s="82">
        <v>854</v>
      </c>
      <c r="P14" s="82">
        <v>918</v>
      </c>
      <c r="Q14" s="82">
        <v>65</v>
      </c>
      <c r="R14" s="82">
        <v>262</v>
      </c>
      <c r="S14" s="81" t="s">
        <v>346</v>
      </c>
      <c r="T14" s="83">
        <v>132</v>
      </c>
      <c r="U14" s="83" t="s">
        <v>0</v>
      </c>
      <c r="V14" s="83" t="s">
        <v>0</v>
      </c>
      <c r="W14" s="83">
        <v>256</v>
      </c>
      <c r="X14" s="13"/>
      <c r="Y14" s="13"/>
    </row>
    <row r="15" spans="1:25" ht="36" customHeight="1" x14ac:dyDescent="0.25">
      <c r="A15" s="196" t="s">
        <v>85</v>
      </c>
      <c r="B15" s="84" t="s">
        <v>188</v>
      </c>
      <c r="C15" s="75">
        <v>613</v>
      </c>
      <c r="D15" s="79">
        <v>14314</v>
      </c>
      <c r="E15" s="79">
        <v>3053</v>
      </c>
      <c r="F15" s="79">
        <v>820</v>
      </c>
      <c r="G15" s="79">
        <v>2363</v>
      </c>
      <c r="H15" s="79">
        <v>740</v>
      </c>
      <c r="I15" s="79">
        <v>740</v>
      </c>
      <c r="J15" s="79">
        <v>1602</v>
      </c>
      <c r="K15" s="79">
        <v>1327</v>
      </c>
      <c r="L15" s="79">
        <v>530</v>
      </c>
      <c r="M15" s="79">
        <v>151</v>
      </c>
      <c r="N15" s="79">
        <v>322</v>
      </c>
      <c r="O15" s="79">
        <v>781</v>
      </c>
      <c r="P15" s="79">
        <v>1026</v>
      </c>
      <c r="Q15" s="79">
        <v>81</v>
      </c>
      <c r="R15" s="79">
        <v>299</v>
      </c>
      <c r="S15" s="81" t="s">
        <v>346</v>
      </c>
      <c r="T15" s="81">
        <v>177</v>
      </c>
      <c r="U15" s="81" t="s">
        <v>0</v>
      </c>
      <c r="V15" s="81" t="s">
        <v>0</v>
      </c>
      <c r="W15" s="81">
        <v>302</v>
      </c>
      <c r="X15" s="13"/>
      <c r="Y15" s="13"/>
    </row>
    <row r="16" spans="1:25" ht="36" customHeight="1" x14ac:dyDescent="0.25">
      <c r="A16" s="196" t="s">
        <v>85</v>
      </c>
      <c r="B16" s="84" t="s">
        <v>189</v>
      </c>
      <c r="C16" s="75">
        <v>613</v>
      </c>
      <c r="D16" s="79">
        <v>14861</v>
      </c>
      <c r="E16" s="79">
        <v>3615</v>
      </c>
      <c r="F16" s="79">
        <v>983</v>
      </c>
      <c r="G16" s="79">
        <v>2036</v>
      </c>
      <c r="H16" s="79">
        <v>777</v>
      </c>
      <c r="I16" s="79">
        <v>758</v>
      </c>
      <c r="J16" s="79">
        <v>1887</v>
      </c>
      <c r="K16" s="79">
        <v>1099</v>
      </c>
      <c r="L16" s="79">
        <v>485</v>
      </c>
      <c r="M16" s="79">
        <v>186</v>
      </c>
      <c r="N16" s="79">
        <v>455</v>
      </c>
      <c r="O16" s="79">
        <v>792</v>
      </c>
      <c r="P16" s="79">
        <v>925</v>
      </c>
      <c r="Q16" s="79">
        <v>69</v>
      </c>
      <c r="R16" s="79">
        <v>246</v>
      </c>
      <c r="S16" s="81" t="s">
        <v>346</v>
      </c>
      <c r="T16" s="81">
        <v>228</v>
      </c>
      <c r="U16" s="81" t="s">
        <v>0</v>
      </c>
      <c r="V16" s="81" t="s">
        <v>0</v>
      </c>
      <c r="W16" s="81">
        <v>320</v>
      </c>
      <c r="X16" s="13"/>
      <c r="Y16" s="13"/>
    </row>
    <row r="17" spans="1:25" ht="36" customHeight="1" x14ac:dyDescent="0.25">
      <c r="A17" s="196" t="s">
        <v>85</v>
      </c>
      <c r="B17" s="84" t="s">
        <v>177</v>
      </c>
      <c r="C17" s="75">
        <v>613</v>
      </c>
      <c r="D17" s="79">
        <v>13158</v>
      </c>
      <c r="E17" s="79">
        <v>3056</v>
      </c>
      <c r="F17" s="79">
        <v>715</v>
      </c>
      <c r="G17" s="79">
        <v>2053</v>
      </c>
      <c r="H17" s="79">
        <v>881</v>
      </c>
      <c r="I17" s="79">
        <v>750</v>
      </c>
      <c r="J17" s="79">
        <v>1464</v>
      </c>
      <c r="K17" s="79">
        <v>998</v>
      </c>
      <c r="L17" s="79">
        <v>756</v>
      </c>
      <c r="M17" s="79">
        <v>162</v>
      </c>
      <c r="N17" s="79">
        <v>236</v>
      </c>
      <c r="O17" s="79">
        <v>616</v>
      </c>
      <c r="P17" s="79">
        <v>923</v>
      </c>
      <c r="Q17" s="79">
        <v>58</v>
      </c>
      <c r="R17" s="79">
        <v>333</v>
      </c>
      <c r="S17" s="81" t="s">
        <v>346</v>
      </c>
      <c r="T17" s="81">
        <v>157</v>
      </c>
      <c r="U17" s="81" t="s">
        <v>0</v>
      </c>
      <c r="V17" s="81" t="s">
        <v>0</v>
      </c>
      <c r="W17" s="81" t="s">
        <v>312</v>
      </c>
      <c r="X17" s="13"/>
      <c r="Y17" s="13"/>
    </row>
    <row r="18" spans="1:25" ht="36" customHeight="1" x14ac:dyDescent="0.25">
      <c r="A18" s="196"/>
      <c r="B18" s="84" t="s">
        <v>179</v>
      </c>
      <c r="C18" s="75">
        <v>613</v>
      </c>
      <c r="D18" s="79">
        <v>13862</v>
      </c>
      <c r="E18" s="79">
        <v>3110</v>
      </c>
      <c r="F18" s="79">
        <v>857</v>
      </c>
      <c r="G18" s="79">
        <v>2079</v>
      </c>
      <c r="H18" s="79">
        <v>731</v>
      </c>
      <c r="I18" s="79">
        <v>999</v>
      </c>
      <c r="J18" s="79">
        <v>1697</v>
      </c>
      <c r="K18" s="79">
        <v>1094</v>
      </c>
      <c r="L18" s="79">
        <v>730</v>
      </c>
      <c r="M18" s="79">
        <v>132</v>
      </c>
      <c r="N18" s="79">
        <v>351</v>
      </c>
      <c r="O18" s="79">
        <v>696</v>
      </c>
      <c r="P18" s="79">
        <v>821</v>
      </c>
      <c r="Q18" s="79">
        <v>82</v>
      </c>
      <c r="R18" s="79">
        <v>292</v>
      </c>
      <c r="S18" s="81" t="s">
        <v>346</v>
      </c>
      <c r="T18" s="81">
        <v>156</v>
      </c>
      <c r="U18" s="81" t="s">
        <v>0</v>
      </c>
      <c r="V18" s="81" t="s">
        <v>0</v>
      </c>
      <c r="W18" s="81">
        <v>35</v>
      </c>
      <c r="X18" s="13"/>
      <c r="Y18" s="13"/>
    </row>
    <row r="19" spans="1:25" ht="36" customHeight="1" x14ac:dyDescent="0.25">
      <c r="A19" s="196" t="s">
        <v>85</v>
      </c>
      <c r="B19" s="84" t="s">
        <v>180</v>
      </c>
      <c r="C19" s="75">
        <v>613</v>
      </c>
      <c r="D19" s="79">
        <v>13448</v>
      </c>
      <c r="E19" s="79">
        <v>3029</v>
      </c>
      <c r="F19" s="79">
        <v>809</v>
      </c>
      <c r="G19" s="79">
        <v>2016</v>
      </c>
      <c r="H19" s="79">
        <v>664</v>
      </c>
      <c r="I19" s="79">
        <v>1000</v>
      </c>
      <c r="J19" s="79">
        <v>1528</v>
      </c>
      <c r="K19" s="79">
        <v>1074</v>
      </c>
      <c r="L19" s="79">
        <v>604</v>
      </c>
      <c r="M19" s="79">
        <v>140</v>
      </c>
      <c r="N19" s="79">
        <v>311</v>
      </c>
      <c r="O19" s="79">
        <v>755</v>
      </c>
      <c r="P19" s="79">
        <v>838</v>
      </c>
      <c r="Q19" s="79">
        <v>93</v>
      </c>
      <c r="R19" s="79">
        <v>334</v>
      </c>
      <c r="S19" s="81" t="s">
        <v>346</v>
      </c>
      <c r="T19" s="81">
        <v>177</v>
      </c>
      <c r="U19" s="81" t="s">
        <v>0</v>
      </c>
      <c r="V19" s="81" t="s">
        <v>0</v>
      </c>
      <c r="W19" s="81">
        <v>76</v>
      </c>
      <c r="X19" s="13"/>
      <c r="Y19" s="13"/>
    </row>
    <row r="20" spans="1:25" ht="36" customHeight="1" x14ac:dyDescent="0.25">
      <c r="A20" s="196" t="s">
        <v>85</v>
      </c>
      <c r="B20" s="84" t="s">
        <v>181</v>
      </c>
      <c r="C20" s="75">
        <v>613</v>
      </c>
      <c r="D20" s="79">
        <v>14414</v>
      </c>
      <c r="E20" s="79">
        <v>3139</v>
      </c>
      <c r="F20" s="79">
        <v>909</v>
      </c>
      <c r="G20" s="79">
        <v>2410</v>
      </c>
      <c r="H20" s="79">
        <v>625</v>
      </c>
      <c r="I20" s="79">
        <v>992</v>
      </c>
      <c r="J20" s="79">
        <v>1638</v>
      </c>
      <c r="K20" s="79">
        <v>1220</v>
      </c>
      <c r="L20" s="79">
        <v>512</v>
      </c>
      <c r="M20" s="79">
        <v>149</v>
      </c>
      <c r="N20" s="79">
        <v>319</v>
      </c>
      <c r="O20" s="79">
        <v>726</v>
      </c>
      <c r="P20" s="79">
        <v>968</v>
      </c>
      <c r="Q20" s="79">
        <v>80</v>
      </c>
      <c r="R20" s="79">
        <v>372</v>
      </c>
      <c r="S20" s="81" t="s">
        <v>346</v>
      </c>
      <c r="T20" s="81">
        <v>192</v>
      </c>
      <c r="U20" s="81" t="s">
        <v>0</v>
      </c>
      <c r="V20" s="81" t="s">
        <v>0</v>
      </c>
      <c r="W20" s="81">
        <v>163</v>
      </c>
      <c r="X20" s="13"/>
      <c r="Y20" s="13"/>
    </row>
    <row r="21" spans="1:25" ht="36" customHeight="1" x14ac:dyDescent="0.25">
      <c r="A21" s="196" t="s">
        <v>85</v>
      </c>
      <c r="B21" s="84" t="s">
        <v>182</v>
      </c>
      <c r="C21" s="75">
        <v>613</v>
      </c>
      <c r="D21" s="79">
        <v>14243</v>
      </c>
      <c r="E21" s="79">
        <v>3270</v>
      </c>
      <c r="F21" s="79">
        <v>927</v>
      </c>
      <c r="G21" s="79">
        <v>2257</v>
      </c>
      <c r="H21" s="79">
        <v>749</v>
      </c>
      <c r="I21" s="79">
        <v>763</v>
      </c>
      <c r="J21" s="79">
        <v>1726</v>
      </c>
      <c r="K21" s="79">
        <v>1209</v>
      </c>
      <c r="L21" s="79">
        <v>464</v>
      </c>
      <c r="M21" s="79">
        <v>136</v>
      </c>
      <c r="N21" s="79">
        <v>314</v>
      </c>
      <c r="O21" s="79">
        <v>698</v>
      </c>
      <c r="P21" s="79">
        <v>966</v>
      </c>
      <c r="Q21" s="79">
        <v>83</v>
      </c>
      <c r="R21" s="79">
        <v>339</v>
      </c>
      <c r="S21" s="81" t="s">
        <v>346</v>
      </c>
      <c r="T21" s="81">
        <v>168</v>
      </c>
      <c r="U21" s="81" t="s">
        <v>0</v>
      </c>
      <c r="V21" s="81" t="s">
        <v>0</v>
      </c>
      <c r="W21" s="81">
        <v>174</v>
      </c>
      <c r="X21" s="13"/>
      <c r="Y21" s="13"/>
    </row>
    <row r="22" spans="1:25" ht="36" customHeight="1" x14ac:dyDescent="0.25">
      <c r="A22" s="196" t="s">
        <v>85</v>
      </c>
      <c r="B22" s="84" t="s">
        <v>183</v>
      </c>
      <c r="C22" s="75">
        <v>613</v>
      </c>
      <c r="D22" s="79">
        <v>13809</v>
      </c>
      <c r="E22" s="79">
        <v>3217</v>
      </c>
      <c r="F22" s="79">
        <v>801</v>
      </c>
      <c r="G22" s="79">
        <v>2103</v>
      </c>
      <c r="H22" s="79">
        <v>728</v>
      </c>
      <c r="I22" s="79">
        <v>700</v>
      </c>
      <c r="J22" s="79">
        <v>1825</v>
      </c>
      <c r="K22" s="79">
        <v>1105</v>
      </c>
      <c r="L22" s="79">
        <v>593</v>
      </c>
      <c r="M22" s="79">
        <v>116</v>
      </c>
      <c r="N22" s="79">
        <v>302</v>
      </c>
      <c r="O22" s="79">
        <v>743</v>
      </c>
      <c r="P22" s="79">
        <v>824</v>
      </c>
      <c r="Q22" s="79">
        <v>73</v>
      </c>
      <c r="R22" s="79">
        <v>252</v>
      </c>
      <c r="S22" s="81" t="s">
        <v>346</v>
      </c>
      <c r="T22" s="81">
        <v>199</v>
      </c>
      <c r="U22" s="81" t="s">
        <v>0</v>
      </c>
      <c r="V22" s="81" t="s">
        <v>0</v>
      </c>
      <c r="W22" s="81">
        <v>228</v>
      </c>
      <c r="X22" s="13"/>
      <c r="Y22" s="13"/>
    </row>
    <row r="23" spans="1:25" ht="36" customHeight="1" x14ac:dyDescent="0.25">
      <c r="A23" s="196" t="s">
        <v>85</v>
      </c>
      <c r="B23" s="84" t="s">
        <v>184</v>
      </c>
      <c r="C23" s="75">
        <v>613</v>
      </c>
      <c r="D23" s="79">
        <v>13862</v>
      </c>
      <c r="E23" s="79">
        <v>3024</v>
      </c>
      <c r="F23" s="79">
        <v>841</v>
      </c>
      <c r="G23" s="79">
        <v>2213</v>
      </c>
      <c r="H23" s="79">
        <v>819</v>
      </c>
      <c r="I23" s="79">
        <v>556</v>
      </c>
      <c r="J23" s="79">
        <v>1755</v>
      </c>
      <c r="K23" s="79">
        <v>1262</v>
      </c>
      <c r="L23" s="79">
        <v>481</v>
      </c>
      <c r="M23" s="79">
        <v>123</v>
      </c>
      <c r="N23" s="79">
        <v>346</v>
      </c>
      <c r="O23" s="79">
        <v>771</v>
      </c>
      <c r="P23" s="79">
        <v>942</v>
      </c>
      <c r="Q23" s="79">
        <v>85</v>
      </c>
      <c r="R23" s="79">
        <v>267</v>
      </c>
      <c r="S23" s="81" t="s">
        <v>346</v>
      </c>
      <c r="T23" s="81">
        <v>191</v>
      </c>
      <c r="U23" s="81" t="s">
        <v>0</v>
      </c>
      <c r="V23" s="81" t="s">
        <v>0</v>
      </c>
      <c r="W23" s="81">
        <v>186</v>
      </c>
      <c r="X23" s="13"/>
      <c r="Y23" s="13"/>
    </row>
    <row r="24" spans="1:25" ht="36" customHeight="1" x14ac:dyDescent="0.25">
      <c r="A24" s="196" t="s">
        <v>85</v>
      </c>
      <c r="B24" s="84" t="s">
        <v>185</v>
      </c>
      <c r="C24" s="75">
        <v>613</v>
      </c>
      <c r="D24" s="79">
        <v>13816</v>
      </c>
      <c r="E24" s="79">
        <v>2847</v>
      </c>
      <c r="F24" s="79">
        <v>811</v>
      </c>
      <c r="G24" s="79">
        <v>1973</v>
      </c>
      <c r="H24" s="79">
        <v>919</v>
      </c>
      <c r="I24" s="79">
        <v>689</v>
      </c>
      <c r="J24" s="79">
        <v>1772</v>
      </c>
      <c r="K24" s="79">
        <v>1187</v>
      </c>
      <c r="L24" s="79">
        <v>648</v>
      </c>
      <c r="M24" s="79">
        <v>152</v>
      </c>
      <c r="N24" s="79">
        <v>422</v>
      </c>
      <c r="O24" s="79">
        <v>657</v>
      </c>
      <c r="P24" s="79">
        <v>937</v>
      </c>
      <c r="Q24" s="79">
        <v>95</v>
      </c>
      <c r="R24" s="79">
        <v>277</v>
      </c>
      <c r="S24" s="81" t="s">
        <v>346</v>
      </c>
      <c r="T24" s="81">
        <v>169</v>
      </c>
      <c r="U24" s="81" t="s">
        <v>0</v>
      </c>
      <c r="V24" s="81" t="s">
        <v>0</v>
      </c>
      <c r="W24" s="81">
        <v>261</v>
      </c>
      <c r="X24" s="13"/>
      <c r="Y24" s="13"/>
    </row>
    <row r="25" spans="1:25" ht="36" customHeight="1" x14ac:dyDescent="0.25">
      <c r="A25" s="85" t="s">
        <v>85</v>
      </c>
      <c r="B25" s="86" t="s">
        <v>186</v>
      </c>
      <c r="C25" s="87">
        <v>613</v>
      </c>
      <c r="D25" s="88">
        <v>14247</v>
      </c>
      <c r="E25" s="88">
        <v>3199</v>
      </c>
      <c r="F25" s="88">
        <v>728</v>
      </c>
      <c r="G25" s="88">
        <v>2232</v>
      </c>
      <c r="H25" s="88">
        <v>1027</v>
      </c>
      <c r="I25" s="88">
        <v>692</v>
      </c>
      <c r="J25" s="88">
        <v>1876</v>
      </c>
      <c r="K25" s="88">
        <v>1134</v>
      </c>
      <c r="L25" s="88">
        <v>598</v>
      </c>
      <c r="M25" s="88">
        <v>108</v>
      </c>
      <c r="N25" s="88">
        <v>258</v>
      </c>
      <c r="O25" s="88">
        <v>687</v>
      </c>
      <c r="P25" s="88">
        <v>867</v>
      </c>
      <c r="Q25" s="88">
        <v>66</v>
      </c>
      <c r="R25" s="88">
        <v>300</v>
      </c>
      <c r="S25" s="89" t="s">
        <v>346</v>
      </c>
      <c r="T25" s="89">
        <v>151</v>
      </c>
      <c r="U25" s="89" t="s">
        <v>0</v>
      </c>
      <c r="V25" s="89" t="s">
        <v>0</v>
      </c>
      <c r="W25" s="89">
        <v>324</v>
      </c>
      <c r="X25" s="13"/>
      <c r="Y25" s="13"/>
    </row>
    <row r="26" spans="1:25" x14ac:dyDescent="0.25">
      <c r="S26" s="76"/>
      <c r="W26" s="15" t="s">
        <v>152</v>
      </c>
    </row>
    <row r="27" spans="1:25" x14ac:dyDescent="0.25">
      <c r="A27" s="8"/>
    </row>
    <row r="32" spans="1:25" x14ac:dyDescent="0.25">
      <c r="F32" s="73"/>
      <c r="K32" s="13"/>
      <c r="Q32" s="73"/>
    </row>
    <row r="33" spans="11:11" x14ac:dyDescent="0.25">
      <c r="K33" s="13"/>
    </row>
    <row r="34" spans="11:11" x14ac:dyDescent="0.25">
      <c r="K34" s="13"/>
    </row>
    <row r="35" spans="11:11" x14ac:dyDescent="0.25">
      <c r="K35" s="13"/>
    </row>
    <row r="36" spans="11:11" x14ac:dyDescent="0.25">
      <c r="K36" s="13"/>
    </row>
    <row r="37" spans="11:11" x14ac:dyDescent="0.25">
      <c r="K37" s="13"/>
    </row>
    <row r="38" spans="11:11" x14ac:dyDescent="0.25">
      <c r="K38" s="13"/>
    </row>
    <row r="39" spans="11:11" x14ac:dyDescent="0.25">
      <c r="K39" s="13"/>
    </row>
    <row r="40" spans="11:11" x14ac:dyDescent="0.25">
      <c r="K40" s="13"/>
    </row>
    <row r="41" spans="11:11" x14ac:dyDescent="0.25">
      <c r="K41" s="13"/>
    </row>
    <row r="42" spans="11:11" x14ac:dyDescent="0.25">
      <c r="K42" s="13"/>
    </row>
    <row r="43" spans="11:11" x14ac:dyDescent="0.25">
      <c r="K43" s="13"/>
    </row>
  </sheetData>
  <sheetProtection formatCells="0"/>
  <customSheetViews>
    <customSheetView guid="{2C390AD3-7D24-4790-A52E-DA48AC473F8C}">
      <selection activeCell="E16" sqref="E16"/>
      <pageMargins left="0.25" right="0.25" top="0.75" bottom="0.75" header="0.3" footer="0.3"/>
      <pageSetup paperSize="8" fitToWidth="0" orientation="landscape" r:id="rId1"/>
      <headerFooter>
        <oddFooter>&amp;L&amp;"HGPｺﾞｼｯｸM,ﾒﾃﾞｨｳﾑ"&amp;A&amp;R&amp;"HGPｺﾞｼｯｸM,ﾒﾃﾞｨｳﾑ"&amp;A</oddFooter>
      </headerFooter>
    </customSheetView>
    <customSheetView guid="{42EEE81E-436B-4E59-9754-2B09443AB206}" topLeftCell="A8">
      <selection activeCell="E16" sqref="E16"/>
      <pageMargins left="0.25" right="0.25" top="0.75" bottom="0.75" header="0.3" footer="0.3"/>
      <pageSetup paperSize="8" fitToWidth="0" orientation="landscape" r:id="rId2"/>
      <headerFooter>
        <oddFooter>&amp;L&amp;"HGPｺﾞｼｯｸM,ﾒﾃﾞｨｳﾑ"&amp;A&amp;R&amp;"HGPｺﾞｼｯｸM,ﾒﾃﾞｨｳﾑ"&amp;A</oddFooter>
      </headerFooter>
    </customSheetView>
    <customSheetView guid="{D1A986D7-A296-44EC-A4C5-D6F622AA8D7D}" topLeftCell="B1">
      <selection activeCell="F14" sqref="F14"/>
      <pageMargins left="0.25" right="0.25" top="0.75" bottom="0.75" header="0.3" footer="0.3"/>
      <pageSetup paperSize="8" fitToWidth="0" orientation="landscape"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H34" sqref="H34"/>
      <pageMargins left="0.19685039370078741" right="0.70866141732283472" top="0.59055118110236227" bottom="0.59055118110236227" header="0.51181102362204722" footer="0.51181102362204722"/>
      <printOptions horizontalCentered="1"/>
      <pageSetup paperSize="8" fitToWidth="0" orientation="landscape" r:id="rId4"/>
      <headerFooter alignWithMargins="0"/>
    </customSheetView>
    <customSheetView guid="{FF42AFFC-DA2B-4DFA-AD62-5057A742DE60}">
      <selection activeCell="E16" sqref="E16"/>
      <pageMargins left="0.25" right="0.25" top="0.75" bottom="0.75" header="0.3" footer="0.3"/>
      <pageSetup paperSize="8" fitToWidth="0" orientation="landscape" r:id="rId5"/>
      <headerFooter>
        <oddFooter>&amp;L&amp;"HGPｺﾞｼｯｸM,ﾒﾃﾞｨｳﾑ"&amp;A&amp;R&amp;"HGPｺﾞｼｯｸM,ﾒﾃﾞｨｳﾑ"&amp;A</oddFooter>
      </headerFooter>
    </customSheetView>
  </customSheetViews>
  <mergeCells count="8">
    <mergeCell ref="C7:C8"/>
    <mergeCell ref="D7:D8"/>
    <mergeCell ref="A13:B13"/>
    <mergeCell ref="A9:B9"/>
    <mergeCell ref="A10:B10"/>
    <mergeCell ref="A11:B11"/>
    <mergeCell ref="A12:B12"/>
    <mergeCell ref="A7:B8"/>
  </mergeCells>
  <phoneticPr fontId="4"/>
  <pageMargins left="0.25" right="0.25" top="0.75" bottom="0.75" header="0.3" footer="0.3"/>
  <pageSetup paperSize="8" fitToWidth="0" orientation="landscape"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Zeros="0" view="pageLayout" zoomScale="80" zoomScaleNormal="100" zoomScaleSheetLayoutView="100" zoomScalePageLayoutView="80" workbookViewId="0"/>
  </sheetViews>
  <sheetFormatPr defaultColWidth="1.53125" defaultRowHeight="12" x14ac:dyDescent="0.25"/>
  <cols>
    <col min="1" max="1" width="2.1328125" style="2" customWidth="1"/>
    <col min="2" max="2" width="7.53125" style="2" customWidth="1"/>
    <col min="3" max="3" width="8.19921875" style="2" customWidth="1"/>
    <col min="4" max="4" width="7.1328125" style="2" customWidth="1"/>
    <col min="5" max="5" width="8.46484375" style="120" customWidth="1"/>
    <col min="6" max="6" width="7.1328125" style="120" customWidth="1"/>
    <col min="7" max="7" width="8.19921875" style="120" customWidth="1"/>
    <col min="8" max="9" width="7.1328125" style="120" customWidth="1"/>
    <col min="10" max="10" width="8.19921875" style="120" customWidth="1"/>
    <col min="11" max="12" width="7.1328125" style="120" customWidth="1"/>
    <col min="13" max="13" width="8.19921875" style="120" customWidth="1"/>
    <col min="14" max="14" width="7.1328125" style="120" customWidth="1"/>
    <col min="15" max="19" width="1.53125" style="120"/>
    <col min="20" max="44" width="1.53125" style="2"/>
    <col min="45" max="45" width="1.53125" style="2" customWidth="1"/>
    <col min="46" max="16384" width="1.53125" style="2"/>
  </cols>
  <sheetData>
    <row r="1" spans="1:19" s="6" customFormat="1" ht="18.75" x14ac:dyDescent="0.25">
      <c r="A1" s="4" t="str">
        <f ca="1">MID(CELL("FILENAME",A1),FIND("]",CELL("FILENAME",A1))+1,99)&amp;"　"&amp;"大気汚染の状況"</f>
        <v>62　大気汚染の状況</v>
      </c>
      <c r="B1" s="4"/>
      <c r="C1" s="4"/>
      <c r="D1" s="4"/>
    </row>
    <row r="2" spans="1:19" x14ac:dyDescent="0.25">
      <c r="A2" s="8"/>
      <c r="B2" s="8"/>
      <c r="C2" s="8"/>
      <c r="D2" s="8"/>
      <c r="E2" s="2"/>
      <c r="F2" s="2"/>
      <c r="G2" s="2"/>
      <c r="H2" s="2"/>
      <c r="I2" s="2"/>
      <c r="J2" s="2"/>
      <c r="K2" s="2"/>
      <c r="L2" s="2"/>
      <c r="M2" s="2"/>
      <c r="N2" s="2"/>
      <c r="O2" s="2"/>
      <c r="P2" s="2"/>
      <c r="Q2" s="2"/>
      <c r="R2" s="2"/>
      <c r="S2" s="2"/>
    </row>
    <row r="3" spans="1:19" s="96" customFormat="1" ht="0.6" customHeight="1" x14ac:dyDescent="0.25"/>
    <row r="4" spans="1:19" ht="0.6" customHeight="1" x14ac:dyDescent="0.25">
      <c r="E4" s="2"/>
      <c r="F4" s="2"/>
      <c r="G4" s="2"/>
      <c r="H4" s="2"/>
      <c r="I4" s="2"/>
      <c r="J4" s="2"/>
      <c r="K4" s="2"/>
      <c r="L4" s="2"/>
      <c r="M4" s="2"/>
      <c r="N4" s="2"/>
      <c r="O4" s="2"/>
      <c r="P4" s="2"/>
      <c r="Q4" s="2"/>
      <c r="R4" s="2"/>
      <c r="S4" s="2"/>
    </row>
    <row r="5" spans="1:19" s="96" customFormat="1" ht="0.6" customHeight="1" x14ac:dyDescent="0.25">
      <c r="A5" s="2"/>
      <c r="B5" s="2"/>
      <c r="C5" s="2"/>
      <c r="D5" s="2"/>
    </row>
    <row r="6" spans="1:19" ht="0.6" customHeight="1" x14ac:dyDescent="0.25">
      <c r="A6" s="8"/>
      <c r="B6" s="8"/>
      <c r="C6" s="8"/>
      <c r="D6" s="8"/>
      <c r="E6" s="2"/>
      <c r="F6" s="2"/>
      <c r="G6" s="2"/>
      <c r="H6" s="2"/>
      <c r="I6" s="2"/>
      <c r="J6" s="2"/>
      <c r="K6" s="2"/>
      <c r="L6" s="2"/>
      <c r="M6" s="2"/>
      <c r="N6" s="2"/>
      <c r="O6" s="2"/>
      <c r="P6" s="2"/>
      <c r="Q6" s="2"/>
      <c r="R6" s="2"/>
      <c r="S6" s="2"/>
    </row>
    <row r="7" spans="1:19" ht="38" customHeight="1" x14ac:dyDescent="0.25">
      <c r="A7" s="289" t="s">
        <v>161</v>
      </c>
      <c r="B7" s="352"/>
      <c r="C7" s="377" t="s">
        <v>300</v>
      </c>
      <c r="D7" s="352"/>
      <c r="E7" s="174" t="s">
        <v>299</v>
      </c>
      <c r="F7" s="377" t="s">
        <v>298</v>
      </c>
      <c r="G7" s="377"/>
      <c r="H7" s="377"/>
      <c r="I7" s="377" t="s">
        <v>301</v>
      </c>
      <c r="J7" s="352"/>
      <c r="K7" s="352"/>
      <c r="L7" s="377" t="s">
        <v>302</v>
      </c>
      <c r="M7" s="352"/>
      <c r="N7" s="287"/>
      <c r="O7" s="2"/>
      <c r="P7" s="2"/>
      <c r="Q7" s="2"/>
      <c r="R7" s="2"/>
      <c r="S7" s="2"/>
    </row>
    <row r="8" spans="1:19" ht="28.25" customHeight="1" x14ac:dyDescent="0.25">
      <c r="A8" s="378"/>
      <c r="B8" s="379"/>
      <c r="C8" s="241" t="s">
        <v>292</v>
      </c>
      <c r="D8" s="242" t="s">
        <v>348</v>
      </c>
      <c r="E8" s="241" t="s">
        <v>292</v>
      </c>
      <c r="F8" s="241" t="s">
        <v>293</v>
      </c>
      <c r="G8" s="241" t="s">
        <v>292</v>
      </c>
      <c r="H8" s="242" t="s">
        <v>348</v>
      </c>
      <c r="I8" s="241" t="s">
        <v>293</v>
      </c>
      <c r="J8" s="241" t="s">
        <v>292</v>
      </c>
      <c r="K8" s="242" t="s">
        <v>348</v>
      </c>
      <c r="L8" s="241" t="s">
        <v>293</v>
      </c>
      <c r="M8" s="241" t="s">
        <v>292</v>
      </c>
      <c r="N8" s="243" t="s">
        <v>348</v>
      </c>
      <c r="O8" s="2"/>
      <c r="P8" s="2"/>
      <c r="Q8" s="2"/>
      <c r="R8" s="2"/>
      <c r="S8" s="2"/>
    </row>
    <row r="9" spans="1:19" ht="34.5" customHeight="1" x14ac:dyDescent="0.25">
      <c r="A9" s="380" t="s">
        <v>172</v>
      </c>
      <c r="B9" s="381"/>
      <c r="C9" s="117">
        <v>2E-3</v>
      </c>
      <c r="D9" s="95">
        <v>4.0000000000000001E-3</v>
      </c>
      <c r="E9" s="2">
        <v>0.3</v>
      </c>
      <c r="F9" s="2">
        <v>1.2999999999999999E-2</v>
      </c>
      <c r="G9" s="2">
        <v>1.4E-2</v>
      </c>
      <c r="H9" s="2">
        <v>1.4E-2</v>
      </c>
      <c r="I9" s="2">
        <v>1.6E-2</v>
      </c>
      <c r="J9" s="2">
        <v>1.2999999999999999E-2</v>
      </c>
      <c r="K9" s="2">
        <v>1.4E-2</v>
      </c>
      <c r="L9" s="2">
        <v>3.2000000000000001E-2</v>
      </c>
      <c r="M9" s="2">
        <v>3.2000000000000001E-2</v>
      </c>
      <c r="N9" s="2">
        <v>3.4000000000000002E-2</v>
      </c>
      <c r="O9" s="2"/>
      <c r="P9" s="2"/>
      <c r="Q9" s="2"/>
      <c r="R9" s="2"/>
      <c r="S9" s="2"/>
    </row>
    <row r="10" spans="1:19" ht="34.5" customHeight="1" x14ac:dyDescent="0.25">
      <c r="A10" s="375" t="s">
        <v>173</v>
      </c>
      <c r="B10" s="376"/>
      <c r="C10" s="117">
        <v>2E-3</v>
      </c>
      <c r="D10" s="95">
        <v>3.0000000000000001E-3</v>
      </c>
      <c r="E10" s="2">
        <v>0.3</v>
      </c>
      <c r="F10" s="2">
        <v>1.4E-2</v>
      </c>
      <c r="G10" s="2">
        <v>1.2999999999999999E-2</v>
      </c>
      <c r="H10" s="2">
        <v>1.4999999999999999E-2</v>
      </c>
      <c r="I10" s="2">
        <v>1.4999999999999999E-2</v>
      </c>
      <c r="J10" s="2">
        <v>1.2999999999999999E-2</v>
      </c>
      <c r="K10" s="2">
        <v>1.2999999999999999E-2</v>
      </c>
      <c r="L10" s="2">
        <v>3.2000000000000001E-2</v>
      </c>
      <c r="M10" s="2">
        <v>3.3000000000000002E-2</v>
      </c>
      <c r="N10" s="2">
        <v>3.5000000000000003E-2</v>
      </c>
      <c r="O10" s="2"/>
      <c r="P10" s="2"/>
      <c r="Q10" s="2"/>
      <c r="R10" s="2"/>
      <c r="S10" s="2"/>
    </row>
    <row r="11" spans="1:19" ht="34.5" customHeight="1" x14ac:dyDescent="0.25">
      <c r="A11" s="375" t="s">
        <v>175</v>
      </c>
      <c r="B11" s="376"/>
      <c r="C11" s="117">
        <v>2E-3</v>
      </c>
      <c r="D11" s="95">
        <v>2E-3</v>
      </c>
      <c r="E11" s="2">
        <v>0.3</v>
      </c>
      <c r="F11" s="2">
        <v>1.2999999999999999E-2</v>
      </c>
      <c r="G11" s="267">
        <v>0.01</v>
      </c>
      <c r="H11" s="2">
        <v>1.2999999999999999E-2</v>
      </c>
      <c r="I11" s="2">
        <v>1.2999999999999999E-2</v>
      </c>
      <c r="J11" s="2">
        <v>1.2E-2</v>
      </c>
      <c r="K11" s="2">
        <v>1.2999999999999999E-2</v>
      </c>
      <c r="L11" s="2">
        <v>3.3000000000000002E-2</v>
      </c>
      <c r="M11" s="2">
        <v>3.4000000000000002E-2</v>
      </c>
      <c r="N11" s="2">
        <v>3.5000000000000003E-2</v>
      </c>
      <c r="O11" s="2"/>
      <c r="P11" s="2"/>
      <c r="Q11" s="2"/>
      <c r="R11" s="2"/>
      <c r="S11" s="2"/>
    </row>
    <row r="12" spans="1:19" ht="34.5" customHeight="1" x14ac:dyDescent="0.25">
      <c r="A12" s="382" t="s">
        <v>174</v>
      </c>
      <c r="B12" s="383"/>
      <c r="C12" s="117">
        <v>1E-3</v>
      </c>
      <c r="D12" s="95">
        <v>3.0000000000000001E-3</v>
      </c>
      <c r="E12" s="2">
        <v>0.3</v>
      </c>
      <c r="F12" s="2">
        <v>1.2999999999999999E-2</v>
      </c>
      <c r="G12" s="2">
        <v>1.4E-2</v>
      </c>
      <c r="H12" s="2">
        <v>1.2999999999999999E-2</v>
      </c>
      <c r="I12" s="2">
        <v>1.2E-2</v>
      </c>
      <c r="J12" s="2">
        <v>1.0999999999999999E-2</v>
      </c>
      <c r="K12" s="2">
        <v>1.2E-2</v>
      </c>
      <c r="L12" s="2">
        <v>3.2000000000000001E-2</v>
      </c>
      <c r="M12" s="2">
        <v>3.4000000000000002E-2</v>
      </c>
      <c r="N12" s="2">
        <v>3.4000000000000002E-2</v>
      </c>
      <c r="O12" s="2"/>
      <c r="P12" s="2"/>
      <c r="Q12" s="2"/>
      <c r="R12" s="2"/>
      <c r="S12" s="2"/>
    </row>
    <row r="13" spans="1:19" ht="34.5" customHeight="1" x14ac:dyDescent="0.25">
      <c r="A13" s="375" t="s">
        <v>311</v>
      </c>
      <c r="B13" s="376"/>
      <c r="C13" s="114">
        <v>1E-3</v>
      </c>
      <c r="D13" s="113">
        <v>1E-3</v>
      </c>
      <c r="E13" s="239">
        <v>0.3</v>
      </c>
      <c r="F13" s="239">
        <v>1.4E-2</v>
      </c>
      <c r="G13" s="239">
        <v>1.4999999999999999E-2</v>
      </c>
      <c r="H13" s="239">
        <v>1.4E-2</v>
      </c>
      <c r="I13" s="239">
        <v>1.2E-2</v>
      </c>
      <c r="J13" s="239">
        <v>1.0999999999999999E-2</v>
      </c>
      <c r="K13" s="239">
        <v>1.0999999999999999E-2</v>
      </c>
      <c r="L13" s="239">
        <v>3.3000000000000002E-2</v>
      </c>
      <c r="M13" s="239">
        <v>3.3000000000000002E-2</v>
      </c>
      <c r="N13" s="239">
        <v>3.4000000000000002E-2</v>
      </c>
      <c r="O13" s="2"/>
      <c r="P13" s="2"/>
      <c r="Q13" s="2"/>
      <c r="R13" s="2"/>
      <c r="S13" s="2"/>
    </row>
    <row r="14" spans="1:19" ht="33" customHeight="1" x14ac:dyDescent="0.25">
      <c r="A14" s="15"/>
      <c r="B14" s="212" t="s">
        <v>178</v>
      </c>
      <c r="C14" s="112">
        <v>1E-3</v>
      </c>
      <c r="D14" s="119">
        <v>1E-3</v>
      </c>
      <c r="E14" s="109">
        <v>0.3</v>
      </c>
      <c r="F14" s="109">
        <v>1.9E-2</v>
      </c>
      <c r="G14" s="248">
        <v>0.02</v>
      </c>
      <c r="H14" s="248">
        <v>0.02</v>
      </c>
      <c r="I14" s="109">
        <v>1.2E-2</v>
      </c>
      <c r="J14" s="248">
        <v>0.01</v>
      </c>
      <c r="K14" s="248">
        <v>0.01</v>
      </c>
      <c r="L14" s="109">
        <v>4.2999999999999997E-2</v>
      </c>
      <c r="M14" s="109">
        <v>4.3999999999999997E-2</v>
      </c>
      <c r="N14" s="109">
        <v>4.3999999999999997E-2</v>
      </c>
      <c r="O14" s="2"/>
      <c r="P14" s="2"/>
      <c r="Q14" s="2"/>
      <c r="R14" s="2"/>
      <c r="S14" s="2"/>
    </row>
    <row r="15" spans="1:19" ht="33" customHeight="1" x14ac:dyDescent="0.25">
      <c r="B15" s="211" t="s">
        <v>179</v>
      </c>
      <c r="C15" s="114">
        <v>1E-3</v>
      </c>
      <c r="D15" s="113">
        <v>1E-3</v>
      </c>
      <c r="E15" s="109">
        <v>0.3</v>
      </c>
      <c r="F15" s="109">
        <v>1.2999999999999999E-2</v>
      </c>
      <c r="G15" s="109">
        <v>1.4E-2</v>
      </c>
      <c r="H15" s="109">
        <v>1.4E-2</v>
      </c>
      <c r="I15" s="109">
        <v>1.0999999999999999E-2</v>
      </c>
      <c r="J15" s="109">
        <v>8.0000000000000002E-3</v>
      </c>
      <c r="K15" s="109">
        <v>8.9999999999999993E-3</v>
      </c>
      <c r="L15" s="109">
        <v>4.3999999999999997E-2</v>
      </c>
      <c r="M15" s="109">
        <v>4.5999999999999999E-2</v>
      </c>
      <c r="N15" s="109">
        <v>4.5999999999999999E-2</v>
      </c>
      <c r="O15" s="2"/>
      <c r="P15" s="2"/>
      <c r="Q15" s="2"/>
      <c r="R15" s="2"/>
      <c r="S15" s="2"/>
    </row>
    <row r="16" spans="1:19" ht="33" customHeight="1" x14ac:dyDescent="0.25">
      <c r="A16" s="7"/>
      <c r="B16" s="211" t="s">
        <v>180</v>
      </c>
      <c r="C16" s="114">
        <v>1E-3</v>
      </c>
      <c r="D16" s="113">
        <v>1E-3</v>
      </c>
      <c r="E16" s="109">
        <v>0.3</v>
      </c>
      <c r="F16" s="109">
        <v>1.6E-2</v>
      </c>
      <c r="G16" s="109">
        <v>1.7000000000000001E-2</v>
      </c>
      <c r="H16" s="109">
        <v>1.7000000000000001E-2</v>
      </c>
      <c r="I16" s="109">
        <v>1.2999999999999999E-2</v>
      </c>
      <c r="J16" s="109">
        <v>1.0999999999999999E-2</v>
      </c>
      <c r="K16" s="109">
        <v>1.0999999999999999E-2</v>
      </c>
      <c r="L16" s="109">
        <v>3.6999999999999998E-2</v>
      </c>
      <c r="M16" s="109">
        <v>3.9E-2</v>
      </c>
      <c r="N16" s="109">
        <v>3.9E-2</v>
      </c>
      <c r="O16" s="2"/>
      <c r="P16" s="2"/>
      <c r="Q16" s="2"/>
      <c r="R16" s="2"/>
      <c r="S16" s="2"/>
    </row>
    <row r="17" spans="1:19" ht="33" customHeight="1" x14ac:dyDescent="0.25">
      <c r="A17" s="7"/>
      <c r="B17" s="211" t="s">
        <v>181</v>
      </c>
      <c r="C17" s="114">
        <v>1E-3</v>
      </c>
      <c r="D17" s="113">
        <v>1E-3</v>
      </c>
      <c r="E17" s="109">
        <v>0.2</v>
      </c>
      <c r="F17" s="109">
        <v>1.7999999999999999E-2</v>
      </c>
      <c r="G17" s="248">
        <v>0.02</v>
      </c>
      <c r="H17" s="109">
        <v>1.7999999999999999E-2</v>
      </c>
      <c r="I17" s="109">
        <v>1.2E-2</v>
      </c>
      <c r="J17" s="109">
        <v>8.9999999999999993E-3</v>
      </c>
      <c r="K17" s="109">
        <v>8.9999999999999993E-3</v>
      </c>
      <c r="L17" s="109">
        <v>3.3000000000000002E-2</v>
      </c>
      <c r="M17" s="109">
        <v>3.5000000000000003E-2</v>
      </c>
      <c r="N17" s="109">
        <v>3.5000000000000003E-2</v>
      </c>
      <c r="O17" s="2"/>
      <c r="P17" s="2"/>
      <c r="Q17" s="2"/>
      <c r="R17" s="2"/>
      <c r="S17" s="2"/>
    </row>
    <row r="18" spans="1:19" ht="33" customHeight="1" x14ac:dyDescent="0.25">
      <c r="A18" s="7"/>
      <c r="B18" s="211" t="s">
        <v>182</v>
      </c>
      <c r="C18" s="247" t="s">
        <v>351</v>
      </c>
      <c r="D18" s="113">
        <v>1E-3</v>
      </c>
      <c r="E18" s="109">
        <v>0.2</v>
      </c>
      <c r="F18" s="109">
        <v>1.4E-2</v>
      </c>
      <c r="G18" s="109">
        <v>1.6E-2</v>
      </c>
      <c r="H18" s="109">
        <v>1.2999999999999999E-2</v>
      </c>
      <c r="I18" s="109">
        <v>8.0000000000000002E-3</v>
      </c>
      <c r="J18" s="109">
        <v>6.0000000000000001E-3</v>
      </c>
      <c r="K18" s="109">
        <v>6.0000000000000001E-3</v>
      </c>
      <c r="L18" s="109">
        <v>2.3E-2</v>
      </c>
      <c r="M18" s="109">
        <v>2.4E-2</v>
      </c>
      <c r="N18" s="109">
        <v>2.4E-2</v>
      </c>
      <c r="O18" s="2"/>
      <c r="P18" s="2"/>
      <c r="Q18" s="2"/>
      <c r="R18" s="2"/>
      <c r="S18" s="2"/>
    </row>
    <row r="19" spans="1:19" ht="33" customHeight="1" x14ac:dyDescent="0.25">
      <c r="A19" s="7"/>
      <c r="B19" s="211" t="s">
        <v>183</v>
      </c>
      <c r="C19" s="114">
        <v>1E-3</v>
      </c>
      <c r="D19" s="113">
        <v>1E-3</v>
      </c>
      <c r="E19" s="109">
        <v>0.2</v>
      </c>
      <c r="F19" s="109">
        <v>1.4E-2</v>
      </c>
      <c r="G19" s="109">
        <v>1.6E-2</v>
      </c>
      <c r="H19" s="109">
        <v>1.2999999999999999E-2</v>
      </c>
      <c r="I19" s="109">
        <v>8.9999999999999993E-3</v>
      </c>
      <c r="J19" s="109">
        <v>7.0000000000000001E-3</v>
      </c>
      <c r="K19" s="109">
        <v>7.0000000000000001E-3</v>
      </c>
      <c r="L19" s="109">
        <v>2.9000000000000001E-2</v>
      </c>
      <c r="M19" s="248">
        <v>0.03</v>
      </c>
      <c r="N19" s="109">
        <v>3.1E-2</v>
      </c>
      <c r="O19" s="2"/>
      <c r="P19" s="2"/>
      <c r="Q19" s="2"/>
      <c r="R19" s="2"/>
      <c r="S19" s="2"/>
    </row>
    <row r="20" spans="1:19" ht="33" customHeight="1" x14ac:dyDescent="0.25">
      <c r="A20" s="7"/>
      <c r="B20" s="211" t="s">
        <v>184</v>
      </c>
      <c r="C20" s="114">
        <v>1E-3</v>
      </c>
      <c r="D20" s="113">
        <v>1E-3</v>
      </c>
      <c r="E20" s="109">
        <v>0.3</v>
      </c>
      <c r="F20" s="109">
        <v>1.0999999999999999E-2</v>
      </c>
      <c r="G20" s="109">
        <v>1.2999999999999999E-2</v>
      </c>
      <c r="H20" s="109">
        <v>1.2E-2</v>
      </c>
      <c r="I20" s="109">
        <v>1.0999999999999999E-2</v>
      </c>
      <c r="J20" s="248">
        <v>0.01</v>
      </c>
      <c r="K20" s="109">
        <v>1.0999999999999999E-2</v>
      </c>
      <c r="L20" s="109">
        <v>3.4000000000000002E-2</v>
      </c>
      <c r="M20" s="109">
        <v>3.5000000000000003E-2</v>
      </c>
      <c r="N20" s="109">
        <v>3.5999999999999997E-2</v>
      </c>
      <c r="O20" s="2"/>
      <c r="P20" s="2"/>
      <c r="Q20" s="2"/>
      <c r="R20" s="2"/>
      <c r="S20" s="2"/>
    </row>
    <row r="21" spans="1:19" ht="33" customHeight="1" x14ac:dyDescent="0.25">
      <c r="A21" s="7"/>
      <c r="B21" s="211" t="s">
        <v>185</v>
      </c>
      <c r="C21" s="114">
        <v>1E-3</v>
      </c>
      <c r="D21" s="113">
        <v>1E-3</v>
      </c>
      <c r="E21" s="109">
        <v>0.4</v>
      </c>
      <c r="F21" s="109">
        <v>1.4E-2</v>
      </c>
      <c r="G21" s="109">
        <v>1.4E-2</v>
      </c>
      <c r="H21" s="109">
        <v>1.2999999999999999E-2</v>
      </c>
      <c r="I21" s="109">
        <v>1.4999999999999999E-2</v>
      </c>
      <c r="J21" s="109">
        <v>1.4999999999999999E-2</v>
      </c>
      <c r="K21" s="109">
        <v>1.4999999999999999E-2</v>
      </c>
      <c r="L21" s="109">
        <v>2.9000000000000001E-2</v>
      </c>
      <c r="M21" s="109">
        <v>2.9000000000000001E-2</v>
      </c>
      <c r="N21" s="109">
        <v>2.9000000000000001E-2</v>
      </c>
      <c r="O21" s="2"/>
      <c r="P21" s="2"/>
      <c r="Q21" s="2"/>
      <c r="R21" s="2"/>
      <c r="S21" s="2"/>
    </row>
    <row r="22" spans="1:19" ht="33" customHeight="1" x14ac:dyDescent="0.25">
      <c r="A22" s="7"/>
      <c r="B22" s="211" t="s">
        <v>186</v>
      </c>
      <c r="C22" s="114">
        <v>1E-3</v>
      </c>
      <c r="D22" s="113">
        <v>1E-3</v>
      </c>
      <c r="E22" s="109">
        <v>0.4</v>
      </c>
      <c r="F22" s="109">
        <v>1.2E-2</v>
      </c>
      <c r="G22" s="109">
        <v>1.4999999999999999E-2</v>
      </c>
      <c r="H22" s="109">
        <v>1.4E-2</v>
      </c>
      <c r="I22" s="109">
        <v>1.7000000000000001E-2</v>
      </c>
      <c r="J22" s="109">
        <v>1.6E-2</v>
      </c>
      <c r="K22" s="109">
        <v>1.6E-2</v>
      </c>
      <c r="L22" s="109">
        <v>2.5000000000000001E-2</v>
      </c>
      <c r="M22" s="109">
        <v>2.4E-2</v>
      </c>
      <c r="N22" s="109">
        <v>2.5000000000000001E-2</v>
      </c>
      <c r="O22" s="2"/>
      <c r="P22" s="2"/>
      <c r="Q22" s="2"/>
      <c r="R22" s="2"/>
      <c r="S22" s="2"/>
    </row>
    <row r="23" spans="1:19" ht="33" customHeight="1" x14ac:dyDescent="0.25">
      <c r="A23" s="15"/>
      <c r="B23" s="211" t="s">
        <v>187</v>
      </c>
      <c r="C23" s="247" t="s">
        <v>351</v>
      </c>
      <c r="D23" s="113">
        <v>1E-3</v>
      </c>
      <c r="E23" s="109">
        <v>0.4</v>
      </c>
      <c r="F23" s="248">
        <v>0.01</v>
      </c>
      <c r="G23" s="109">
        <v>1.0999999999999999E-2</v>
      </c>
      <c r="H23" s="248">
        <v>0.01</v>
      </c>
      <c r="I23" s="109">
        <v>1.6E-2</v>
      </c>
      <c r="J23" s="109">
        <v>1.4999999999999999E-2</v>
      </c>
      <c r="K23" s="109">
        <v>1.4999999999999999E-2</v>
      </c>
      <c r="L23" s="109">
        <v>2.5999999999999999E-2</v>
      </c>
      <c r="M23" s="109">
        <v>2.5000000000000001E-2</v>
      </c>
      <c r="N23" s="109">
        <v>2.5999999999999999E-2</v>
      </c>
      <c r="O23" s="2"/>
      <c r="P23" s="2"/>
      <c r="Q23" s="2"/>
      <c r="R23" s="2"/>
      <c r="S23" s="2"/>
    </row>
    <row r="24" spans="1:19" ht="33" customHeight="1" x14ac:dyDescent="0.25">
      <c r="A24" s="7"/>
      <c r="B24" s="211" t="s">
        <v>188</v>
      </c>
      <c r="C24" s="247" t="s">
        <v>351</v>
      </c>
      <c r="D24" s="250" t="s">
        <v>351</v>
      </c>
      <c r="E24" s="109">
        <v>0.3</v>
      </c>
      <c r="F24" s="109">
        <v>8.9999999999999993E-3</v>
      </c>
      <c r="G24" s="248">
        <v>0.01</v>
      </c>
      <c r="H24" s="109">
        <v>8.9999999999999993E-3</v>
      </c>
      <c r="I24" s="109">
        <v>1.2E-2</v>
      </c>
      <c r="J24" s="109">
        <v>1.0999999999999999E-2</v>
      </c>
      <c r="K24" s="109">
        <v>1.2E-2</v>
      </c>
      <c r="L24" s="109">
        <v>3.1E-2</v>
      </c>
      <c r="M24" s="109">
        <v>3.1E-2</v>
      </c>
      <c r="N24" s="109">
        <v>3.1E-2</v>
      </c>
      <c r="O24" s="2"/>
      <c r="P24" s="2"/>
      <c r="Q24" s="2"/>
      <c r="R24" s="2"/>
      <c r="S24" s="2"/>
    </row>
    <row r="25" spans="1:19" ht="33" customHeight="1" x14ac:dyDescent="0.25">
      <c r="A25" s="118"/>
      <c r="B25" s="57" t="s">
        <v>189</v>
      </c>
      <c r="C25" s="115">
        <v>1E-3</v>
      </c>
      <c r="D25" s="116">
        <v>1E-3</v>
      </c>
      <c r="E25" s="240">
        <v>0.3</v>
      </c>
      <c r="F25" s="240">
        <v>1.2999999999999999E-2</v>
      </c>
      <c r="G25" s="240">
        <v>1.4E-2</v>
      </c>
      <c r="H25" s="240">
        <v>1.2999999999999999E-2</v>
      </c>
      <c r="I25" s="240">
        <v>1.2E-2</v>
      </c>
      <c r="J25" s="240">
        <v>1.0999999999999999E-2</v>
      </c>
      <c r="K25" s="240">
        <v>1.0999999999999999E-2</v>
      </c>
      <c r="L25" s="240">
        <v>3.9E-2</v>
      </c>
      <c r="M25" s="240">
        <v>3.9E-2</v>
      </c>
      <c r="N25" s="249">
        <v>0.04</v>
      </c>
      <c r="O25" s="2"/>
      <c r="P25" s="2"/>
      <c r="Q25" s="2"/>
      <c r="R25" s="2"/>
      <c r="S25" s="2"/>
    </row>
    <row r="26" spans="1:19" x14ac:dyDescent="0.25">
      <c r="E26" s="2"/>
      <c r="F26" s="2"/>
      <c r="G26" s="2"/>
      <c r="H26" s="2"/>
      <c r="I26" s="2"/>
      <c r="J26" s="2"/>
      <c r="K26" s="2"/>
      <c r="L26" s="2"/>
      <c r="M26" s="2"/>
      <c r="N26" s="15" t="s">
        <v>285</v>
      </c>
      <c r="O26" s="2"/>
      <c r="P26" s="2"/>
      <c r="Q26" s="2"/>
      <c r="R26" s="2"/>
      <c r="S26" s="2"/>
    </row>
    <row r="27" spans="1:19" x14ac:dyDescent="0.25">
      <c r="A27" s="8" t="s">
        <v>303</v>
      </c>
      <c r="E27" s="2"/>
      <c r="F27" s="2"/>
      <c r="G27" s="2"/>
      <c r="H27" s="2"/>
      <c r="I27" s="2"/>
      <c r="J27" s="2"/>
      <c r="K27" s="2"/>
      <c r="L27" s="2"/>
      <c r="M27" s="2"/>
      <c r="N27" s="2"/>
      <c r="O27" s="2"/>
      <c r="P27" s="2"/>
      <c r="Q27" s="2"/>
      <c r="R27" s="2"/>
      <c r="S27" s="2"/>
    </row>
    <row r="28" spans="1:19" x14ac:dyDescent="0.25">
      <c r="A28" s="8" t="s">
        <v>294</v>
      </c>
      <c r="E28" s="2"/>
      <c r="F28" s="2"/>
      <c r="G28" s="2"/>
      <c r="H28" s="2"/>
      <c r="I28" s="2"/>
      <c r="J28" s="2"/>
      <c r="K28" s="2"/>
      <c r="L28" s="2"/>
      <c r="M28" s="2"/>
      <c r="N28" s="2"/>
      <c r="O28" s="2"/>
      <c r="P28" s="2"/>
      <c r="Q28" s="2"/>
      <c r="R28" s="2"/>
      <c r="S28" s="2"/>
    </row>
    <row r="29" spans="1:19" ht="24" customHeight="1" x14ac:dyDescent="0.25">
      <c r="A29" s="286" t="s">
        <v>295</v>
      </c>
      <c r="B29" s="286"/>
      <c r="C29" s="286"/>
      <c r="D29" s="286"/>
      <c r="E29" s="286"/>
      <c r="F29" s="286"/>
      <c r="G29" s="286"/>
      <c r="H29" s="286"/>
      <c r="I29" s="286"/>
      <c r="J29" s="286"/>
      <c r="K29" s="286"/>
      <c r="L29" s="286"/>
      <c r="M29" s="286"/>
      <c r="N29" s="286"/>
      <c r="O29" s="2"/>
      <c r="P29" s="2"/>
      <c r="Q29" s="2"/>
      <c r="R29" s="2"/>
      <c r="S29" s="2"/>
    </row>
    <row r="30" spans="1:19" x14ac:dyDescent="0.25">
      <c r="A30" s="8" t="s">
        <v>296</v>
      </c>
      <c r="E30" s="2"/>
      <c r="F30" s="2"/>
      <c r="G30" s="2"/>
      <c r="H30" s="2"/>
      <c r="I30" s="2"/>
      <c r="J30" s="2"/>
      <c r="K30" s="2"/>
      <c r="L30" s="2"/>
      <c r="M30" s="2"/>
      <c r="N30" s="2"/>
      <c r="O30" s="2"/>
      <c r="P30" s="2"/>
      <c r="Q30" s="2"/>
      <c r="R30" s="2"/>
      <c r="S30" s="2"/>
    </row>
    <row r="31" spans="1:19" x14ac:dyDescent="0.25">
      <c r="A31" s="8" t="s">
        <v>297</v>
      </c>
      <c r="E31" s="2"/>
      <c r="F31" s="2"/>
      <c r="G31" s="2"/>
      <c r="H31" s="2"/>
      <c r="I31" s="2"/>
      <c r="J31" s="2"/>
      <c r="K31" s="2"/>
      <c r="L31" s="2"/>
      <c r="M31" s="2"/>
      <c r="N31" s="2"/>
      <c r="O31" s="2"/>
      <c r="P31" s="2"/>
      <c r="Q31" s="2"/>
      <c r="R31" s="2"/>
      <c r="S31" s="2"/>
    </row>
    <row r="32" spans="1:19" x14ac:dyDescent="0.25">
      <c r="A32" s="8" t="s">
        <v>347</v>
      </c>
      <c r="E32" s="2"/>
      <c r="F32" s="2"/>
      <c r="G32" s="2"/>
      <c r="H32" s="2"/>
      <c r="I32" s="2"/>
      <c r="J32" s="2"/>
      <c r="K32" s="2"/>
      <c r="L32" s="2"/>
      <c r="M32" s="2"/>
      <c r="N32" s="2"/>
      <c r="O32" s="2"/>
      <c r="P32" s="2"/>
      <c r="Q32" s="2"/>
      <c r="R32" s="2"/>
      <c r="S32" s="2"/>
    </row>
    <row r="33" spans="5:19" x14ac:dyDescent="0.25">
      <c r="E33" s="2"/>
      <c r="F33" s="2"/>
      <c r="G33" s="2"/>
      <c r="H33" s="2"/>
      <c r="I33" s="2"/>
      <c r="J33" s="2"/>
      <c r="K33" s="2"/>
      <c r="L33" s="2"/>
      <c r="M33" s="2"/>
      <c r="N33" s="2"/>
      <c r="O33" s="2"/>
      <c r="P33" s="2"/>
      <c r="Q33" s="2"/>
      <c r="R33" s="2"/>
      <c r="S33" s="2"/>
    </row>
    <row r="34" spans="5:19" x14ac:dyDescent="0.25">
      <c r="F34" s="2"/>
      <c r="G34" s="2"/>
      <c r="H34" s="2"/>
    </row>
  </sheetData>
  <sheetProtection formatCells="0"/>
  <customSheetViews>
    <customSheetView guid="{2C390AD3-7D24-4790-A52E-DA48AC473F8C}" zeroValues="0">
      <selection activeCell="D24" sqref="D24"/>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zeroValues="0">
      <selection activeCell="D24" sqref="D24"/>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zeroValues="0">
      <selection activeCell="H9" sqref="H9"/>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FF42AFFC-DA2B-4DFA-AD62-5057A742DE60}" zeroValues="0">
      <selection activeCell="D24" sqref="D24"/>
      <pageMargins left="0.25" right="0.25" top="0.75" bottom="0.75" header="0.3" footer="0.3"/>
      <pageSetup paperSize="9" orientation="portrait" r:id="rId4"/>
      <headerFooter>
        <oddFooter>&amp;L&amp;"HGPｺﾞｼｯｸM,ﾒﾃﾞｨｳﾑ"&amp;A&amp;R&amp;"HGPｺﾞｼｯｸM,ﾒﾃﾞｨｳﾑ"&amp;A</oddFooter>
      </headerFooter>
    </customSheetView>
  </customSheetViews>
  <mergeCells count="11">
    <mergeCell ref="A29:N29"/>
    <mergeCell ref="A13:B13"/>
    <mergeCell ref="C7:D7"/>
    <mergeCell ref="F7:H7"/>
    <mergeCell ref="I7:K7"/>
    <mergeCell ref="L7:N7"/>
    <mergeCell ref="A7:B8"/>
    <mergeCell ref="A9:B9"/>
    <mergeCell ref="A10:B10"/>
    <mergeCell ref="A11:B11"/>
    <mergeCell ref="A12:B12"/>
  </mergeCells>
  <phoneticPr fontId="4"/>
  <pageMargins left="0.25" right="0.25" top="0.75" bottom="0.75" header="0.3" footer="0.3"/>
  <pageSetup paperSize="9" orientation="portrait" r:id="rId5"/>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Layout" zoomScale="85" zoomScaleNormal="100" zoomScaleSheetLayoutView="100" zoomScalePageLayoutView="85" workbookViewId="0"/>
  </sheetViews>
  <sheetFormatPr defaultColWidth="11.796875" defaultRowHeight="12" x14ac:dyDescent="0.25"/>
  <cols>
    <col min="1" max="1" width="2.796875" style="2" customWidth="1"/>
    <col min="2" max="2" width="19" style="2" customWidth="1"/>
    <col min="3" max="7" width="15.796875" style="2" customWidth="1"/>
    <col min="8" max="11" width="12.19921875" style="2" customWidth="1"/>
    <col min="12" max="16384" width="11.796875" style="2"/>
  </cols>
  <sheetData>
    <row r="1" spans="1:7" s="6" customFormat="1" ht="18.75" x14ac:dyDescent="0.25">
      <c r="A1" s="6" t="str">
        <f ca="1">MID(CELL("FILENAME",A1),FIND("]",CELL("FILENAME",A1))+1,99)&amp;"　"&amp;"公害苦情件数　－　種類別苦情件数"</f>
        <v>63(1)　公害苦情件数　－　種類別苦情件数</v>
      </c>
    </row>
    <row r="3" spans="1:7" s="96" customFormat="1" ht="1.25" customHeight="1" x14ac:dyDescent="0.25"/>
    <row r="4" spans="1:7" ht="1.25" customHeight="1" x14ac:dyDescent="0.25"/>
    <row r="5" spans="1:7" x14ac:dyDescent="0.25">
      <c r="A5" s="8" t="s">
        <v>95</v>
      </c>
      <c r="B5" s="8"/>
    </row>
    <row r="6" spans="1:7" ht="28.25" customHeight="1" x14ac:dyDescent="0.25">
      <c r="A6" s="288" t="s">
        <v>161</v>
      </c>
      <c r="B6" s="289"/>
      <c r="C6" s="72" t="s">
        <v>172</v>
      </c>
      <c r="D6" s="10" t="s">
        <v>173</v>
      </c>
      <c r="E6" s="10" t="s">
        <v>175</v>
      </c>
      <c r="F6" s="10" t="s">
        <v>174</v>
      </c>
      <c r="G6" s="11" t="s">
        <v>311</v>
      </c>
    </row>
    <row r="7" spans="1:7" ht="28.25" customHeight="1" x14ac:dyDescent="0.25">
      <c r="A7" s="367" t="s">
        <v>51</v>
      </c>
      <c r="B7" s="307"/>
      <c r="C7" s="216">
        <v>129</v>
      </c>
      <c r="D7" s="15">
        <v>152</v>
      </c>
      <c r="E7" s="15">
        <v>142</v>
      </c>
      <c r="F7" s="15">
        <v>141</v>
      </c>
      <c r="G7" s="100">
        <v>141</v>
      </c>
    </row>
    <row r="8" spans="1:7" ht="28.25" customHeight="1" x14ac:dyDescent="0.25">
      <c r="A8" s="134"/>
      <c r="B8" s="197" t="s">
        <v>265</v>
      </c>
      <c r="C8" s="216">
        <v>27</v>
      </c>
      <c r="D8" s="15">
        <v>24</v>
      </c>
      <c r="E8" s="15">
        <v>16</v>
      </c>
      <c r="F8" s="15">
        <v>13</v>
      </c>
      <c r="G8" s="100">
        <v>19</v>
      </c>
    </row>
    <row r="9" spans="1:7" ht="28.25" customHeight="1" x14ac:dyDescent="0.25">
      <c r="A9" s="134"/>
      <c r="B9" s="197" t="s">
        <v>266</v>
      </c>
      <c r="C9" s="216" t="s">
        <v>0</v>
      </c>
      <c r="D9" s="15" t="s">
        <v>0</v>
      </c>
      <c r="E9" s="15">
        <v>1</v>
      </c>
      <c r="F9" s="15" t="s">
        <v>0</v>
      </c>
      <c r="G9" s="110" t="s">
        <v>0</v>
      </c>
    </row>
    <row r="10" spans="1:7" ht="28.25" customHeight="1" x14ac:dyDescent="0.25">
      <c r="A10" s="134"/>
      <c r="B10" s="197" t="s">
        <v>267</v>
      </c>
      <c r="C10" s="216" t="s">
        <v>0</v>
      </c>
      <c r="D10" s="15" t="s">
        <v>0</v>
      </c>
      <c r="E10" s="15" t="s">
        <v>0</v>
      </c>
      <c r="F10" s="15" t="s">
        <v>0</v>
      </c>
      <c r="G10" s="110" t="s">
        <v>0</v>
      </c>
    </row>
    <row r="11" spans="1:7" ht="28.25" customHeight="1" x14ac:dyDescent="0.25">
      <c r="A11" s="134"/>
      <c r="B11" s="193" t="s">
        <v>268</v>
      </c>
      <c r="C11" s="216">
        <v>73</v>
      </c>
      <c r="D11" s="15">
        <v>80</v>
      </c>
      <c r="E11" s="15">
        <v>82</v>
      </c>
      <c r="F11" s="15">
        <v>88</v>
      </c>
      <c r="G11" s="100">
        <v>85</v>
      </c>
    </row>
    <row r="12" spans="1:7" ht="28.25" customHeight="1" x14ac:dyDescent="0.25">
      <c r="A12" s="134"/>
      <c r="B12" s="193" t="s">
        <v>89</v>
      </c>
      <c r="C12" s="216">
        <v>5</v>
      </c>
      <c r="D12" s="15">
        <v>17</v>
      </c>
      <c r="E12" s="15">
        <v>14</v>
      </c>
      <c r="F12" s="15">
        <v>9</v>
      </c>
      <c r="G12" s="100">
        <v>9</v>
      </c>
    </row>
    <row r="13" spans="1:7" ht="28.25" customHeight="1" x14ac:dyDescent="0.25">
      <c r="A13" s="134"/>
      <c r="B13" s="197" t="s">
        <v>269</v>
      </c>
      <c r="C13" s="216" t="s">
        <v>0</v>
      </c>
      <c r="D13" s="15" t="s">
        <v>0</v>
      </c>
      <c r="E13" s="15" t="s">
        <v>0</v>
      </c>
      <c r="F13" s="15" t="s">
        <v>0</v>
      </c>
      <c r="G13" s="110" t="s">
        <v>0</v>
      </c>
    </row>
    <row r="14" spans="1:7" ht="28.25" customHeight="1" x14ac:dyDescent="0.25">
      <c r="A14" s="134"/>
      <c r="B14" s="193" t="s">
        <v>87</v>
      </c>
      <c r="C14" s="216">
        <v>23</v>
      </c>
      <c r="D14" s="15">
        <v>30</v>
      </c>
      <c r="E14" s="15">
        <v>28</v>
      </c>
      <c r="F14" s="15">
        <v>30</v>
      </c>
      <c r="G14" s="100">
        <v>27</v>
      </c>
    </row>
    <row r="15" spans="1:7" ht="28.25" customHeight="1" x14ac:dyDescent="0.25">
      <c r="A15" s="136"/>
      <c r="B15" s="201" t="s">
        <v>86</v>
      </c>
      <c r="C15" s="225">
        <v>1</v>
      </c>
      <c r="D15" s="226">
        <v>1</v>
      </c>
      <c r="E15" s="226">
        <v>1</v>
      </c>
      <c r="F15" s="226">
        <v>1</v>
      </c>
      <c r="G15" s="107">
        <v>1</v>
      </c>
    </row>
    <row r="16" spans="1:7" x14ac:dyDescent="0.25">
      <c r="G16" s="15" t="s">
        <v>286</v>
      </c>
    </row>
  </sheetData>
  <sheetProtection formatCells="0"/>
  <customSheetViews>
    <customSheetView guid="{2C390AD3-7D24-4790-A52E-DA48AC473F8C}">
      <selection activeCell="F7" sqref="F7"/>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selection activeCell="F7" sqref="F7"/>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F8" sqref="F8"/>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F6" sqref="F6"/>
      <pageMargins left="0.19685039370078741" right="0.70866141732283472" top="0.59055118110236227" bottom="0.59055118110236227" header="0.51181102362204722" footer="0.51181102362204722"/>
      <printOptions horizontalCentered="1"/>
      <pageSetup paperSize="9" scale="84" orientation="portrait" r:id="rId4"/>
      <headerFooter alignWithMargins="0"/>
    </customSheetView>
    <customSheetView guid="{FF42AFFC-DA2B-4DFA-AD62-5057A742DE60}">
      <selection activeCell="F7" sqref="F7"/>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2">
    <mergeCell ref="A6:B6"/>
    <mergeCell ref="A7:B7"/>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Layout" topLeftCell="A5" zoomScale="85" zoomScaleNormal="100" zoomScaleSheetLayoutView="100" zoomScalePageLayoutView="85" workbookViewId="0">
      <selection activeCell="C22" sqref="C22"/>
    </sheetView>
  </sheetViews>
  <sheetFormatPr defaultColWidth="1.53125" defaultRowHeight="12" x14ac:dyDescent="0.25"/>
  <cols>
    <col min="1" max="1" width="2.86328125" style="2" customWidth="1"/>
    <col min="2" max="2" width="11.46484375" style="2" customWidth="1"/>
    <col min="3" max="4" width="10.86328125" style="2" customWidth="1"/>
    <col min="5" max="10" width="10.796875" style="2" customWidth="1"/>
    <col min="11" max="16384" width="1.53125" style="2"/>
  </cols>
  <sheetData>
    <row r="1" spans="1:11" s="6" customFormat="1" ht="18.75" x14ac:dyDescent="0.25">
      <c r="A1" s="4" t="str">
        <f ca="1">MID(CELL("FILENAME",A1),FIND("]",CELL("FILENAME",A1))+1,99)&amp;"　"&amp;"公害苦情件数　－　種類別・用途地域別苦情件数"</f>
        <v>63(2)　公害苦情件数　－　種類別・用途地域別苦情件数</v>
      </c>
      <c r="B1" s="4"/>
      <c r="C1" s="4"/>
      <c r="D1" s="4"/>
      <c r="E1" s="4"/>
      <c r="F1" s="4"/>
      <c r="G1" s="4"/>
      <c r="H1" s="4"/>
      <c r="I1" s="4"/>
      <c r="J1" s="4"/>
      <c r="K1" s="4"/>
    </row>
    <row r="2" spans="1:11" x14ac:dyDescent="0.25">
      <c r="A2" s="8"/>
      <c r="B2" s="8"/>
      <c r="C2" s="8"/>
      <c r="D2" s="8"/>
      <c r="E2" s="8"/>
      <c r="F2" s="8"/>
      <c r="G2" s="8"/>
      <c r="H2" s="8"/>
      <c r="I2" s="8"/>
      <c r="J2" s="8"/>
      <c r="K2" s="8"/>
    </row>
    <row r="3" spans="1:11" s="96" customFormat="1" ht="1.25" customHeight="1" x14ac:dyDescent="0.25">
      <c r="A3" s="191"/>
      <c r="B3" s="191"/>
      <c r="C3" s="191"/>
      <c r="D3" s="191"/>
      <c r="E3" s="191"/>
      <c r="F3" s="191"/>
      <c r="G3" s="191"/>
      <c r="H3" s="191"/>
      <c r="I3" s="191"/>
      <c r="J3" s="191"/>
      <c r="K3" s="191"/>
    </row>
    <row r="4" spans="1:11" ht="1.25" customHeight="1" x14ac:dyDescent="0.25">
      <c r="A4" s="8"/>
      <c r="B4" s="8"/>
      <c r="C4" s="8"/>
      <c r="D4" s="8"/>
      <c r="E4" s="8"/>
      <c r="F4" s="8"/>
      <c r="G4" s="8"/>
      <c r="H4" s="8"/>
      <c r="I4" s="8"/>
      <c r="J4" s="8"/>
      <c r="K4" s="8"/>
    </row>
    <row r="5" spans="1:11" s="96" customFormat="1" ht="24" customHeight="1" x14ac:dyDescent="0.25">
      <c r="A5" s="286" t="s">
        <v>151</v>
      </c>
      <c r="B5" s="286"/>
      <c r="C5" s="286"/>
      <c r="D5" s="286"/>
      <c r="E5" s="286"/>
      <c r="F5" s="286"/>
      <c r="G5" s="286"/>
      <c r="H5" s="286"/>
      <c r="I5" s="286"/>
      <c r="J5" s="286"/>
    </row>
    <row r="6" spans="1:11" x14ac:dyDescent="0.25">
      <c r="A6" s="8"/>
      <c r="B6" s="8"/>
      <c r="C6" s="8"/>
      <c r="D6" s="8"/>
      <c r="E6" s="8"/>
      <c r="F6" s="8"/>
      <c r="G6" s="8"/>
      <c r="H6" s="8"/>
      <c r="I6" s="8"/>
      <c r="J6" s="8"/>
    </row>
    <row r="7" spans="1:11" s="96" customFormat="1" x14ac:dyDescent="0.25">
      <c r="A7" s="8" t="s">
        <v>95</v>
      </c>
      <c r="B7" s="8"/>
      <c r="C7" s="2"/>
      <c r="D7" s="2"/>
      <c r="E7" s="97"/>
      <c r="F7" s="97"/>
      <c r="G7" s="97"/>
      <c r="H7" s="97"/>
      <c r="I7" s="97"/>
      <c r="J7" s="97"/>
    </row>
    <row r="8" spans="1:11" ht="13.25" customHeight="1" x14ac:dyDescent="0.25">
      <c r="A8" s="290" t="s">
        <v>161</v>
      </c>
      <c r="B8" s="291"/>
      <c r="C8" s="335" t="s">
        <v>279</v>
      </c>
      <c r="D8" s="192"/>
      <c r="E8" s="173"/>
      <c r="F8" s="173"/>
      <c r="G8" s="173"/>
      <c r="H8" s="173"/>
      <c r="I8" s="173"/>
      <c r="J8" s="173"/>
    </row>
    <row r="9" spans="1:11" ht="13.25" customHeight="1" x14ac:dyDescent="0.25">
      <c r="A9" s="385"/>
      <c r="B9" s="386"/>
      <c r="C9" s="387"/>
      <c r="D9" s="389" t="s">
        <v>288</v>
      </c>
      <c r="E9" s="390"/>
      <c r="F9" s="390"/>
      <c r="G9" s="390"/>
      <c r="H9" s="390"/>
      <c r="I9" s="390"/>
      <c r="J9" s="390"/>
    </row>
    <row r="10" spans="1:11" ht="28.25" customHeight="1" x14ac:dyDescent="0.25">
      <c r="A10" s="292"/>
      <c r="B10" s="293"/>
      <c r="C10" s="388"/>
      <c r="D10" s="209" t="s">
        <v>289</v>
      </c>
      <c r="E10" s="67" t="s">
        <v>241</v>
      </c>
      <c r="F10" s="66" t="s">
        <v>290</v>
      </c>
      <c r="G10" s="66" t="s">
        <v>242</v>
      </c>
      <c r="H10" s="66" t="s">
        <v>243</v>
      </c>
      <c r="I10" s="66" t="s">
        <v>244</v>
      </c>
      <c r="J10" s="66" t="s">
        <v>291</v>
      </c>
    </row>
    <row r="11" spans="1:11" s="12" customFormat="1" ht="28.25" customHeight="1" x14ac:dyDescent="0.25">
      <c r="A11" s="302" t="s">
        <v>172</v>
      </c>
      <c r="B11" s="384"/>
      <c r="C11" s="98">
        <v>376</v>
      </c>
      <c r="D11" s="15">
        <v>129</v>
      </c>
      <c r="E11" s="15">
        <v>81</v>
      </c>
      <c r="F11" s="15">
        <v>11</v>
      </c>
      <c r="G11" s="15">
        <v>2</v>
      </c>
      <c r="H11" s="15">
        <v>18</v>
      </c>
      <c r="I11" s="15">
        <v>4</v>
      </c>
      <c r="J11" s="15">
        <v>13</v>
      </c>
    </row>
    <row r="12" spans="1:11" s="12" customFormat="1" ht="28.25" customHeight="1" x14ac:dyDescent="0.25">
      <c r="A12" s="304" t="s">
        <v>173</v>
      </c>
      <c r="B12" s="317"/>
      <c r="C12" s="98">
        <v>411</v>
      </c>
      <c r="D12" s="15">
        <v>152</v>
      </c>
      <c r="E12" s="15">
        <v>108</v>
      </c>
      <c r="F12" s="15">
        <v>11</v>
      </c>
      <c r="G12" s="15">
        <v>3</v>
      </c>
      <c r="H12" s="15">
        <v>25</v>
      </c>
      <c r="I12" s="15">
        <v>2</v>
      </c>
      <c r="J12" s="15">
        <v>3</v>
      </c>
    </row>
    <row r="13" spans="1:11" ht="28.25" customHeight="1" x14ac:dyDescent="0.25">
      <c r="A13" s="304" t="s">
        <v>175</v>
      </c>
      <c r="B13" s="317"/>
      <c r="C13" s="98">
        <v>404</v>
      </c>
      <c r="D13" s="15">
        <v>142</v>
      </c>
      <c r="E13" s="15">
        <v>101</v>
      </c>
      <c r="F13" s="15">
        <v>10</v>
      </c>
      <c r="G13" s="15">
        <v>3</v>
      </c>
      <c r="H13" s="15">
        <v>20</v>
      </c>
      <c r="I13" s="15">
        <v>8</v>
      </c>
      <c r="J13" s="15" t="s">
        <v>0</v>
      </c>
    </row>
    <row r="14" spans="1:11" ht="28.25" customHeight="1" x14ac:dyDescent="0.25">
      <c r="A14" s="304" t="s">
        <v>174</v>
      </c>
      <c r="B14" s="317"/>
      <c r="C14" s="98">
        <v>354</v>
      </c>
      <c r="D14" s="15">
        <v>141</v>
      </c>
      <c r="E14" s="15">
        <v>101</v>
      </c>
      <c r="F14" s="15">
        <v>12</v>
      </c>
      <c r="G14" s="15">
        <v>2</v>
      </c>
      <c r="H14" s="15">
        <v>20</v>
      </c>
      <c r="I14" s="15">
        <v>5</v>
      </c>
      <c r="J14" s="15">
        <v>1</v>
      </c>
    </row>
    <row r="15" spans="1:11" ht="28.25" customHeight="1" x14ac:dyDescent="0.25">
      <c r="A15" s="304" t="s">
        <v>311</v>
      </c>
      <c r="B15" s="317"/>
      <c r="C15" s="99">
        <v>341</v>
      </c>
      <c r="D15" s="100">
        <v>141</v>
      </c>
      <c r="E15" s="100">
        <v>108</v>
      </c>
      <c r="F15" s="100">
        <v>16</v>
      </c>
      <c r="G15" s="100" t="s">
        <v>0</v>
      </c>
      <c r="H15" s="100">
        <v>17</v>
      </c>
      <c r="I15" s="100" t="s">
        <v>0</v>
      </c>
      <c r="J15" s="100" t="s">
        <v>0</v>
      </c>
    </row>
    <row r="16" spans="1:11" ht="28.25" customHeight="1" x14ac:dyDescent="0.25">
      <c r="A16" s="71"/>
      <c r="B16" s="203" t="s">
        <v>94</v>
      </c>
      <c r="C16" s="101">
        <v>19</v>
      </c>
      <c r="D16" s="102">
        <v>19</v>
      </c>
      <c r="E16" s="102">
        <v>15</v>
      </c>
      <c r="F16" s="102">
        <v>2</v>
      </c>
      <c r="G16" s="102" t="s">
        <v>0</v>
      </c>
      <c r="H16" s="102">
        <v>2</v>
      </c>
      <c r="I16" s="102" t="s">
        <v>0</v>
      </c>
      <c r="J16" s="102" t="s">
        <v>0</v>
      </c>
    </row>
    <row r="17" spans="1:10" ht="28.25" customHeight="1" x14ac:dyDescent="0.25">
      <c r="A17" s="71"/>
      <c r="B17" s="103" t="s">
        <v>93</v>
      </c>
      <c r="C17" s="99" t="s">
        <v>0</v>
      </c>
      <c r="D17" s="100" t="s">
        <v>0</v>
      </c>
      <c r="E17" s="100" t="s">
        <v>0</v>
      </c>
      <c r="F17" s="100" t="s">
        <v>0</v>
      </c>
      <c r="G17" s="100" t="s">
        <v>0</v>
      </c>
      <c r="H17" s="100" t="s">
        <v>0</v>
      </c>
      <c r="I17" s="100" t="s">
        <v>0</v>
      </c>
      <c r="J17" s="100" t="s">
        <v>0</v>
      </c>
    </row>
    <row r="18" spans="1:10" ht="28.25" customHeight="1" x14ac:dyDescent="0.25">
      <c r="A18" s="71"/>
      <c r="B18" s="103" t="s">
        <v>92</v>
      </c>
      <c r="C18" s="99" t="s">
        <v>0</v>
      </c>
      <c r="D18" s="100" t="s">
        <v>0</v>
      </c>
      <c r="E18" s="100" t="s">
        <v>0</v>
      </c>
      <c r="F18" s="100" t="s">
        <v>0</v>
      </c>
      <c r="G18" s="100" t="s">
        <v>0</v>
      </c>
      <c r="H18" s="100" t="s">
        <v>0</v>
      </c>
      <c r="I18" s="100" t="s">
        <v>0</v>
      </c>
      <c r="J18" s="100" t="s">
        <v>0</v>
      </c>
    </row>
    <row r="19" spans="1:10" ht="28.25" customHeight="1" x14ac:dyDescent="0.25">
      <c r="A19" s="71"/>
      <c r="B19" s="103" t="s">
        <v>91</v>
      </c>
      <c r="C19" s="99">
        <v>85</v>
      </c>
      <c r="D19" s="100">
        <v>85</v>
      </c>
      <c r="E19" s="100">
        <v>63</v>
      </c>
      <c r="F19" s="100">
        <v>10</v>
      </c>
      <c r="G19" s="100" t="s">
        <v>0</v>
      </c>
      <c r="H19" s="100">
        <v>12</v>
      </c>
      <c r="I19" s="100" t="s">
        <v>0</v>
      </c>
      <c r="J19" s="100" t="s">
        <v>0</v>
      </c>
    </row>
    <row r="20" spans="1:10" ht="28.25" customHeight="1" x14ac:dyDescent="0.25">
      <c r="A20" s="71"/>
      <c r="B20" s="103" t="s">
        <v>90</v>
      </c>
      <c r="C20" s="99" t="s">
        <v>0</v>
      </c>
      <c r="D20" s="100" t="s">
        <v>0</v>
      </c>
      <c r="E20" s="100" t="s">
        <v>0</v>
      </c>
      <c r="F20" s="100" t="s">
        <v>0</v>
      </c>
      <c r="G20" s="100" t="s">
        <v>0</v>
      </c>
      <c r="H20" s="100" t="s">
        <v>0</v>
      </c>
      <c r="I20" s="100" t="s">
        <v>0</v>
      </c>
      <c r="J20" s="100" t="s">
        <v>0</v>
      </c>
    </row>
    <row r="21" spans="1:10" ht="28.25" customHeight="1" x14ac:dyDescent="0.25">
      <c r="A21" s="71"/>
      <c r="B21" s="103" t="s">
        <v>89</v>
      </c>
      <c r="C21" s="99">
        <v>9</v>
      </c>
      <c r="D21" s="100">
        <v>9</v>
      </c>
      <c r="E21" s="100">
        <v>8</v>
      </c>
      <c r="F21" s="100">
        <v>1</v>
      </c>
      <c r="G21" s="100" t="s">
        <v>0</v>
      </c>
      <c r="H21" s="100" t="s">
        <v>0</v>
      </c>
      <c r="I21" s="100" t="s">
        <v>0</v>
      </c>
      <c r="J21" s="100" t="s">
        <v>0</v>
      </c>
    </row>
    <row r="22" spans="1:10" ht="28.25" customHeight="1" x14ac:dyDescent="0.25">
      <c r="A22" s="71"/>
      <c r="B22" s="103" t="s">
        <v>88</v>
      </c>
      <c r="C22" s="99" t="s">
        <v>0</v>
      </c>
      <c r="D22" s="100" t="s">
        <v>0</v>
      </c>
      <c r="E22" s="100" t="s">
        <v>0</v>
      </c>
      <c r="F22" s="100" t="s">
        <v>0</v>
      </c>
      <c r="G22" s="100" t="s">
        <v>0</v>
      </c>
      <c r="H22" s="100" t="s">
        <v>0</v>
      </c>
      <c r="I22" s="100" t="s">
        <v>0</v>
      </c>
      <c r="J22" s="100" t="s">
        <v>0</v>
      </c>
    </row>
    <row r="23" spans="1:10" ht="28.25" customHeight="1" x14ac:dyDescent="0.25">
      <c r="A23" s="71"/>
      <c r="B23" s="103" t="s">
        <v>87</v>
      </c>
      <c r="C23" s="99">
        <v>27</v>
      </c>
      <c r="D23" s="100">
        <v>27</v>
      </c>
      <c r="E23" s="100">
        <v>21</v>
      </c>
      <c r="F23" s="100">
        <v>3</v>
      </c>
      <c r="G23" s="100" t="s">
        <v>0</v>
      </c>
      <c r="H23" s="100">
        <v>3</v>
      </c>
      <c r="I23" s="100" t="s">
        <v>0</v>
      </c>
      <c r="J23" s="100" t="s">
        <v>0</v>
      </c>
    </row>
    <row r="24" spans="1:10" ht="28.25" customHeight="1" x14ac:dyDescent="0.25">
      <c r="A24" s="71"/>
      <c r="B24" s="103" t="s">
        <v>280</v>
      </c>
      <c r="C24" s="99">
        <v>200</v>
      </c>
      <c r="D24" s="100" t="s">
        <v>344</v>
      </c>
      <c r="E24" s="100" t="s">
        <v>344</v>
      </c>
      <c r="F24" s="100" t="s">
        <v>344</v>
      </c>
      <c r="G24" s="100" t="s">
        <v>344</v>
      </c>
      <c r="H24" s="100" t="s">
        <v>344</v>
      </c>
      <c r="I24" s="100" t="s">
        <v>344</v>
      </c>
      <c r="J24" s="100" t="s">
        <v>344</v>
      </c>
    </row>
    <row r="25" spans="1:10" ht="28.25" customHeight="1" x14ac:dyDescent="0.25">
      <c r="A25" s="104"/>
      <c r="B25" s="105" t="s">
        <v>86</v>
      </c>
      <c r="C25" s="106">
        <v>1</v>
      </c>
      <c r="D25" s="100">
        <v>1</v>
      </c>
      <c r="E25" s="100">
        <v>1</v>
      </c>
      <c r="F25" s="100" t="s">
        <v>0</v>
      </c>
      <c r="G25" s="100" t="s">
        <v>0</v>
      </c>
      <c r="H25" s="107" t="s">
        <v>0</v>
      </c>
      <c r="I25" s="107" t="s">
        <v>0</v>
      </c>
      <c r="J25" s="107" t="s">
        <v>0</v>
      </c>
    </row>
    <row r="26" spans="1:10" x14ac:dyDescent="0.25">
      <c r="B26" s="108"/>
      <c r="C26" s="108"/>
      <c r="D26" s="108"/>
      <c r="E26" s="108"/>
      <c r="F26" s="108"/>
      <c r="G26" s="108"/>
      <c r="H26" s="108"/>
      <c r="I26" s="15"/>
      <c r="J26" s="15" t="s">
        <v>287</v>
      </c>
    </row>
    <row r="27" spans="1:10" ht="35.450000000000003" customHeight="1" x14ac:dyDescent="0.25">
      <c r="A27" s="286" t="s">
        <v>226</v>
      </c>
      <c r="B27" s="286"/>
      <c r="C27" s="286"/>
      <c r="D27" s="286"/>
      <c r="E27" s="286"/>
      <c r="F27" s="286"/>
      <c r="G27" s="286"/>
      <c r="H27" s="286"/>
      <c r="I27" s="286"/>
      <c r="J27" s="286"/>
    </row>
  </sheetData>
  <sheetProtection formatCells="0"/>
  <customSheetViews>
    <customSheetView guid="{2C390AD3-7D24-4790-A52E-DA48AC473F8C}" topLeftCell="A5">
      <selection activeCell="E14" sqref="E14"/>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topLeftCell="A5">
      <selection activeCell="E14" sqref="E14"/>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A15" sqref="A15:B15"/>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C16" sqref="C16"/>
      <pageMargins left="0.19685039370078741" right="0.70866141732283472" top="0.59055118110236227" bottom="0.59055118110236227" header="0.51181102362204722" footer="0.51181102362204722"/>
      <printOptions horizontalCentered="1"/>
      <pageSetup paperSize="9" orientation="portrait" r:id="rId4"/>
      <headerFooter alignWithMargins="0"/>
    </customSheetView>
    <customSheetView guid="{FF42AFFC-DA2B-4DFA-AD62-5057A742DE60}" topLeftCell="A5">
      <selection activeCell="E14" sqref="E14"/>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10">
    <mergeCell ref="A27:J27"/>
    <mergeCell ref="A15:B15"/>
    <mergeCell ref="A5:J5"/>
    <mergeCell ref="A11:B11"/>
    <mergeCell ref="A12:B12"/>
    <mergeCell ref="A13:B13"/>
    <mergeCell ref="A14:B14"/>
    <mergeCell ref="A8:B10"/>
    <mergeCell ref="C8:C10"/>
    <mergeCell ref="D9:J9"/>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Layout" zoomScale="85" zoomScaleNormal="100" zoomScaleSheetLayoutView="100" zoomScalePageLayoutView="85" workbookViewId="0"/>
  </sheetViews>
  <sheetFormatPr defaultColWidth="1.53125" defaultRowHeight="12" x14ac:dyDescent="0.25"/>
  <cols>
    <col min="1" max="1" width="5.19921875" style="2" customWidth="1"/>
    <col min="2" max="2" width="13.46484375" style="2" customWidth="1"/>
    <col min="3" max="3" width="28.86328125" style="2" customWidth="1"/>
    <col min="4" max="8" width="10.53125" style="2" customWidth="1"/>
    <col min="9" max="9" width="9.46484375" style="2" customWidth="1"/>
    <col min="10" max="10" width="8.46484375" style="2" bestFit="1" customWidth="1"/>
    <col min="11" max="11" width="3.46484375" style="2" bestFit="1" customWidth="1"/>
    <col min="12" max="13" width="8.86328125" style="2" bestFit="1" customWidth="1"/>
    <col min="14" max="14" width="9.46484375" style="2" customWidth="1"/>
    <col min="15" max="15" width="8.46484375" style="2" bestFit="1" customWidth="1"/>
    <col min="16" max="16" width="3.46484375" style="2" bestFit="1" customWidth="1"/>
    <col min="17" max="18" width="8.86328125" style="2" bestFit="1" customWidth="1"/>
    <col min="19" max="19" width="9.46484375" style="2" customWidth="1"/>
    <col min="20" max="20" width="8.46484375" style="2" bestFit="1" customWidth="1"/>
    <col min="21" max="21" width="5.1328125" style="2" bestFit="1" customWidth="1"/>
    <col min="22" max="23" width="8.86328125" style="2" bestFit="1" customWidth="1"/>
    <col min="24" max="24" width="9.46484375" style="2" customWidth="1"/>
    <col min="25" max="25" width="8.46484375" style="2" bestFit="1" customWidth="1"/>
    <col min="26" max="26" width="3.46484375" style="2" bestFit="1" customWidth="1"/>
    <col min="27" max="28" width="8.86328125" style="2" bestFit="1" customWidth="1"/>
    <col min="29" max="29" width="9.46484375" style="2" customWidth="1"/>
    <col min="30" max="30" width="8.46484375" style="2" bestFit="1" customWidth="1"/>
    <col min="31" max="31" width="4.1328125" style="2" bestFit="1" customWidth="1"/>
    <col min="32" max="33" width="8.86328125" style="2" bestFit="1" customWidth="1"/>
    <col min="34" max="34" width="9.46484375" style="2" customWidth="1"/>
    <col min="35" max="35" width="8.46484375" style="2" bestFit="1" customWidth="1"/>
    <col min="36" max="36" width="4.1328125" style="2" bestFit="1" customWidth="1"/>
    <col min="37" max="38" width="8.86328125" style="2" bestFit="1" customWidth="1"/>
    <col min="39" max="39" width="9.46484375" style="2" customWidth="1"/>
    <col min="40" max="16384" width="1.53125" style="2"/>
  </cols>
  <sheetData>
    <row r="1" spans="1:9" s="6" customFormat="1" ht="18.75" x14ac:dyDescent="0.25">
      <c r="A1" s="4" t="str">
        <f ca="1">MID(CELL("FILENAME",A1),FIND("]",CELL("FILENAME",A1))+1,99)&amp;"　"&amp;"公共用水域の水質測定結果"</f>
        <v>64　公共用水域の水質測定結果</v>
      </c>
      <c r="B1" s="4"/>
      <c r="C1" s="4"/>
      <c r="D1" s="4"/>
      <c r="E1" s="4"/>
      <c r="F1" s="4"/>
      <c r="G1" s="4"/>
      <c r="H1" s="4"/>
      <c r="I1" s="4"/>
    </row>
    <row r="2" spans="1:9" x14ac:dyDescent="0.25">
      <c r="A2" s="8"/>
      <c r="B2" s="8"/>
      <c r="C2" s="8"/>
      <c r="D2" s="8"/>
      <c r="E2" s="8"/>
      <c r="F2" s="8"/>
      <c r="G2" s="8"/>
      <c r="H2" s="8"/>
      <c r="I2" s="8"/>
    </row>
    <row r="3" spans="1:9" s="96" customFormat="1" ht="11" customHeight="1" x14ac:dyDescent="0.25">
      <c r="A3" s="2" t="s">
        <v>405</v>
      </c>
    </row>
    <row r="4" spans="1:9" s="96" customFormat="1" x14ac:dyDescent="0.25">
      <c r="A4" s="191"/>
      <c r="B4" s="191"/>
      <c r="C4" s="191"/>
      <c r="D4" s="191"/>
      <c r="E4" s="191"/>
      <c r="F4" s="191"/>
      <c r="G4" s="191"/>
      <c r="H4" s="191"/>
      <c r="I4" s="191"/>
    </row>
    <row r="5" spans="1:9" s="96" customFormat="1" ht="0.6" customHeight="1" x14ac:dyDescent="0.25">
      <c r="A5" s="191"/>
      <c r="B5" s="191"/>
      <c r="C5" s="191"/>
      <c r="D5" s="191"/>
      <c r="E5" s="191"/>
      <c r="F5" s="191"/>
      <c r="G5" s="191"/>
      <c r="H5" s="191"/>
      <c r="I5" s="191"/>
    </row>
    <row r="6" spans="1:9" ht="0.6" customHeight="1" x14ac:dyDescent="0.25">
      <c r="A6" s="7"/>
      <c r="B6" s="7"/>
      <c r="C6" s="7"/>
      <c r="D6" s="7"/>
      <c r="E6" s="7"/>
      <c r="F6" s="7"/>
      <c r="G6" s="7"/>
      <c r="H6" s="7"/>
      <c r="I6" s="7"/>
    </row>
    <row r="7" spans="1:9" x14ac:dyDescent="0.25">
      <c r="A7" s="8" t="s">
        <v>98</v>
      </c>
    </row>
    <row r="8" spans="1:9" ht="19.899999999999999" customHeight="1" x14ac:dyDescent="0.25">
      <c r="A8" s="289" t="s">
        <v>195</v>
      </c>
      <c r="B8" s="352"/>
      <c r="C8" s="352"/>
      <c r="D8" s="9" t="s">
        <v>172</v>
      </c>
      <c r="E8" s="10" t="s">
        <v>173</v>
      </c>
      <c r="F8" s="10" t="s">
        <v>175</v>
      </c>
      <c r="G8" s="10" t="s">
        <v>174</v>
      </c>
      <c r="H8" s="11" t="s">
        <v>311</v>
      </c>
    </row>
    <row r="9" spans="1:9" s="96" customFormat="1" ht="16.5" customHeight="1" x14ac:dyDescent="0.25">
      <c r="A9" s="394" t="s">
        <v>190</v>
      </c>
      <c r="B9" s="359" t="s">
        <v>194</v>
      </c>
      <c r="C9" s="204" t="s">
        <v>398</v>
      </c>
      <c r="D9" s="227" t="s">
        <v>313</v>
      </c>
      <c r="E9" s="227" t="s">
        <v>314</v>
      </c>
      <c r="F9" s="227" t="s">
        <v>315</v>
      </c>
      <c r="G9" s="227" t="s">
        <v>201</v>
      </c>
      <c r="H9" s="228" t="s">
        <v>358</v>
      </c>
    </row>
    <row r="10" spans="1:9" ht="16.5" customHeight="1" x14ac:dyDescent="0.25">
      <c r="A10" s="394"/>
      <c r="B10" s="359"/>
      <c r="C10" s="204" t="s">
        <v>228</v>
      </c>
      <c r="D10" s="2">
        <v>12</v>
      </c>
      <c r="E10" s="2">
        <v>12</v>
      </c>
      <c r="F10" s="2">
        <v>13</v>
      </c>
      <c r="G10" s="2">
        <v>16</v>
      </c>
      <c r="H10" s="109">
        <v>14</v>
      </c>
    </row>
    <row r="11" spans="1:9" ht="16.5" customHeight="1" x14ac:dyDescent="0.25">
      <c r="A11" s="394"/>
      <c r="B11" s="359"/>
      <c r="C11" s="204" t="s">
        <v>399</v>
      </c>
      <c r="D11" s="229">
        <v>2.4</v>
      </c>
      <c r="E11" s="229">
        <v>0.8</v>
      </c>
      <c r="F11" s="229">
        <v>1</v>
      </c>
      <c r="G11" s="229">
        <v>0.9</v>
      </c>
      <c r="H11" s="230">
        <v>0.8</v>
      </c>
    </row>
    <row r="12" spans="1:9" ht="16.5" customHeight="1" x14ac:dyDescent="0.25">
      <c r="A12" s="394"/>
      <c r="B12" s="359"/>
      <c r="C12" s="204" t="s">
        <v>230</v>
      </c>
      <c r="D12" s="229">
        <v>4.7</v>
      </c>
      <c r="E12" s="229">
        <v>3.7</v>
      </c>
      <c r="F12" s="229">
        <v>3.2</v>
      </c>
      <c r="G12" s="229">
        <v>3.7</v>
      </c>
      <c r="H12" s="230">
        <v>3.8</v>
      </c>
    </row>
    <row r="13" spans="1:9" ht="16.5" customHeight="1" x14ac:dyDescent="0.25">
      <c r="A13" s="394"/>
      <c r="B13" s="359"/>
      <c r="C13" s="204" t="s">
        <v>229</v>
      </c>
      <c r="D13" s="2">
        <v>3</v>
      </c>
      <c r="E13" s="2">
        <v>2</v>
      </c>
      <c r="F13" s="2">
        <v>2</v>
      </c>
      <c r="G13" s="2">
        <v>1</v>
      </c>
      <c r="H13" s="109">
        <v>3</v>
      </c>
    </row>
    <row r="14" spans="1:9" ht="16.5" customHeight="1" x14ac:dyDescent="0.25">
      <c r="A14" s="394"/>
      <c r="B14" s="359" t="s">
        <v>196</v>
      </c>
      <c r="C14" s="204" t="s">
        <v>398</v>
      </c>
      <c r="D14" s="231" t="s">
        <v>316</v>
      </c>
      <c r="E14" s="231" t="s">
        <v>317</v>
      </c>
      <c r="F14" s="231" t="s">
        <v>318</v>
      </c>
      <c r="G14" s="231" t="s">
        <v>202</v>
      </c>
      <c r="H14" s="228" t="s">
        <v>352</v>
      </c>
    </row>
    <row r="15" spans="1:9" ht="16.5" customHeight="1" x14ac:dyDescent="0.25">
      <c r="A15" s="394"/>
      <c r="B15" s="359"/>
      <c r="C15" s="204" t="s">
        <v>228</v>
      </c>
      <c r="D15" s="2">
        <v>15</v>
      </c>
      <c r="E15" s="2">
        <v>15</v>
      </c>
      <c r="F15" s="2">
        <v>15</v>
      </c>
      <c r="G15" s="2">
        <v>16</v>
      </c>
      <c r="H15" s="109">
        <v>15</v>
      </c>
    </row>
    <row r="16" spans="1:9" ht="16.5" customHeight="1" x14ac:dyDescent="0.25">
      <c r="A16" s="394"/>
      <c r="B16" s="359"/>
      <c r="C16" s="204" t="s">
        <v>399</v>
      </c>
      <c r="D16" s="229">
        <v>1.5</v>
      </c>
      <c r="E16" s="229">
        <v>1.2</v>
      </c>
      <c r="F16" s="229">
        <v>1.2</v>
      </c>
      <c r="G16" s="229">
        <v>0.9</v>
      </c>
      <c r="H16" s="230">
        <v>1.2</v>
      </c>
    </row>
    <row r="17" spans="1:8" ht="16.5" customHeight="1" x14ac:dyDescent="0.25">
      <c r="A17" s="394"/>
      <c r="B17" s="359"/>
      <c r="C17" s="204" t="s">
        <v>230</v>
      </c>
      <c r="D17" s="229">
        <v>4.0999999999999996</v>
      </c>
      <c r="E17" s="229">
        <v>4.3</v>
      </c>
      <c r="F17" s="229">
        <v>3.6</v>
      </c>
      <c r="G17" s="229">
        <v>3.7</v>
      </c>
      <c r="H17" s="230">
        <v>4</v>
      </c>
    </row>
    <row r="18" spans="1:8" ht="16.5" customHeight="1" x14ac:dyDescent="0.25">
      <c r="A18" s="394"/>
      <c r="B18" s="359"/>
      <c r="C18" s="204" t="s">
        <v>229</v>
      </c>
      <c r="D18" s="2">
        <v>1</v>
      </c>
      <c r="E18" s="2">
        <v>2</v>
      </c>
      <c r="F18" s="2">
        <v>2</v>
      </c>
      <c r="G18" s="2">
        <v>2</v>
      </c>
      <c r="H18" s="109">
        <v>2</v>
      </c>
    </row>
    <row r="19" spans="1:8" ht="16.5" customHeight="1" x14ac:dyDescent="0.25">
      <c r="A19" s="394"/>
      <c r="B19" s="359" t="s">
        <v>248</v>
      </c>
      <c r="C19" s="204" t="s">
        <v>398</v>
      </c>
      <c r="D19" s="231" t="s">
        <v>319</v>
      </c>
      <c r="E19" s="231" t="s">
        <v>320</v>
      </c>
      <c r="F19" s="231" t="s">
        <v>313</v>
      </c>
      <c r="G19" s="231" t="s">
        <v>203</v>
      </c>
      <c r="H19" s="232" t="s">
        <v>353</v>
      </c>
    </row>
    <row r="20" spans="1:8" ht="16.5" customHeight="1" x14ac:dyDescent="0.25">
      <c r="A20" s="394"/>
      <c r="B20" s="359"/>
      <c r="C20" s="204" t="s">
        <v>228</v>
      </c>
      <c r="D20" s="2">
        <v>13</v>
      </c>
      <c r="E20" s="2">
        <v>14</v>
      </c>
      <c r="F20" s="2">
        <v>13</v>
      </c>
      <c r="G20" s="2">
        <v>13</v>
      </c>
      <c r="H20" s="109">
        <v>12</v>
      </c>
    </row>
    <row r="21" spans="1:8" ht="16.5" customHeight="1" x14ac:dyDescent="0.25">
      <c r="A21" s="394"/>
      <c r="B21" s="359"/>
      <c r="C21" s="204" t="s">
        <v>399</v>
      </c>
      <c r="D21" s="229">
        <v>1.5</v>
      </c>
      <c r="E21" s="229">
        <v>1.1000000000000001</v>
      </c>
      <c r="F21" s="229">
        <v>1.4</v>
      </c>
      <c r="G21" s="229">
        <v>0.9</v>
      </c>
      <c r="H21" s="230">
        <v>1.1000000000000001</v>
      </c>
    </row>
    <row r="22" spans="1:8" ht="16.5" customHeight="1" x14ac:dyDescent="0.25">
      <c r="A22" s="394"/>
      <c r="B22" s="359"/>
      <c r="C22" s="204" t="s">
        <v>230</v>
      </c>
      <c r="D22" s="229">
        <v>4.0999999999999996</v>
      </c>
      <c r="E22" s="229">
        <v>3.7</v>
      </c>
      <c r="F22" s="229">
        <v>3.9</v>
      </c>
      <c r="G22" s="229">
        <v>3.7</v>
      </c>
      <c r="H22" s="230">
        <v>3.7</v>
      </c>
    </row>
    <row r="23" spans="1:8" ht="16.5" customHeight="1" x14ac:dyDescent="0.25">
      <c r="A23" s="394"/>
      <c r="B23" s="359"/>
      <c r="C23" s="204" t="s">
        <v>229</v>
      </c>
      <c r="D23" s="2">
        <v>2</v>
      </c>
      <c r="E23" s="2">
        <v>1</v>
      </c>
      <c r="F23" s="2">
        <v>2</v>
      </c>
      <c r="G23" s="2">
        <v>2</v>
      </c>
      <c r="H23" s="109">
        <v>3</v>
      </c>
    </row>
    <row r="24" spans="1:8" ht="16.5" customHeight="1" x14ac:dyDescent="0.25">
      <c r="A24" s="396" t="s">
        <v>191</v>
      </c>
      <c r="B24" s="359" t="s">
        <v>247</v>
      </c>
      <c r="C24" s="204" t="s">
        <v>398</v>
      </c>
      <c r="D24" s="231" t="s">
        <v>321</v>
      </c>
      <c r="E24" s="231" t="s">
        <v>322</v>
      </c>
      <c r="F24" s="231" t="s">
        <v>323</v>
      </c>
      <c r="G24" s="231" t="s">
        <v>204</v>
      </c>
      <c r="H24" s="232" t="s">
        <v>204</v>
      </c>
    </row>
    <row r="25" spans="1:8" ht="16.5" customHeight="1" x14ac:dyDescent="0.25">
      <c r="A25" s="394"/>
      <c r="B25" s="359"/>
      <c r="C25" s="204" t="s">
        <v>228</v>
      </c>
      <c r="D25" s="2">
        <v>13</v>
      </c>
      <c r="E25" s="2">
        <v>12</v>
      </c>
      <c r="F25" s="2">
        <v>12</v>
      </c>
      <c r="G25" s="2">
        <v>12</v>
      </c>
      <c r="H25" s="109">
        <v>12</v>
      </c>
    </row>
    <row r="26" spans="1:8" ht="16.5" customHeight="1" x14ac:dyDescent="0.25">
      <c r="A26" s="394"/>
      <c r="B26" s="359"/>
      <c r="C26" s="204" t="s">
        <v>399</v>
      </c>
      <c r="D26" s="229">
        <v>1.7</v>
      </c>
      <c r="E26" s="229">
        <v>1</v>
      </c>
      <c r="F26" s="229">
        <v>1.1000000000000001</v>
      </c>
      <c r="G26" s="229">
        <v>0.9</v>
      </c>
      <c r="H26" s="230">
        <v>1.1000000000000001</v>
      </c>
    </row>
    <row r="27" spans="1:8" ht="16.5" customHeight="1" x14ac:dyDescent="0.25">
      <c r="A27" s="394"/>
      <c r="B27" s="359"/>
      <c r="C27" s="204" t="s">
        <v>230</v>
      </c>
      <c r="D27" s="229">
        <v>4.8</v>
      </c>
      <c r="E27" s="229">
        <v>4.0999999999999996</v>
      </c>
      <c r="F27" s="229">
        <v>3.8</v>
      </c>
      <c r="G27" s="229">
        <v>4</v>
      </c>
      <c r="H27" s="230">
        <v>4</v>
      </c>
    </row>
    <row r="28" spans="1:8" ht="16.5" customHeight="1" x14ac:dyDescent="0.25">
      <c r="A28" s="394"/>
      <c r="B28" s="359"/>
      <c r="C28" s="204" t="s">
        <v>229</v>
      </c>
      <c r="D28" s="2">
        <v>1</v>
      </c>
      <c r="E28" s="2">
        <v>1</v>
      </c>
      <c r="F28" s="2">
        <v>2</v>
      </c>
      <c r="G28" s="2">
        <v>1</v>
      </c>
      <c r="H28" s="109">
        <v>2</v>
      </c>
    </row>
    <row r="29" spans="1:8" ht="16.5" customHeight="1" x14ac:dyDescent="0.25">
      <c r="A29" s="394" t="s">
        <v>192</v>
      </c>
      <c r="B29" s="359" t="s">
        <v>96</v>
      </c>
      <c r="C29" s="204" t="s">
        <v>398</v>
      </c>
      <c r="D29" s="231" t="s">
        <v>324</v>
      </c>
      <c r="E29" s="231" t="s">
        <v>325</v>
      </c>
      <c r="F29" s="231" t="s">
        <v>326</v>
      </c>
      <c r="G29" s="231" t="s">
        <v>205</v>
      </c>
      <c r="H29" s="232" t="s">
        <v>354</v>
      </c>
    </row>
    <row r="30" spans="1:8" ht="16.5" customHeight="1" x14ac:dyDescent="0.25">
      <c r="A30" s="394"/>
      <c r="B30" s="359"/>
      <c r="C30" s="204" t="s">
        <v>228</v>
      </c>
      <c r="D30" s="2">
        <v>10</v>
      </c>
      <c r="E30" s="229">
        <v>9.4</v>
      </c>
      <c r="F30" s="2">
        <v>11</v>
      </c>
      <c r="G30" s="2">
        <v>10</v>
      </c>
      <c r="H30" s="109">
        <v>11</v>
      </c>
    </row>
    <row r="31" spans="1:8" ht="16.5" customHeight="1" x14ac:dyDescent="0.25">
      <c r="A31" s="394"/>
      <c r="B31" s="359"/>
      <c r="C31" s="204" t="s">
        <v>399</v>
      </c>
      <c r="D31" s="229">
        <v>3.4</v>
      </c>
      <c r="E31" s="229">
        <v>1.6</v>
      </c>
      <c r="F31" s="229">
        <v>1.8</v>
      </c>
      <c r="G31" s="229">
        <v>1.9</v>
      </c>
      <c r="H31" s="230">
        <v>2.1</v>
      </c>
    </row>
    <row r="32" spans="1:8" ht="16.5" customHeight="1" x14ac:dyDescent="0.25">
      <c r="A32" s="394"/>
      <c r="B32" s="359"/>
      <c r="C32" s="204" t="s">
        <v>230</v>
      </c>
      <c r="D32" s="229">
        <v>9.1999999999999993</v>
      </c>
      <c r="E32" s="229">
        <v>8.9</v>
      </c>
      <c r="F32" s="229">
        <v>5.6</v>
      </c>
      <c r="G32" s="229">
        <v>7.7</v>
      </c>
      <c r="H32" s="230">
        <v>8.6999999999999993</v>
      </c>
    </row>
    <row r="33" spans="1:8" ht="16.5" customHeight="1" x14ac:dyDescent="0.25">
      <c r="A33" s="394"/>
      <c r="B33" s="359"/>
      <c r="C33" s="204" t="s">
        <v>229</v>
      </c>
      <c r="D33" s="2">
        <v>5</v>
      </c>
      <c r="E33" s="2">
        <v>2</v>
      </c>
      <c r="F33" s="2">
        <v>2</v>
      </c>
      <c r="G33" s="2">
        <v>2</v>
      </c>
      <c r="H33" s="109">
        <v>1</v>
      </c>
    </row>
    <row r="34" spans="1:8" ht="16.5" customHeight="1" x14ac:dyDescent="0.25">
      <c r="A34" s="391" t="s">
        <v>245</v>
      </c>
      <c r="B34" s="359" t="s">
        <v>96</v>
      </c>
      <c r="C34" s="204" t="s">
        <v>398</v>
      </c>
      <c r="D34" s="231" t="s">
        <v>327</v>
      </c>
      <c r="E34" s="231" t="s">
        <v>328</v>
      </c>
      <c r="F34" s="231" t="s">
        <v>329</v>
      </c>
      <c r="G34" s="231" t="s">
        <v>206</v>
      </c>
      <c r="H34" s="232" t="s">
        <v>355</v>
      </c>
    </row>
    <row r="35" spans="1:8" ht="16.5" customHeight="1" x14ac:dyDescent="0.25">
      <c r="A35" s="395"/>
      <c r="B35" s="359"/>
      <c r="C35" s="204" t="s">
        <v>228</v>
      </c>
      <c r="D35" s="2">
        <v>13</v>
      </c>
      <c r="E35" s="2">
        <v>14</v>
      </c>
      <c r="F35" s="2">
        <v>13</v>
      </c>
      <c r="G35" s="2">
        <v>14</v>
      </c>
      <c r="H35" s="109">
        <v>14</v>
      </c>
    </row>
    <row r="36" spans="1:8" ht="16.5" customHeight="1" x14ac:dyDescent="0.25">
      <c r="A36" s="395"/>
      <c r="B36" s="359"/>
      <c r="C36" s="204" t="s">
        <v>399</v>
      </c>
      <c r="D36" s="229">
        <v>1.5</v>
      </c>
      <c r="E36" s="229">
        <v>1.5</v>
      </c>
      <c r="F36" s="229">
        <v>1</v>
      </c>
      <c r="G36" s="229">
        <v>1.6</v>
      </c>
      <c r="H36" s="230">
        <v>1</v>
      </c>
    </row>
    <row r="37" spans="1:8" ht="16.5" customHeight="1" x14ac:dyDescent="0.25">
      <c r="A37" s="395"/>
      <c r="B37" s="359"/>
      <c r="C37" s="204" t="s">
        <v>230</v>
      </c>
      <c r="D37" s="229">
        <v>3.7</v>
      </c>
      <c r="E37" s="229">
        <v>4</v>
      </c>
      <c r="F37" s="229">
        <v>3.9</v>
      </c>
      <c r="G37" s="229">
        <v>4.9000000000000004</v>
      </c>
      <c r="H37" s="230">
        <v>4.3</v>
      </c>
    </row>
    <row r="38" spans="1:8" ht="16.5" customHeight="1" x14ac:dyDescent="0.25">
      <c r="A38" s="395"/>
      <c r="B38" s="359"/>
      <c r="C38" s="204" t="s">
        <v>229</v>
      </c>
      <c r="D38" s="2">
        <v>3</v>
      </c>
      <c r="E38" s="2">
        <v>5</v>
      </c>
      <c r="F38" s="2">
        <v>4</v>
      </c>
      <c r="G38" s="2">
        <v>3</v>
      </c>
      <c r="H38" s="109">
        <v>3</v>
      </c>
    </row>
    <row r="39" spans="1:8" ht="16.5" customHeight="1" x14ac:dyDescent="0.25">
      <c r="A39" s="394" t="s">
        <v>97</v>
      </c>
      <c r="B39" s="359" t="s">
        <v>96</v>
      </c>
      <c r="C39" s="204" t="s">
        <v>398</v>
      </c>
      <c r="D39" s="231" t="s">
        <v>330</v>
      </c>
      <c r="E39" s="231" t="s">
        <v>331</v>
      </c>
      <c r="F39" s="231" t="s">
        <v>332</v>
      </c>
      <c r="G39" s="231" t="s">
        <v>207</v>
      </c>
      <c r="H39" s="232" t="s">
        <v>356</v>
      </c>
    </row>
    <row r="40" spans="1:8" ht="16.5" customHeight="1" x14ac:dyDescent="0.25">
      <c r="A40" s="394"/>
      <c r="B40" s="359"/>
      <c r="C40" s="204" t="s">
        <v>228</v>
      </c>
      <c r="D40" s="2">
        <v>12</v>
      </c>
      <c r="E40" s="2">
        <v>8.4</v>
      </c>
      <c r="F40" s="2">
        <v>10</v>
      </c>
      <c r="G40" s="2">
        <v>11</v>
      </c>
      <c r="H40" s="109">
        <v>8.6</v>
      </c>
    </row>
    <row r="41" spans="1:8" ht="16.5" customHeight="1" x14ac:dyDescent="0.25">
      <c r="A41" s="394"/>
      <c r="B41" s="359"/>
      <c r="C41" s="204" t="s">
        <v>399</v>
      </c>
      <c r="D41" s="229">
        <v>2.5</v>
      </c>
      <c r="E41" s="229">
        <v>2.4</v>
      </c>
      <c r="F41" s="229">
        <v>1.4</v>
      </c>
      <c r="G41" s="229">
        <v>2.5</v>
      </c>
      <c r="H41" s="230">
        <v>1.7</v>
      </c>
    </row>
    <row r="42" spans="1:8" ht="16.5" customHeight="1" x14ac:dyDescent="0.25">
      <c r="A42" s="394"/>
      <c r="B42" s="359"/>
      <c r="C42" s="204" t="s">
        <v>230</v>
      </c>
      <c r="D42" s="229">
        <v>5.2</v>
      </c>
      <c r="E42" s="229">
        <v>5.4</v>
      </c>
      <c r="F42" s="229">
        <v>5</v>
      </c>
      <c r="G42" s="229">
        <v>5.5</v>
      </c>
      <c r="H42" s="230">
        <v>5</v>
      </c>
    </row>
    <row r="43" spans="1:8" ht="16.5" customHeight="1" x14ac:dyDescent="0.25">
      <c r="A43" s="394"/>
      <c r="B43" s="359"/>
      <c r="C43" s="204" t="s">
        <v>229</v>
      </c>
      <c r="D43" s="2">
        <v>4</v>
      </c>
      <c r="E43" s="2">
        <v>3</v>
      </c>
      <c r="F43" s="2">
        <v>2</v>
      </c>
      <c r="G43" s="2">
        <v>4</v>
      </c>
      <c r="H43" s="109">
        <v>3</v>
      </c>
    </row>
    <row r="44" spans="1:8" ht="16.5" customHeight="1" x14ac:dyDescent="0.25">
      <c r="A44" s="391" t="s">
        <v>246</v>
      </c>
      <c r="B44" s="359" t="s">
        <v>96</v>
      </c>
      <c r="C44" s="204" t="s">
        <v>398</v>
      </c>
      <c r="D44" s="231" t="s">
        <v>333</v>
      </c>
      <c r="E44" s="231" t="s">
        <v>334</v>
      </c>
      <c r="F44" s="231" t="s">
        <v>335</v>
      </c>
      <c r="G44" s="231" t="s">
        <v>208</v>
      </c>
      <c r="H44" s="232" t="s">
        <v>357</v>
      </c>
    </row>
    <row r="45" spans="1:8" ht="16.5" customHeight="1" x14ac:dyDescent="0.25">
      <c r="A45" s="391"/>
      <c r="B45" s="359"/>
      <c r="C45" s="204" t="s">
        <v>228</v>
      </c>
      <c r="D45" s="229">
        <v>9.1</v>
      </c>
      <c r="E45" s="2">
        <v>10</v>
      </c>
      <c r="F45" s="2">
        <v>10</v>
      </c>
      <c r="G45" s="2">
        <v>10</v>
      </c>
      <c r="H45" s="230">
        <v>9.9</v>
      </c>
    </row>
    <row r="46" spans="1:8" ht="16.5" customHeight="1" x14ac:dyDescent="0.25">
      <c r="A46" s="391"/>
      <c r="B46" s="359"/>
      <c r="C46" s="204" t="s">
        <v>399</v>
      </c>
      <c r="D46" s="229">
        <v>1.5</v>
      </c>
      <c r="E46" s="229">
        <v>2.5</v>
      </c>
      <c r="F46" s="229">
        <v>1.9</v>
      </c>
      <c r="G46" s="229">
        <v>1.3</v>
      </c>
      <c r="H46" s="230">
        <v>5.2</v>
      </c>
    </row>
    <row r="47" spans="1:8" ht="16.5" customHeight="1" x14ac:dyDescent="0.25">
      <c r="A47" s="391"/>
      <c r="B47" s="359"/>
      <c r="C47" s="204" t="s">
        <v>230</v>
      </c>
      <c r="D47" s="229">
        <v>5.7</v>
      </c>
      <c r="E47" s="229">
        <v>6.5</v>
      </c>
      <c r="F47" s="229">
        <v>6.1</v>
      </c>
      <c r="G47" s="229">
        <v>6.1</v>
      </c>
      <c r="H47" s="230">
        <v>7.3</v>
      </c>
    </row>
    <row r="48" spans="1:8" ht="16.5" customHeight="1" x14ac:dyDescent="0.25">
      <c r="A48" s="392"/>
      <c r="B48" s="393"/>
      <c r="C48" s="213" t="s">
        <v>229</v>
      </c>
      <c r="D48" s="97">
        <v>1</v>
      </c>
      <c r="E48" s="97">
        <v>2</v>
      </c>
      <c r="F48" s="97">
        <v>2</v>
      </c>
      <c r="G48" s="97">
        <v>2</v>
      </c>
      <c r="H48" s="240">
        <v>6</v>
      </c>
    </row>
    <row r="49" spans="8:8" x14ac:dyDescent="0.25">
      <c r="H49" s="15" t="s">
        <v>286</v>
      </c>
    </row>
  </sheetData>
  <sheetProtection formatCells="0"/>
  <customSheetViews>
    <customSheetView guid="{2C390AD3-7D24-4790-A52E-DA48AC473F8C}" topLeftCell="A4">
      <selection activeCell="G9" sqref="G9"/>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topLeftCell="A4">
      <selection activeCell="G9" sqref="G9"/>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G9" sqref="G9"/>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M26" sqref="M26"/>
      <pageMargins left="0.19685039370078741" right="0.70866141732283472" top="0.59055118110236227" bottom="0.59055118110236227" header="0.51181102362204722" footer="0.51181102362204722"/>
      <printOptions horizontalCentered="1"/>
      <pageSetup paperSize="9" orientation="portrait" r:id="rId4"/>
      <headerFooter alignWithMargins="0"/>
    </customSheetView>
    <customSheetView guid="{FF42AFFC-DA2B-4DFA-AD62-5057A742DE60}" topLeftCell="A4">
      <selection activeCell="G9" sqref="G9"/>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15">
    <mergeCell ref="A8:C8"/>
    <mergeCell ref="B9:B13"/>
    <mergeCell ref="B14:B18"/>
    <mergeCell ref="A29:A33"/>
    <mergeCell ref="B29:B33"/>
    <mergeCell ref="A24:A28"/>
    <mergeCell ref="B24:B28"/>
    <mergeCell ref="B19:B23"/>
    <mergeCell ref="A9:A23"/>
    <mergeCell ref="A44:A48"/>
    <mergeCell ref="B44:B48"/>
    <mergeCell ref="A39:A43"/>
    <mergeCell ref="B39:B43"/>
    <mergeCell ref="A34:A38"/>
    <mergeCell ref="B34:B38"/>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view="pageLayout" zoomScale="70" zoomScaleNormal="80" zoomScaleSheetLayoutView="100" zoomScalePageLayoutView="70" workbookViewId="0"/>
  </sheetViews>
  <sheetFormatPr defaultColWidth="1.53125" defaultRowHeight="12" x14ac:dyDescent="0.25"/>
  <cols>
    <col min="1" max="1" width="3.1328125" style="35" customWidth="1"/>
    <col min="2" max="2" width="7.46484375" style="35" customWidth="1"/>
    <col min="3" max="17" width="10.46484375" style="35" customWidth="1"/>
    <col min="18" max="21" width="10.19921875" style="35" customWidth="1"/>
    <col min="22" max="22" width="10.53125" style="35" customWidth="1"/>
    <col min="23" max="16384" width="1.53125" style="35"/>
  </cols>
  <sheetData>
    <row r="1" spans="1:21" s="16" customFormat="1" ht="18.75" x14ac:dyDescent="0.25">
      <c r="A1" s="16" t="str">
        <f ca="1">MID(CELL("FILENAME",A1),FIND("]",CELL("FILENAME",A1))+1,99)&amp;"　"&amp;"ごみ・し尿の収集状況"</f>
        <v>65　ごみ・し尿の収集状況</v>
      </c>
    </row>
    <row r="2" spans="1:21" s="17" customFormat="1" x14ac:dyDescent="0.25"/>
    <row r="3" spans="1:21" s="18" customFormat="1" ht="1.25" customHeight="1" x14ac:dyDescent="0.25"/>
    <row r="4" spans="1:21" s="17" customFormat="1" ht="1.25" customHeight="1" x14ac:dyDescent="0.25"/>
    <row r="5" spans="1:21" s="18" customFormat="1" ht="1.25" customHeight="1" x14ac:dyDescent="0.25"/>
    <row r="6" spans="1:21" s="17" customFormat="1" ht="1.25" customHeight="1" x14ac:dyDescent="0.25"/>
    <row r="7" spans="1:21" s="19" customFormat="1" ht="28.25" customHeight="1" x14ac:dyDescent="0.25">
      <c r="A7" s="402" t="s">
        <v>161</v>
      </c>
      <c r="B7" s="402"/>
      <c r="C7" s="399" t="s">
        <v>401</v>
      </c>
      <c r="D7" s="400"/>
      <c r="E7" s="400"/>
      <c r="F7" s="400"/>
      <c r="G7" s="400"/>
      <c r="H7" s="400"/>
      <c r="I7" s="400"/>
      <c r="J7" s="400"/>
      <c r="K7" s="400"/>
      <c r="L7" s="400"/>
      <c r="M7" s="400"/>
      <c r="N7" s="400"/>
      <c r="O7" s="400"/>
      <c r="P7" s="400"/>
      <c r="Q7" s="401"/>
      <c r="R7" s="399" t="s">
        <v>400</v>
      </c>
      <c r="S7" s="404"/>
      <c r="T7" s="404"/>
      <c r="U7" s="404"/>
    </row>
    <row r="8" spans="1:21" s="20" customFormat="1" ht="19.5" customHeight="1" x14ac:dyDescent="0.25">
      <c r="A8" s="403"/>
      <c r="B8" s="403"/>
      <c r="C8" s="405" t="s">
        <v>162</v>
      </c>
      <c r="R8" s="413" t="s">
        <v>392</v>
      </c>
      <c r="S8" s="408" t="s">
        <v>393</v>
      </c>
      <c r="T8" s="409"/>
      <c r="U8" s="409"/>
    </row>
    <row r="9" spans="1:21" s="20" customFormat="1" ht="19.5" customHeight="1" x14ac:dyDescent="0.25">
      <c r="A9" s="403"/>
      <c r="B9" s="403"/>
      <c r="C9" s="406"/>
      <c r="D9" s="408" t="s">
        <v>153</v>
      </c>
      <c r="E9" s="409"/>
      <c r="F9" s="409"/>
      <c r="G9" s="409"/>
      <c r="H9" s="409"/>
      <c r="I9" s="409"/>
      <c r="J9" s="409"/>
      <c r="K9" s="409"/>
      <c r="L9" s="409"/>
      <c r="M9" s="409"/>
      <c r="N9" s="409"/>
      <c r="O9" s="410"/>
      <c r="P9" s="411" t="s">
        <v>391</v>
      </c>
      <c r="Q9" s="412"/>
      <c r="R9" s="414"/>
      <c r="S9" s="416" t="s">
        <v>209</v>
      </c>
      <c r="T9" s="214"/>
      <c r="U9" s="214"/>
    </row>
    <row r="10" spans="1:21" s="20" customFormat="1" ht="41" customHeight="1" x14ac:dyDescent="0.25">
      <c r="A10" s="403"/>
      <c r="B10" s="403"/>
      <c r="C10" s="407"/>
      <c r="D10" s="21" t="s">
        <v>123</v>
      </c>
      <c r="E10" s="21" t="s">
        <v>122</v>
      </c>
      <c r="F10" s="21" t="s">
        <v>121</v>
      </c>
      <c r="G10" s="21" t="s">
        <v>120</v>
      </c>
      <c r="H10" s="22" t="s">
        <v>349</v>
      </c>
      <c r="I10" s="23" t="s">
        <v>271</v>
      </c>
      <c r="J10" s="22" t="s">
        <v>119</v>
      </c>
      <c r="K10" s="23" t="s">
        <v>359</v>
      </c>
      <c r="L10" s="23" t="s">
        <v>390</v>
      </c>
      <c r="M10" s="24" t="s">
        <v>163</v>
      </c>
      <c r="N10" s="25" t="s">
        <v>154</v>
      </c>
      <c r="O10" s="26" t="s">
        <v>278</v>
      </c>
      <c r="P10" s="24" t="s">
        <v>155</v>
      </c>
      <c r="Q10" s="24" t="s">
        <v>156</v>
      </c>
      <c r="R10" s="415"/>
      <c r="S10" s="417"/>
      <c r="T10" s="27" t="s">
        <v>157</v>
      </c>
      <c r="U10" s="27" t="s">
        <v>255</v>
      </c>
    </row>
    <row r="11" spans="1:21" ht="28.25" customHeight="1" x14ac:dyDescent="0.25">
      <c r="A11" s="302" t="s">
        <v>172</v>
      </c>
      <c r="B11" s="367"/>
      <c r="C11" s="28">
        <v>117381.24</v>
      </c>
      <c r="D11" s="29">
        <v>57307.62</v>
      </c>
      <c r="E11" s="30">
        <v>2294.44</v>
      </c>
      <c r="F11" s="30">
        <v>1270.17</v>
      </c>
      <c r="G11" s="30">
        <v>6074.76</v>
      </c>
      <c r="H11" s="30">
        <v>2031.67</v>
      </c>
      <c r="I11" s="30">
        <v>664.02</v>
      </c>
      <c r="J11" s="30">
        <v>787.68</v>
      </c>
      <c r="K11" s="30">
        <v>3490.3</v>
      </c>
      <c r="L11" s="244" t="s">
        <v>344</v>
      </c>
      <c r="M11" s="30">
        <v>9.0299999999999994</v>
      </c>
      <c r="N11" s="31">
        <v>1192.4100000000001</v>
      </c>
      <c r="O11" s="32">
        <v>173.57</v>
      </c>
      <c r="P11" s="31">
        <v>40768.559999999998</v>
      </c>
      <c r="Q11" s="31">
        <v>1317.01</v>
      </c>
      <c r="R11" s="33">
        <v>29</v>
      </c>
      <c r="S11" s="34">
        <v>538</v>
      </c>
      <c r="T11" s="35">
        <v>339</v>
      </c>
      <c r="U11" s="34">
        <v>198</v>
      </c>
    </row>
    <row r="12" spans="1:21" s="39" customFormat="1" ht="28.25" customHeight="1" x14ac:dyDescent="0.25">
      <c r="A12" s="397" t="s">
        <v>173</v>
      </c>
      <c r="B12" s="398"/>
      <c r="C12" s="28">
        <v>116716.86</v>
      </c>
      <c r="D12" s="29">
        <v>58011.83</v>
      </c>
      <c r="E12" s="30">
        <v>2589.4699999999998</v>
      </c>
      <c r="F12" s="30">
        <v>1484.53</v>
      </c>
      <c r="G12" s="30">
        <v>6953.45</v>
      </c>
      <c r="H12" s="30">
        <v>2163.23</v>
      </c>
      <c r="I12" s="30">
        <v>768.43</v>
      </c>
      <c r="J12" s="30">
        <v>853.36</v>
      </c>
      <c r="K12" s="30">
        <v>3650.4</v>
      </c>
      <c r="L12" s="244" t="s">
        <v>344</v>
      </c>
      <c r="M12" s="30">
        <v>11.14</v>
      </c>
      <c r="N12" s="31">
        <v>1271.8699999999999</v>
      </c>
      <c r="O12" s="32">
        <v>181.96</v>
      </c>
      <c r="P12" s="31">
        <v>37528.370000000003</v>
      </c>
      <c r="Q12" s="31">
        <v>1248.82</v>
      </c>
      <c r="R12" s="36">
        <v>28</v>
      </c>
      <c r="S12" s="37">
        <v>505</v>
      </c>
      <c r="T12" s="38">
        <v>318</v>
      </c>
      <c r="U12" s="37">
        <v>187</v>
      </c>
    </row>
    <row r="13" spans="1:21" ht="28.25" customHeight="1" x14ac:dyDescent="0.25">
      <c r="A13" s="336" t="s">
        <v>175</v>
      </c>
      <c r="B13" s="366"/>
      <c r="C13" s="28">
        <v>115885.32</v>
      </c>
      <c r="D13" s="29">
        <v>57579.58</v>
      </c>
      <c r="E13" s="30">
        <v>2322.77</v>
      </c>
      <c r="F13" s="30">
        <v>1462.69</v>
      </c>
      <c r="G13" s="30">
        <v>7116.69</v>
      </c>
      <c r="H13" s="30">
        <v>2124.9</v>
      </c>
      <c r="I13" s="30">
        <v>724.43</v>
      </c>
      <c r="J13" s="30">
        <v>887.4</v>
      </c>
      <c r="K13" s="30">
        <v>3703.18</v>
      </c>
      <c r="L13" s="244" t="s">
        <v>344</v>
      </c>
      <c r="M13" s="30">
        <v>13.8</v>
      </c>
      <c r="N13" s="31">
        <v>1315.46</v>
      </c>
      <c r="O13" s="32">
        <v>170.62</v>
      </c>
      <c r="P13" s="31">
        <v>37353.449999999997</v>
      </c>
      <c r="Q13" s="31">
        <v>1110.3499999999999</v>
      </c>
      <c r="R13" s="33">
        <v>26</v>
      </c>
      <c r="S13" s="34">
        <v>512</v>
      </c>
      <c r="T13" s="35">
        <v>370</v>
      </c>
      <c r="U13" s="34">
        <v>142</v>
      </c>
    </row>
    <row r="14" spans="1:21" ht="28.25" customHeight="1" x14ac:dyDescent="0.25">
      <c r="A14" s="304" t="s">
        <v>174</v>
      </c>
      <c r="B14" s="365"/>
      <c r="C14" s="28">
        <v>113469.86</v>
      </c>
      <c r="D14" s="29">
        <v>55574.62</v>
      </c>
      <c r="E14" s="30">
        <v>2094.87</v>
      </c>
      <c r="F14" s="30">
        <v>1323.55</v>
      </c>
      <c r="G14" s="30">
        <v>6835.48</v>
      </c>
      <c r="H14" s="30">
        <v>2059.89</v>
      </c>
      <c r="I14" s="30">
        <v>574.58000000000004</v>
      </c>
      <c r="J14" s="30">
        <v>904.58</v>
      </c>
      <c r="K14" s="30">
        <v>3547.53</v>
      </c>
      <c r="L14" s="244" t="s">
        <v>344</v>
      </c>
      <c r="M14" s="30">
        <v>14.47</v>
      </c>
      <c r="N14" s="31">
        <v>1278.22</v>
      </c>
      <c r="O14" s="32">
        <v>147.43</v>
      </c>
      <c r="P14" s="31">
        <v>38003.15</v>
      </c>
      <c r="Q14" s="31">
        <v>1111.49</v>
      </c>
      <c r="R14" s="33">
        <v>25</v>
      </c>
      <c r="S14" s="34">
        <v>482</v>
      </c>
      <c r="T14" s="35">
        <v>325</v>
      </c>
      <c r="U14" s="34">
        <v>157</v>
      </c>
    </row>
    <row r="15" spans="1:21" ht="28.25" customHeight="1" x14ac:dyDescent="0.25">
      <c r="A15" s="336" t="s">
        <v>311</v>
      </c>
      <c r="B15" s="366"/>
      <c r="C15" s="40">
        <v>110022.05</v>
      </c>
      <c r="D15" s="41">
        <v>53426.96</v>
      </c>
      <c r="E15" s="42">
        <v>1946.44</v>
      </c>
      <c r="F15" s="42">
        <v>1212.68</v>
      </c>
      <c r="G15" s="42">
        <v>6565.14</v>
      </c>
      <c r="H15" s="42">
        <v>1985.3</v>
      </c>
      <c r="I15" s="42">
        <v>431.85</v>
      </c>
      <c r="J15" s="42">
        <v>897.34</v>
      </c>
      <c r="K15" s="42">
        <v>3407.7600000000007</v>
      </c>
      <c r="L15" s="42">
        <v>23.66</v>
      </c>
      <c r="M15" s="42">
        <v>14.6</v>
      </c>
      <c r="N15" s="43">
        <v>1125.97</v>
      </c>
      <c r="O15" s="44">
        <v>120.5</v>
      </c>
      <c r="P15" s="43">
        <v>37761.519999999997</v>
      </c>
      <c r="Q15" s="43">
        <v>1102.33</v>
      </c>
      <c r="R15" s="45">
        <v>22</v>
      </c>
      <c r="S15" s="46">
        <v>413</v>
      </c>
      <c r="T15" s="47">
        <v>251</v>
      </c>
      <c r="U15" s="46">
        <v>161</v>
      </c>
    </row>
    <row r="16" spans="1:21" ht="28.25" customHeight="1" x14ac:dyDescent="0.25">
      <c r="A16" s="48"/>
      <c r="B16" s="212" t="s">
        <v>178</v>
      </c>
      <c r="C16" s="49">
        <v>8694.85</v>
      </c>
      <c r="D16" s="50">
        <v>4284.71</v>
      </c>
      <c r="E16" s="51">
        <v>149.51</v>
      </c>
      <c r="F16" s="51">
        <v>119.19999999999999</v>
      </c>
      <c r="G16" s="51">
        <v>563.95000000000005</v>
      </c>
      <c r="H16" s="51">
        <v>151.30000000000001</v>
      </c>
      <c r="I16" s="51">
        <v>35.14</v>
      </c>
      <c r="J16" s="51">
        <v>62.14</v>
      </c>
      <c r="K16" s="51">
        <v>271.10000000000002</v>
      </c>
      <c r="L16" s="245" t="s">
        <v>344</v>
      </c>
      <c r="M16" s="51">
        <v>1.1200000000000001</v>
      </c>
      <c r="N16" s="52">
        <v>91.38</v>
      </c>
      <c r="O16" s="52">
        <v>10.73</v>
      </c>
      <c r="P16" s="52">
        <v>2861.4999999999995</v>
      </c>
      <c r="Q16" s="52">
        <v>93.07</v>
      </c>
      <c r="R16" s="53">
        <v>25</v>
      </c>
      <c r="S16" s="54">
        <v>54</v>
      </c>
      <c r="T16" s="54">
        <v>22</v>
      </c>
      <c r="U16" s="54">
        <v>32</v>
      </c>
    </row>
    <row r="17" spans="1:21" ht="28.25" customHeight="1" x14ac:dyDescent="0.25">
      <c r="A17" s="55"/>
      <c r="B17" s="211" t="s">
        <v>179</v>
      </c>
      <c r="C17" s="40">
        <v>9845.02</v>
      </c>
      <c r="D17" s="41">
        <v>4884.1799999999994</v>
      </c>
      <c r="E17" s="42">
        <v>213.29</v>
      </c>
      <c r="F17" s="42">
        <v>102.18</v>
      </c>
      <c r="G17" s="42">
        <v>619.13</v>
      </c>
      <c r="H17" s="42">
        <v>181.25</v>
      </c>
      <c r="I17" s="42">
        <v>41.06</v>
      </c>
      <c r="J17" s="42">
        <v>75.78</v>
      </c>
      <c r="K17" s="42">
        <v>310.79000000000002</v>
      </c>
      <c r="L17" s="246" t="s">
        <v>344</v>
      </c>
      <c r="M17" s="42">
        <v>1.04</v>
      </c>
      <c r="N17" s="44">
        <v>107.80000000000001</v>
      </c>
      <c r="O17" s="44">
        <v>10.549999999999999</v>
      </c>
      <c r="P17" s="44">
        <v>3195.39</v>
      </c>
      <c r="Q17" s="44">
        <v>102.58</v>
      </c>
      <c r="R17" s="45">
        <v>25</v>
      </c>
      <c r="S17" s="46">
        <v>29</v>
      </c>
      <c r="T17" s="46">
        <v>20</v>
      </c>
      <c r="U17" s="46">
        <v>9</v>
      </c>
    </row>
    <row r="18" spans="1:21" ht="28.25" customHeight="1" x14ac:dyDescent="0.25">
      <c r="A18" s="55"/>
      <c r="B18" s="211" t="s">
        <v>180</v>
      </c>
      <c r="C18" s="40">
        <v>9605.4200000000019</v>
      </c>
      <c r="D18" s="41">
        <v>4604.4500000000007</v>
      </c>
      <c r="E18" s="42">
        <v>149.97</v>
      </c>
      <c r="F18" s="42">
        <v>112.06</v>
      </c>
      <c r="G18" s="42">
        <v>544.51</v>
      </c>
      <c r="H18" s="42">
        <v>166.66</v>
      </c>
      <c r="I18" s="42">
        <v>37.729999999999997</v>
      </c>
      <c r="J18" s="42">
        <v>78.53</v>
      </c>
      <c r="K18" s="42">
        <v>295.17</v>
      </c>
      <c r="L18" s="246" t="s">
        <v>344</v>
      </c>
      <c r="M18" s="42">
        <v>1.22</v>
      </c>
      <c r="N18" s="44">
        <v>110.64</v>
      </c>
      <c r="O18" s="44">
        <v>11.629999999999999</v>
      </c>
      <c r="P18" s="44">
        <v>3399.43</v>
      </c>
      <c r="Q18" s="44">
        <v>93.420000000000016</v>
      </c>
      <c r="R18" s="45">
        <v>25</v>
      </c>
      <c r="S18" s="46">
        <v>35</v>
      </c>
      <c r="T18" s="46">
        <v>24</v>
      </c>
      <c r="U18" s="46">
        <v>11</v>
      </c>
    </row>
    <row r="19" spans="1:21" ht="28.25" customHeight="1" x14ac:dyDescent="0.25">
      <c r="A19" s="48"/>
      <c r="B19" s="211" t="s">
        <v>181</v>
      </c>
      <c r="C19" s="40">
        <v>9361.9400000000023</v>
      </c>
      <c r="D19" s="41">
        <v>4421.42</v>
      </c>
      <c r="E19" s="42">
        <v>146.63</v>
      </c>
      <c r="F19" s="42">
        <v>109.56</v>
      </c>
      <c r="G19" s="42">
        <v>535.74</v>
      </c>
      <c r="H19" s="42">
        <v>160.63999999999999</v>
      </c>
      <c r="I19" s="42">
        <v>39.270000000000003</v>
      </c>
      <c r="J19" s="42">
        <v>84.81</v>
      </c>
      <c r="K19" s="42">
        <v>278.41000000000003</v>
      </c>
      <c r="L19" s="246" t="s">
        <v>344</v>
      </c>
      <c r="M19" s="42">
        <v>1.02</v>
      </c>
      <c r="N19" s="44">
        <v>89.76</v>
      </c>
      <c r="O19" s="44">
        <v>9.75</v>
      </c>
      <c r="P19" s="44">
        <v>3388.4100000000008</v>
      </c>
      <c r="Q19" s="44">
        <v>96.52</v>
      </c>
      <c r="R19" s="45">
        <v>25</v>
      </c>
      <c r="S19" s="46">
        <v>26</v>
      </c>
      <c r="T19" s="46">
        <v>19</v>
      </c>
      <c r="U19" s="46">
        <v>7</v>
      </c>
    </row>
    <row r="20" spans="1:21" ht="28.25" customHeight="1" x14ac:dyDescent="0.25">
      <c r="A20" s="48"/>
      <c r="B20" s="211" t="s">
        <v>182</v>
      </c>
      <c r="C20" s="40">
        <v>9337.39</v>
      </c>
      <c r="D20" s="41">
        <v>4512.28</v>
      </c>
      <c r="E20" s="42">
        <v>187.11</v>
      </c>
      <c r="F20" s="42">
        <v>98.62</v>
      </c>
      <c r="G20" s="42">
        <v>532.29</v>
      </c>
      <c r="H20" s="42">
        <v>177.68</v>
      </c>
      <c r="I20" s="42">
        <v>47.24</v>
      </c>
      <c r="J20" s="42">
        <v>98.07</v>
      </c>
      <c r="K20" s="42">
        <v>301.42</v>
      </c>
      <c r="L20" s="246" t="s">
        <v>344</v>
      </c>
      <c r="M20" s="42">
        <v>0.96</v>
      </c>
      <c r="N20" s="44">
        <v>87.7</v>
      </c>
      <c r="O20" s="44">
        <v>11.469999999999999</v>
      </c>
      <c r="P20" s="44">
        <v>3189.4900000000002</v>
      </c>
      <c r="Q20" s="44">
        <v>93.06</v>
      </c>
      <c r="R20" s="45">
        <v>25</v>
      </c>
      <c r="S20" s="46">
        <v>28</v>
      </c>
      <c r="T20" s="46">
        <v>19</v>
      </c>
      <c r="U20" s="46">
        <v>9</v>
      </c>
    </row>
    <row r="21" spans="1:21" ht="28.25" customHeight="1" x14ac:dyDescent="0.25">
      <c r="A21" s="48"/>
      <c r="B21" s="211" t="s">
        <v>183</v>
      </c>
      <c r="C21" s="40">
        <v>8734.39</v>
      </c>
      <c r="D21" s="41">
        <v>4061.88</v>
      </c>
      <c r="E21" s="42">
        <v>146.72999999999999</v>
      </c>
      <c r="F21" s="42">
        <v>111.57000000000001</v>
      </c>
      <c r="G21" s="42">
        <v>465.02000000000004</v>
      </c>
      <c r="H21" s="42">
        <v>158.18</v>
      </c>
      <c r="I21" s="42">
        <v>37.94</v>
      </c>
      <c r="J21" s="42">
        <v>91.69</v>
      </c>
      <c r="K21" s="42">
        <v>272.39999999999998</v>
      </c>
      <c r="L21" s="246" t="s">
        <v>344</v>
      </c>
      <c r="M21" s="42">
        <v>1.29</v>
      </c>
      <c r="N21" s="44">
        <v>89.13</v>
      </c>
      <c r="O21" s="44">
        <v>11.530000000000001</v>
      </c>
      <c r="P21" s="44">
        <v>3192.21</v>
      </c>
      <c r="Q21" s="44">
        <v>94.820000000000007</v>
      </c>
      <c r="R21" s="45">
        <v>25</v>
      </c>
      <c r="S21" s="46">
        <v>28</v>
      </c>
      <c r="T21" s="46">
        <v>12</v>
      </c>
      <c r="U21" s="46">
        <v>16</v>
      </c>
    </row>
    <row r="22" spans="1:21" ht="28.25" customHeight="1" x14ac:dyDescent="0.25">
      <c r="A22" s="48"/>
      <c r="B22" s="211" t="s">
        <v>184</v>
      </c>
      <c r="C22" s="40">
        <v>9537.619999999999</v>
      </c>
      <c r="D22" s="41">
        <v>4633.1899999999996</v>
      </c>
      <c r="E22" s="42">
        <v>148.95999999999998</v>
      </c>
      <c r="F22" s="42">
        <v>91.9</v>
      </c>
      <c r="G22" s="42">
        <v>560.80999999999995</v>
      </c>
      <c r="H22" s="42">
        <v>160.53</v>
      </c>
      <c r="I22" s="42">
        <v>35.520000000000003</v>
      </c>
      <c r="J22" s="42">
        <v>81.87</v>
      </c>
      <c r="K22" s="42">
        <v>281.24</v>
      </c>
      <c r="L22" s="42">
        <v>4.6500000000000004</v>
      </c>
      <c r="M22" s="42">
        <v>1.05</v>
      </c>
      <c r="N22" s="44">
        <v>97.17</v>
      </c>
      <c r="O22" s="44">
        <v>10.27</v>
      </c>
      <c r="P22" s="44">
        <v>3342.62</v>
      </c>
      <c r="Q22" s="44">
        <v>87.839999999999989</v>
      </c>
      <c r="R22" s="45">
        <v>25</v>
      </c>
      <c r="S22" s="46">
        <v>39</v>
      </c>
      <c r="T22" s="46">
        <v>20</v>
      </c>
      <c r="U22" s="46">
        <v>19</v>
      </c>
    </row>
    <row r="23" spans="1:21" ht="28.25" customHeight="1" x14ac:dyDescent="0.25">
      <c r="A23" s="48"/>
      <c r="B23" s="211" t="s">
        <v>185</v>
      </c>
      <c r="C23" s="40">
        <v>9179.7899999999991</v>
      </c>
      <c r="D23" s="41">
        <v>4267.3599999999997</v>
      </c>
      <c r="E23" s="42">
        <v>176.54</v>
      </c>
      <c r="F23" s="42">
        <v>99.25</v>
      </c>
      <c r="G23" s="42">
        <v>534.83000000000004</v>
      </c>
      <c r="H23" s="42">
        <v>154.19999999999999</v>
      </c>
      <c r="I23" s="42">
        <v>32.24</v>
      </c>
      <c r="J23" s="42">
        <v>71.86</v>
      </c>
      <c r="K23" s="42">
        <v>281.04000000000002</v>
      </c>
      <c r="L23" s="42">
        <v>3.97</v>
      </c>
      <c r="M23" s="42">
        <v>1.37</v>
      </c>
      <c r="N23" s="44">
        <v>99.19</v>
      </c>
      <c r="O23" s="44">
        <v>7.3</v>
      </c>
      <c r="P23" s="44">
        <v>3361.86</v>
      </c>
      <c r="Q23" s="44">
        <v>88.78</v>
      </c>
      <c r="R23" s="45">
        <v>24</v>
      </c>
      <c r="S23" s="46">
        <v>31</v>
      </c>
      <c r="T23" s="46">
        <v>21</v>
      </c>
      <c r="U23" s="46">
        <v>11</v>
      </c>
    </row>
    <row r="24" spans="1:21" ht="28.25" customHeight="1" x14ac:dyDescent="0.25">
      <c r="A24" s="48"/>
      <c r="B24" s="211" t="s">
        <v>186</v>
      </c>
      <c r="C24" s="40">
        <v>9832.9500000000007</v>
      </c>
      <c r="D24" s="41">
        <v>4778</v>
      </c>
      <c r="E24" s="42">
        <v>181.07999999999998</v>
      </c>
      <c r="F24" s="42">
        <v>116.52</v>
      </c>
      <c r="G24" s="42">
        <v>606.36</v>
      </c>
      <c r="H24" s="42">
        <v>161.05000000000001</v>
      </c>
      <c r="I24" s="42">
        <v>35.53</v>
      </c>
      <c r="J24" s="42">
        <v>64.12</v>
      </c>
      <c r="K24" s="42">
        <v>269.10000000000002</v>
      </c>
      <c r="L24" s="42">
        <v>3.76</v>
      </c>
      <c r="M24" s="42">
        <v>1.47</v>
      </c>
      <c r="N24" s="44">
        <v>102.71000000000001</v>
      </c>
      <c r="O24" s="44">
        <v>8.629999999999999</v>
      </c>
      <c r="P24" s="44">
        <v>3415.17</v>
      </c>
      <c r="Q24" s="44">
        <v>89.45</v>
      </c>
      <c r="R24" s="45">
        <v>24</v>
      </c>
      <c r="S24" s="46">
        <v>35</v>
      </c>
      <c r="T24" s="46">
        <v>25</v>
      </c>
      <c r="U24" s="46">
        <v>10</v>
      </c>
    </row>
    <row r="25" spans="1:21" ht="28.25" customHeight="1" x14ac:dyDescent="0.25">
      <c r="A25" s="48"/>
      <c r="B25" s="211" t="s">
        <v>187</v>
      </c>
      <c r="C25" s="40">
        <v>8976.5299999999988</v>
      </c>
      <c r="D25" s="41">
        <v>4618.0999999999995</v>
      </c>
      <c r="E25" s="42">
        <v>172.18</v>
      </c>
      <c r="F25" s="42">
        <v>59.32</v>
      </c>
      <c r="G25" s="42">
        <v>582.63</v>
      </c>
      <c r="H25" s="42">
        <v>209.88</v>
      </c>
      <c r="I25" s="42">
        <v>35.08</v>
      </c>
      <c r="J25" s="42">
        <v>67.23</v>
      </c>
      <c r="K25" s="42">
        <v>308.92</v>
      </c>
      <c r="L25" s="42">
        <v>4.13</v>
      </c>
      <c r="M25" s="42">
        <v>1.71</v>
      </c>
      <c r="N25" s="44">
        <v>71.550000000000011</v>
      </c>
      <c r="O25" s="44">
        <v>7.57</v>
      </c>
      <c r="P25" s="44">
        <v>2759.6599999999994</v>
      </c>
      <c r="Q25" s="44">
        <v>78.570000000000007</v>
      </c>
      <c r="R25" s="45">
        <v>23</v>
      </c>
      <c r="S25" s="46">
        <v>24</v>
      </c>
      <c r="T25" s="46">
        <v>20</v>
      </c>
      <c r="U25" s="46">
        <v>5</v>
      </c>
    </row>
    <row r="26" spans="1:21" ht="28.25" customHeight="1" x14ac:dyDescent="0.25">
      <c r="A26" s="48"/>
      <c r="B26" s="211" t="s">
        <v>188</v>
      </c>
      <c r="C26" s="40">
        <v>8253.49</v>
      </c>
      <c r="D26" s="41">
        <v>4132</v>
      </c>
      <c r="E26" s="42">
        <v>138.1</v>
      </c>
      <c r="F26" s="42">
        <v>94.740000000000009</v>
      </c>
      <c r="G26" s="42">
        <v>481</v>
      </c>
      <c r="H26" s="42">
        <v>151.94</v>
      </c>
      <c r="I26" s="42">
        <v>28.08</v>
      </c>
      <c r="J26" s="42">
        <v>60.36</v>
      </c>
      <c r="K26" s="42">
        <v>267.25</v>
      </c>
      <c r="L26" s="42">
        <v>3.53</v>
      </c>
      <c r="M26" s="42">
        <v>1.1599999999999999</v>
      </c>
      <c r="N26" s="44">
        <v>77.95</v>
      </c>
      <c r="O26" s="44">
        <v>8.52</v>
      </c>
      <c r="P26" s="44">
        <v>2722.2100000000005</v>
      </c>
      <c r="Q26" s="44">
        <v>86.65</v>
      </c>
      <c r="R26" s="45">
        <v>22</v>
      </c>
      <c r="S26" s="46">
        <v>36</v>
      </c>
      <c r="T26" s="46">
        <v>23</v>
      </c>
      <c r="U26" s="46">
        <v>12</v>
      </c>
    </row>
    <row r="27" spans="1:21" ht="28.25" customHeight="1" x14ac:dyDescent="0.25">
      <c r="A27" s="56"/>
      <c r="B27" s="57" t="s">
        <v>189</v>
      </c>
      <c r="C27" s="58">
        <v>8662.66</v>
      </c>
      <c r="D27" s="59">
        <v>4229.3900000000003</v>
      </c>
      <c r="E27" s="60">
        <v>136.34</v>
      </c>
      <c r="F27" s="60">
        <v>97.759999999999991</v>
      </c>
      <c r="G27" s="60">
        <v>538.87</v>
      </c>
      <c r="H27" s="60">
        <v>151.99</v>
      </c>
      <c r="I27" s="60">
        <v>27.02</v>
      </c>
      <c r="J27" s="60">
        <v>60.88</v>
      </c>
      <c r="K27" s="60">
        <v>270.92</v>
      </c>
      <c r="L27" s="60">
        <v>3.62</v>
      </c>
      <c r="M27" s="60">
        <v>1.19</v>
      </c>
      <c r="N27" s="61">
        <v>100.99000000000001</v>
      </c>
      <c r="O27" s="61">
        <v>12.549999999999997</v>
      </c>
      <c r="P27" s="61">
        <v>2933.57</v>
      </c>
      <c r="Q27" s="61">
        <v>97.570000000000007</v>
      </c>
      <c r="R27" s="62">
        <v>22</v>
      </c>
      <c r="S27" s="63">
        <v>47</v>
      </c>
      <c r="T27" s="63">
        <v>27</v>
      </c>
      <c r="U27" s="63">
        <v>20</v>
      </c>
    </row>
    <row r="28" spans="1:21" x14ac:dyDescent="0.25">
      <c r="N28" s="64"/>
      <c r="O28" s="64"/>
      <c r="P28" s="64"/>
      <c r="Q28" s="64"/>
      <c r="R28" s="64"/>
      <c r="S28" s="64"/>
      <c r="T28" s="64"/>
      <c r="U28" s="65" t="s">
        <v>158</v>
      </c>
    </row>
    <row r="29" spans="1:21" x14ac:dyDescent="0.25">
      <c r="A29" s="35" t="s">
        <v>350</v>
      </c>
    </row>
    <row r="30" spans="1:21" x14ac:dyDescent="0.25">
      <c r="A30" s="35" t="s">
        <v>397</v>
      </c>
    </row>
    <row r="31" spans="1:21" x14ac:dyDescent="0.25">
      <c r="A31" s="35" t="s">
        <v>394</v>
      </c>
    </row>
    <row r="32" spans="1:21" x14ac:dyDescent="0.25">
      <c r="A32" s="35" t="s">
        <v>395</v>
      </c>
    </row>
    <row r="33" spans="1:2" x14ac:dyDescent="0.25">
      <c r="A33" s="35" t="s">
        <v>396</v>
      </c>
    </row>
    <row r="34" spans="1:2" x14ac:dyDescent="0.25">
      <c r="B34" s="17"/>
    </row>
  </sheetData>
  <sheetProtection formatCells="0"/>
  <customSheetViews>
    <customSheetView guid="{2C390AD3-7D24-4790-A52E-DA48AC473F8C}" scale="80">
      <selection activeCell="L11" sqref="L11"/>
      <rowBreaks count="2" manualBreakCount="2">
        <brk id="33" max="16383" man="1"/>
        <brk id="1584" max="20" man="1"/>
      </rowBreaks>
      <pageMargins left="0.25" right="0.25" top="0.75" bottom="0.75" header="0.3" footer="0.3"/>
      <pageSetup paperSize="8" fitToHeight="0" orientation="landscape" r:id="rId1"/>
      <headerFooter>
        <oddFooter>&amp;L&amp;"HGPｺﾞｼｯｸM,ﾒﾃﾞｨｳﾑ"&amp;A&amp;R&amp;"HGPｺﾞｼｯｸM,ﾒﾃﾞｨｳﾑ"&amp;A</oddFooter>
      </headerFooter>
    </customSheetView>
    <customSheetView guid="{42EEE81E-436B-4E59-9754-2B09443AB206}" scale="80">
      <selection activeCell="L11" sqref="L11"/>
      <rowBreaks count="2" manualBreakCount="2">
        <brk id="33" max="16383" man="1"/>
        <brk id="1584" max="20" man="1"/>
      </rowBreaks>
      <pageMargins left="0.25" right="0.25" top="0.75" bottom="0.75" header="0.3" footer="0.3"/>
      <pageSetup paperSize="8" fitToHeight="0" orientation="landscape" r:id="rId2"/>
      <headerFooter>
        <oddFooter>&amp;L&amp;"HGPｺﾞｼｯｸM,ﾒﾃﾞｨｳﾑ"&amp;A&amp;R&amp;"HGPｺﾞｼｯｸM,ﾒﾃﾞｨｳﾑ"&amp;A</oddFooter>
      </headerFooter>
    </customSheetView>
    <customSheetView guid="{D1A986D7-A296-44EC-A4C5-D6F622AA8D7D}" scale="80">
      <selection activeCell="M16" sqref="M16"/>
      <rowBreaks count="2" manualBreakCount="2">
        <brk id="32" max="16383" man="1"/>
        <brk id="1583" max="20" man="1"/>
      </rowBreaks>
      <pageMargins left="0.25" right="0.25" top="0.75" bottom="0.75" header="0.3" footer="0.3"/>
      <pageSetup paperSize="8" fitToHeight="0" orientation="landscape"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R10" sqref="R10:T10"/>
      <rowBreaks count="2" manualBreakCount="2">
        <brk id="33" max="16383" man="1"/>
        <brk id="1584" max="20" man="1"/>
      </rowBreaks>
      <pageMargins left="0.19685039370078741" right="0.70866141732283472" top="0.59055118110236227" bottom="0.59055118110236227" header="0.51181102362204722" footer="0.51181102362204722"/>
      <printOptions horizontalCentered="1"/>
      <pageSetup paperSize="8" scale="99" fitToHeight="0" orientation="landscape" r:id="rId4"/>
      <headerFooter alignWithMargins="0"/>
    </customSheetView>
    <customSheetView guid="{FF42AFFC-DA2B-4DFA-AD62-5057A742DE60}" scale="80">
      <selection activeCell="L11" sqref="L11"/>
      <rowBreaks count="2" manualBreakCount="2">
        <brk id="33" max="16383" man="1"/>
        <brk id="1584" max="20" man="1"/>
      </rowBreaks>
      <pageMargins left="0.25" right="0.25" top="0.75" bottom="0.75" header="0.3" footer="0.3"/>
      <pageSetup paperSize="8" fitToHeight="0" orientation="landscape" r:id="rId5"/>
      <headerFooter>
        <oddFooter>&amp;L&amp;"HGPｺﾞｼｯｸM,ﾒﾃﾞｨｳﾑ"&amp;A&amp;R&amp;"HGPｺﾞｼｯｸM,ﾒﾃﾞｨｳﾑ"&amp;A</oddFooter>
      </headerFooter>
    </customSheetView>
  </customSheetViews>
  <mergeCells count="14">
    <mergeCell ref="C7:Q7"/>
    <mergeCell ref="A7:B10"/>
    <mergeCell ref="R7:U7"/>
    <mergeCell ref="C8:C10"/>
    <mergeCell ref="D9:O9"/>
    <mergeCell ref="P9:Q9"/>
    <mergeCell ref="R8:R10"/>
    <mergeCell ref="S8:U8"/>
    <mergeCell ref="S9:S10"/>
    <mergeCell ref="A11:B11"/>
    <mergeCell ref="A12:B12"/>
    <mergeCell ref="A13:B13"/>
    <mergeCell ref="A14:B14"/>
    <mergeCell ref="A15:B15"/>
  </mergeCells>
  <phoneticPr fontId="4"/>
  <pageMargins left="0.25" right="0.25" top="0.75" bottom="0.75" header="0.3" footer="0.3"/>
  <pageSetup paperSize="8" fitToHeight="0" orientation="landscape"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rowBreaks count="2" manualBreakCount="2">
    <brk id="34" max="16383" man="1"/>
    <brk id="158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37"/>
  <sheetViews>
    <sheetView view="pageLayout" zoomScaleNormal="100" zoomScaleSheetLayoutView="100" workbookViewId="0">
      <selection activeCell="A3" sqref="A3:S3"/>
    </sheetView>
  </sheetViews>
  <sheetFormatPr defaultColWidth="1.53125" defaultRowHeight="12" x14ac:dyDescent="0.25"/>
  <cols>
    <col min="1" max="2" width="3.46484375" style="2" customWidth="1"/>
    <col min="3" max="3" width="8.1328125" style="2" customWidth="1"/>
    <col min="4" max="19" width="5.265625" style="2" customWidth="1"/>
    <col min="20" max="16384" width="1.53125" style="2"/>
  </cols>
  <sheetData>
    <row r="1" spans="1:19" s="4" customFormat="1" ht="18.75" x14ac:dyDescent="0.25">
      <c r="A1" s="4" t="str">
        <f ca="1">MID(CELL("FILENAME",A1),FIND("]",CELL("FILENAME",A1))+1,99)&amp;"　"&amp;"幼児・児童・生徒の平均体位"</f>
        <v>51　幼児・児童・生徒の平均体位</v>
      </c>
    </row>
    <row r="3" spans="1:19" s="191" customFormat="1" ht="46.25" customHeight="1" x14ac:dyDescent="0.25">
      <c r="A3" s="286" t="s">
        <v>404</v>
      </c>
      <c r="B3" s="286"/>
      <c r="C3" s="286"/>
      <c r="D3" s="286"/>
      <c r="E3" s="286"/>
      <c r="F3" s="286"/>
      <c r="G3" s="286"/>
      <c r="H3" s="286"/>
      <c r="I3" s="286"/>
      <c r="J3" s="286"/>
      <c r="K3" s="286"/>
      <c r="L3" s="286"/>
      <c r="M3" s="286"/>
      <c r="N3" s="286"/>
      <c r="O3" s="286"/>
      <c r="P3" s="286"/>
      <c r="Q3" s="286"/>
      <c r="R3" s="286"/>
      <c r="S3" s="286"/>
    </row>
    <row r="4" spans="1:19" s="191" customFormat="1" x14ac:dyDescent="0.25"/>
    <row r="5" spans="1:19" s="191" customFormat="1" ht="1.25" customHeight="1" x14ac:dyDescent="0.25"/>
    <row r="6" spans="1:19" s="191" customFormat="1" ht="1.25" customHeight="1" x14ac:dyDescent="0.25"/>
    <row r="7" spans="1:19" x14ac:dyDescent="0.25">
      <c r="A7" s="8" t="s">
        <v>143</v>
      </c>
      <c r="B7" s="8"/>
    </row>
    <row r="8" spans="1:19" s="210" customFormat="1" ht="28.25" customHeight="1" x14ac:dyDescent="0.25">
      <c r="A8" s="290" t="s">
        <v>161</v>
      </c>
      <c r="B8" s="290"/>
      <c r="C8" s="291"/>
      <c r="D8" s="287" t="s">
        <v>337</v>
      </c>
      <c r="E8" s="288"/>
      <c r="F8" s="288"/>
      <c r="G8" s="288"/>
      <c r="H8" s="288"/>
      <c r="I8" s="288"/>
      <c r="J8" s="289"/>
      <c r="K8" s="288" t="s">
        <v>339</v>
      </c>
      <c r="L8" s="288"/>
      <c r="M8" s="288"/>
      <c r="N8" s="288"/>
      <c r="O8" s="288"/>
      <c r="P8" s="288"/>
      <c r="Q8" s="287" t="s">
        <v>340</v>
      </c>
      <c r="R8" s="288"/>
      <c r="S8" s="288"/>
    </row>
    <row r="9" spans="1:19" s="68" customFormat="1" ht="28.25" customHeight="1" x14ac:dyDescent="0.25">
      <c r="A9" s="292"/>
      <c r="B9" s="292"/>
      <c r="C9" s="293"/>
      <c r="D9" s="66" t="s">
        <v>142</v>
      </c>
      <c r="E9" s="66" t="s">
        <v>141</v>
      </c>
      <c r="F9" s="66" t="s">
        <v>140</v>
      </c>
      <c r="G9" s="66" t="s">
        <v>139</v>
      </c>
      <c r="H9" s="66" t="s">
        <v>138</v>
      </c>
      <c r="I9" s="66" t="s">
        <v>137</v>
      </c>
      <c r="J9" s="66" t="s">
        <v>136</v>
      </c>
      <c r="K9" s="67" t="s">
        <v>135</v>
      </c>
      <c r="L9" s="67" t="s">
        <v>134</v>
      </c>
      <c r="M9" s="67" t="s">
        <v>133</v>
      </c>
      <c r="N9" s="67" t="s">
        <v>132</v>
      </c>
      <c r="O9" s="67" t="s">
        <v>131</v>
      </c>
      <c r="P9" s="66" t="s">
        <v>130</v>
      </c>
      <c r="Q9" s="67" t="s">
        <v>129</v>
      </c>
      <c r="R9" s="66" t="s">
        <v>128</v>
      </c>
      <c r="S9" s="66" t="s">
        <v>127</v>
      </c>
    </row>
    <row r="10" spans="1:19" ht="21" customHeight="1" x14ac:dyDescent="0.25">
      <c r="A10" s="282" t="s">
        <v>159</v>
      </c>
      <c r="B10" s="278" t="s">
        <v>126</v>
      </c>
      <c r="C10" s="187" t="s">
        <v>170</v>
      </c>
      <c r="D10" s="155">
        <v>61</v>
      </c>
      <c r="E10" s="156">
        <v>70.400000000000006</v>
      </c>
      <c r="F10" s="156">
        <v>78.2</v>
      </c>
      <c r="G10" s="156">
        <v>88.1</v>
      </c>
      <c r="H10" s="156">
        <v>96.5</v>
      </c>
      <c r="I10" s="156">
        <v>102.8</v>
      </c>
      <c r="J10" s="156">
        <v>109.8</v>
      </c>
      <c r="K10" s="156">
        <v>116.3</v>
      </c>
      <c r="L10" s="156">
        <v>122.6</v>
      </c>
      <c r="M10" s="156">
        <v>128.19999999999999</v>
      </c>
      <c r="N10" s="156">
        <v>132.9</v>
      </c>
      <c r="O10" s="156">
        <v>138.4</v>
      </c>
      <c r="P10" s="156">
        <v>144.80000000000001</v>
      </c>
      <c r="Q10" s="156">
        <v>151.5</v>
      </c>
      <c r="R10" s="156">
        <v>159.80000000000001</v>
      </c>
      <c r="S10" s="156">
        <v>165.5</v>
      </c>
    </row>
    <row r="11" spans="1:19" ht="21" customHeight="1" x14ac:dyDescent="0.25">
      <c r="A11" s="283"/>
      <c r="B11" s="279"/>
      <c r="C11" s="208" t="s">
        <v>167</v>
      </c>
      <c r="D11" s="157">
        <v>64.900000000000006</v>
      </c>
      <c r="E11" s="156">
        <v>76.3</v>
      </c>
      <c r="F11" s="156">
        <v>83.5</v>
      </c>
      <c r="G11" s="156">
        <v>91</v>
      </c>
      <c r="H11" s="156">
        <v>99.4</v>
      </c>
      <c r="I11" s="156">
        <v>106.9</v>
      </c>
      <c r="J11" s="156">
        <v>113.1</v>
      </c>
      <c r="K11" s="156">
        <v>117.8</v>
      </c>
      <c r="L11" s="156">
        <v>123.6</v>
      </c>
      <c r="M11" s="156">
        <v>129.4</v>
      </c>
      <c r="N11" s="156">
        <v>135</v>
      </c>
      <c r="O11" s="156">
        <v>140.6</v>
      </c>
      <c r="P11" s="156">
        <v>147.30000000000001</v>
      </c>
      <c r="Q11" s="156">
        <v>153.80000000000001</v>
      </c>
      <c r="R11" s="156">
        <v>159.80000000000001</v>
      </c>
      <c r="S11" s="156">
        <v>166.2</v>
      </c>
    </row>
    <row r="12" spans="1:19" ht="21" customHeight="1" x14ac:dyDescent="0.25">
      <c r="A12" s="283"/>
      <c r="B12" s="279"/>
      <c r="C12" s="208" t="s">
        <v>168</v>
      </c>
      <c r="D12" s="159" t="s">
        <v>0</v>
      </c>
      <c r="E12" s="158">
        <v>71.099999999999994</v>
      </c>
      <c r="F12" s="158">
        <v>78.599999999999994</v>
      </c>
      <c r="G12" s="158">
        <v>92</v>
      </c>
      <c r="H12" s="158">
        <v>95.7</v>
      </c>
      <c r="I12" s="158">
        <v>105.3</v>
      </c>
      <c r="J12" s="158">
        <v>112.8</v>
      </c>
      <c r="K12" s="156">
        <v>116.330561555076</v>
      </c>
      <c r="L12" s="156">
        <v>122.63457051961825</v>
      </c>
      <c r="M12" s="156">
        <v>128.01316326530613</v>
      </c>
      <c r="N12" s="156">
        <v>133.94338624338624</v>
      </c>
      <c r="O12" s="156">
        <v>139.70613861386141</v>
      </c>
      <c r="P12" s="156">
        <v>145.01043566362713</v>
      </c>
      <c r="Q12" s="156">
        <v>153.67126736111112</v>
      </c>
      <c r="R12" s="156">
        <v>160.30992438563325</v>
      </c>
      <c r="S12" s="156">
        <v>165.63229813664594</v>
      </c>
    </row>
    <row r="13" spans="1:19" ht="21" customHeight="1" x14ac:dyDescent="0.25">
      <c r="A13" s="283"/>
      <c r="B13" s="279"/>
      <c r="C13" s="208" t="s">
        <v>171</v>
      </c>
      <c r="D13" s="159" t="s">
        <v>0</v>
      </c>
      <c r="E13" s="158">
        <v>77</v>
      </c>
      <c r="F13" s="158">
        <v>87.6</v>
      </c>
      <c r="G13" s="158">
        <v>93.3</v>
      </c>
      <c r="H13" s="158">
        <v>100.8</v>
      </c>
      <c r="I13" s="158">
        <v>106.7</v>
      </c>
      <c r="J13" s="158">
        <v>115</v>
      </c>
      <c r="K13" s="156">
        <v>117.14535864978902</v>
      </c>
      <c r="L13" s="156">
        <v>122.18937875751502</v>
      </c>
      <c r="M13" s="156">
        <v>127.94703344120822</v>
      </c>
      <c r="N13" s="156">
        <v>133.57772073921967</v>
      </c>
      <c r="O13" s="156">
        <v>138.54021390374328</v>
      </c>
      <c r="P13" s="156">
        <v>145.63684210526313</v>
      </c>
      <c r="Q13" s="156">
        <v>152.82763915547025</v>
      </c>
      <c r="R13" s="156">
        <v>160.59787644787644</v>
      </c>
      <c r="S13" s="156">
        <v>166.35311355311356</v>
      </c>
    </row>
    <row r="14" spans="1:19" ht="21" customHeight="1" x14ac:dyDescent="0.25">
      <c r="A14" s="283"/>
      <c r="B14" s="279"/>
      <c r="C14" s="208" t="s">
        <v>310</v>
      </c>
      <c r="D14" s="160" t="s">
        <v>0</v>
      </c>
      <c r="E14" s="161">
        <v>70.8</v>
      </c>
      <c r="F14" s="161">
        <v>80.5</v>
      </c>
      <c r="G14" s="161">
        <v>88.4</v>
      </c>
      <c r="H14" s="161">
        <v>96.1</v>
      </c>
      <c r="I14" s="161">
        <v>99.2</v>
      </c>
      <c r="J14" s="161">
        <v>109.6</v>
      </c>
      <c r="K14" s="161">
        <v>116.8</v>
      </c>
      <c r="L14" s="161">
        <v>123.2</v>
      </c>
      <c r="M14" s="162">
        <v>128.19999999999999</v>
      </c>
      <c r="N14" s="162">
        <v>133.80000000000001</v>
      </c>
      <c r="O14" s="162">
        <v>138.9</v>
      </c>
      <c r="P14" s="162">
        <v>145.6</v>
      </c>
      <c r="Q14" s="162">
        <v>154.19999999999999</v>
      </c>
      <c r="R14" s="162">
        <v>160.69999999999999</v>
      </c>
      <c r="S14" s="162">
        <v>166.2</v>
      </c>
    </row>
    <row r="15" spans="1:19" ht="21" customHeight="1" x14ac:dyDescent="0.25">
      <c r="A15" s="283"/>
      <c r="B15" s="279"/>
      <c r="C15" s="188" t="s">
        <v>124</v>
      </c>
      <c r="D15" s="163" t="s">
        <v>0</v>
      </c>
      <c r="E15" s="164" t="s">
        <v>0</v>
      </c>
      <c r="F15" s="164" t="s">
        <v>0</v>
      </c>
      <c r="G15" s="164" t="s">
        <v>0</v>
      </c>
      <c r="H15" s="164" t="s">
        <v>0</v>
      </c>
      <c r="I15" s="165" t="s">
        <v>0</v>
      </c>
      <c r="J15" s="166" t="s">
        <v>0</v>
      </c>
      <c r="K15" s="167">
        <v>116.9</v>
      </c>
      <c r="L15" s="167">
        <v>123</v>
      </c>
      <c r="M15" s="167">
        <v>128.6</v>
      </c>
      <c r="N15" s="167">
        <v>134.1</v>
      </c>
      <c r="O15" s="167">
        <v>139.6</v>
      </c>
      <c r="P15" s="167">
        <v>146.19999999999999</v>
      </c>
      <c r="Q15" s="167">
        <v>154.19999999999999</v>
      </c>
      <c r="R15" s="167">
        <v>161.1</v>
      </c>
      <c r="S15" s="167">
        <v>166</v>
      </c>
    </row>
    <row r="16" spans="1:19" ht="21" customHeight="1" x14ac:dyDescent="0.25">
      <c r="A16" s="283"/>
      <c r="B16" s="278" t="s">
        <v>125</v>
      </c>
      <c r="C16" s="187" t="s">
        <v>170</v>
      </c>
      <c r="D16" s="157">
        <v>7.5</v>
      </c>
      <c r="E16" s="156">
        <v>8.8000000000000007</v>
      </c>
      <c r="F16" s="156">
        <v>11</v>
      </c>
      <c r="G16" s="156">
        <v>13.9</v>
      </c>
      <c r="H16" s="156">
        <v>14.6</v>
      </c>
      <c r="I16" s="156">
        <v>16.399999999999999</v>
      </c>
      <c r="J16" s="156">
        <v>18.399999999999999</v>
      </c>
      <c r="K16" s="156">
        <v>21</v>
      </c>
      <c r="L16" s="156">
        <v>23.7</v>
      </c>
      <c r="M16" s="156">
        <v>26.9</v>
      </c>
      <c r="N16" s="156">
        <v>29.8</v>
      </c>
      <c r="O16" s="156">
        <v>33.299999999999997</v>
      </c>
      <c r="P16" s="156">
        <v>38</v>
      </c>
      <c r="Q16" s="156">
        <v>42.6</v>
      </c>
      <c r="R16" s="156">
        <v>47.5</v>
      </c>
      <c r="S16" s="156">
        <v>52.7</v>
      </c>
    </row>
    <row r="17" spans="1:26" ht="21" customHeight="1" x14ac:dyDescent="0.25">
      <c r="A17" s="283"/>
      <c r="B17" s="279"/>
      <c r="C17" s="208" t="s">
        <v>167</v>
      </c>
      <c r="D17" s="157">
        <v>7.3</v>
      </c>
      <c r="E17" s="156">
        <v>10</v>
      </c>
      <c r="F17" s="156">
        <v>11.9</v>
      </c>
      <c r="G17" s="156">
        <v>13.6</v>
      </c>
      <c r="H17" s="156">
        <v>15.4</v>
      </c>
      <c r="I17" s="156">
        <v>17.7</v>
      </c>
      <c r="J17" s="156">
        <v>19.899999999999999</v>
      </c>
      <c r="K17" s="156">
        <v>21.7</v>
      </c>
      <c r="L17" s="156">
        <v>24.9</v>
      </c>
      <c r="M17" s="156">
        <v>28</v>
      </c>
      <c r="N17" s="156">
        <v>31.5</v>
      </c>
      <c r="O17" s="156">
        <v>35.5</v>
      </c>
      <c r="P17" s="156">
        <v>40.5</v>
      </c>
      <c r="Q17" s="156">
        <v>45.1</v>
      </c>
      <c r="R17" s="156">
        <v>49.3</v>
      </c>
      <c r="S17" s="156">
        <v>54.4</v>
      </c>
    </row>
    <row r="18" spans="1:26" ht="21" customHeight="1" x14ac:dyDescent="0.25">
      <c r="A18" s="283"/>
      <c r="B18" s="279"/>
      <c r="C18" s="208" t="s">
        <v>168</v>
      </c>
      <c r="D18" s="159" t="s">
        <v>0</v>
      </c>
      <c r="E18" s="158">
        <v>9</v>
      </c>
      <c r="F18" s="158">
        <v>10.7</v>
      </c>
      <c r="G18" s="158">
        <v>13.6</v>
      </c>
      <c r="H18" s="158">
        <v>14.5</v>
      </c>
      <c r="I18" s="158">
        <v>17</v>
      </c>
      <c r="J18" s="158">
        <v>19.399999999999999</v>
      </c>
      <c r="K18" s="156">
        <v>21.254967602591787</v>
      </c>
      <c r="L18" s="156">
        <v>23.979639448568403</v>
      </c>
      <c r="M18" s="156">
        <v>27.023877551020412</v>
      </c>
      <c r="N18" s="156">
        <v>31.022433862433864</v>
      </c>
      <c r="O18" s="156">
        <v>34.351337958374629</v>
      </c>
      <c r="P18" s="156">
        <v>38.443363728470111</v>
      </c>
      <c r="Q18" s="156">
        <v>43.950781250000006</v>
      </c>
      <c r="R18" s="156">
        <v>48.558837429111534</v>
      </c>
      <c r="S18" s="156">
        <v>53.293433895297255</v>
      </c>
    </row>
    <row r="19" spans="1:26" ht="21" customHeight="1" x14ac:dyDescent="0.25">
      <c r="A19" s="283"/>
      <c r="B19" s="279"/>
      <c r="C19" s="208" t="s">
        <v>171</v>
      </c>
      <c r="D19" s="159" t="s">
        <v>0</v>
      </c>
      <c r="E19" s="158">
        <v>9.1999999999999993</v>
      </c>
      <c r="F19" s="158">
        <v>12.5</v>
      </c>
      <c r="G19" s="158">
        <v>13.5</v>
      </c>
      <c r="H19" s="158">
        <v>15.4</v>
      </c>
      <c r="I19" s="158">
        <v>16.8</v>
      </c>
      <c r="J19" s="158">
        <v>19.7</v>
      </c>
      <c r="K19" s="156">
        <v>21.346624472573843</v>
      </c>
      <c r="L19" s="156">
        <v>23.88657314629258</v>
      </c>
      <c r="M19" s="156">
        <v>27.504907306434028</v>
      </c>
      <c r="N19" s="156">
        <v>31.125770020533885</v>
      </c>
      <c r="O19" s="156">
        <v>34.045026737967916</v>
      </c>
      <c r="P19" s="156">
        <v>38.972824919441464</v>
      </c>
      <c r="Q19" s="156">
        <v>43.866602687140116</v>
      </c>
      <c r="R19" s="156">
        <v>48.971235521235528</v>
      </c>
      <c r="S19" s="156">
        <v>53.497802197802194</v>
      </c>
    </row>
    <row r="20" spans="1:26" ht="21" customHeight="1" x14ac:dyDescent="0.25">
      <c r="A20" s="283"/>
      <c r="B20" s="279"/>
      <c r="C20" s="208" t="s">
        <v>310</v>
      </c>
      <c r="D20" s="160" t="s">
        <v>0</v>
      </c>
      <c r="E20" s="161">
        <v>8.8000000000000007</v>
      </c>
      <c r="F20" s="161">
        <v>10.8</v>
      </c>
      <c r="G20" s="161">
        <v>13</v>
      </c>
      <c r="H20" s="161">
        <v>14.6</v>
      </c>
      <c r="I20" s="161">
        <v>16.7</v>
      </c>
      <c r="J20" s="161">
        <v>19.100000000000001</v>
      </c>
      <c r="K20" s="162">
        <v>21.2</v>
      </c>
      <c r="L20" s="162">
        <v>25.8</v>
      </c>
      <c r="M20" s="162">
        <v>27</v>
      </c>
      <c r="N20" s="162">
        <v>30.7</v>
      </c>
      <c r="O20" s="162">
        <v>34.4</v>
      </c>
      <c r="P20" s="162">
        <v>40.299999999999997</v>
      </c>
      <c r="Q20" s="162">
        <v>44.1</v>
      </c>
      <c r="R20" s="162">
        <v>48.6</v>
      </c>
      <c r="S20" s="162">
        <v>53.8</v>
      </c>
    </row>
    <row r="21" spans="1:26" ht="21" customHeight="1" x14ac:dyDescent="0.25">
      <c r="A21" s="284"/>
      <c r="B21" s="280"/>
      <c r="C21" s="188" t="s">
        <v>124</v>
      </c>
      <c r="D21" s="163" t="s">
        <v>312</v>
      </c>
      <c r="E21" s="164" t="s">
        <v>312</v>
      </c>
      <c r="F21" s="164" t="s">
        <v>312</v>
      </c>
      <c r="G21" s="164" t="s">
        <v>312</v>
      </c>
      <c r="H21" s="164" t="s">
        <v>312</v>
      </c>
      <c r="I21" s="164" t="s">
        <v>312</v>
      </c>
      <c r="J21" s="164" t="s">
        <v>312</v>
      </c>
      <c r="K21" s="167">
        <v>21.6</v>
      </c>
      <c r="L21" s="167">
        <v>24.5</v>
      </c>
      <c r="M21" s="167">
        <v>27.8</v>
      </c>
      <c r="N21" s="167">
        <v>31.4</v>
      </c>
      <c r="O21" s="167">
        <v>35.299999999999997</v>
      </c>
      <c r="P21" s="167">
        <v>39.9</v>
      </c>
      <c r="Q21" s="167">
        <v>45.8</v>
      </c>
      <c r="R21" s="167">
        <v>50.6</v>
      </c>
      <c r="S21" s="167">
        <v>54.9</v>
      </c>
    </row>
    <row r="22" spans="1:26" ht="21" customHeight="1" x14ac:dyDescent="0.25">
      <c r="A22" s="282" t="s">
        <v>160</v>
      </c>
      <c r="B22" s="279" t="s">
        <v>126</v>
      </c>
      <c r="C22" s="187" t="s">
        <v>170</v>
      </c>
      <c r="D22" s="157">
        <v>61.6</v>
      </c>
      <c r="E22" s="156">
        <v>69.7</v>
      </c>
      <c r="F22" s="156">
        <v>77</v>
      </c>
      <c r="G22" s="156">
        <v>85.7</v>
      </c>
      <c r="H22" s="156">
        <v>94.7</v>
      </c>
      <c r="I22" s="156">
        <v>102.5</v>
      </c>
      <c r="J22" s="156">
        <v>108.7</v>
      </c>
      <c r="K22" s="156">
        <v>114.9</v>
      </c>
      <c r="L22" s="156">
        <v>120.8</v>
      </c>
      <c r="M22" s="156">
        <v>127.2</v>
      </c>
      <c r="N22" s="156">
        <v>132.9</v>
      </c>
      <c r="O22" s="156">
        <v>139.5</v>
      </c>
      <c r="P22" s="156">
        <v>146</v>
      </c>
      <c r="Q22" s="156">
        <v>152.19999999999999</v>
      </c>
      <c r="R22" s="156">
        <v>155</v>
      </c>
      <c r="S22" s="156">
        <v>156.80000000000001</v>
      </c>
    </row>
    <row r="23" spans="1:26" ht="21" customHeight="1" x14ac:dyDescent="0.25">
      <c r="A23" s="283"/>
      <c r="B23" s="279"/>
      <c r="C23" s="208" t="s">
        <v>167</v>
      </c>
      <c r="D23" s="159" t="s">
        <v>0</v>
      </c>
      <c r="E23" s="156">
        <v>74.400000000000006</v>
      </c>
      <c r="F23" s="156">
        <v>82.8</v>
      </c>
      <c r="G23" s="156">
        <v>91.2</v>
      </c>
      <c r="H23" s="156">
        <v>98.3</v>
      </c>
      <c r="I23" s="156">
        <v>105.1</v>
      </c>
      <c r="J23" s="156">
        <v>112.6</v>
      </c>
      <c r="K23" s="156">
        <v>116.9</v>
      </c>
      <c r="L23" s="156">
        <v>122.6</v>
      </c>
      <c r="M23" s="156">
        <v>128.80000000000001</v>
      </c>
      <c r="N23" s="156">
        <v>134.4</v>
      </c>
      <c r="O23" s="156">
        <v>141.1</v>
      </c>
      <c r="P23" s="156">
        <v>148.1</v>
      </c>
      <c r="Q23" s="156">
        <v>152.4</v>
      </c>
      <c r="R23" s="156">
        <v>155.5</v>
      </c>
      <c r="S23" s="156">
        <v>156.6</v>
      </c>
      <c r="Z23" s="2" t="s">
        <v>336</v>
      </c>
    </row>
    <row r="24" spans="1:26" ht="21" customHeight="1" x14ac:dyDescent="0.25">
      <c r="A24" s="283"/>
      <c r="B24" s="279"/>
      <c r="C24" s="208" t="s">
        <v>168</v>
      </c>
      <c r="D24" s="159">
        <v>58.8</v>
      </c>
      <c r="E24" s="158">
        <v>72.900000000000006</v>
      </c>
      <c r="F24" s="158">
        <v>79</v>
      </c>
      <c r="G24" s="158">
        <v>83.9</v>
      </c>
      <c r="H24" s="158">
        <v>97.2</v>
      </c>
      <c r="I24" s="158">
        <v>100.2</v>
      </c>
      <c r="J24" s="158">
        <v>104.4</v>
      </c>
      <c r="K24" s="156">
        <v>114.24407158836689</v>
      </c>
      <c r="L24" s="156">
        <v>120.9887949260042</v>
      </c>
      <c r="M24" s="156">
        <v>127.43904761904761</v>
      </c>
      <c r="N24" s="156">
        <v>134.20083507306884</v>
      </c>
      <c r="O24" s="156">
        <v>141.29214830970557</v>
      </c>
      <c r="P24" s="156">
        <v>146.5840811965812</v>
      </c>
      <c r="Q24" s="156">
        <v>152.38298872180454</v>
      </c>
      <c r="R24" s="156">
        <v>154.86027397260276</v>
      </c>
      <c r="S24" s="156">
        <v>158.015625</v>
      </c>
    </row>
    <row r="25" spans="1:26" ht="21" customHeight="1" x14ac:dyDescent="0.25">
      <c r="A25" s="283"/>
      <c r="B25" s="279"/>
      <c r="C25" s="208" t="s">
        <v>171</v>
      </c>
      <c r="D25" s="159" t="s">
        <v>0</v>
      </c>
      <c r="E25" s="158">
        <v>72.3</v>
      </c>
      <c r="F25" s="158">
        <v>82.3</v>
      </c>
      <c r="G25" s="158">
        <v>94.4</v>
      </c>
      <c r="H25" s="158">
        <v>100.1</v>
      </c>
      <c r="I25" s="158">
        <v>107.5</v>
      </c>
      <c r="J25" s="158">
        <v>112.4</v>
      </c>
      <c r="K25" s="156">
        <v>115.25315852205006</v>
      </c>
      <c r="L25" s="156">
        <v>121.45287485907552</v>
      </c>
      <c r="M25" s="156">
        <v>126.7315673289183</v>
      </c>
      <c r="N25" s="156">
        <v>133.61597051597053</v>
      </c>
      <c r="O25" s="156">
        <v>140.96836734693878</v>
      </c>
      <c r="P25" s="156">
        <v>146.59320276497698</v>
      </c>
      <c r="Q25" s="156">
        <v>151.85036900369002</v>
      </c>
      <c r="R25" s="156">
        <v>155.02469387755104</v>
      </c>
      <c r="S25" s="156">
        <v>156.21964679911699</v>
      </c>
    </row>
    <row r="26" spans="1:26" ht="21" customHeight="1" x14ac:dyDescent="0.25">
      <c r="A26" s="283"/>
      <c r="B26" s="279"/>
      <c r="C26" s="208" t="s">
        <v>310</v>
      </c>
      <c r="D26" s="160" t="s">
        <v>0</v>
      </c>
      <c r="E26" s="161">
        <v>67.8</v>
      </c>
      <c r="F26" s="161">
        <v>77.900000000000006</v>
      </c>
      <c r="G26" s="161">
        <v>87.3</v>
      </c>
      <c r="H26" s="161">
        <v>95.5</v>
      </c>
      <c r="I26" s="161">
        <v>101.6</v>
      </c>
      <c r="J26" s="161">
        <v>108.7</v>
      </c>
      <c r="K26" s="162">
        <v>115.5</v>
      </c>
      <c r="L26" s="162">
        <v>121.2</v>
      </c>
      <c r="M26" s="162">
        <v>127</v>
      </c>
      <c r="N26" s="162">
        <v>133.4</v>
      </c>
      <c r="O26" s="162">
        <v>140.19999999999999</v>
      </c>
      <c r="P26" s="162">
        <v>148.1</v>
      </c>
      <c r="Q26" s="162">
        <v>152.4</v>
      </c>
      <c r="R26" s="162">
        <v>155.5</v>
      </c>
      <c r="S26" s="162">
        <v>157</v>
      </c>
    </row>
    <row r="27" spans="1:26" ht="21" customHeight="1" x14ac:dyDescent="0.25">
      <c r="A27" s="283"/>
      <c r="B27" s="279"/>
      <c r="C27" s="188" t="s">
        <v>124</v>
      </c>
      <c r="D27" s="163" t="s">
        <v>0</v>
      </c>
      <c r="E27" s="164" t="s">
        <v>0</v>
      </c>
      <c r="F27" s="164" t="s">
        <v>0</v>
      </c>
      <c r="G27" s="164" t="s">
        <v>0</v>
      </c>
      <c r="H27" s="164" t="s">
        <v>0</v>
      </c>
      <c r="I27" s="165" t="s">
        <v>0</v>
      </c>
      <c r="J27" s="166" t="s">
        <v>0</v>
      </c>
      <c r="K27" s="167">
        <v>116</v>
      </c>
      <c r="L27" s="167">
        <v>122.1</v>
      </c>
      <c r="M27" s="167">
        <v>127.8</v>
      </c>
      <c r="N27" s="167">
        <v>134.4</v>
      </c>
      <c r="O27" s="167">
        <v>141.4</v>
      </c>
      <c r="P27" s="167">
        <v>147.9</v>
      </c>
      <c r="Q27" s="167">
        <v>152.30000000000001</v>
      </c>
      <c r="R27" s="167">
        <v>155</v>
      </c>
      <c r="S27" s="167">
        <v>156.4</v>
      </c>
    </row>
    <row r="28" spans="1:26" ht="21" customHeight="1" x14ac:dyDescent="0.25">
      <c r="A28" s="283"/>
      <c r="B28" s="278" t="s">
        <v>125</v>
      </c>
      <c r="C28" s="187" t="s">
        <v>170</v>
      </c>
      <c r="D28" s="157">
        <v>6.3</v>
      </c>
      <c r="E28" s="156">
        <v>8.1999999999999993</v>
      </c>
      <c r="F28" s="156">
        <v>10</v>
      </c>
      <c r="G28" s="156">
        <v>12.3</v>
      </c>
      <c r="H28" s="156">
        <v>14.1</v>
      </c>
      <c r="I28" s="156">
        <v>16.100000000000001</v>
      </c>
      <c r="J28" s="156">
        <v>18.2</v>
      </c>
      <c r="K28" s="156">
        <v>20.5</v>
      </c>
      <c r="L28" s="156">
        <v>23</v>
      </c>
      <c r="M28" s="156">
        <v>25.9</v>
      </c>
      <c r="N28" s="156">
        <v>29.7</v>
      </c>
      <c r="O28" s="156">
        <v>33</v>
      </c>
      <c r="P28" s="156">
        <v>37.6</v>
      </c>
      <c r="Q28" s="156">
        <v>42.3</v>
      </c>
      <c r="R28" s="156">
        <v>45.6</v>
      </c>
      <c r="S28" s="156">
        <v>48.8</v>
      </c>
    </row>
    <row r="29" spans="1:26" ht="21" customHeight="1" x14ac:dyDescent="0.25">
      <c r="A29" s="283"/>
      <c r="B29" s="279"/>
      <c r="C29" s="208" t="s">
        <v>167</v>
      </c>
      <c r="D29" s="159" t="s">
        <v>0</v>
      </c>
      <c r="E29" s="156">
        <v>9.3000000000000007</v>
      </c>
      <c r="F29" s="156">
        <v>11.3</v>
      </c>
      <c r="G29" s="156">
        <v>13.2</v>
      </c>
      <c r="H29" s="156">
        <v>15</v>
      </c>
      <c r="I29" s="156">
        <v>17.100000000000001</v>
      </c>
      <c r="J29" s="156">
        <v>19.399999999999999</v>
      </c>
      <c r="K29" s="156">
        <v>21.3</v>
      </c>
      <c r="L29" s="156">
        <v>24</v>
      </c>
      <c r="M29" s="156">
        <v>27.1</v>
      </c>
      <c r="N29" s="156">
        <v>30.5</v>
      </c>
      <c r="O29" s="156">
        <v>34.4</v>
      </c>
      <c r="P29" s="156">
        <v>39.700000000000003</v>
      </c>
      <c r="Q29" s="156">
        <v>43.6</v>
      </c>
      <c r="R29" s="156">
        <v>46.9</v>
      </c>
      <c r="S29" s="156">
        <v>49.5</v>
      </c>
    </row>
    <row r="30" spans="1:26" ht="21" customHeight="1" x14ac:dyDescent="0.25">
      <c r="A30" s="283"/>
      <c r="B30" s="279"/>
      <c r="C30" s="208" t="s">
        <v>168</v>
      </c>
      <c r="D30" s="159">
        <v>5.4</v>
      </c>
      <c r="E30" s="158">
        <v>9.3000000000000007</v>
      </c>
      <c r="F30" s="158">
        <v>10.5</v>
      </c>
      <c r="G30" s="158">
        <v>12.3</v>
      </c>
      <c r="H30" s="158">
        <v>15.1</v>
      </c>
      <c r="I30" s="158">
        <v>16.2</v>
      </c>
      <c r="J30" s="158">
        <v>18.2</v>
      </c>
      <c r="K30" s="156">
        <v>20.413199105145416</v>
      </c>
      <c r="L30" s="156">
        <v>23.15983086680761</v>
      </c>
      <c r="M30" s="156">
        <v>26.392275132275135</v>
      </c>
      <c r="N30" s="156">
        <v>29.898329853862215</v>
      </c>
      <c r="O30" s="156">
        <v>33.92660850599782</v>
      </c>
      <c r="P30" s="156">
        <v>38.529166666666654</v>
      </c>
      <c r="Q30" s="156">
        <v>42.596898496240598</v>
      </c>
      <c r="R30" s="156">
        <v>46.064313725490194</v>
      </c>
      <c r="S30" s="156">
        <v>48.930615234374997</v>
      </c>
    </row>
    <row r="31" spans="1:26" ht="21" customHeight="1" x14ac:dyDescent="0.25">
      <c r="A31" s="283"/>
      <c r="B31" s="279"/>
      <c r="C31" s="208" t="s">
        <v>171</v>
      </c>
      <c r="D31" s="159" t="s">
        <v>0</v>
      </c>
      <c r="E31" s="158">
        <v>10.5</v>
      </c>
      <c r="F31" s="158">
        <v>10.7</v>
      </c>
      <c r="G31" s="158">
        <v>13.5</v>
      </c>
      <c r="H31" s="158">
        <v>15.2</v>
      </c>
      <c r="I31" s="158">
        <v>16.899999999999999</v>
      </c>
      <c r="J31" s="158">
        <v>19.3</v>
      </c>
      <c r="K31" s="156">
        <v>20.623122765196662</v>
      </c>
      <c r="L31" s="156">
        <v>23.431567080045095</v>
      </c>
      <c r="M31" s="156">
        <v>26.354525386313462</v>
      </c>
      <c r="N31" s="156">
        <v>30.010933660933659</v>
      </c>
      <c r="O31" s="156">
        <v>34.688321995464847</v>
      </c>
      <c r="P31" s="156">
        <v>38.977675489067884</v>
      </c>
      <c r="Q31" s="156">
        <v>43.053690036900363</v>
      </c>
      <c r="R31" s="156">
        <v>46.866798418972337</v>
      </c>
      <c r="S31" s="156">
        <v>48.335938189845479</v>
      </c>
    </row>
    <row r="32" spans="1:26" ht="21" customHeight="1" x14ac:dyDescent="0.25">
      <c r="A32" s="283"/>
      <c r="B32" s="279"/>
      <c r="C32" s="189" t="s">
        <v>310</v>
      </c>
      <c r="D32" s="160" t="s">
        <v>0</v>
      </c>
      <c r="E32" s="161">
        <v>7.7</v>
      </c>
      <c r="F32" s="161">
        <v>10.1</v>
      </c>
      <c r="G32" s="161">
        <v>12.5</v>
      </c>
      <c r="H32" s="161">
        <v>14.4</v>
      </c>
      <c r="I32" s="161">
        <v>16.100000000000001</v>
      </c>
      <c r="J32" s="161">
        <v>18.100000000000001</v>
      </c>
      <c r="K32" s="162">
        <v>20.7</v>
      </c>
      <c r="L32" s="162">
        <v>23.3</v>
      </c>
      <c r="M32" s="162">
        <v>26</v>
      </c>
      <c r="N32" s="162">
        <v>30</v>
      </c>
      <c r="O32" s="162">
        <v>34.5</v>
      </c>
      <c r="P32" s="162">
        <v>41.7</v>
      </c>
      <c r="Q32" s="162">
        <v>43</v>
      </c>
      <c r="R32" s="162">
        <v>46.4</v>
      </c>
      <c r="S32" s="162">
        <v>48.6</v>
      </c>
    </row>
    <row r="33" spans="1:19" ht="21" customHeight="1" x14ac:dyDescent="0.25">
      <c r="A33" s="285"/>
      <c r="B33" s="281"/>
      <c r="C33" s="190" t="s">
        <v>124</v>
      </c>
      <c r="D33" s="168" t="s">
        <v>0</v>
      </c>
      <c r="E33" s="169" t="s">
        <v>0</v>
      </c>
      <c r="F33" s="169" t="s">
        <v>0</v>
      </c>
      <c r="G33" s="169" t="s">
        <v>0</v>
      </c>
      <c r="H33" s="169" t="s">
        <v>0</v>
      </c>
      <c r="I33" s="170" t="s">
        <v>0</v>
      </c>
      <c r="J33" s="171" t="s">
        <v>0</v>
      </c>
      <c r="K33" s="172">
        <v>21.2</v>
      </c>
      <c r="L33" s="172">
        <v>24</v>
      </c>
      <c r="M33" s="172">
        <v>27</v>
      </c>
      <c r="N33" s="172">
        <v>31</v>
      </c>
      <c r="O33" s="172">
        <v>35.299999999999997</v>
      </c>
      <c r="P33" s="172">
        <v>40.200000000000003</v>
      </c>
      <c r="Q33" s="172">
        <v>44.5</v>
      </c>
      <c r="R33" s="172">
        <v>47.6</v>
      </c>
      <c r="S33" s="172">
        <v>49.8</v>
      </c>
    </row>
    <row r="34" spans="1:19" x14ac:dyDescent="0.25">
      <c r="A34" s="70"/>
      <c r="B34" s="70"/>
      <c r="C34" s="71"/>
      <c r="D34" s="69"/>
      <c r="E34" s="69"/>
      <c r="F34" s="69"/>
      <c r="G34" s="69"/>
      <c r="H34" s="69"/>
      <c r="I34" s="216"/>
      <c r="J34" s="216"/>
      <c r="K34" s="233"/>
      <c r="L34" s="233"/>
      <c r="M34" s="233"/>
      <c r="N34" s="233"/>
      <c r="O34" s="233"/>
      <c r="P34" s="233"/>
      <c r="Q34" s="233"/>
      <c r="R34" s="233"/>
      <c r="S34" s="15" t="s">
        <v>342</v>
      </c>
    </row>
    <row r="35" spans="1:19" ht="32.25" customHeight="1" x14ac:dyDescent="0.25">
      <c r="A35" s="277" t="s">
        <v>338</v>
      </c>
      <c r="B35" s="277"/>
      <c r="C35" s="277"/>
      <c r="D35" s="277"/>
      <c r="E35" s="277"/>
      <c r="F35" s="277"/>
      <c r="G35" s="277"/>
      <c r="H35" s="277"/>
      <c r="I35" s="277"/>
      <c r="J35" s="277"/>
      <c r="K35" s="277"/>
      <c r="L35" s="277"/>
      <c r="M35" s="277"/>
      <c r="N35" s="277"/>
      <c r="O35" s="277"/>
      <c r="P35" s="277"/>
      <c r="Q35" s="277"/>
      <c r="R35" s="277"/>
      <c r="S35" s="277"/>
    </row>
    <row r="36" spans="1:19" x14ac:dyDescent="0.25">
      <c r="B36" s="8"/>
      <c r="C36" s="8"/>
      <c r="S36" s="8"/>
    </row>
    <row r="37" spans="1:19" x14ac:dyDescent="0.25">
      <c r="C37" s="8"/>
      <c r="S37" s="8"/>
    </row>
  </sheetData>
  <sheetProtection formatCells="0"/>
  <customSheetViews>
    <customSheetView guid="{2C390AD3-7D24-4790-A52E-DA48AC473F8C}" showPageBreaks="1" printArea="1" view="pageLayout">
      <selection activeCell="T32" sqref="T32"/>
      <pageMargins left="0.23622047244094491" right="0.23622047244094491" top="0.74803149606299213" bottom="0.74803149606299213" header="0.31496062992125984" footer="0.31496062992125984"/>
      <pageSetup paperSize="9" scale="75" orientation="portrait" r:id="rId1"/>
      <headerFooter alignWithMargins="0">
        <oddFooter>&amp;C&amp;A</oddFooter>
      </headerFooter>
    </customSheetView>
    <customSheetView guid="{42EEE81E-436B-4E59-9754-2B09443AB206}" topLeftCell="A16">
      <selection activeCell="I34" sqref="I34"/>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howPageBreaks="1" printArea="1" view="pageLayout">
      <selection activeCell="J33" sqref="J33"/>
      <pageMargins left="0.23622047244094491" right="0.23622047244094491" top="0.74803149606299213" bottom="0.74803149606299213" header="0.31496062992125984" footer="0.31496062992125984"/>
      <pageSetup paperSize="9" scale="75" orientation="portrait" r:id="rId3"/>
      <headerFooter alignWithMargins="0">
        <oddFooter>&amp;C&amp;A</oddFooter>
      </headerFooter>
    </customSheetView>
    <customSheetView guid="{DABDF0D7-CA13-48AE-9BA6-C7516D16550D}" showPageBreaks="1" printArea="1" view="pageBreakPreview">
      <selection activeCell="K34" sqref="K34"/>
      <pageMargins left="0.19685039370078741" right="0.70866141732283472" top="0.59055118110236227" bottom="0.59055118110236227" header="0.51181102362204722" footer="0.51181102362204722"/>
      <printOptions horizontalCentered="1"/>
      <pageSetup paperSize="9" scale="81" orientation="portrait" r:id="rId4"/>
      <headerFooter alignWithMargins="0"/>
    </customSheetView>
    <customSheetView guid="{FF42AFFC-DA2B-4DFA-AD62-5057A742DE60}" printArea="1" topLeftCell="A16">
      <selection activeCell="I34" sqref="I34"/>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12">
    <mergeCell ref="A3:S3"/>
    <mergeCell ref="D8:J8"/>
    <mergeCell ref="K8:P8"/>
    <mergeCell ref="Q8:S8"/>
    <mergeCell ref="A8:C9"/>
    <mergeCell ref="A35:S35"/>
    <mergeCell ref="B10:B15"/>
    <mergeCell ref="B16:B21"/>
    <mergeCell ref="B22:B27"/>
    <mergeCell ref="B28:B33"/>
    <mergeCell ref="A10:A21"/>
    <mergeCell ref="A22:A33"/>
  </mergeCells>
  <phoneticPr fontId="4"/>
  <pageMargins left="0.25" right="0.25" top="0.75" bottom="0.75" header="0.3" footer="0.3"/>
  <pageSetup paperSize="9" fitToHeight="0"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Layout" topLeftCell="A5" zoomScaleNormal="100" zoomScaleSheetLayoutView="100" workbookViewId="0">
      <selection activeCell="A3" sqref="A3:S3"/>
    </sheetView>
  </sheetViews>
  <sheetFormatPr defaultColWidth="1.53125" defaultRowHeight="12" x14ac:dyDescent="0.25"/>
  <cols>
    <col min="1" max="1" width="2.796875" style="2" customWidth="1"/>
    <col min="2" max="2" width="17.53125" style="2" customWidth="1"/>
    <col min="3" max="7" width="16.1328125" style="2" customWidth="1"/>
    <col min="8" max="16384" width="1.53125" style="2"/>
  </cols>
  <sheetData>
    <row r="1" spans="1:7" s="6" customFormat="1" ht="18.75" x14ac:dyDescent="0.25">
      <c r="A1" s="4" t="str">
        <f ca="1">MID(CELL("FILENAME",A1),FIND("]",CELL("FILENAME",A1))+1,99)&amp;"　"&amp;"死因別死亡数"</f>
        <v>52　死因別死亡数</v>
      </c>
      <c r="B1" s="4"/>
      <c r="C1" s="5"/>
      <c r="D1" s="5"/>
      <c r="E1" s="5"/>
      <c r="F1" s="5"/>
      <c r="G1" s="5"/>
    </row>
    <row r="2" spans="1:7" x14ac:dyDescent="0.25">
      <c r="A2" s="7"/>
      <c r="B2" s="7"/>
    </row>
    <row r="3" spans="1:7" s="96" customFormat="1" ht="1.25" customHeight="1" x14ac:dyDescent="0.25">
      <c r="A3" s="286"/>
      <c r="B3" s="286"/>
      <c r="C3" s="286"/>
      <c r="D3" s="286"/>
      <c r="E3" s="286"/>
      <c r="F3" s="286"/>
      <c r="G3" s="286"/>
    </row>
    <row r="4" spans="1:7" ht="1.25" customHeight="1" x14ac:dyDescent="0.25">
      <c r="A4" s="8"/>
      <c r="B4" s="8"/>
      <c r="C4" s="8"/>
      <c r="D4" s="8"/>
      <c r="E4" s="8"/>
      <c r="F4" s="8"/>
      <c r="G4" s="8"/>
    </row>
    <row r="5" spans="1:7" s="96" customFormat="1" ht="1.25" customHeight="1" x14ac:dyDescent="0.25">
      <c r="A5" s="191"/>
      <c r="B5" s="191"/>
      <c r="C5" s="191"/>
      <c r="D5" s="191"/>
      <c r="E5" s="191"/>
      <c r="F5" s="191"/>
      <c r="G5" s="191"/>
    </row>
    <row r="6" spans="1:7" ht="1.25" customHeight="1" x14ac:dyDescent="0.25">
      <c r="A6" s="7"/>
      <c r="B6" s="7"/>
    </row>
    <row r="7" spans="1:7" s="12" customFormat="1" ht="30.6" customHeight="1" x14ac:dyDescent="0.25">
      <c r="A7" s="294" t="s">
        <v>161</v>
      </c>
      <c r="B7" s="295"/>
      <c r="C7" s="9" t="s">
        <v>165</v>
      </c>
      <c r="D7" s="9" t="s">
        <v>170</v>
      </c>
      <c r="E7" s="10" t="s">
        <v>167</v>
      </c>
      <c r="F7" s="10" t="s">
        <v>168</v>
      </c>
      <c r="G7" s="11" t="s">
        <v>171</v>
      </c>
    </row>
    <row r="8" spans="1:7" ht="42" customHeight="1" x14ac:dyDescent="0.25">
      <c r="A8" s="296" t="s">
        <v>31</v>
      </c>
      <c r="B8" s="297"/>
      <c r="C8" s="13">
        <v>3756</v>
      </c>
      <c r="D8" s="13">
        <v>3714</v>
      </c>
      <c r="E8" s="13">
        <v>3845</v>
      </c>
      <c r="F8" s="13">
        <v>4025</v>
      </c>
      <c r="G8" s="234">
        <v>4419</v>
      </c>
    </row>
    <row r="9" spans="1:7" ht="42" customHeight="1" x14ac:dyDescent="0.25">
      <c r="A9" s="134"/>
      <c r="B9" s="202" t="s">
        <v>210</v>
      </c>
      <c r="C9" s="13">
        <v>1103</v>
      </c>
      <c r="D9" s="13">
        <v>1086</v>
      </c>
      <c r="E9" s="13">
        <v>1158</v>
      </c>
      <c r="F9" s="13">
        <v>1177</v>
      </c>
      <c r="G9" s="234">
        <v>1145</v>
      </c>
    </row>
    <row r="10" spans="1:7" ht="42" customHeight="1" x14ac:dyDescent="0.25">
      <c r="A10" s="134"/>
      <c r="B10" s="274" t="s">
        <v>30</v>
      </c>
      <c r="C10" s="13">
        <v>679</v>
      </c>
      <c r="D10" s="13">
        <v>684</v>
      </c>
      <c r="E10" s="13">
        <v>647</v>
      </c>
      <c r="F10" s="13">
        <v>736</v>
      </c>
      <c r="G10" s="234">
        <v>808</v>
      </c>
    </row>
    <row r="11" spans="1:7" ht="42" customHeight="1" x14ac:dyDescent="0.25">
      <c r="A11" s="134"/>
      <c r="B11" s="274" t="s">
        <v>211</v>
      </c>
      <c r="C11" s="13">
        <v>243</v>
      </c>
      <c r="D11" s="13">
        <v>218</v>
      </c>
      <c r="E11" s="13">
        <v>204</v>
      </c>
      <c r="F11" s="13">
        <v>215</v>
      </c>
      <c r="G11" s="234">
        <v>238</v>
      </c>
    </row>
    <row r="12" spans="1:7" ht="42" customHeight="1" x14ac:dyDescent="0.25">
      <c r="A12" s="134"/>
      <c r="B12" s="274" t="s">
        <v>29</v>
      </c>
      <c r="C12" s="13">
        <v>236</v>
      </c>
      <c r="D12" s="13">
        <v>193</v>
      </c>
      <c r="E12" s="13">
        <v>184</v>
      </c>
      <c r="F12" s="13">
        <v>187</v>
      </c>
      <c r="G12" s="234">
        <v>174</v>
      </c>
    </row>
    <row r="13" spans="1:7" ht="42" customHeight="1" x14ac:dyDescent="0.25">
      <c r="A13" s="134"/>
      <c r="B13" s="274" t="s">
        <v>212</v>
      </c>
      <c r="C13" s="13">
        <v>77</v>
      </c>
      <c r="D13" s="13">
        <v>78</v>
      </c>
      <c r="E13" s="13">
        <v>87</v>
      </c>
      <c r="F13" s="13">
        <v>81</v>
      </c>
      <c r="G13" s="234">
        <v>116</v>
      </c>
    </row>
    <row r="14" spans="1:7" ht="42" customHeight="1" x14ac:dyDescent="0.25">
      <c r="A14" s="134"/>
      <c r="B14" s="274" t="s">
        <v>28</v>
      </c>
      <c r="C14" s="13">
        <v>41</v>
      </c>
      <c r="D14" s="13">
        <v>37</v>
      </c>
      <c r="E14" s="13">
        <v>49</v>
      </c>
      <c r="F14" s="13">
        <v>50</v>
      </c>
      <c r="G14" s="234">
        <v>54</v>
      </c>
    </row>
    <row r="15" spans="1:7" ht="42" customHeight="1" x14ac:dyDescent="0.25">
      <c r="A15" s="134"/>
      <c r="B15" s="274" t="s">
        <v>27</v>
      </c>
      <c r="C15" s="13">
        <v>84</v>
      </c>
      <c r="D15" s="13">
        <v>61</v>
      </c>
      <c r="E15" s="13">
        <v>68</v>
      </c>
      <c r="F15" s="13">
        <v>47</v>
      </c>
      <c r="G15" s="234">
        <v>60</v>
      </c>
    </row>
    <row r="16" spans="1:7" ht="42" customHeight="1" x14ac:dyDescent="0.25">
      <c r="A16" s="134"/>
      <c r="B16" s="274" t="s">
        <v>26</v>
      </c>
      <c r="C16" s="13">
        <v>282</v>
      </c>
      <c r="D16" s="13">
        <v>287</v>
      </c>
      <c r="E16" s="13">
        <v>305</v>
      </c>
      <c r="F16" s="13">
        <v>382</v>
      </c>
      <c r="G16" s="234">
        <v>460</v>
      </c>
    </row>
    <row r="17" spans="1:7" ht="42" customHeight="1" x14ac:dyDescent="0.25">
      <c r="A17" s="134"/>
      <c r="B17" s="274" t="s">
        <v>213</v>
      </c>
      <c r="C17" s="13">
        <v>35</v>
      </c>
      <c r="D17" s="13">
        <v>68</v>
      </c>
      <c r="E17" s="13">
        <v>53</v>
      </c>
      <c r="F17" s="13">
        <v>42</v>
      </c>
      <c r="G17" s="234">
        <v>48</v>
      </c>
    </row>
    <row r="18" spans="1:7" ht="42" customHeight="1" x14ac:dyDescent="0.25">
      <c r="A18" s="134"/>
      <c r="B18" s="274" t="s">
        <v>25</v>
      </c>
      <c r="C18" s="13">
        <v>79</v>
      </c>
      <c r="D18" s="13">
        <v>76</v>
      </c>
      <c r="E18" s="13">
        <v>77</v>
      </c>
      <c r="F18" s="13">
        <v>75</v>
      </c>
      <c r="G18" s="234">
        <v>89</v>
      </c>
    </row>
    <row r="19" spans="1:7" ht="42" customHeight="1" x14ac:dyDescent="0.25">
      <c r="A19" s="134"/>
      <c r="B19" s="274" t="s">
        <v>24</v>
      </c>
      <c r="C19" s="13">
        <v>23</v>
      </c>
      <c r="D19" s="13">
        <v>24</v>
      </c>
      <c r="E19" s="13">
        <v>24</v>
      </c>
      <c r="F19" s="13">
        <v>36</v>
      </c>
      <c r="G19" s="234">
        <v>32</v>
      </c>
    </row>
    <row r="20" spans="1:7" ht="42" customHeight="1" x14ac:dyDescent="0.25">
      <c r="A20" s="136"/>
      <c r="B20" s="137" t="s">
        <v>23</v>
      </c>
      <c r="C20" s="14">
        <v>874</v>
      </c>
      <c r="D20" s="14">
        <v>902</v>
      </c>
      <c r="E20" s="14">
        <v>989</v>
      </c>
      <c r="F20" s="14">
        <v>997</v>
      </c>
      <c r="G20" s="235">
        <v>1195</v>
      </c>
    </row>
    <row r="21" spans="1:7" x14ac:dyDescent="0.25">
      <c r="G21" s="15" t="s">
        <v>222</v>
      </c>
    </row>
  </sheetData>
  <sheetProtection formatCells="0"/>
  <customSheetViews>
    <customSheetView guid="{2C390AD3-7D24-4790-A52E-DA48AC473F8C}">
      <selection activeCell="G8" sqref="G8"/>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selection activeCell="G8" sqref="G8"/>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pageMargins left="0.19685039370078741" right="0.70866141732283472" top="0.59055118110236227" bottom="0.59055118110236227" header="0.51181102362204722" footer="0.51181102362204722"/>
      <printOptions horizontalCentered="1"/>
      <pageSetup paperSize="9" scale="96" orientation="portrait" r:id="rId4"/>
      <headerFooter alignWithMargins="0"/>
    </customSheetView>
    <customSheetView guid="{FF42AFFC-DA2B-4DFA-AD62-5057A742DE60}">
      <selection activeCell="G8" sqref="G8"/>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3">
    <mergeCell ref="A3:G3"/>
    <mergeCell ref="A7:B7"/>
    <mergeCell ref="A8:B8"/>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view="pageLayout" zoomScaleNormal="100" zoomScaleSheetLayoutView="100" workbookViewId="0">
      <selection activeCell="D25" sqref="D25"/>
    </sheetView>
  </sheetViews>
  <sheetFormatPr defaultColWidth="8.86328125" defaultRowHeight="12" x14ac:dyDescent="0.25"/>
  <cols>
    <col min="1" max="1" width="5.1328125" style="120" customWidth="1"/>
    <col min="2" max="2" width="13.796875" style="120" customWidth="1"/>
    <col min="3" max="3" width="7.53125" style="120" customWidth="1"/>
    <col min="4" max="8" width="14.86328125" style="120" customWidth="1"/>
    <col min="9" max="16384" width="8.86328125" style="120"/>
  </cols>
  <sheetData>
    <row r="1" spans="1:43" s="6" customFormat="1" ht="18.75" x14ac:dyDescent="0.25">
      <c r="A1" s="4" t="str">
        <f ca="1">MID(CELL("FILENAME",A1),FIND("]",CELL("FILENAME",A1))+1,99)&amp;"　"&amp;"年齢 （５歳階級） 別死亡数"</f>
        <v>53　年齢 （５歳階級） 別死亡数</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1:43" s="2" customFormat="1" x14ac:dyDescent="0.25">
      <c r="A2" s="7"/>
      <c r="B2" s="7"/>
    </row>
    <row r="3" spans="1:43" s="96" customFormat="1" ht="1.25" customHeight="1" x14ac:dyDescent="0.25">
      <c r="A3" s="286"/>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row>
    <row r="4" spans="1:43" s="2" customFormat="1" ht="1.25" customHeigh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row>
    <row r="5" spans="1:43" s="96" customFormat="1" ht="1.25" customHeight="1" x14ac:dyDescent="0.25">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row>
    <row r="6" spans="1:43" s="2" customFormat="1" ht="1.25" customHeight="1" x14ac:dyDescent="0.25">
      <c r="A6" s="7"/>
      <c r="B6" s="7"/>
    </row>
    <row r="7" spans="1:43" s="149" customFormat="1" ht="20" customHeight="1" x14ac:dyDescent="0.25">
      <c r="A7" s="300" t="s">
        <v>161</v>
      </c>
      <c r="B7" s="300"/>
      <c r="C7" s="301"/>
      <c r="D7" s="9" t="s">
        <v>165</v>
      </c>
      <c r="E7" s="9" t="s">
        <v>166</v>
      </c>
      <c r="F7" s="9" t="s">
        <v>167</v>
      </c>
      <c r="G7" s="9" t="s">
        <v>168</v>
      </c>
      <c r="H7" s="148" t="s">
        <v>171</v>
      </c>
    </row>
    <row r="8" spans="1:43" ht="17.350000000000001" customHeight="1" x14ac:dyDescent="0.25">
      <c r="A8" s="302" t="s">
        <v>22</v>
      </c>
      <c r="B8" s="303"/>
      <c r="C8" s="150" t="s">
        <v>13</v>
      </c>
      <c r="D8" s="73">
        <v>3756</v>
      </c>
      <c r="E8" s="73">
        <v>3714</v>
      </c>
      <c r="F8" s="73">
        <v>3845</v>
      </c>
      <c r="G8" s="73">
        <v>4025</v>
      </c>
      <c r="H8" s="81">
        <v>4419</v>
      </c>
    </row>
    <row r="9" spans="1:43" ht="17.350000000000001" customHeight="1" x14ac:dyDescent="0.25">
      <c r="A9" s="304"/>
      <c r="B9" s="305"/>
      <c r="C9" s="140" t="s">
        <v>2</v>
      </c>
      <c r="D9" s="73">
        <v>1958</v>
      </c>
      <c r="E9" s="73">
        <v>1861</v>
      </c>
      <c r="F9" s="73">
        <v>2023</v>
      </c>
      <c r="G9" s="73">
        <v>2097</v>
      </c>
      <c r="H9" s="81">
        <v>2165</v>
      </c>
    </row>
    <row r="10" spans="1:43" ht="17.350000000000001" customHeight="1" x14ac:dyDescent="0.25">
      <c r="A10" s="304"/>
      <c r="B10" s="305"/>
      <c r="C10" s="140" t="s">
        <v>1</v>
      </c>
      <c r="D10" s="73">
        <v>1798</v>
      </c>
      <c r="E10" s="73">
        <v>1853</v>
      </c>
      <c r="F10" s="73">
        <v>1822</v>
      </c>
      <c r="G10" s="73">
        <v>1928</v>
      </c>
      <c r="H10" s="81">
        <v>2254</v>
      </c>
    </row>
    <row r="11" spans="1:43" ht="17.350000000000001" customHeight="1" x14ac:dyDescent="0.25">
      <c r="B11" s="298" t="s">
        <v>21</v>
      </c>
      <c r="C11" s="140" t="s">
        <v>2</v>
      </c>
      <c r="D11" s="73">
        <v>6</v>
      </c>
      <c r="E11" s="73">
        <v>6</v>
      </c>
      <c r="F11" s="73">
        <v>1</v>
      </c>
      <c r="G11" s="73">
        <v>4</v>
      </c>
      <c r="H11" s="81">
        <v>6</v>
      </c>
    </row>
    <row r="12" spans="1:43" ht="17.350000000000001" customHeight="1" x14ac:dyDescent="0.25">
      <c r="B12" s="299"/>
      <c r="C12" s="140" t="s">
        <v>1</v>
      </c>
      <c r="D12" s="73">
        <v>5</v>
      </c>
      <c r="E12" s="73">
        <v>1</v>
      </c>
      <c r="F12" s="73">
        <v>3</v>
      </c>
      <c r="G12" s="73">
        <v>3</v>
      </c>
      <c r="H12" s="81">
        <v>2</v>
      </c>
    </row>
    <row r="13" spans="1:43" ht="17.350000000000001" customHeight="1" x14ac:dyDescent="0.25">
      <c r="B13" s="298" t="s">
        <v>20</v>
      </c>
      <c r="C13" s="140" t="s">
        <v>2</v>
      </c>
      <c r="D13" s="73" t="s">
        <v>0</v>
      </c>
      <c r="E13" s="73" t="s">
        <v>0</v>
      </c>
      <c r="F13" s="73">
        <v>3</v>
      </c>
      <c r="G13" s="73" t="s">
        <v>0</v>
      </c>
      <c r="H13" s="81" t="s">
        <v>345</v>
      </c>
    </row>
    <row r="14" spans="1:43" ht="17.350000000000001" customHeight="1" x14ac:dyDescent="0.25">
      <c r="B14" s="299"/>
      <c r="C14" s="140" t="s">
        <v>1</v>
      </c>
      <c r="D14" s="73" t="s">
        <v>0</v>
      </c>
      <c r="E14" s="73" t="s">
        <v>0</v>
      </c>
      <c r="F14" s="73" t="s">
        <v>0</v>
      </c>
      <c r="G14" s="73" t="s">
        <v>0</v>
      </c>
      <c r="H14" s="81" t="s">
        <v>345</v>
      </c>
    </row>
    <row r="15" spans="1:43" ht="17.350000000000001" customHeight="1" x14ac:dyDescent="0.25">
      <c r="B15" s="298" t="s">
        <v>19</v>
      </c>
      <c r="C15" s="140" t="s">
        <v>2</v>
      </c>
      <c r="D15" s="73">
        <v>2</v>
      </c>
      <c r="E15" s="73">
        <v>1</v>
      </c>
      <c r="F15" s="73" t="s">
        <v>0</v>
      </c>
      <c r="G15" s="73">
        <v>2</v>
      </c>
      <c r="H15" s="81">
        <v>1</v>
      </c>
    </row>
    <row r="16" spans="1:43" ht="17.350000000000001" customHeight="1" x14ac:dyDescent="0.25">
      <c r="B16" s="299"/>
      <c r="C16" s="140" t="s">
        <v>1</v>
      </c>
      <c r="D16" s="73">
        <v>1</v>
      </c>
      <c r="E16" s="73" t="s">
        <v>0</v>
      </c>
      <c r="F16" s="73">
        <v>1</v>
      </c>
      <c r="G16" s="73" t="s">
        <v>0</v>
      </c>
      <c r="H16" s="81">
        <v>1</v>
      </c>
    </row>
    <row r="17" spans="2:8" ht="17.350000000000001" customHeight="1" x14ac:dyDescent="0.25">
      <c r="B17" s="298" t="s">
        <v>18</v>
      </c>
      <c r="C17" s="140" t="s">
        <v>2</v>
      </c>
      <c r="D17" s="73">
        <v>2</v>
      </c>
      <c r="E17" s="73">
        <v>4</v>
      </c>
      <c r="F17" s="73">
        <v>4</v>
      </c>
      <c r="G17" s="73">
        <v>5</v>
      </c>
      <c r="H17" s="81">
        <v>2</v>
      </c>
    </row>
    <row r="18" spans="2:8" ht="17.350000000000001" customHeight="1" x14ac:dyDescent="0.25">
      <c r="B18" s="299"/>
      <c r="C18" s="140" t="s">
        <v>1</v>
      </c>
      <c r="D18" s="73">
        <v>2</v>
      </c>
      <c r="E18" s="73" t="s">
        <v>0</v>
      </c>
      <c r="F18" s="73">
        <v>2</v>
      </c>
      <c r="G18" s="73" t="s">
        <v>0</v>
      </c>
      <c r="H18" s="81">
        <v>4</v>
      </c>
    </row>
    <row r="19" spans="2:8" ht="17.350000000000001" customHeight="1" x14ac:dyDescent="0.25">
      <c r="B19" s="298" t="s">
        <v>17</v>
      </c>
      <c r="C19" s="140" t="s">
        <v>2</v>
      </c>
      <c r="D19" s="73">
        <v>1</v>
      </c>
      <c r="E19" s="73">
        <v>4</v>
      </c>
      <c r="F19" s="73">
        <v>5</v>
      </c>
      <c r="G19" s="73">
        <v>2</v>
      </c>
      <c r="H19" s="81">
        <v>8</v>
      </c>
    </row>
    <row r="20" spans="2:8" ht="17.350000000000001" customHeight="1" x14ac:dyDescent="0.25">
      <c r="B20" s="299"/>
      <c r="C20" s="140" t="s">
        <v>1</v>
      </c>
      <c r="D20" s="73">
        <v>1</v>
      </c>
      <c r="E20" s="73">
        <v>4</v>
      </c>
      <c r="F20" s="73">
        <v>1</v>
      </c>
      <c r="G20" s="73">
        <v>1</v>
      </c>
      <c r="H20" s="81">
        <v>4</v>
      </c>
    </row>
    <row r="21" spans="2:8" ht="17.350000000000001" customHeight="1" x14ac:dyDescent="0.25">
      <c r="B21" s="298" t="s">
        <v>16</v>
      </c>
      <c r="C21" s="140" t="s">
        <v>2</v>
      </c>
      <c r="D21" s="73">
        <v>6</v>
      </c>
      <c r="E21" s="73">
        <v>7</v>
      </c>
      <c r="F21" s="73">
        <v>3</v>
      </c>
      <c r="G21" s="73">
        <v>3</v>
      </c>
      <c r="H21" s="81">
        <v>2</v>
      </c>
    </row>
    <row r="22" spans="2:8" ht="17.350000000000001" customHeight="1" x14ac:dyDescent="0.25">
      <c r="B22" s="299"/>
      <c r="C22" s="140" t="s">
        <v>1</v>
      </c>
      <c r="D22" s="73">
        <v>4</v>
      </c>
      <c r="E22" s="73">
        <v>3</v>
      </c>
      <c r="F22" s="73">
        <v>4</v>
      </c>
      <c r="G22" s="73">
        <v>4</v>
      </c>
      <c r="H22" s="81">
        <v>1</v>
      </c>
    </row>
    <row r="23" spans="2:8" ht="17.350000000000001" customHeight="1" x14ac:dyDescent="0.25">
      <c r="B23" s="298" t="s">
        <v>15</v>
      </c>
      <c r="C23" s="140" t="s">
        <v>2</v>
      </c>
      <c r="D23" s="73">
        <v>5</v>
      </c>
      <c r="E23" s="73">
        <v>9</v>
      </c>
      <c r="F23" s="73">
        <v>7</v>
      </c>
      <c r="G23" s="73">
        <v>7</v>
      </c>
      <c r="H23" s="81">
        <v>4</v>
      </c>
    </row>
    <row r="24" spans="2:8" ht="17.350000000000001" customHeight="1" x14ac:dyDescent="0.25">
      <c r="B24" s="299"/>
      <c r="C24" s="140" t="s">
        <v>1</v>
      </c>
      <c r="D24" s="73">
        <v>2</v>
      </c>
      <c r="E24" s="73">
        <v>2</v>
      </c>
      <c r="F24" s="73">
        <v>5</v>
      </c>
      <c r="G24" s="73" t="s">
        <v>0</v>
      </c>
      <c r="H24" s="81">
        <v>1</v>
      </c>
    </row>
    <row r="25" spans="2:8" ht="17.350000000000001" customHeight="1" x14ac:dyDescent="0.25">
      <c r="B25" s="298" t="s">
        <v>14</v>
      </c>
      <c r="C25" s="140" t="s">
        <v>2</v>
      </c>
      <c r="D25" s="73">
        <v>9</v>
      </c>
      <c r="E25" s="73">
        <v>12</v>
      </c>
      <c r="F25" s="73">
        <v>4</v>
      </c>
      <c r="G25" s="73">
        <v>2</v>
      </c>
      <c r="H25" s="81">
        <v>6</v>
      </c>
    </row>
    <row r="26" spans="2:8" ht="17.350000000000001" customHeight="1" x14ac:dyDescent="0.25">
      <c r="B26" s="299"/>
      <c r="C26" s="140" t="s">
        <v>1</v>
      </c>
      <c r="D26" s="73">
        <v>4</v>
      </c>
      <c r="E26" s="73">
        <v>6</v>
      </c>
      <c r="F26" s="73">
        <v>5</v>
      </c>
      <c r="G26" s="73">
        <v>3</v>
      </c>
      <c r="H26" s="81">
        <v>6</v>
      </c>
    </row>
    <row r="27" spans="2:8" ht="17.350000000000001" customHeight="1" x14ac:dyDescent="0.25">
      <c r="B27" s="298" t="s">
        <v>12</v>
      </c>
      <c r="C27" s="140" t="s">
        <v>2</v>
      </c>
      <c r="D27" s="73">
        <v>15</v>
      </c>
      <c r="E27" s="73">
        <v>16</v>
      </c>
      <c r="F27" s="73">
        <v>5</v>
      </c>
      <c r="G27" s="73">
        <v>12</v>
      </c>
      <c r="H27" s="81">
        <v>12</v>
      </c>
    </row>
    <row r="28" spans="2:8" ht="17.350000000000001" customHeight="1" x14ac:dyDescent="0.25">
      <c r="B28" s="299"/>
      <c r="C28" s="140" t="s">
        <v>1</v>
      </c>
      <c r="D28" s="73">
        <v>19</v>
      </c>
      <c r="E28" s="73">
        <v>7</v>
      </c>
      <c r="F28" s="73">
        <v>9</v>
      </c>
      <c r="G28" s="73">
        <v>10</v>
      </c>
      <c r="H28" s="81">
        <v>7</v>
      </c>
    </row>
    <row r="29" spans="2:8" ht="17.350000000000001" customHeight="1" x14ac:dyDescent="0.25">
      <c r="B29" s="298" t="s">
        <v>11</v>
      </c>
      <c r="C29" s="140" t="s">
        <v>2</v>
      </c>
      <c r="D29" s="73">
        <v>22</v>
      </c>
      <c r="E29" s="73">
        <v>22</v>
      </c>
      <c r="F29" s="73">
        <v>28</v>
      </c>
      <c r="G29" s="73">
        <v>26</v>
      </c>
      <c r="H29" s="81">
        <v>23</v>
      </c>
    </row>
    <row r="30" spans="2:8" ht="17.350000000000001" customHeight="1" x14ac:dyDescent="0.25">
      <c r="B30" s="299"/>
      <c r="C30" s="140" t="s">
        <v>1</v>
      </c>
      <c r="D30" s="73">
        <v>14</v>
      </c>
      <c r="E30" s="73">
        <v>17</v>
      </c>
      <c r="F30" s="73">
        <v>11</v>
      </c>
      <c r="G30" s="73">
        <v>11</v>
      </c>
      <c r="H30" s="81">
        <v>21</v>
      </c>
    </row>
    <row r="31" spans="2:8" ht="17.350000000000001" customHeight="1" x14ac:dyDescent="0.25">
      <c r="B31" s="298" t="s">
        <v>10</v>
      </c>
      <c r="C31" s="140" t="s">
        <v>2</v>
      </c>
      <c r="D31" s="73">
        <v>39</v>
      </c>
      <c r="E31" s="73">
        <v>38</v>
      </c>
      <c r="F31" s="73">
        <v>48</v>
      </c>
      <c r="G31" s="73">
        <v>37</v>
      </c>
      <c r="H31" s="81">
        <v>36</v>
      </c>
    </row>
    <row r="32" spans="2:8" ht="17.350000000000001" customHeight="1" x14ac:dyDescent="0.25">
      <c r="B32" s="299"/>
      <c r="C32" s="140" t="s">
        <v>1</v>
      </c>
      <c r="D32" s="73">
        <v>27</v>
      </c>
      <c r="E32" s="73">
        <v>24</v>
      </c>
      <c r="F32" s="73">
        <v>22</v>
      </c>
      <c r="G32" s="73">
        <v>29</v>
      </c>
      <c r="H32" s="81">
        <v>28</v>
      </c>
    </row>
    <row r="33" spans="1:8" ht="17.350000000000001" customHeight="1" x14ac:dyDescent="0.25">
      <c r="A33" s="151"/>
      <c r="B33" s="306" t="s">
        <v>9</v>
      </c>
      <c r="C33" s="140" t="s">
        <v>2</v>
      </c>
      <c r="D33" s="73">
        <v>47</v>
      </c>
      <c r="E33" s="73">
        <v>39</v>
      </c>
      <c r="F33" s="73">
        <v>49</v>
      </c>
      <c r="G33" s="73">
        <v>55</v>
      </c>
      <c r="H33" s="81">
        <v>44</v>
      </c>
    </row>
    <row r="34" spans="1:8" ht="17.350000000000001" customHeight="1" x14ac:dyDescent="0.25">
      <c r="A34" s="151"/>
      <c r="B34" s="307"/>
      <c r="C34" s="140" t="s">
        <v>1</v>
      </c>
      <c r="D34" s="73">
        <v>29</v>
      </c>
      <c r="E34" s="73">
        <v>24</v>
      </c>
      <c r="F34" s="73">
        <v>23</v>
      </c>
      <c r="G34" s="73">
        <v>32</v>
      </c>
      <c r="H34" s="81">
        <v>23</v>
      </c>
    </row>
    <row r="35" spans="1:8" ht="17.350000000000001" customHeight="1" x14ac:dyDescent="0.25">
      <c r="A35" s="151"/>
      <c r="B35" s="306" t="s">
        <v>8</v>
      </c>
      <c r="C35" s="140" t="s">
        <v>2</v>
      </c>
      <c r="D35" s="73">
        <v>65</v>
      </c>
      <c r="E35" s="73">
        <v>74</v>
      </c>
      <c r="F35" s="73">
        <v>70</v>
      </c>
      <c r="G35" s="73">
        <v>60</v>
      </c>
      <c r="H35" s="81">
        <v>64</v>
      </c>
    </row>
    <row r="36" spans="1:8" ht="17.350000000000001" customHeight="1" x14ac:dyDescent="0.25">
      <c r="A36" s="151"/>
      <c r="B36" s="307"/>
      <c r="C36" s="140" t="s">
        <v>1</v>
      </c>
      <c r="D36" s="73">
        <v>30</v>
      </c>
      <c r="E36" s="73">
        <v>36</v>
      </c>
      <c r="F36" s="73">
        <v>31</v>
      </c>
      <c r="G36" s="73">
        <v>27</v>
      </c>
      <c r="H36" s="81">
        <v>44</v>
      </c>
    </row>
    <row r="37" spans="1:8" ht="17.350000000000001" customHeight="1" x14ac:dyDescent="0.25">
      <c r="A37" s="151"/>
      <c r="B37" s="306" t="s">
        <v>7</v>
      </c>
      <c r="C37" s="140" t="s">
        <v>2</v>
      </c>
      <c r="D37" s="73">
        <v>175</v>
      </c>
      <c r="E37" s="73">
        <v>135</v>
      </c>
      <c r="F37" s="73">
        <v>134</v>
      </c>
      <c r="G37" s="73">
        <v>119</v>
      </c>
      <c r="H37" s="81">
        <v>105</v>
      </c>
    </row>
    <row r="38" spans="1:8" ht="17.350000000000001" customHeight="1" x14ac:dyDescent="0.25">
      <c r="A38" s="151"/>
      <c r="B38" s="307"/>
      <c r="C38" s="140" t="s">
        <v>1</v>
      </c>
      <c r="D38" s="73">
        <v>74</v>
      </c>
      <c r="E38" s="73">
        <v>66</v>
      </c>
      <c r="F38" s="73">
        <v>64</v>
      </c>
      <c r="G38" s="73">
        <v>52</v>
      </c>
      <c r="H38" s="81">
        <v>51</v>
      </c>
    </row>
    <row r="39" spans="1:8" ht="17.350000000000001" customHeight="1" x14ac:dyDescent="0.25">
      <c r="A39" s="151"/>
      <c r="B39" s="306" t="s">
        <v>6</v>
      </c>
      <c r="C39" s="140" t="s">
        <v>2</v>
      </c>
      <c r="D39" s="73">
        <v>254</v>
      </c>
      <c r="E39" s="73">
        <v>235</v>
      </c>
      <c r="F39" s="73">
        <v>258</v>
      </c>
      <c r="G39" s="73">
        <v>264</v>
      </c>
      <c r="H39" s="81">
        <v>249</v>
      </c>
    </row>
    <row r="40" spans="1:8" ht="17.350000000000001" customHeight="1" x14ac:dyDescent="0.25">
      <c r="A40" s="151"/>
      <c r="B40" s="307"/>
      <c r="C40" s="140" t="s">
        <v>1</v>
      </c>
      <c r="D40" s="73">
        <v>110</v>
      </c>
      <c r="E40" s="73">
        <v>125</v>
      </c>
      <c r="F40" s="73">
        <v>108</v>
      </c>
      <c r="G40" s="73">
        <v>136</v>
      </c>
      <c r="H40" s="81">
        <v>121</v>
      </c>
    </row>
    <row r="41" spans="1:8" ht="17.350000000000001" customHeight="1" x14ac:dyDescent="0.25">
      <c r="A41" s="151"/>
      <c r="B41" s="306" t="s">
        <v>5</v>
      </c>
      <c r="C41" s="140" t="s">
        <v>2</v>
      </c>
      <c r="D41" s="73">
        <v>287</v>
      </c>
      <c r="E41" s="73">
        <v>285</v>
      </c>
      <c r="F41" s="73">
        <v>308</v>
      </c>
      <c r="G41" s="73">
        <v>285</v>
      </c>
      <c r="H41" s="81">
        <v>316</v>
      </c>
    </row>
    <row r="42" spans="1:8" ht="17.350000000000001" customHeight="1" x14ac:dyDescent="0.25">
      <c r="A42" s="151"/>
      <c r="B42" s="307"/>
      <c r="C42" s="140" t="s">
        <v>1</v>
      </c>
      <c r="D42" s="73">
        <v>187</v>
      </c>
      <c r="E42" s="73">
        <v>193</v>
      </c>
      <c r="F42" s="73">
        <v>200</v>
      </c>
      <c r="G42" s="73">
        <v>166</v>
      </c>
      <c r="H42" s="81">
        <v>233</v>
      </c>
    </row>
    <row r="43" spans="1:8" ht="17.350000000000001" customHeight="1" x14ac:dyDescent="0.25">
      <c r="A43" s="151"/>
      <c r="B43" s="308" t="s">
        <v>4</v>
      </c>
      <c r="C43" s="140" t="s">
        <v>2</v>
      </c>
      <c r="D43" s="73">
        <v>1022</v>
      </c>
      <c r="E43" s="73">
        <v>974</v>
      </c>
      <c r="F43" s="73">
        <v>1096</v>
      </c>
      <c r="G43" s="73">
        <v>1213</v>
      </c>
      <c r="H43" s="81">
        <v>1287</v>
      </c>
    </row>
    <row r="44" spans="1:8" ht="17.350000000000001" customHeight="1" x14ac:dyDescent="0.25">
      <c r="A44" s="151"/>
      <c r="B44" s="308"/>
      <c r="C44" s="140" t="s">
        <v>1</v>
      </c>
      <c r="D44" s="152">
        <v>1289</v>
      </c>
      <c r="E44" s="152">
        <v>1345</v>
      </c>
      <c r="F44" s="152">
        <v>1333</v>
      </c>
      <c r="G44" s="152">
        <v>1453</v>
      </c>
      <c r="H44" s="236">
        <v>1706</v>
      </c>
    </row>
    <row r="45" spans="1:8" ht="17.350000000000001" customHeight="1" x14ac:dyDescent="0.25">
      <c r="A45" s="151"/>
      <c r="B45" s="308" t="s">
        <v>3</v>
      </c>
      <c r="C45" s="140" t="s">
        <v>2</v>
      </c>
      <c r="D45" s="73">
        <v>1</v>
      </c>
      <c r="E45" s="73" t="s">
        <v>0</v>
      </c>
      <c r="F45" s="73" t="s">
        <v>0</v>
      </c>
      <c r="G45" s="73">
        <v>1</v>
      </c>
      <c r="H45" s="81" t="s">
        <v>345</v>
      </c>
    </row>
    <row r="46" spans="1:8" ht="17.350000000000001" customHeight="1" x14ac:dyDescent="0.25">
      <c r="A46" s="153"/>
      <c r="B46" s="309"/>
      <c r="C46" s="154" t="s">
        <v>1</v>
      </c>
      <c r="D46" s="128" t="s">
        <v>0</v>
      </c>
      <c r="E46" s="128" t="s">
        <v>0</v>
      </c>
      <c r="F46" s="128" t="s">
        <v>0</v>
      </c>
      <c r="G46" s="128">
        <v>1</v>
      </c>
      <c r="H46" s="89">
        <v>1</v>
      </c>
    </row>
    <row r="47" spans="1:8" s="2" customFormat="1" x14ac:dyDescent="0.25">
      <c r="B47" s="8"/>
      <c r="C47" s="8"/>
      <c r="H47" s="15" t="s">
        <v>223</v>
      </c>
    </row>
  </sheetData>
  <sheetProtection formatCells="0"/>
  <customSheetViews>
    <customSheetView guid="{2C390AD3-7D24-4790-A52E-DA48AC473F8C}">
      <selection activeCell="H8" sqref="H8"/>
      <pageMargins left="0.25" right="0.25" top="0.75" bottom="0.75" header="0.3" footer="0.3"/>
      <pageSetup paperSize="9" orientation="portrait" verticalDpi="1200" r:id="rId1"/>
      <headerFooter>
        <oddFooter>&amp;L&amp;"HGPｺﾞｼｯｸM,ﾒﾃﾞｨｳﾑ"&amp;A&amp;R&amp;"HGPｺﾞｼｯｸM,ﾒﾃﾞｨｳﾑ"&amp;A</oddFooter>
      </headerFooter>
    </customSheetView>
    <customSheetView guid="{42EEE81E-436B-4E59-9754-2B09443AB206}" topLeftCell="A2">
      <selection activeCell="H8" sqref="H8"/>
      <pageMargins left="0.25" right="0.25" top="0.75" bottom="0.75" header="0.3" footer="0.3"/>
      <pageSetup paperSize="9" orientation="portrait" verticalDpi="1200" r:id="rId2"/>
      <headerFooter>
        <oddFooter>&amp;L&amp;"HGPｺﾞｼｯｸM,ﾒﾃﾞｨｳﾑ"&amp;A&amp;R&amp;"HGPｺﾞｼｯｸM,ﾒﾃﾞｨｳﾑ"&amp;A</oddFooter>
      </headerFooter>
    </customSheetView>
    <customSheetView guid="{D1A986D7-A296-44EC-A4C5-D6F622AA8D7D}">
      <selection activeCell="H8" sqref="H8"/>
      <pageMargins left="0.25" right="0.25" top="0.75" bottom="0.75" header="0.3" footer="0.3"/>
      <pageSetup paperSize="9" orientation="portrait" verticalDpi="1200"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H28" sqref="H28"/>
      <pageMargins left="0.19685039370078741" right="0.70866141732283472" top="0.59055118110236227" bottom="0.59055118110236227" header="0.51181102362204722" footer="0.51181102362204722"/>
      <printOptions horizontalCentered="1"/>
      <pageSetup paperSize="9" orientation="portrait" verticalDpi="1200" r:id="rId4"/>
      <headerFooter alignWithMargins="0"/>
    </customSheetView>
    <customSheetView guid="{FF42AFFC-DA2B-4DFA-AD62-5057A742DE60}">
      <selection activeCell="H8" sqref="H8"/>
      <pageMargins left="0.25" right="0.25" top="0.75" bottom="0.75" header="0.3" footer="0.3"/>
      <pageSetup paperSize="9" orientation="portrait" verticalDpi="1200" r:id="rId5"/>
      <headerFooter>
        <oddFooter>&amp;L&amp;"HGPｺﾞｼｯｸM,ﾒﾃﾞｨｳﾑ"&amp;A&amp;R&amp;"HGPｺﾞｼｯｸM,ﾒﾃﾞｨｳﾑ"&amp;A</oddFooter>
      </headerFooter>
    </customSheetView>
  </customSheetViews>
  <mergeCells count="21">
    <mergeCell ref="B41:B42"/>
    <mergeCell ref="B43:B44"/>
    <mergeCell ref="B45:B46"/>
    <mergeCell ref="B29:B30"/>
    <mergeCell ref="B31:B32"/>
    <mergeCell ref="B33:B34"/>
    <mergeCell ref="B35:B36"/>
    <mergeCell ref="B37:B38"/>
    <mergeCell ref="B39:B40"/>
    <mergeCell ref="B27:B28"/>
    <mergeCell ref="A3:AQ3"/>
    <mergeCell ref="A7:C7"/>
    <mergeCell ref="B11:B12"/>
    <mergeCell ref="B13:B14"/>
    <mergeCell ref="B15:B16"/>
    <mergeCell ref="B17:B18"/>
    <mergeCell ref="B19:B20"/>
    <mergeCell ref="B21:B22"/>
    <mergeCell ref="B23:B24"/>
    <mergeCell ref="B25:B26"/>
    <mergeCell ref="A8:B10"/>
  </mergeCells>
  <phoneticPr fontId="4"/>
  <pageMargins left="0.25" right="0.25" top="0.75" bottom="0.75" header="0.3" footer="0.3"/>
  <pageSetup paperSize="9" orientation="portrait" verticalDpi="1200"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9"/>
  <sheetViews>
    <sheetView view="pageLayout" zoomScaleNormal="100" zoomScaleSheetLayoutView="100" workbookViewId="0">
      <selection activeCell="E13" sqref="E13"/>
    </sheetView>
  </sheetViews>
  <sheetFormatPr defaultColWidth="1.53125" defaultRowHeight="12" x14ac:dyDescent="0.25"/>
  <cols>
    <col min="1" max="1" width="3.19921875" style="2" customWidth="1"/>
    <col min="2" max="2" width="2.19921875" style="2" customWidth="1"/>
    <col min="3" max="4" width="11.796875" style="2" customWidth="1"/>
    <col min="5" max="5" width="8.46484375" style="2" customWidth="1"/>
    <col min="6" max="10" width="12.53125" style="2" customWidth="1"/>
    <col min="11" max="16384" width="1.53125" style="2"/>
  </cols>
  <sheetData>
    <row r="1" spans="1:10" s="6" customFormat="1" ht="18.75" x14ac:dyDescent="0.25">
      <c r="A1" s="4" t="str">
        <f ca="1">MID(CELL("FILENAME",A1),FIND("]",CELL("FILENAME",A1))+1,99)&amp;"　"&amp;"医療施設等の概況"</f>
        <v>54　医療施設等の概況</v>
      </c>
      <c r="C1" s="4"/>
      <c r="D1" s="5"/>
      <c r="E1" s="5"/>
      <c r="F1" s="5"/>
      <c r="G1" s="5"/>
      <c r="H1" s="5"/>
      <c r="I1" s="5"/>
      <c r="J1" s="5"/>
    </row>
    <row r="3" spans="1:10" s="96" customFormat="1" ht="1.25" customHeight="1" x14ac:dyDescent="0.25">
      <c r="B3" s="286"/>
      <c r="C3" s="286"/>
      <c r="D3" s="286"/>
      <c r="E3" s="286"/>
      <c r="F3" s="286"/>
      <c r="G3" s="286"/>
      <c r="H3" s="286"/>
      <c r="I3" s="286"/>
      <c r="J3" s="286"/>
    </row>
    <row r="4" spans="1:10" ht="1.25" customHeight="1" x14ac:dyDescent="0.25">
      <c r="B4" s="191"/>
      <c r="C4" s="191"/>
      <c r="D4" s="191"/>
      <c r="E4" s="191"/>
      <c r="F4" s="191"/>
      <c r="G4" s="191"/>
      <c r="H4" s="191"/>
      <c r="I4" s="191"/>
      <c r="J4" s="191"/>
    </row>
    <row r="5" spans="1:10" s="96" customFormat="1" ht="1.25" customHeight="1" x14ac:dyDescent="0.25">
      <c r="B5" s="191"/>
      <c r="C5" s="191"/>
      <c r="D5" s="191"/>
      <c r="E5" s="191"/>
      <c r="F5" s="191"/>
      <c r="G5" s="191"/>
      <c r="H5" s="191"/>
      <c r="I5" s="191"/>
      <c r="J5" s="191"/>
    </row>
    <row r="6" spans="1:10" ht="1.25" customHeight="1" x14ac:dyDescent="0.25"/>
    <row r="7" spans="1:10" x14ac:dyDescent="0.25">
      <c r="J7" s="15" t="s">
        <v>199</v>
      </c>
    </row>
    <row r="8" spans="1:10" ht="25.25" customHeight="1" x14ac:dyDescent="0.25">
      <c r="A8" s="312" t="s">
        <v>161</v>
      </c>
      <c r="B8" s="312"/>
      <c r="C8" s="312"/>
      <c r="D8" s="312"/>
      <c r="E8" s="313"/>
      <c r="F8" s="199" t="s">
        <v>170</v>
      </c>
      <c r="G8" s="10" t="s">
        <v>167</v>
      </c>
      <c r="H8" s="10" t="s">
        <v>168</v>
      </c>
      <c r="I8" s="10" t="s">
        <v>171</v>
      </c>
      <c r="J8" s="11" t="s">
        <v>310</v>
      </c>
    </row>
    <row r="9" spans="1:10" ht="30" customHeight="1" x14ac:dyDescent="0.25">
      <c r="A9" s="314" t="s">
        <v>306</v>
      </c>
      <c r="B9" s="302" t="s">
        <v>51</v>
      </c>
      <c r="C9" s="303"/>
      <c r="D9" s="298" t="s">
        <v>56</v>
      </c>
      <c r="E9" s="299"/>
      <c r="F9" s="73">
        <v>676</v>
      </c>
      <c r="G9" s="73">
        <v>678</v>
      </c>
      <c r="H9" s="73">
        <v>684</v>
      </c>
      <c r="I9" s="146">
        <v>690</v>
      </c>
      <c r="J9" s="147">
        <v>698</v>
      </c>
    </row>
    <row r="10" spans="1:10" ht="30" customHeight="1" x14ac:dyDescent="0.25">
      <c r="A10" s="315"/>
      <c r="B10" s="304"/>
      <c r="C10" s="319"/>
      <c r="D10" s="298" t="s">
        <v>55</v>
      </c>
      <c r="E10" s="299"/>
      <c r="F10" s="73">
        <v>4070</v>
      </c>
      <c r="G10" s="73">
        <v>4070</v>
      </c>
      <c r="H10" s="73">
        <v>4070</v>
      </c>
      <c r="I10" s="146">
        <v>4037</v>
      </c>
      <c r="J10" s="147">
        <v>3973</v>
      </c>
    </row>
    <row r="11" spans="1:10" ht="30" customHeight="1" x14ac:dyDescent="0.25">
      <c r="A11" s="315"/>
      <c r="B11" s="305"/>
      <c r="C11" s="306" t="s">
        <v>198</v>
      </c>
      <c r="D11" s="298" t="s">
        <v>56</v>
      </c>
      <c r="E11" s="299"/>
      <c r="F11" s="73">
        <v>19</v>
      </c>
      <c r="G11" s="73">
        <v>19</v>
      </c>
      <c r="H11" s="73">
        <v>19</v>
      </c>
      <c r="I11" s="146">
        <v>19</v>
      </c>
      <c r="J11" s="147">
        <v>19</v>
      </c>
    </row>
    <row r="12" spans="1:10" ht="30" customHeight="1" x14ac:dyDescent="0.25">
      <c r="A12" s="315"/>
      <c r="B12" s="317"/>
      <c r="C12" s="307"/>
      <c r="D12" s="298" t="s">
        <v>55</v>
      </c>
      <c r="E12" s="299"/>
      <c r="F12" s="73">
        <v>3972</v>
      </c>
      <c r="G12" s="73">
        <v>3972</v>
      </c>
      <c r="H12" s="73">
        <v>3972</v>
      </c>
      <c r="I12" s="146">
        <v>3940</v>
      </c>
      <c r="J12" s="147">
        <v>3876</v>
      </c>
    </row>
    <row r="13" spans="1:10" ht="30" customHeight="1" x14ac:dyDescent="0.25">
      <c r="A13" s="315"/>
      <c r="B13" s="328"/>
      <c r="C13" s="297" t="s">
        <v>238</v>
      </c>
      <c r="D13" s="329" t="s">
        <v>236</v>
      </c>
      <c r="E13" s="194" t="s">
        <v>54</v>
      </c>
      <c r="F13" s="73">
        <v>8</v>
      </c>
      <c r="G13" s="73">
        <v>8</v>
      </c>
      <c r="H13" s="73">
        <v>8</v>
      </c>
      <c r="I13" s="146">
        <v>8</v>
      </c>
      <c r="J13" s="147">
        <v>8</v>
      </c>
    </row>
    <row r="14" spans="1:10" ht="30" customHeight="1" x14ac:dyDescent="0.25">
      <c r="A14" s="315"/>
      <c r="B14" s="317"/>
      <c r="C14" s="307"/>
      <c r="D14" s="299"/>
      <c r="E14" s="194" t="s">
        <v>53</v>
      </c>
      <c r="F14" s="73">
        <v>98</v>
      </c>
      <c r="G14" s="73">
        <v>98</v>
      </c>
      <c r="H14" s="73">
        <v>98</v>
      </c>
      <c r="I14" s="146">
        <v>97</v>
      </c>
      <c r="J14" s="147">
        <v>97</v>
      </c>
    </row>
    <row r="15" spans="1:10" ht="30" customHeight="1" x14ac:dyDescent="0.25">
      <c r="A15" s="315"/>
      <c r="B15" s="317"/>
      <c r="C15" s="307"/>
      <c r="D15" s="198" t="s">
        <v>237</v>
      </c>
      <c r="E15" s="195" t="s">
        <v>52</v>
      </c>
      <c r="F15" s="73">
        <v>403</v>
      </c>
      <c r="G15" s="73">
        <v>405</v>
      </c>
      <c r="H15" s="73">
        <v>412</v>
      </c>
      <c r="I15" s="146">
        <v>416</v>
      </c>
      <c r="J15" s="147">
        <v>425</v>
      </c>
    </row>
    <row r="16" spans="1:10" ht="30" customHeight="1" x14ac:dyDescent="0.25">
      <c r="A16" s="315"/>
      <c r="B16" s="310"/>
      <c r="C16" s="322" t="s">
        <v>239</v>
      </c>
      <c r="D16" s="298" t="s">
        <v>52</v>
      </c>
      <c r="E16" s="299"/>
      <c r="F16" s="73">
        <v>246</v>
      </c>
      <c r="G16" s="73">
        <v>246</v>
      </c>
      <c r="H16" s="73">
        <v>245</v>
      </c>
      <c r="I16" s="146">
        <v>247</v>
      </c>
      <c r="J16" s="147">
        <v>246</v>
      </c>
    </row>
    <row r="17" spans="1:56" ht="30" customHeight="1" x14ac:dyDescent="0.25">
      <c r="A17" s="316"/>
      <c r="B17" s="311"/>
      <c r="C17" s="307"/>
      <c r="D17" s="298" t="s">
        <v>53</v>
      </c>
      <c r="E17" s="299"/>
      <c r="F17" s="176" t="s">
        <v>0</v>
      </c>
      <c r="G17" s="177" t="s">
        <v>0</v>
      </c>
      <c r="H17" s="177" t="s">
        <v>0</v>
      </c>
      <c r="I17" s="178" t="s">
        <v>0</v>
      </c>
      <c r="J17" s="237" t="s">
        <v>312</v>
      </c>
    </row>
    <row r="18" spans="1:56" ht="30" customHeight="1" x14ac:dyDescent="0.25">
      <c r="A18" s="314" t="s">
        <v>307</v>
      </c>
      <c r="B18" s="303" t="s">
        <v>305</v>
      </c>
      <c r="C18" s="303"/>
      <c r="D18" s="299"/>
      <c r="E18" s="299"/>
      <c r="F18" s="147" t="s">
        <v>344</v>
      </c>
      <c r="G18" s="73">
        <v>7245</v>
      </c>
      <c r="H18" s="147" t="s">
        <v>344</v>
      </c>
      <c r="I18" s="147" t="s">
        <v>344</v>
      </c>
      <c r="J18" s="147" t="s">
        <v>344</v>
      </c>
    </row>
    <row r="19" spans="1:56" ht="30" customHeight="1" x14ac:dyDescent="0.25">
      <c r="A19" s="315"/>
      <c r="C19" s="320" t="s">
        <v>50</v>
      </c>
      <c r="D19" s="321"/>
      <c r="E19" s="306"/>
      <c r="F19" s="73" t="s">
        <v>304</v>
      </c>
      <c r="G19" s="73">
        <v>903</v>
      </c>
      <c r="H19" s="73" t="s">
        <v>304</v>
      </c>
      <c r="I19" s="147">
        <v>902</v>
      </c>
      <c r="J19" s="73" t="s">
        <v>304</v>
      </c>
    </row>
    <row r="20" spans="1:56" ht="30" customHeight="1" x14ac:dyDescent="0.25">
      <c r="A20" s="315"/>
      <c r="C20" s="320" t="s">
        <v>49</v>
      </c>
      <c r="D20" s="321"/>
      <c r="E20" s="306"/>
      <c r="F20" s="73" t="s">
        <v>304</v>
      </c>
      <c r="G20" s="73">
        <v>359</v>
      </c>
      <c r="H20" s="73" t="s">
        <v>304</v>
      </c>
      <c r="I20" s="147">
        <v>324</v>
      </c>
      <c r="J20" s="73" t="s">
        <v>304</v>
      </c>
    </row>
    <row r="21" spans="1:56" ht="30" customHeight="1" x14ac:dyDescent="0.25">
      <c r="A21" s="315"/>
      <c r="C21" s="320" t="s">
        <v>48</v>
      </c>
      <c r="D21" s="321"/>
      <c r="E21" s="306"/>
      <c r="F21" s="73" t="s">
        <v>304</v>
      </c>
      <c r="G21" s="73">
        <v>1356</v>
      </c>
      <c r="H21" s="73" t="s">
        <v>304</v>
      </c>
      <c r="I21" s="147">
        <v>1264</v>
      </c>
      <c r="J21" s="73" t="s">
        <v>304</v>
      </c>
      <c r="BD21" s="71"/>
    </row>
    <row r="22" spans="1:56" ht="30" customHeight="1" x14ac:dyDescent="0.25">
      <c r="A22" s="315"/>
      <c r="C22" s="320" t="s">
        <v>47</v>
      </c>
      <c r="D22" s="321"/>
      <c r="E22" s="306"/>
      <c r="F22" s="73" t="s">
        <v>304</v>
      </c>
      <c r="G22" s="73">
        <v>97</v>
      </c>
      <c r="H22" s="73" t="s">
        <v>304</v>
      </c>
      <c r="I22" s="147" t="s">
        <v>304</v>
      </c>
      <c r="J22" s="73" t="s">
        <v>304</v>
      </c>
    </row>
    <row r="23" spans="1:56" ht="30" customHeight="1" x14ac:dyDescent="0.25">
      <c r="A23" s="315"/>
      <c r="C23" s="320" t="s">
        <v>46</v>
      </c>
      <c r="D23" s="321"/>
      <c r="E23" s="306"/>
      <c r="F23" s="73" t="s">
        <v>304</v>
      </c>
      <c r="G23" s="73">
        <v>83</v>
      </c>
      <c r="H23" s="73" t="s">
        <v>304</v>
      </c>
      <c r="I23" s="147" t="s">
        <v>304</v>
      </c>
      <c r="J23" s="73" t="s">
        <v>304</v>
      </c>
    </row>
    <row r="24" spans="1:56" ht="30" customHeight="1" x14ac:dyDescent="0.25">
      <c r="A24" s="315"/>
      <c r="C24" s="320" t="s">
        <v>45</v>
      </c>
      <c r="D24" s="321"/>
      <c r="E24" s="306"/>
      <c r="F24" s="73" t="s">
        <v>304</v>
      </c>
      <c r="G24" s="73">
        <v>3414</v>
      </c>
      <c r="H24" s="73" t="s">
        <v>304</v>
      </c>
      <c r="I24" s="147" t="s">
        <v>304</v>
      </c>
      <c r="J24" s="73" t="s">
        <v>304</v>
      </c>
    </row>
    <row r="25" spans="1:56" ht="30" customHeight="1" x14ac:dyDescent="0.25">
      <c r="A25" s="315"/>
      <c r="C25" s="320" t="s">
        <v>44</v>
      </c>
      <c r="D25" s="321"/>
      <c r="E25" s="306"/>
      <c r="F25" s="73" t="s">
        <v>304</v>
      </c>
      <c r="G25" s="73">
        <v>447</v>
      </c>
      <c r="H25" s="73" t="s">
        <v>304</v>
      </c>
      <c r="I25" s="147" t="s">
        <v>304</v>
      </c>
      <c r="J25" s="73" t="s">
        <v>304</v>
      </c>
    </row>
    <row r="26" spans="1:56" ht="30" customHeight="1" x14ac:dyDescent="0.25">
      <c r="A26" s="315"/>
      <c r="C26" s="323" t="s">
        <v>234</v>
      </c>
      <c r="D26" s="324"/>
      <c r="E26" s="297"/>
      <c r="F26" s="73" t="s">
        <v>304</v>
      </c>
      <c r="G26" s="73">
        <v>512</v>
      </c>
      <c r="H26" s="73" t="s">
        <v>304</v>
      </c>
      <c r="I26" s="147" t="s">
        <v>304</v>
      </c>
      <c r="J26" s="73" t="s">
        <v>304</v>
      </c>
    </row>
    <row r="27" spans="1:56" ht="30" customHeight="1" x14ac:dyDescent="0.25">
      <c r="A27" s="175" t="s">
        <v>308</v>
      </c>
      <c r="B27" s="97"/>
      <c r="C27" s="325" t="s">
        <v>235</v>
      </c>
      <c r="D27" s="326"/>
      <c r="E27" s="327"/>
      <c r="F27" s="128" t="s">
        <v>304</v>
      </c>
      <c r="G27" s="128">
        <v>74</v>
      </c>
      <c r="H27" s="128" t="s">
        <v>304</v>
      </c>
      <c r="I27" s="215" t="s">
        <v>304</v>
      </c>
      <c r="J27" s="128" t="s">
        <v>304</v>
      </c>
    </row>
    <row r="28" spans="1:56" x14ac:dyDescent="0.25">
      <c r="J28" s="200" t="s">
        <v>343</v>
      </c>
    </row>
    <row r="29" spans="1:56" ht="45.75" customHeight="1" x14ac:dyDescent="0.25">
      <c r="A29" s="318" t="s">
        <v>402</v>
      </c>
      <c r="B29" s="318"/>
      <c r="C29" s="318"/>
      <c r="D29" s="318"/>
      <c r="E29" s="318"/>
      <c r="F29" s="318"/>
      <c r="G29" s="318"/>
      <c r="H29" s="318"/>
      <c r="I29" s="318"/>
      <c r="J29" s="318"/>
    </row>
  </sheetData>
  <sheetProtection formatCells="0"/>
  <customSheetViews>
    <customSheetView guid="{2C390AD3-7D24-4790-A52E-DA48AC473F8C}" topLeftCell="A4">
      <selection activeCell="H22" sqref="H22"/>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selection activeCell="H22" sqref="H22"/>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I12" sqref="I12"/>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H11" sqref="H11:H29"/>
      <pageMargins left="0.19685039370078741" right="0.70866141732283472" top="0.59055118110236227" bottom="0.59055118110236227" header="0.51181102362204722" footer="0.51181102362204722"/>
      <printOptions horizontalCentered="1"/>
      <pageSetup paperSize="9" orientation="portrait" r:id="rId4"/>
      <headerFooter alignWithMargins="0"/>
    </customSheetView>
    <customSheetView guid="{FF42AFFC-DA2B-4DFA-AD62-5057A742DE60}" topLeftCell="A4">
      <selection activeCell="H22" sqref="H22"/>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29">
    <mergeCell ref="A29:J29"/>
    <mergeCell ref="B9:C10"/>
    <mergeCell ref="C19:E19"/>
    <mergeCell ref="C20:E20"/>
    <mergeCell ref="C11:C12"/>
    <mergeCell ref="C13:C15"/>
    <mergeCell ref="C16:C17"/>
    <mergeCell ref="C21:E21"/>
    <mergeCell ref="C22:E22"/>
    <mergeCell ref="C23:E23"/>
    <mergeCell ref="C24:E24"/>
    <mergeCell ref="C25:E25"/>
    <mergeCell ref="C26:E26"/>
    <mergeCell ref="C27:E27"/>
    <mergeCell ref="B13:B15"/>
    <mergeCell ref="D13:D14"/>
    <mergeCell ref="B3:J3"/>
    <mergeCell ref="D9:E9"/>
    <mergeCell ref="D10:E10"/>
    <mergeCell ref="B11:B12"/>
    <mergeCell ref="D11:E11"/>
    <mergeCell ref="D12:E12"/>
    <mergeCell ref="B16:B17"/>
    <mergeCell ref="D16:E16"/>
    <mergeCell ref="D17:E17"/>
    <mergeCell ref="B18:E18"/>
    <mergeCell ref="A8:E8"/>
    <mergeCell ref="A9:A17"/>
    <mergeCell ref="A18:A26"/>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Layout" zoomScale="85" zoomScaleNormal="100" zoomScaleSheetLayoutView="90" zoomScalePageLayoutView="85" workbookViewId="0">
      <selection activeCell="A3" sqref="A3:M3"/>
    </sheetView>
  </sheetViews>
  <sheetFormatPr defaultColWidth="1.53125" defaultRowHeight="12" x14ac:dyDescent="0.25"/>
  <cols>
    <col min="1" max="1" width="2.796875" style="2" customWidth="1"/>
    <col min="2" max="2" width="15.46484375" style="2" customWidth="1"/>
    <col min="3" max="13" width="7.46484375" style="2" customWidth="1"/>
    <col min="14" max="16384" width="1.53125" style="2"/>
  </cols>
  <sheetData>
    <row r="1" spans="1:14" s="6" customFormat="1" ht="18.75" x14ac:dyDescent="0.25">
      <c r="A1" s="4" t="str">
        <f ca="1">MID(CELL("FILENAME",A1),FIND("]",CELL("FILENAME",A1))+1,99)&amp;"　"&amp;"休日急病診療等の状況"</f>
        <v>55　休日急病診療等の状況</v>
      </c>
      <c r="B1" s="4"/>
      <c r="C1" s="4"/>
      <c r="D1" s="4"/>
      <c r="E1" s="4"/>
      <c r="F1" s="4"/>
      <c r="G1" s="4"/>
      <c r="H1" s="4"/>
      <c r="I1" s="4"/>
      <c r="J1" s="4"/>
      <c r="K1" s="4"/>
      <c r="L1" s="4"/>
      <c r="M1" s="4"/>
    </row>
    <row r="2" spans="1:14" x14ac:dyDescent="0.25">
      <c r="N2" s="7"/>
    </row>
    <row r="3" spans="1:14" s="96" customFormat="1" ht="70.25" customHeight="1" x14ac:dyDescent="0.25">
      <c r="A3" s="286" t="s">
        <v>403</v>
      </c>
      <c r="B3" s="286"/>
      <c r="C3" s="286"/>
      <c r="D3" s="286"/>
      <c r="E3" s="286"/>
      <c r="F3" s="286"/>
      <c r="G3" s="286"/>
      <c r="H3" s="286"/>
      <c r="I3" s="286"/>
      <c r="J3" s="286"/>
      <c r="K3" s="286"/>
      <c r="L3" s="286"/>
      <c r="M3" s="286"/>
    </row>
    <row r="4" spans="1:14" s="96" customFormat="1" x14ac:dyDescent="0.25">
      <c r="A4" s="191"/>
      <c r="B4" s="191"/>
      <c r="C4" s="191"/>
      <c r="D4" s="191"/>
      <c r="E4" s="191"/>
      <c r="F4" s="191"/>
      <c r="G4" s="191"/>
      <c r="H4" s="191"/>
      <c r="I4" s="191"/>
      <c r="J4" s="191"/>
      <c r="K4" s="191"/>
      <c r="L4" s="191"/>
      <c r="M4" s="191"/>
    </row>
    <row r="5" spans="1:14" s="96" customFormat="1" ht="1.25" customHeight="1" x14ac:dyDescent="0.25">
      <c r="A5" s="191"/>
      <c r="B5" s="191"/>
      <c r="C5" s="191"/>
      <c r="D5" s="191"/>
      <c r="E5" s="191"/>
      <c r="F5" s="191"/>
      <c r="G5" s="191"/>
      <c r="H5" s="191"/>
      <c r="I5" s="191"/>
      <c r="J5" s="191"/>
      <c r="K5" s="191"/>
      <c r="L5" s="191"/>
      <c r="M5" s="191"/>
    </row>
    <row r="6" spans="1:14" ht="1.25" customHeight="1" x14ac:dyDescent="0.25">
      <c r="A6" s="191"/>
      <c r="B6" s="191"/>
      <c r="C6" s="191"/>
      <c r="D6" s="191"/>
      <c r="E6" s="191"/>
      <c r="F6" s="191"/>
      <c r="G6" s="191"/>
      <c r="H6" s="191"/>
      <c r="I6" s="191"/>
      <c r="J6" s="191"/>
      <c r="K6" s="191"/>
      <c r="L6" s="191"/>
      <c r="M6" s="191"/>
    </row>
    <row r="7" spans="1:14" x14ac:dyDescent="0.25">
      <c r="A7" s="8" t="s">
        <v>43</v>
      </c>
      <c r="B7" s="8"/>
    </row>
    <row r="8" spans="1:14" ht="56.75" customHeight="1" x14ac:dyDescent="0.25">
      <c r="A8" s="339" t="s">
        <v>161</v>
      </c>
      <c r="B8" s="340"/>
      <c r="C8" s="335" t="s">
        <v>147</v>
      </c>
      <c r="D8" s="290"/>
      <c r="E8" s="290"/>
      <c r="F8" s="290"/>
      <c r="G8" s="291"/>
      <c r="H8" s="330" t="s">
        <v>42</v>
      </c>
      <c r="I8" s="331"/>
      <c r="J8" s="332" t="s">
        <v>41</v>
      </c>
      <c r="K8" s="333"/>
      <c r="L8" s="332" t="s">
        <v>40</v>
      </c>
      <c r="M8" s="334"/>
    </row>
    <row r="9" spans="1:14" ht="28.25" customHeight="1" x14ac:dyDescent="0.25">
      <c r="A9" s="341"/>
      <c r="B9" s="342"/>
      <c r="C9" s="138" t="s">
        <v>35</v>
      </c>
      <c r="D9" s="139" t="s">
        <v>39</v>
      </c>
      <c r="E9" s="138" t="s">
        <v>38</v>
      </c>
      <c r="F9" s="140" t="s">
        <v>37</v>
      </c>
      <c r="G9" s="138" t="s">
        <v>36</v>
      </c>
      <c r="H9" s="138" t="s">
        <v>35</v>
      </c>
      <c r="I9" s="139" t="s">
        <v>34</v>
      </c>
      <c r="J9" s="138" t="s">
        <v>33</v>
      </c>
      <c r="K9" s="139" t="s">
        <v>32</v>
      </c>
      <c r="L9" s="138" t="s">
        <v>33</v>
      </c>
      <c r="M9" s="141" t="s">
        <v>32</v>
      </c>
    </row>
    <row r="10" spans="1:14" s="12" customFormat="1" ht="42" customHeight="1" x14ac:dyDescent="0.25">
      <c r="A10" s="302" t="s">
        <v>172</v>
      </c>
      <c r="B10" s="303"/>
      <c r="C10" s="142">
        <v>156</v>
      </c>
      <c r="D10" s="76">
        <v>6494</v>
      </c>
      <c r="E10" s="76">
        <v>3313</v>
      </c>
      <c r="F10" s="76">
        <v>2680</v>
      </c>
      <c r="G10" s="76">
        <v>501</v>
      </c>
      <c r="H10" s="76">
        <v>150</v>
      </c>
      <c r="I10" s="76">
        <v>1877</v>
      </c>
      <c r="J10" s="76">
        <v>186</v>
      </c>
      <c r="K10" s="76">
        <v>258</v>
      </c>
      <c r="L10" s="76">
        <v>146</v>
      </c>
      <c r="M10" s="76">
        <v>1070</v>
      </c>
    </row>
    <row r="11" spans="1:14" s="12" customFormat="1" ht="42" customHeight="1" x14ac:dyDescent="0.25">
      <c r="A11" s="336" t="s">
        <v>173</v>
      </c>
      <c r="B11" s="337"/>
      <c r="C11" s="142">
        <v>148</v>
      </c>
      <c r="D11" s="76">
        <v>1819</v>
      </c>
      <c r="E11" s="76">
        <v>945</v>
      </c>
      <c r="F11" s="76">
        <v>568</v>
      </c>
      <c r="G11" s="76">
        <v>306</v>
      </c>
      <c r="H11" s="76">
        <v>145</v>
      </c>
      <c r="I11" s="76">
        <v>1652</v>
      </c>
      <c r="J11" s="76">
        <v>180</v>
      </c>
      <c r="K11" s="76">
        <v>203</v>
      </c>
      <c r="L11" s="76">
        <v>145</v>
      </c>
      <c r="M11" s="76">
        <v>1113</v>
      </c>
    </row>
    <row r="12" spans="1:14" s="12" customFormat="1" ht="42" customHeight="1" x14ac:dyDescent="0.25">
      <c r="A12" s="336" t="s">
        <v>175</v>
      </c>
      <c r="B12" s="337"/>
      <c r="C12" s="142">
        <v>146</v>
      </c>
      <c r="D12" s="76">
        <v>2309</v>
      </c>
      <c r="E12" s="76">
        <v>1088</v>
      </c>
      <c r="F12" s="76">
        <v>935</v>
      </c>
      <c r="G12" s="76">
        <v>286</v>
      </c>
      <c r="H12" s="76">
        <v>147</v>
      </c>
      <c r="I12" s="76">
        <v>1665</v>
      </c>
      <c r="J12" s="76">
        <v>182</v>
      </c>
      <c r="K12" s="76">
        <v>195</v>
      </c>
      <c r="L12" s="76">
        <v>140</v>
      </c>
      <c r="M12" s="76">
        <v>1052</v>
      </c>
    </row>
    <row r="13" spans="1:14" ht="42" customHeight="1" x14ac:dyDescent="0.25">
      <c r="A13" s="336" t="s">
        <v>174</v>
      </c>
      <c r="B13" s="337"/>
      <c r="C13" s="142">
        <v>146</v>
      </c>
      <c r="D13" s="76">
        <v>2550</v>
      </c>
      <c r="E13" s="76">
        <v>1187</v>
      </c>
      <c r="F13" s="76">
        <v>1079</v>
      </c>
      <c r="G13" s="76">
        <v>284</v>
      </c>
      <c r="H13" s="76">
        <v>144</v>
      </c>
      <c r="I13" s="76">
        <v>1610</v>
      </c>
      <c r="J13" s="76">
        <v>187</v>
      </c>
      <c r="K13" s="76">
        <v>206</v>
      </c>
      <c r="L13" s="76">
        <v>133</v>
      </c>
      <c r="M13" s="76">
        <v>951</v>
      </c>
    </row>
    <row r="14" spans="1:14" ht="42" customHeight="1" x14ac:dyDescent="0.25">
      <c r="A14" s="336" t="s">
        <v>311</v>
      </c>
      <c r="B14" s="338"/>
      <c r="C14" s="143">
        <v>150</v>
      </c>
      <c r="D14" s="80">
        <v>6619</v>
      </c>
      <c r="E14" s="80">
        <v>4131</v>
      </c>
      <c r="F14" s="80">
        <v>2201</v>
      </c>
      <c r="G14" s="80">
        <v>287</v>
      </c>
      <c r="H14" s="80">
        <v>148</v>
      </c>
      <c r="I14" s="80">
        <v>1533</v>
      </c>
      <c r="J14" s="80">
        <v>190</v>
      </c>
      <c r="K14" s="80">
        <v>217</v>
      </c>
      <c r="L14" s="80">
        <v>140</v>
      </c>
      <c r="M14" s="80">
        <v>971</v>
      </c>
    </row>
    <row r="15" spans="1:14" ht="42" customHeight="1" x14ac:dyDescent="0.25">
      <c r="B15" s="202" t="s">
        <v>283</v>
      </c>
      <c r="C15" s="90">
        <v>75</v>
      </c>
      <c r="D15" s="79">
        <v>4370</v>
      </c>
      <c r="E15" s="79">
        <v>2837</v>
      </c>
      <c r="F15" s="79">
        <v>1339</v>
      </c>
      <c r="G15" s="79">
        <v>194</v>
      </c>
      <c r="H15" s="79">
        <v>100</v>
      </c>
      <c r="I15" s="79">
        <v>1009</v>
      </c>
      <c r="J15" s="79">
        <v>190</v>
      </c>
      <c r="K15" s="79">
        <v>217</v>
      </c>
      <c r="L15" s="79">
        <v>140</v>
      </c>
      <c r="M15" s="79">
        <v>971</v>
      </c>
    </row>
    <row r="16" spans="1:14" ht="42" customHeight="1" x14ac:dyDescent="0.25">
      <c r="A16" s="136"/>
      <c r="B16" s="137" t="s">
        <v>284</v>
      </c>
      <c r="C16" s="90">
        <v>75</v>
      </c>
      <c r="D16" s="88">
        <v>2249</v>
      </c>
      <c r="E16" s="88">
        <v>1294</v>
      </c>
      <c r="F16" s="79">
        <v>862</v>
      </c>
      <c r="G16" s="79">
        <v>93</v>
      </c>
      <c r="H16" s="88">
        <v>48</v>
      </c>
      <c r="I16" s="88">
        <v>524</v>
      </c>
      <c r="J16" s="252" t="s">
        <v>375</v>
      </c>
      <c r="K16" s="144" t="s">
        <v>375</v>
      </c>
      <c r="L16" s="145" t="s">
        <v>375</v>
      </c>
      <c r="M16" s="145" t="s">
        <v>375</v>
      </c>
    </row>
    <row r="17" spans="1:13" x14ac:dyDescent="0.25">
      <c r="B17" s="8"/>
      <c r="C17" s="108"/>
      <c r="F17" s="108"/>
      <c r="G17" s="108"/>
      <c r="J17" s="108"/>
      <c r="K17" s="108"/>
      <c r="M17" s="200" t="s">
        <v>274</v>
      </c>
    </row>
    <row r="18" spans="1:13" ht="59.45" customHeight="1" x14ac:dyDescent="0.25">
      <c r="A18" s="286" t="s">
        <v>273</v>
      </c>
      <c r="B18" s="286"/>
      <c r="C18" s="286"/>
      <c r="D18" s="286"/>
      <c r="E18" s="286"/>
      <c r="F18" s="286"/>
      <c r="G18" s="286"/>
      <c r="H18" s="286"/>
      <c r="I18" s="286"/>
      <c r="J18" s="286"/>
      <c r="K18" s="286"/>
      <c r="L18" s="286"/>
      <c r="M18" s="286"/>
    </row>
  </sheetData>
  <sheetProtection formatCells="0"/>
  <customSheetViews>
    <customSheetView guid="{2C390AD3-7D24-4790-A52E-DA48AC473F8C}" topLeftCell="A7">
      <selection activeCell="M17" sqref="M17"/>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topLeftCell="A10">
      <selection activeCell="M17" sqref="M17"/>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topLeftCell="A4">
      <selection activeCell="C14" sqref="C14"/>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H4" sqref="H4"/>
      <pageMargins left="0.19685039370078741" right="0.70866141732283472" top="0.59055118110236227" bottom="0.59055118110236227" header="0.51181102362204722" footer="0.51181102362204722"/>
      <printOptions horizontalCentered="1"/>
      <pageSetup paperSize="9" scale="91" orientation="portrait" r:id="rId4"/>
      <headerFooter alignWithMargins="0"/>
    </customSheetView>
    <customSheetView guid="{FF42AFFC-DA2B-4DFA-AD62-5057A742DE60}" topLeftCell="A7">
      <selection activeCell="M17" sqref="M17"/>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12">
    <mergeCell ref="A18:M18"/>
    <mergeCell ref="A3:M3"/>
    <mergeCell ref="H8:I8"/>
    <mergeCell ref="J8:K8"/>
    <mergeCell ref="L8:M8"/>
    <mergeCell ref="C8:G8"/>
    <mergeCell ref="A13:B13"/>
    <mergeCell ref="A14:B14"/>
    <mergeCell ref="A8:B9"/>
    <mergeCell ref="A10:B10"/>
    <mergeCell ref="A11:B11"/>
    <mergeCell ref="A12:B12"/>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zoomScale="85" zoomScaleNormal="100" zoomScaleSheetLayoutView="100" zoomScalePageLayoutView="85" workbookViewId="0">
      <selection activeCell="A3" sqref="A3:M3"/>
    </sheetView>
  </sheetViews>
  <sheetFormatPr defaultColWidth="5.53125" defaultRowHeight="12" x14ac:dyDescent="0.25"/>
  <cols>
    <col min="1" max="1" width="4" style="2" customWidth="1"/>
    <col min="2" max="2" width="24.796875" style="2" customWidth="1"/>
    <col min="3" max="7" width="14.46484375" style="2" customWidth="1"/>
    <col min="8" max="16384" width="5.53125" style="2"/>
  </cols>
  <sheetData>
    <row r="1" spans="1:7" s="6" customFormat="1" ht="18.75" x14ac:dyDescent="0.25">
      <c r="A1" s="6" t="str">
        <f ca="1">MID(CELL("FILENAME",A1),FIND("]",CELL("FILENAME",A1))+1,99)&amp;"　"&amp;"各種予防接種実施状況"</f>
        <v>56　各種予防接種実施状況</v>
      </c>
    </row>
    <row r="2" spans="1:7" x14ac:dyDescent="0.25">
      <c r="B2" s="111"/>
    </row>
    <row r="3" spans="1:7" s="96" customFormat="1" ht="24" customHeight="1" x14ac:dyDescent="0.25">
      <c r="A3" s="286" t="s">
        <v>59</v>
      </c>
      <c r="B3" s="286"/>
      <c r="C3" s="286"/>
      <c r="D3" s="286"/>
      <c r="E3" s="286"/>
      <c r="F3" s="286"/>
      <c r="G3" s="286"/>
    </row>
    <row r="4" spans="1:7" s="96" customFormat="1" x14ac:dyDescent="0.25">
      <c r="A4" s="191"/>
      <c r="B4" s="191"/>
      <c r="C4" s="191"/>
      <c r="D4" s="191"/>
      <c r="E4" s="191"/>
      <c r="F4" s="191"/>
      <c r="G4" s="191"/>
    </row>
    <row r="5" spans="1:7" s="96" customFormat="1" ht="1.25" customHeight="1" x14ac:dyDescent="0.25">
      <c r="A5" s="191"/>
      <c r="B5" s="191"/>
      <c r="C5" s="191"/>
      <c r="D5" s="191"/>
      <c r="E5" s="191"/>
      <c r="F5" s="191"/>
      <c r="G5" s="191"/>
    </row>
    <row r="6" spans="1:7" s="96" customFormat="1" ht="1.25" customHeight="1" x14ac:dyDescent="0.25">
      <c r="A6" s="191"/>
      <c r="B6" s="191"/>
      <c r="C6" s="191"/>
      <c r="D6" s="191"/>
      <c r="E6" s="191"/>
      <c r="F6" s="191"/>
      <c r="G6" s="191"/>
    </row>
    <row r="7" spans="1:7" ht="20" customHeight="1" x14ac:dyDescent="0.25">
      <c r="A7" s="312" t="s">
        <v>195</v>
      </c>
      <c r="B7" s="313"/>
      <c r="C7" s="9" t="s">
        <v>172</v>
      </c>
      <c r="D7" s="10" t="s">
        <v>173</v>
      </c>
      <c r="E7" s="10" t="s">
        <v>175</v>
      </c>
      <c r="F7" s="10" t="s">
        <v>174</v>
      </c>
      <c r="G7" s="11" t="s">
        <v>311</v>
      </c>
    </row>
    <row r="8" spans="1:7" ht="30" customHeight="1" x14ac:dyDescent="0.25">
      <c r="A8" s="304" t="s">
        <v>31</v>
      </c>
      <c r="B8" s="305"/>
      <c r="C8" s="13">
        <v>138923</v>
      </c>
      <c r="D8" s="13">
        <v>165909</v>
      </c>
      <c r="E8" s="13">
        <v>148161</v>
      </c>
      <c r="F8" s="13">
        <v>156630</v>
      </c>
      <c r="G8" s="79">
        <v>146660</v>
      </c>
    </row>
    <row r="9" spans="1:7" ht="30" customHeight="1" x14ac:dyDescent="0.25">
      <c r="B9" s="202" t="s">
        <v>360</v>
      </c>
      <c r="C9" s="73" t="s">
        <v>0</v>
      </c>
      <c r="D9" s="73">
        <v>3159</v>
      </c>
      <c r="E9" s="13">
        <v>7203</v>
      </c>
      <c r="F9" s="13">
        <v>6864</v>
      </c>
      <c r="G9" s="79">
        <v>6795</v>
      </c>
    </row>
    <row r="10" spans="1:7" ht="30" customHeight="1" x14ac:dyDescent="0.25">
      <c r="B10" s="274" t="s">
        <v>58</v>
      </c>
      <c r="C10" s="13">
        <v>9978</v>
      </c>
      <c r="D10" s="13">
        <v>10382</v>
      </c>
      <c r="E10" s="13">
        <v>9421</v>
      </c>
      <c r="F10" s="13">
        <v>9009</v>
      </c>
      <c r="G10" s="79">
        <v>8695</v>
      </c>
    </row>
    <row r="11" spans="1:7" ht="30" customHeight="1" x14ac:dyDescent="0.25">
      <c r="B11" s="274" t="s">
        <v>365</v>
      </c>
      <c r="C11" s="13">
        <v>13643</v>
      </c>
      <c r="D11" s="13">
        <v>13968</v>
      </c>
      <c r="E11" s="13">
        <v>12752</v>
      </c>
      <c r="F11" s="13">
        <v>12115</v>
      </c>
      <c r="G11" s="79">
        <v>11751</v>
      </c>
    </row>
    <row r="12" spans="1:7" ht="30" customHeight="1" x14ac:dyDescent="0.25">
      <c r="B12" s="274" t="s">
        <v>366</v>
      </c>
      <c r="C12" s="13">
        <v>13200</v>
      </c>
      <c r="D12" s="13">
        <v>14365</v>
      </c>
      <c r="E12" s="13">
        <v>12743</v>
      </c>
      <c r="F12" s="13">
        <v>12102</v>
      </c>
      <c r="G12" s="79">
        <v>11744</v>
      </c>
    </row>
    <row r="13" spans="1:7" ht="30" customHeight="1" x14ac:dyDescent="0.25">
      <c r="B13" s="274" t="s">
        <v>367</v>
      </c>
      <c r="C13" s="13">
        <v>1</v>
      </c>
      <c r="D13" s="13">
        <v>4</v>
      </c>
      <c r="E13" s="13">
        <v>2</v>
      </c>
      <c r="F13" s="13">
        <v>3</v>
      </c>
      <c r="G13" s="79">
        <v>2</v>
      </c>
    </row>
    <row r="14" spans="1:7" ht="30" customHeight="1" x14ac:dyDescent="0.25">
      <c r="B14" s="274" t="s">
        <v>368</v>
      </c>
      <c r="C14" s="13">
        <v>13768</v>
      </c>
      <c r="D14" s="13">
        <v>14157</v>
      </c>
      <c r="E14" s="13">
        <v>12897</v>
      </c>
      <c r="F14" s="13">
        <v>11998</v>
      </c>
      <c r="G14" s="79">
        <v>12521</v>
      </c>
    </row>
    <row r="15" spans="1:7" ht="30" customHeight="1" x14ac:dyDescent="0.25">
      <c r="B15" s="274" t="s">
        <v>227</v>
      </c>
      <c r="C15" s="13">
        <v>14</v>
      </c>
      <c r="D15" s="13">
        <v>4</v>
      </c>
      <c r="E15" s="13">
        <v>5</v>
      </c>
      <c r="F15" s="13">
        <v>4</v>
      </c>
      <c r="G15" s="79">
        <v>4</v>
      </c>
    </row>
    <row r="16" spans="1:7" ht="30" customHeight="1" x14ac:dyDescent="0.25">
      <c r="B16" s="274" t="s">
        <v>369</v>
      </c>
      <c r="C16" s="13">
        <v>7032</v>
      </c>
      <c r="D16" s="13">
        <v>7008</v>
      </c>
      <c r="E16" s="13">
        <v>6776</v>
      </c>
      <c r="F16" s="13">
        <v>6426</v>
      </c>
      <c r="G16" s="79">
        <v>6300</v>
      </c>
    </row>
    <row r="17" spans="1:7" ht="30" customHeight="1" x14ac:dyDescent="0.25">
      <c r="B17" s="274" t="s">
        <v>145</v>
      </c>
      <c r="C17" s="73" t="s">
        <v>0</v>
      </c>
      <c r="D17" s="73" t="s">
        <v>0</v>
      </c>
      <c r="E17" s="73" t="s">
        <v>0</v>
      </c>
      <c r="F17" s="73" t="s">
        <v>312</v>
      </c>
      <c r="G17" s="81">
        <v>1</v>
      </c>
    </row>
    <row r="18" spans="1:7" ht="30" customHeight="1" x14ac:dyDescent="0.25">
      <c r="B18" s="274" t="s">
        <v>57</v>
      </c>
      <c r="C18" s="73" t="s">
        <v>312</v>
      </c>
      <c r="D18" s="73" t="s">
        <v>0</v>
      </c>
      <c r="E18" s="73" t="s">
        <v>0</v>
      </c>
      <c r="F18" s="73" t="s">
        <v>312</v>
      </c>
      <c r="G18" s="81">
        <v>1</v>
      </c>
    </row>
    <row r="19" spans="1:7" ht="30" customHeight="1" x14ac:dyDescent="0.25">
      <c r="B19" s="274" t="s">
        <v>144</v>
      </c>
      <c r="C19" s="13">
        <v>6792</v>
      </c>
      <c r="D19" s="13">
        <v>6891</v>
      </c>
      <c r="E19" s="13">
        <v>6416</v>
      </c>
      <c r="F19" s="13">
        <v>5838</v>
      </c>
      <c r="G19" s="79">
        <v>5724</v>
      </c>
    </row>
    <row r="20" spans="1:7" ht="30" customHeight="1" x14ac:dyDescent="0.25">
      <c r="B20" s="275" t="s">
        <v>361</v>
      </c>
      <c r="C20" s="13">
        <v>16761</v>
      </c>
      <c r="D20" s="13">
        <v>16308</v>
      </c>
      <c r="E20" s="13">
        <v>8980</v>
      </c>
      <c r="F20" s="13">
        <v>16325</v>
      </c>
      <c r="G20" s="79">
        <v>13995</v>
      </c>
    </row>
    <row r="21" spans="1:7" s="96" customFormat="1" ht="30" customHeight="1" x14ac:dyDescent="0.25">
      <c r="B21" s="274" t="s">
        <v>370</v>
      </c>
      <c r="C21" s="77">
        <v>2820</v>
      </c>
      <c r="D21" s="77">
        <v>3340</v>
      </c>
      <c r="E21" s="77">
        <v>2852</v>
      </c>
      <c r="F21" s="77">
        <v>3007</v>
      </c>
      <c r="G21" s="135">
        <v>2809</v>
      </c>
    </row>
    <row r="22" spans="1:7" ht="30" customHeight="1" x14ac:dyDescent="0.25">
      <c r="B22" s="274" t="s">
        <v>371</v>
      </c>
      <c r="C22" s="13">
        <v>199</v>
      </c>
      <c r="D22" s="13">
        <v>1193</v>
      </c>
      <c r="E22" s="13">
        <v>2607</v>
      </c>
      <c r="F22" s="13">
        <v>4271</v>
      </c>
      <c r="G22" s="79">
        <v>6137</v>
      </c>
    </row>
    <row r="23" spans="1:7" ht="30" customHeight="1" x14ac:dyDescent="0.25">
      <c r="B23" s="274" t="s">
        <v>341</v>
      </c>
      <c r="C23" s="73">
        <v>815</v>
      </c>
      <c r="D23" s="13">
        <v>675</v>
      </c>
      <c r="E23" s="13">
        <v>669</v>
      </c>
      <c r="F23" s="13">
        <v>313</v>
      </c>
      <c r="G23" s="79">
        <v>151</v>
      </c>
    </row>
    <row r="24" spans="1:7" ht="30" customHeight="1" x14ac:dyDescent="0.25">
      <c r="A24" s="134"/>
      <c r="B24" s="274" t="s">
        <v>372</v>
      </c>
      <c r="C24" s="13">
        <v>3286</v>
      </c>
      <c r="D24" s="13">
        <v>3596</v>
      </c>
      <c r="E24" s="13">
        <v>2935</v>
      </c>
      <c r="F24" s="13">
        <v>2777</v>
      </c>
      <c r="G24" s="79">
        <v>2933</v>
      </c>
    </row>
    <row r="25" spans="1:7" ht="30" customHeight="1" x14ac:dyDescent="0.25">
      <c r="A25" s="97"/>
      <c r="B25" s="137" t="s">
        <v>373</v>
      </c>
      <c r="C25" s="14">
        <v>50614</v>
      </c>
      <c r="D25" s="14">
        <v>70859</v>
      </c>
      <c r="E25" s="14">
        <v>61903</v>
      </c>
      <c r="F25" s="14">
        <v>65578</v>
      </c>
      <c r="G25" s="88">
        <v>57097</v>
      </c>
    </row>
    <row r="26" spans="1:7" x14ac:dyDescent="0.25">
      <c r="B26" s="207"/>
      <c r="C26" s="13"/>
      <c r="D26" s="13"/>
      <c r="E26" s="13"/>
      <c r="F26" s="13"/>
      <c r="G26" s="15" t="s">
        <v>224</v>
      </c>
    </row>
    <row r="27" spans="1:7" ht="15" customHeight="1" x14ac:dyDescent="0.25">
      <c r="A27" s="120" t="s">
        <v>362</v>
      </c>
      <c r="B27" s="120"/>
      <c r="C27" s="120"/>
      <c r="D27" s="120"/>
      <c r="E27" s="120"/>
      <c r="F27" s="120"/>
      <c r="G27" s="120"/>
    </row>
    <row r="28" spans="1:7" ht="12" customHeight="1" x14ac:dyDescent="0.25">
      <c r="A28" s="8" t="s">
        <v>364</v>
      </c>
      <c r="B28" s="8"/>
      <c r="C28" s="8"/>
      <c r="D28" s="8"/>
      <c r="E28" s="8"/>
      <c r="F28" s="8"/>
      <c r="G28" s="8"/>
    </row>
    <row r="29" spans="1:7" ht="22.5" customHeight="1" x14ac:dyDescent="0.25">
      <c r="A29" s="286" t="s">
        <v>363</v>
      </c>
      <c r="B29" s="286"/>
      <c r="C29" s="286"/>
      <c r="D29" s="286"/>
      <c r="E29" s="286"/>
      <c r="F29" s="286"/>
      <c r="G29" s="286"/>
    </row>
    <row r="32" spans="1:7" x14ac:dyDescent="0.25">
      <c r="B32" s="76"/>
    </row>
  </sheetData>
  <sheetProtection formatCells="0"/>
  <customSheetViews>
    <customSheetView guid="{2C390AD3-7D24-4790-A52E-DA48AC473F8C}" topLeftCell="A16">
      <selection activeCell="D18" sqref="D18"/>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topLeftCell="A9">
      <selection activeCell="D18" sqref="D18"/>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F8" sqref="F8"/>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D22" sqref="D22"/>
      <pageMargins left="0.19685039370078741" right="0.70866141732283472" top="0.59055118110236227" bottom="0.59055118110236227" header="0.51181102362204722" footer="0.51181102362204722"/>
      <printOptions horizontalCentered="1"/>
      <pageSetup paperSize="9" orientation="portrait" r:id="rId4"/>
      <headerFooter alignWithMargins="0"/>
    </customSheetView>
    <customSheetView guid="{FF42AFFC-DA2B-4DFA-AD62-5057A742DE60}" topLeftCell="A16">
      <selection activeCell="D18" sqref="D18"/>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4">
    <mergeCell ref="A8:B8"/>
    <mergeCell ref="A29:G29"/>
    <mergeCell ref="A3:G3"/>
    <mergeCell ref="A7:B7"/>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Layout" zoomScale="85" zoomScaleNormal="100" zoomScaleSheetLayoutView="100" zoomScalePageLayoutView="85" workbookViewId="0">
      <selection activeCell="E7" sqref="E7"/>
    </sheetView>
  </sheetViews>
  <sheetFormatPr defaultColWidth="1.53125" defaultRowHeight="12" x14ac:dyDescent="0.25"/>
  <cols>
    <col min="1" max="1" width="18.33203125" style="2" customWidth="1"/>
    <col min="2" max="2" width="11.796875" style="2" customWidth="1"/>
    <col min="3" max="7" width="14.1328125" style="2" customWidth="1"/>
    <col min="8" max="28" width="1.53125" style="2"/>
    <col min="29" max="29" width="1.53125" style="2" customWidth="1"/>
    <col min="30" max="16384" width="1.53125" style="2"/>
  </cols>
  <sheetData>
    <row r="1" spans="1:7" s="6" customFormat="1" ht="18.75" x14ac:dyDescent="0.25">
      <c r="A1" s="4" t="str">
        <f ca="1">MID(CELL("FILENAME",A1),FIND("]",CELL("FILENAME",A1))+1,99)&amp;"　"&amp;"結核にかかる定期健康診断・予防接種受診者数"</f>
        <v>57　結核にかかる定期健康診断・予防接種受診者数</v>
      </c>
      <c r="B1" s="4"/>
      <c r="C1" s="4"/>
      <c r="D1" s="4"/>
      <c r="E1" s="4"/>
      <c r="F1" s="4"/>
      <c r="G1" s="4"/>
    </row>
    <row r="2" spans="1:7" x14ac:dyDescent="0.25">
      <c r="A2" s="8"/>
      <c r="B2" s="8"/>
      <c r="C2" s="8"/>
      <c r="D2" s="8"/>
      <c r="E2" s="8"/>
      <c r="F2" s="8"/>
      <c r="G2" s="8"/>
    </row>
    <row r="3" spans="1:7" s="96" customFormat="1" ht="1.25" customHeight="1" x14ac:dyDescent="0.25">
      <c r="A3" s="191"/>
      <c r="B3" s="191"/>
      <c r="C3" s="191"/>
      <c r="D3" s="191"/>
      <c r="E3" s="191"/>
      <c r="F3" s="191"/>
      <c r="G3" s="191"/>
    </row>
    <row r="4" spans="1:7" ht="1.25" customHeight="1" x14ac:dyDescent="0.25">
      <c r="A4" s="8"/>
      <c r="B4" s="8"/>
      <c r="C4" s="8"/>
      <c r="D4" s="8"/>
      <c r="E4" s="8"/>
      <c r="F4" s="8"/>
      <c r="G4" s="8"/>
    </row>
    <row r="5" spans="1:7" s="96" customFormat="1" ht="1.25" customHeight="1" x14ac:dyDescent="0.25">
      <c r="A5" s="191"/>
      <c r="B5" s="191"/>
      <c r="C5" s="191"/>
      <c r="D5" s="191"/>
      <c r="E5" s="191"/>
      <c r="F5" s="191"/>
      <c r="G5" s="191"/>
    </row>
    <row r="6" spans="1:7" ht="1.25" customHeight="1" x14ac:dyDescent="0.25">
      <c r="A6" s="8"/>
      <c r="B6" s="8"/>
      <c r="C6" s="8"/>
      <c r="D6" s="8"/>
      <c r="E6" s="8"/>
      <c r="F6" s="8"/>
      <c r="G6" s="8"/>
    </row>
    <row r="7" spans="1:7" s="68" customFormat="1" ht="34.25" customHeight="1" x14ac:dyDescent="0.25">
      <c r="A7" s="343" t="s">
        <v>161</v>
      </c>
      <c r="B7" s="344"/>
      <c r="C7" s="254" t="s">
        <v>172</v>
      </c>
      <c r="D7" s="255" t="s">
        <v>173</v>
      </c>
      <c r="E7" s="255" t="s">
        <v>175</v>
      </c>
      <c r="F7" s="256" t="s">
        <v>174</v>
      </c>
      <c r="G7" s="257" t="s">
        <v>311</v>
      </c>
    </row>
    <row r="8" spans="1:7" s="12" customFormat="1" ht="42.6" customHeight="1" x14ac:dyDescent="0.25">
      <c r="A8" s="345" t="s">
        <v>282</v>
      </c>
      <c r="B8" s="346"/>
      <c r="C8" s="268">
        <v>3389</v>
      </c>
      <c r="D8" s="269">
        <v>3560</v>
      </c>
      <c r="E8" s="269">
        <v>3163</v>
      </c>
      <c r="F8" s="270">
        <v>2997</v>
      </c>
      <c r="G8" s="82">
        <v>2857</v>
      </c>
    </row>
    <row r="9" spans="1:7" ht="42.6" customHeight="1" x14ac:dyDescent="0.25">
      <c r="A9" s="347" t="s">
        <v>380</v>
      </c>
      <c r="B9" s="258" t="s">
        <v>381</v>
      </c>
      <c r="C9" s="260">
        <v>65</v>
      </c>
      <c r="D9" s="261">
        <v>113</v>
      </c>
      <c r="E9" s="261">
        <v>37</v>
      </c>
      <c r="F9" s="262">
        <v>11</v>
      </c>
      <c r="G9" s="81">
        <v>9</v>
      </c>
    </row>
    <row r="10" spans="1:7" ht="42.6" customHeight="1" x14ac:dyDescent="0.25">
      <c r="A10" s="347"/>
      <c r="B10" s="259" t="s">
        <v>382</v>
      </c>
      <c r="C10" s="260">
        <v>2004</v>
      </c>
      <c r="D10" s="261">
        <v>5768</v>
      </c>
      <c r="E10" s="261">
        <v>1977</v>
      </c>
      <c r="F10" s="262">
        <v>2082</v>
      </c>
      <c r="G10" s="81">
        <v>2198</v>
      </c>
    </row>
    <row r="11" spans="1:7" ht="42.6" customHeight="1" x14ac:dyDescent="0.25">
      <c r="A11" s="347"/>
      <c r="B11" s="263" t="s">
        <v>383</v>
      </c>
      <c r="C11" s="260">
        <v>2683</v>
      </c>
      <c r="D11" s="261">
        <v>2683</v>
      </c>
      <c r="E11" s="261">
        <v>7389</v>
      </c>
      <c r="F11" s="262">
        <v>8674</v>
      </c>
      <c r="G11" s="81">
        <v>9372</v>
      </c>
    </row>
    <row r="12" spans="1:7" ht="42.6" customHeight="1" x14ac:dyDescent="0.25">
      <c r="A12" s="347" t="s">
        <v>240</v>
      </c>
      <c r="B12" s="258" t="s">
        <v>381</v>
      </c>
      <c r="C12" s="260">
        <v>1</v>
      </c>
      <c r="D12" s="261">
        <v>5</v>
      </c>
      <c r="E12" s="261" t="s">
        <v>312</v>
      </c>
      <c r="F12" s="262" t="s">
        <v>312</v>
      </c>
      <c r="G12" s="81" t="s">
        <v>312</v>
      </c>
    </row>
    <row r="13" spans="1:7" ht="42.6" customHeight="1" x14ac:dyDescent="0.25">
      <c r="A13" s="347"/>
      <c r="B13" s="259" t="s">
        <v>384</v>
      </c>
      <c r="C13" s="260">
        <v>33</v>
      </c>
      <c r="D13" s="261">
        <v>105</v>
      </c>
      <c r="E13" s="262">
        <v>5</v>
      </c>
      <c r="F13" s="262" t="s">
        <v>312</v>
      </c>
      <c r="G13" s="238" t="s">
        <v>312</v>
      </c>
    </row>
    <row r="14" spans="1:7" ht="42.6" customHeight="1" x14ac:dyDescent="0.25">
      <c r="A14" s="348"/>
      <c r="B14" s="264" t="s">
        <v>385</v>
      </c>
      <c r="C14" s="265" t="s">
        <v>312</v>
      </c>
      <c r="D14" s="266" t="s">
        <v>312</v>
      </c>
      <c r="E14" s="226" t="s">
        <v>312</v>
      </c>
      <c r="F14" s="266">
        <v>689</v>
      </c>
      <c r="G14" s="253">
        <v>941</v>
      </c>
    </row>
    <row r="15" spans="1:7" ht="26.45" customHeight="1" x14ac:dyDescent="0.25">
      <c r="A15" s="349" t="s">
        <v>376</v>
      </c>
      <c r="B15" s="349"/>
      <c r="C15" s="350"/>
      <c r="D15" s="350"/>
      <c r="E15" s="350"/>
      <c r="F15" s="350"/>
      <c r="G15" s="350"/>
    </row>
    <row r="16" spans="1:7" x14ac:dyDescent="0.25">
      <c r="A16" s="2" t="s">
        <v>386</v>
      </c>
      <c r="D16" s="261"/>
    </row>
    <row r="17" spans="1:4" x14ac:dyDescent="0.25">
      <c r="A17" s="2" t="s">
        <v>387</v>
      </c>
      <c r="D17" s="261"/>
    </row>
    <row r="18" spans="1:4" x14ac:dyDescent="0.25">
      <c r="A18" s="2" t="s">
        <v>388</v>
      </c>
      <c r="D18" s="261"/>
    </row>
    <row r="19" spans="1:4" x14ac:dyDescent="0.25">
      <c r="A19" s="2" t="s">
        <v>389</v>
      </c>
    </row>
  </sheetData>
  <sheetProtection formatCells="0"/>
  <customSheetViews>
    <customSheetView guid="{2C390AD3-7D24-4790-A52E-DA48AC473F8C}">
      <selection activeCell="F11" sqref="F11"/>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FF42AFFC-DA2B-4DFA-AD62-5057A742DE60}">
      <selection activeCell="G12" sqref="G12"/>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s>
  <mergeCells count="5">
    <mergeCell ref="A7:B7"/>
    <mergeCell ref="A8:B8"/>
    <mergeCell ref="A9:A11"/>
    <mergeCell ref="A12:A14"/>
    <mergeCell ref="A15:G15"/>
  </mergeCells>
  <phoneticPr fontId="4"/>
  <pageMargins left="0.25" right="0.25" top="0.75" bottom="0.75" header="0.3" footer="0.3"/>
  <pageSetup paperSize="9" orientation="portrait" r:id="rId3"/>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view="pageLayout" zoomScale="85" zoomScaleNormal="100" zoomScaleSheetLayoutView="100" zoomScalePageLayoutView="85" workbookViewId="0">
      <selection activeCell="E7" sqref="E7"/>
    </sheetView>
  </sheetViews>
  <sheetFormatPr defaultColWidth="1.53125" defaultRowHeight="12" x14ac:dyDescent="0.25"/>
  <cols>
    <col min="1" max="1" width="2.796875" style="2" customWidth="1"/>
    <col min="2" max="2" width="15.46484375" style="2" customWidth="1"/>
    <col min="3" max="3" width="13.59765625" style="2" customWidth="1"/>
    <col min="4" max="8" width="13.796875" style="2" customWidth="1"/>
    <col min="9" max="18" width="7.46484375" style="2" customWidth="1"/>
    <col min="19" max="16384" width="1.53125" style="2"/>
  </cols>
  <sheetData>
    <row r="1" spans="1:18" s="6" customFormat="1" ht="18.75" x14ac:dyDescent="0.25">
      <c r="A1" s="4" t="str">
        <f ca="1">MID(CELL("FILENAME",A1),FIND("]",CELL("FILENAME",A1))+1,99)&amp;"　"&amp;"２類・３類感染症の発生・消毒件数"</f>
        <v>58　２類・３類感染症の発生・消毒件数</v>
      </c>
      <c r="B1" s="4"/>
      <c r="C1" s="4"/>
      <c r="D1" s="4"/>
      <c r="E1" s="4"/>
      <c r="F1" s="4"/>
      <c r="G1" s="4"/>
      <c r="H1" s="4"/>
      <c r="I1" s="4"/>
      <c r="J1" s="4"/>
      <c r="K1" s="4"/>
      <c r="L1" s="4"/>
      <c r="M1" s="4"/>
      <c r="N1" s="4"/>
      <c r="O1" s="4"/>
      <c r="P1" s="4"/>
      <c r="Q1" s="4"/>
      <c r="R1" s="4"/>
    </row>
    <row r="2" spans="1:18" x14ac:dyDescent="0.25">
      <c r="A2" s="111"/>
      <c r="B2" s="111"/>
    </row>
    <row r="3" spans="1:18" s="96" customFormat="1" ht="31.25" customHeight="1" x14ac:dyDescent="0.25">
      <c r="A3" s="286" t="s">
        <v>76</v>
      </c>
      <c r="B3" s="286"/>
      <c r="C3" s="286"/>
      <c r="D3" s="286"/>
      <c r="E3" s="286"/>
      <c r="F3" s="286"/>
      <c r="G3" s="286"/>
      <c r="H3" s="286"/>
      <c r="I3" s="2"/>
      <c r="J3" s="2"/>
      <c r="K3" s="2"/>
      <c r="L3" s="2"/>
      <c r="M3" s="2"/>
      <c r="N3" s="2"/>
      <c r="O3" s="2"/>
      <c r="P3" s="2"/>
      <c r="Q3" s="2"/>
      <c r="R3" s="2"/>
    </row>
    <row r="4" spans="1:18" x14ac:dyDescent="0.25">
      <c r="A4" s="8"/>
      <c r="B4" s="8"/>
      <c r="C4" s="8"/>
      <c r="D4" s="8"/>
      <c r="E4" s="8"/>
      <c r="F4" s="8"/>
      <c r="G4" s="8"/>
      <c r="H4" s="8"/>
      <c r="I4" s="8"/>
      <c r="J4" s="8"/>
      <c r="K4" s="8"/>
      <c r="L4" s="8"/>
      <c r="M4" s="8"/>
      <c r="N4" s="8"/>
      <c r="O4" s="8"/>
      <c r="P4" s="8"/>
      <c r="Q4" s="8"/>
      <c r="R4" s="8"/>
    </row>
    <row r="5" spans="1:18" s="96" customFormat="1" ht="1.25" customHeight="1" x14ac:dyDescent="0.25">
      <c r="A5" s="191"/>
      <c r="B5" s="191"/>
      <c r="C5" s="191"/>
      <c r="D5" s="191"/>
      <c r="E5" s="191"/>
      <c r="F5" s="191"/>
      <c r="G5" s="191"/>
      <c r="H5" s="191"/>
      <c r="I5" s="191"/>
      <c r="J5" s="191"/>
      <c r="K5" s="191"/>
      <c r="L5" s="191"/>
      <c r="M5" s="191"/>
      <c r="N5" s="191"/>
      <c r="O5" s="191"/>
      <c r="P5" s="191"/>
      <c r="Q5" s="191"/>
      <c r="R5" s="191"/>
    </row>
    <row r="6" spans="1:18" ht="1.25" customHeight="1" x14ac:dyDescent="0.25">
      <c r="A6" s="8"/>
      <c r="B6" s="8"/>
      <c r="C6" s="8"/>
      <c r="D6" s="8"/>
      <c r="E6" s="8"/>
      <c r="F6" s="8"/>
      <c r="G6" s="8"/>
      <c r="H6" s="8"/>
      <c r="I6" s="8"/>
      <c r="J6" s="8"/>
      <c r="K6" s="8"/>
      <c r="L6" s="8"/>
      <c r="M6" s="8"/>
      <c r="N6" s="8"/>
      <c r="O6" s="8"/>
      <c r="P6" s="8"/>
      <c r="Q6" s="8"/>
      <c r="R6" s="8"/>
    </row>
    <row r="8" spans="1:18" ht="28.25" customHeight="1" x14ac:dyDescent="0.25">
      <c r="A8" s="313" t="s">
        <v>161</v>
      </c>
      <c r="B8" s="313"/>
      <c r="C8" s="352"/>
      <c r="D8" s="72" t="s">
        <v>170</v>
      </c>
      <c r="E8" s="131" t="s">
        <v>167</v>
      </c>
      <c r="F8" s="131" t="s">
        <v>168</v>
      </c>
      <c r="G8" s="131" t="s">
        <v>171</v>
      </c>
      <c r="H8" s="132" t="s">
        <v>310</v>
      </c>
    </row>
    <row r="9" spans="1:18" ht="28.25" customHeight="1" x14ac:dyDescent="0.25">
      <c r="A9" s="302" t="s">
        <v>67</v>
      </c>
      <c r="B9" s="303"/>
      <c r="C9" s="194" t="s">
        <v>70</v>
      </c>
      <c r="D9" s="78">
        <v>13</v>
      </c>
      <c r="E9" s="73">
        <v>7</v>
      </c>
      <c r="F9" s="73">
        <v>6</v>
      </c>
      <c r="G9" s="73">
        <v>2</v>
      </c>
      <c r="H9" s="81">
        <v>12</v>
      </c>
    </row>
    <row r="10" spans="1:18" ht="28.25" customHeight="1" x14ac:dyDescent="0.25">
      <c r="A10" s="304"/>
      <c r="B10" s="319"/>
      <c r="C10" s="194" t="s">
        <v>68</v>
      </c>
      <c r="D10" s="78">
        <v>21</v>
      </c>
      <c r="E10" s="73">
        <v>8</v>
      </c>
      <c r="F10" s="73">
        <v>6</v>
      </c>
      <c r="G10" s="73">
        <v>2</v>
      </c>
      <c r="H10" s="81">
        <v>12</v>
      </c>
    </row>
    <row r="11" spans="1:18" ht="28.25" customHeight="1" x14ac:dyDescent="0.25">
      <c r="A11" s="134"/>
      <c r="B11" s="306" t="s">
        <v>75</v>
      </c>
      <c r="C11" s="194" t="s">
        <v>70</v>
      </c>
      <c r="D11" s="78" t="s">
        <v>0</v>
      </c>
      <c r="E11" s="73" t="s">
        <v>0</v>
      </c>
      <c r="F11" s="73" t="s">
        <v>0</v>
      </c>
      <c r="G11" s="73" t="s">
        <v>0</v>
      </c>
      <c r="H11" s="81" t="s">
        <v>0</v>
      </c>
    </row>
    <row r="12" spans="1:18" ht="28.25" customHeight="1" x14ac:dyDescent="0.25">
      <c r="A12" s="134"/>
      <c r="B12" s="307"/>
      <c r="C12" s="194" t="s">
        <v>68</v>
      </c>
      <c r="D12" s="78" t="s">
        <v>0</v>
      </c>
      <c r="E12" s="73" t="s">
        <v>0</v>
      </c>
      <c r="F12" s="73" t="s">
        <v>0</v>
      </c>
      <c r="G12" s="73" t="s">
        <v>0</v>
      </c>
      <c r="H12" s="81" t="s">
        <v>0</v>
      </c>
    </row>
    <row r="13" spans="1:18" ht="28.25" customHeight="1" x14ac:dyDescent="0.25">
      <c r="A13" s="134"/>
      <c r="B13" s="306" t="s">
        <v>176</v>
      </c>
      <c r="C13" s="194" t="s">
        <v>70</v>
      </c>
      <c r="D13" s="78" t="s">
        <v>0</v>
      </c>
      <c r="E13" s="73" t="s">
        <v>0</v>
      </c>
      <c r="F13" s="73" t="s">
        <v>0</v>
      </c>
      <c r="G13" s="73" t="s">
        <v>0</v>
      </c>
      <c r="H13" s="81" t="s">
        <v>0</v>
      </c>
    </row>
    <row r="14" spans="1:18" ht="28.25" customHeight="1" x14ac:dyDescent="0.25">
      <c r="A14" s="134"/>
      <c r="B14" s="307"/>
      <c r="C14" s="194" t="s">
        <v>68</v>
      </c>
      <c r="D14" s="78" t="s">
        <v>0</v>
      </c>
      <c r="E14" s="73" t="s">
        <v>0</v>
      </c>
      <c r="F14" s="73" t="s">
        <v>0</v>
      </c>
      <c r="G14" s="73" t="s">
        <v>0</v>
      </c>
      <c r="H14" s="81" t="s">
        <v>0</v>
      </c>
    </row>
    <row r="15" spans="1:18" ht="28.25" customHeight="1" x14ac:dyDescent="0.25">
      <c r="A15" s="134"/>
      <c r="B15" s="306" t="s">
        <v>74</v>
      </c>
      <c r="C15" s="194" t="s">
        <v>70</v>
      </c>
      <c r="D15" s="78">
        <v>1</v>
      </c>
      <c r="E15" s="73" t="s">
        <v>0</v>
      </c>
      <c r="F15" s="73" t="s">
        <v>0</v>
      </c>
      <c r="G15" s="73" t="s">
        <v>0</v>
      </c>
      <c r="H15" s="81">
        <v>1</v>
      </c>
    </row>
    <row r="16" spans="1:18" ht="28.25" customHeight="1" x14ac:dyDescent="0.25">
      <c r="A16" s="134"/>
      <c r="B16" s="307"/>
      <c r="C16" s="194" t="s">
        <v>68</v>
      </c>
      <c r="D16" s="78">
        <v>1</v>
      </c>
      <c r="E16" s="73" t="s">
        <v>0</v>
      </c>
      <c r="F16" s="73" t="s">
        <v>0</v>
      </c>
      <c r="G16" s="73" t="s">
        <v>0</v>
      </c>
      <c r="H16" s="81">
        <v>1</v>
      </c>
    </row>
    <row r="17" spans="1:8" ht="28.25" customHeight="1" x14ac:dyDescent="0.25">
      <c r="A17" s="134"/>
      <c r="B17" s="306" t="s">
        <v>73</v>
      </c>
      <c r="C17" s="194" t="s">
        <v>70</v>
      </c>
      <c r="D17" s="78" t="s">
        <v>0</v>
      </c>
      <c r="E17" s="73" t="s">
        <v>0</v>
      </c>
      <c r="F17" s="73" t="s">
        <v>0</v>
      </c>
      <c r="G17" s="73" t="s">
        <v>0</v>
      </c>
      <c r="H17" s="81" t="s">
        <v>0</v>
      </c>
    </row>
    <row r="18" spans="1:8" ht="28.25" customHeight="1" x14ac:dyDescent="0.25">
      <c r="A18" s="134"/>
      <c r="B18" s="307"/>
      <c r="C18" s="194" t="s">
        <v>68</v>
      </c>
      <c r="D18" s="78" t="s">
        <v>0</v>
      </c>
      <c r="E18" s="73" t="s">
        <v>0</v>
      </c>
      <c r="F18" s="73" t="s">
        <v>0</v>
      </c>
      <c r="G18" s="73" t="s">
        <v>0</v>
      </c>
      <c r="H18" s="81" t="s">
        <v>0</v>
      </c>
    </row>
    <row r="19" spans="1:8" ht="28.25" customHeight="1" x14ac:dyDescent="0.25">
      <c r="A19" s="134"/>
      <c r="B19" s="306" t="s">
        <v>72</v>
      </c>
      <c r="C19" s="194" t="s">
        <v>70</v>
      </c>
      <c r="D19" s="78" t="s">
        <v>0</v>
      </c>
      <c r="E19" s="73" t="s">
        <v>0</v>
      </c>
      <c r="F19" s="73" t="s">
        <v>0</v>
      </c>
      <c r="G19" s="73" t="s">
        <v>0</v>
      </c>
      <c r="H19" s="81" t="s">
        <v>0</v>
      </c>
    </row>
    <row r="20" spans="1:8" ht="28.25" customHeight="1" x14ac:dyDescent="0.25">
      <c r="A20" s="134"/>
      <c r="B20" s="307"/>
      <c r="C20" s="194" t="s">
        <v>68</v>
      </c>
      <c r="D20" s="78" t="s">
        <v>0</v>
      </c>
      <c r="E20" s="73" t="s">
        <v>0</v>
      </c>
      <c r="F20" s="73" t="s">
        <v>0</v>
      </c>
      <c r="G20" s="73" t="s">
        <v>0</v>
      </c>
      <c r="H20" s="81" t="s">
        <v>0</v>
      </c>
    </row>
    <row r="21" spans="1:8" ht="28.25" customHeight="1" x14ac:dyDescent="0.25">
      <c r="A21" s="134"/>
      <c r="B21" s="306" t="s">
        <v>71</v>
      </c>
      <c r="C21" s="194" t="s">
        <v>70</v>
      </c>
      <c r="D21" s="78" t="s">
        <v>0</v>
      </c>
      <c r="E21" s="73" t="s">
        <v>0</v>
      </c>
      <c r="F21" s="73" t="s">
        <v>0</v>
      </c>
      <c r="G21" s="73" t="s">
        <v>0</v>
      </c>
      <c r="H21" s="81" t="s">
        <v>0</v>
      </c>
    </row>
    <row r="22" spans="1:8" ht="28.25" customHeight="1" x14ac:dyDescent="0.25">
      <c r="A22" s="134"/>
      <c r="B22" s="307"/>
      <c r="C22" s="194" t="s">
        <v>68</v>
      </c>
      <c r="D22" s="78" t="s">
        <v>0</v>
      </c>
      <c r="E22" s="73" t="s">
        <v>0</v>
      </c>
      <c r="F22" s="73" t="s">
        <v>0</v>
      </c>
      <c r="G22" s="73" t="s">
        <v>0</v>
      </c>
      <c r="H22" s="81" t="s">
        <v>0</v>
      </c>
    </row>
    <row r="23" spans="1:8" ht="28.25" customHeight="1" x14ac:dyDescent="0.25">
      <c r="A23" s="134"/>
      <c r="B23" s="306" t="s">
        <v>148</v>
      </c>
      <c r="C23" s="194" t="s">
        <v>69</v>
      </c>
      <c r="D23" s="78">
        <v>12</v>
      </c>
      <c r="E23" s="73">
        <v>7</v>
      </c>
      <c r="F23" s="73">
        <v>6</v>
      </c>
      <c r="G23" s="73">
        <v>2</v>
      </c>
      <c r="H23" s="81">
        <v>11</v>
      </c>
    </row>
    <row r="24" spans="1:8" ht="28.25" customHeight="1" x14ac:dyDescent="0.25">
      <c r="A24" s="136"/>
      <c r="B24" s="351"/>
      <c r="C24" s="127" t="s">
        <v>68</v>
      </c>
      <c r="D24" s="133">
        <v>20</v>
      </c>
      <c r="E24" s="128">
        <v>8</v>
      </c>
      <c r="F24" s="128">
        <v>6</v>
      </c>
      <c r="G24" s="128">
        <v>2</v>
      </c>
      <c r="H24" s="89">
        <v>11</v>
      </c>
    </row>
    <row r="25" spans="1:8" x14ac:dyDescent="0.25">
      <c r="H25" s="15" t="s">
        <v>225</v>
      </c>
    </row>
  </sheetData>
  <sheetProtection formatCells="0"/>
  <customSheetViews>
    <customSheetView guid="{2C390AD3-7D24-4790-A52E-DA48AC473F8C}">
      <selection activeCell="J10" sqref="J10"/>
      <pageMargins left="0.25" right="0.25" top="0.75" bottom="0.75" header="0.3" footer="0.3"/>
      <pageSetup paperSize="9" orientation="portrait" r:id="rId1"/>
      <headerFooter>
        <oddFooter>&amp;L&amp;"HGPｺﾞｼｯｸM,ﾒﾃﾞｨｳﾑ"&amp;A&amp;R&amp;"HGPｺﾞｼｯｸM,ﾒﾃﾞｨｳﾑ"&amp;A</oddFooter>
      </headerFooter>
    </customSheetView>
    <customSheetView guid="{42EEE81E-436B-4E59-9754-2B09443AB206}" topLeftCell="A10">
      <selection activeCell="G9" sqref="G9"/>
      <pageMargins left="0.25" right="0.25" top="0.75" bottom="0.75" header="0.3" footer="0.3"/>
      <pageSetup paperSize="9" orientation="portrait" r:id="rId2"/>
      <headerFooter>
        <oddFooter>&amp;L&amp;"HGPｺﾞｼｯｸM,ﾒﾃﾞｨｳﾑ"&amp;A&amp;R&amp;"HGPｺﾞｼｯｸM,ﾒﾃﾞｨｳﾑ"&amp;A</oddFooter>
      </headerFooter>
    </customSheetView>
    <customSheetView guid="{D1A986D7-A296-44EC-A4C5-D6F622AA8D7D}">
      <selection activeCell="G9" sqref="G9"/>
      <pageMargins left="0.25" right="0.25" top="0.75" bottom="0.75" header="0.3" footer="0.3"/>
      <pageSetup paperSize="9" orientation="portrait" r:id="rId3"/>
      <headerFooter>
        <oddFooter>&amp;L&amp;"HGPｺﾞｼｯｸM,ﾒﾃﾞｨｳﾑ"&amp;A&amp;R&amp;"HGPｺﾞｼｯｸM,ﾒﾃﾞｨｳﾑ"&amp;A</oddFooter>
      </headerFooter>
    </customSheetView>
    <customSheetView guid="{DABDF0D7-CA13-48AE-9BA6-C7516D16550D}" showPageBreaks="1" printArea="1" view="pageBreakPreview">
      <selection activeCell="H29" sqref="H29"/>
      <pageMargins left="0.19685039370078741" right="0.70866141732283472" top="0.59055118110236227" bottom="0.59055118110236227" header="0.51181102362204722" footer="0.51181102362204722"/>
      <printOptions horizontalCentered="1"/>
      <pageSetup paperSize="9" scale="75" orientation="portrait" r:id="rId4"/>
      <headerFooter alignWithMargins="0"/>
    </customSheetView>
    <customSheetView guid="{FF42AFFC-DA2B-4DFA-AD62-5057A742DE60}">
      <selection activeCell="J10" sqref="J10"/>
      <pageMargins left="0.25" right="0.25" top="0.75" bottom="0.75" header="0.3" footer="0.3"/>
      <pageSetup paperSize="9" orientation="portrait" r:id="rId5"/>
      <headerFooter>
        <oddFooter>&amp;L&amp;"HGPｺﾞｼｯｸM,ﾒﾃﾞｨｳﾑ"&amp;A&amp;R&amp;"HGPｺﾞｼｯｸM,ﾒﾃﾞｨｳﾑ"&amp;A</oddFooter>
      </headerFooter>
    </customSheetView>
  </customSheetViews>
  <mergeCells count="10">
    <mergeCell ref="B19:B20"/>
    <mergeCell ref="B21:B22"/>
    <mergeCell ref="B23:B24"/>
    <mergeCell ref="A3:H3"/>
    <mergeCell ref="B11:B12"/>
    <mergeCell ref="B13:B14"/>
    <mergeCell ref="B15:B16"/>
    <mergeCell ref="B17:B18"/>
    <mergeCell ref="A8:C8"/>
    <mergeCell ref="A9:B10"/>
  </mergeCells>
  <phoneticPr fontId="4"/>
  <pageMargins left="0.25" right="0.25" top="0.75" bottom="0.75" header="0.3" footer="0.3"/>
  <pageSetup paperSize="9" orientation="portrait" r:id="rId6"/>
  <headerFooter>
    <oddHeader>&amp;L&amp;"HGPｺﾞｼｯｸM,ﾒﾃﾞｨｳﾑ"&amp;8第10章　保健衛生&amp;R&amp;"HGPｺﾞｼｯｸM,ﾒﾃﾞｨｳﾑ"&amp;8第10章　保健衛生</oddHeader>
    <oddFooter>&amp;L&amp;"HGPｺﾞｼｯｸM,ﾒﾃﾞｨｳﾑ"&amp;A&amp;R&amp;"HGPｺﾞｼｯｸM,ﾒﾃﾞｨｳﾑ"&amp;A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目次</vt:lpstr>
      <vt:lpstr>51</vt:lpstr>
      <vt:lpstr>52</vt:lpstr>
      <vt:lpstr>53</vt:lpstr>
      <vt:lpstr>54</vt:lpstr>
      <vt:lpstr>55</vt:lpstr>
      <vt:lpstr>56</vt:lpstr>
      <vt:lpstr>57</vt:lpstr>
      <vt:lpstr>58</vt:lpstr>
      <vt:lpstr>59</vt:lpstr>
      <vt:lpstr>60</vt:lpstr>
      <vt:lpstr>61(1)</vt:lpstr>
      <vt:lpstr>61(2)</vt:lpstr>
      <vt:lpstr>62</vt:lpstr>
      <vt:lpstr>63(1)</vt:lpstr>
      <vt:lpstr>63(2)</vt:lpstr>
      <vt:lpstr>64</vt:lpstr>
      <vt:lpstr>65</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'61(1)'!Print_Area</vt:lpstr>
      <vt:lpstr>'61(2)'!Print_Area</vt:lpstr>
      <vt:lpstr>'62'!Print_Area</vt:lpstr>
      <vt:lpstr>'63(1)'!Print_Area</vt:lpstr>
      <vt:lpstr>'63(2)'!Print_Area</vt:lpstr>
      <vt:lpstr>'64'!Print_Area</vt:lpstr>
      <vt:lpstr>'65'!Print_Area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Administrator</cp:lastModifiedBy>
  <cp:lastPrinted>2025-03-25T07:19:57Z</cp:lastPrinted>
  <dcterms:created xsi:type="dcterms:W3CDTF">2021-08-23T05:47:04Z</dcterms:created>
  <dcterms:modified xsi:type="dcterms:W3CDTF">2026-03-25T05:09:44Z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2024-06-27T07:54:49Z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20b1ebf2-75f8-4bcb-9904-8a720cd148f0</vt:lpwstr>
  </property>
  <property fmtid="{D5CDD505-2E9C-101B-9397-08002B2CF9AE}" pid="8" name="MSIP_Label_defa4170-0d19-0005-0004-bc88714345d2_ContentBits">
    <vt:lpwstr>0</vt:lpwstr>
  </property>
</Properties>
</file>