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Box\【内部】05_課共有フォルダ（B1100）\03統計係\40統計書作成事務\11_統計書\04_入力用原稿他（第52回～）\第63回豊中市統計書　令和6年版\04_発行\01_最終データ\"/>
    </mc:Choice>
  </mc:AlternateContent>
  <xr:revisionPtr revIDLastSave="0" documentId="13_ncr:1_{9C497878-FFD9-4347-8C65-C2086644CD1E}" xr6:coauthVersionLast="47" xr6:coauthVersionMax="47" xr10:uidLastSave="{00000000-0000-0000-0000-000000000000}"/>
  <bookViews>
    <workbookView xWindow="7065" yWindow="-16320" windowWidth="29040" windowHeight="15720" tabRatio="912" activeTab="8" xr2:uid="{00000000-000D-0000-FFFF-FFFF00000000}"/>
  </bookViews>
  <sheets>
    <sheet name="目次" sheetId="1" r:id="rId1"/>
    <sheet name="66(1)" sheetId="2" r:id="rId2"/>
    <sheet name="66(2)" sheetId="3" r:id="rId3"/>
    <sheet name="67" sheetId="4" r:id="rId4"/>
    <sheet name="68" sheetId="5" r:id="rId5"/>
    <sheet name="69" sheetId="6" r:id="rId6"/>
    <sheet name="70" sheetId="7" r:id="rId7"/>
    <sheet name="71" sheetId="8" r:id="rId8"/>
    <sheet name="72" sheetId="9" r:id="rId9"/>
    <sheet name="73" sheetId="10" r:id="rId10"/>
    <sheet name="74" sheetId="11" r:id="rId11"/>
    <sheet name="75" sheetId="12" r:id="rId12"/>
    <sheet name="76" sheetId="13" r:id="rId13"/>
    <sheet name="77" sheetId="14" r:id="rId14"/>
    <sheet name="78" sheetId="15" r:id="rId15"/>
    <sheet name="79" sheetId="16" r:id="rId16"/>
    <sheet name="80" sheetId="17" r:id="rId17"/>
    <sheet name="81" sheetId="18" r:id="rId18"/>
    <sheet name="82" sheetId="19" r:id="rId19"/>
  </sheets>
  <definedNames>
    <definedName name="_xlnm.Print_Area" localSheetId="1">'66(1)'!$A$1:$I$37</definedName>
    <definedName name="_xlnm.Print_Area" localSheetId="2">'66(2)'!$A$1:$I$35</definedName>
    <definedName name="_xlnm.Print_Area" localSheetId="3">'67'!$A$1:$L$22</definedName>
    <definedName name="_xlnm.Print_Area" localSheetId="4">'68'!$A$1:$L$23</definedName>
    <definedName name="_xlnm.Print_Area" localSheetId="5">'69'!$A$1:$I$32</definedName>
    <definedName name="_xlnm.Print_Area" localSheetId="6">'70'!$A$1:$H$38</definedName>
    <definedName name="_xlnm.Print_Area" localSheetId="7">'71'!$A$1:$F$15</definedName>
    <definedName name="_xlnm.Print_Area" localSheetId="8">'72'!$A$1:$P$31</definedName>
    <definedName name="_xlnm.Print_Area" localSheetId="9">'73'!$A$1:$F$14</definedName>
    <definedName name="_xlnm.Print_Area" localSheetId="10">'74'!$A$1:$K$15</definedName>
    <definedName name="_xlnm.Print_Area" localSheetId="11">'75'!$A$1:$E$15</definedName>
    <definedName name="_xlnm.Print_Area" localSheetId="12">'76'!$A$1:$G$16</definedName>
    <definedName name="_xlnm.Print_Area" localSheetId="13">'77'!$A$1:$I$34</definedName>
    <definedName name="_xlnm.Print_Area" localSheetId="14">'78'!$A$1:$H$24</definedName>
    <definedName name="_xlnm.Print_Area" localSheetId="16">'80'!$A$1:$H$27</definedName>
    <definedName name="_xlnm.Print_Area" localSheetId="17">'81'!$A$1:$G$15</definedName>
    <definedName name="_xlnm.Print_Area" localSheetId="18">'82'!$A$1:$K$18</definedName>
    <definedName name="Z_18957759_A24B_42E8_B03E_81581C5222B9_.wvu.PrintArea" localSheetId="1" hidden="1">'66(1)'!$A$1:$I$37</definedName>
    <definedName name="Z_18957759_A24B_42E8_B03E_81581C5222B9_.wvu.PrintArea" localSheetId="2" hidden="1">'66(2)'!$A$1:$I$35</definedName>
    <definedName name="Z_18957759_A24B_42E8_B03E_81581C5222B9_.wvu.PrintArea" localSheetId="3" hidden="1">'67'!$A$1:$L$22</definedName>
    <definedName name="Z_18957759_A24B_42E8_B03E_81581C5222B9_.wvu.PrintArea" localSheetId="4" hidden="1">'68'!$A$1:$L$23</definedName>
    <definedName name="Z_18957759_A24B_42E8_B03E_81581C5222B9_.wvu.PrintArea" localSheetId="5" hidden="1">'69'!$A$1:$I$32</definedName>
    <definedName name="Z_18957759_A24B_42E8_B03E_81581C5222B9_.wvu.PrintArea" localSheetId="6" hidden="1">'70'!$A$1:$H$38</definedName>
    <definedName name="Z_18957759_A24B_42E8_B03E_81581C5222B9_.wvu.PrintArea" localSheetId="7" hidden="1">'71'!$A$1:$F$15</definedName>
    <definedName name="Z_18957759_A24B_42E8_B03E_81581C5222B9_.wvu.PrintArea" localSheetId="8" hidden="1">'72'!$A$1:$P$31</definedName>
    <definedName name="Z_18957759_A24B_42E8_B03E_81581C5222B9_.wvu.PrintArea" localSheetId="9" hidden="1">'73'!$A$1:$F$14</definedName>
    <definedName name="Z_18957759_A24B_42E8_B03E_81581C5222B9_.wvu.PrintArea" localSheetId="10" hidden="1">'74'!$A$1:$K$15</definedName>
    <definedName name="Z_18957759_A24B_42E8_B03E_81581C5222B9_.wvu.PrintArea" localSheetId="11" hidden="1">'75'!$A$1:$E$15</definedName>
    <definedName name="Z_18957759_A24B_42E8_B03E_81581C5222B9_.wvu.PrintArea" localSheetId="12" hidden="1">'76'!$A$1:$G$16</definedName>
    <definedName name="Z_18957759_A24B_42E8_B03E_81581C5222B9_.wvu.PrintArea" localSheetId="13" hidden="1">'77'!$A$1:$I$34</definedName>
    <definedName name="Z_18957759_A24B_42E8_B03E_81581C5222B9_.wvu.PrintArea" localSheetId="14" hidden="1">'78'!$A$1:$H$24</definedName>
    <definedName name="Z_18957759_A24B_42E8_B03E_81581C5222B9_.wvu.PrintArea" localSheetId="16" hidden="1">'80'!$A$1:$H$27</definedName>
    <definedName name="Z_18957759_A24B_42E8_B03E_81581C5222B9_.wvu.PrintArea" localSheetId="17" hidden="1">'81'!$A$1:$G$15</definedName>
    <definedName name="Z_18957759_A24B_42E8_B03E_81581C5222B9_.wvu.PrintArea" localSheetId="18" hidden="1">'82'!$A$1:$K$18</definedName>
    <definedName name="Z_27C518E9_D91A_4F10_A306_C905BC2AE38A_.wvu.PrintArea" localSheetId="1" hidden="1">'66(1)'!$A$1:$I$37</definedName>
    <definedName name="Z_27C518E9_D91A_4F10_A306_C905BC2AE38A_.wvu.PrintArea" localSheetId="2" hidden="1">'66(2)'!$A$1:$I$35</definedName>
    <definedName name="Z_27C518E9_D91A_4F10_A306_C905BC2AE38A_.wvu.PrintArea" localSheetId="3" hidden="1">'67'!$A$1:$L$22</definedName>
    <definedName name="Z_27C518E9_D91A_4F10_A306_C905BC2AE38A_.wvu.PrintArea" localSheetId="4" hidden="1">'68'!$A$1:$L$23</definedName>
    <definedName name="Z_27C518E9_D91A_4F10_A306_C905BC2AE38A_.wvu.PrintArea" localSheetId="5" hidden="1">'69'!$A$1:$I$32</definedName>
    <definedName name="Z_27C518E9_D91A_4F10_A306_C905BC2AE38A_.wvu.PrintArea" localSheetId="6" hidden="1">'70'!$A$1:$H$38</definedName>
    <definedName name="Z_27C518E9_D91A_4F10_A306_C905BC2AE38A_.wvu.PrintArea" localSheetId="7" hidden="1">'71'!$A$1:$F$15</definedName>
    <definedName name="Z_27C518E9_D91A_4F10_A306_C905BC2AE38A_.wvu.PrintArea" localSheetId="8" hidden="1">'72'!$A$1:$P$31</definedName>
    <definedName name="Z_27C518E9_D91A_4F10_A306_C905BC2AE38A_.wvu.PrintArea" localSheetId="9" hidden="1">'73'!$A$1:$F$14</definedName>
    <definedName name="Z_27C518E9_D91A_4F10_A306_C905BC2AE38A_.wvu.PrintArea" localSheetId="10" hidden="1">'74'!$A$1:$K$15</definedName>
    <definedName name="Z_27C518E9_D91A_4F10_A306_C905BC2AE38A_.wvu.PrintArea" localSheetId="11" hidden="1">'75'!$A$1:$E$15</definedName>
    <definedName name="Z_27C518E9_D91A_4F10_A306_C905BC2AE38A_.wvu.PrintArea" localSheetId="12" hidden="1">'76'!$A$1:$G$16</definedName>
    <definedName name="Z_27C518E9_D91A_4F10_A306_C905BC2AE38A_.wvu.PrintArea" localSheetId="13" hidden="1">'77'!$A$1:$I$34</definedName>
    <definedName name="Z_27C518E9_D91A_4F10_A306_C905BC2AE38A_.wvu.PrintArea" localSheetId="14" hidden="1">'78'!$A$1:$H$24</definedName>
    <definedName name="Z_27C518E9_D91A_4F10_A306_C905BC2AE38A_.wvu.PrintArea" localSheetId="16" hidden="1">'80'!$A$1:$H$27</definedName>
    <definedName name="Z_27C518E9_D91A_4F10_A306_C905BC2AE38A_.wvu.PrintArea" localSheetId="17" hidden="1">'81'!$A$1:$G$15</definedName>
    <definedName name="Z_27C518E9_D91A_4F10_A306_C905BC2AE38A_.wvu.PrintArea" localSheetId="18" hidden="1">'82'!$A$1:$K$18</definedName>
    <definedName name="Z_2ABD5D7A_60CE_44C5_B00C_4F676D49A6C9_.wvu.PrintArea" localSheetId="1" hidden="1">'66(1)'!$A$1:$I$37</definedName>
    <definedName name="Z_2ABD5D7A_60CE_44C5_B00C_4F676D49A6C9_.wvu.PrintArea" localSheetId="2" hidden="1">'66(2)'!$A$1:$I$35</definedName>
    <definedName name="Z_2ABD5D7A_60CE_44C5_B00C_4F676D49A6C9_.wvu.PrintArea" localSheetId="3" hidden="1">'67'!$A$1:$L$22</definedName>
    <definedName name="Z_2ABD5D7A_60CE_44C5_B00C_4F676D49A6C9_.wvu.PrintArea" localSheetId="4" hidden="1">'68'!$A$1:$L$23</definedName>
    <definedName name="Z_2ABD5D7A_60CE_44C5_B00C_4F676D49A6C9_.wvu.PrintArea" localSheetId="5" hidden="1">'69'!$A$1:$I$32</definedName>
    <definedName name="Z_2ABD5D7A_60CE_44C5_B00C_4F676D49A6C9_.wvu.PrintArea" localSheetId="6" hidden="1">'70'!$A$1:$H$38</definedName>
    <definedName name="Z_2ABD5D7A_60CE_44C5_B00C_4F676D49A6C9_.wvu.PrintArea" localSheetId="7" hidden="1">'71'!$A$1:$F$15</definedName>
    <definedName name="Z_2ABD5D7A_60CE_44C5_B00C_4F676D49A6C9_.wvu.PrintArea" localSheetId="8" hidden="1">'72'!$A$1:$P$31</definedName>
    <definedName name="Z_2ABD5D7A_60CE_44C5_B00C_4F676D49A6C9_.wvu.PrintArea" localSheetId="9" hidden="1">'73'!$A$1:$F$14</definedName>
    <definedName name="Z_2ABD5D7A_60CE_44C5_B00C_4F676D49A6C9_.wvu.PrintArea" localSheetId="10" hidden="1">'74'!$A$1:$K$15</definedName>
    <definedName name="Z_2ABD5D7A_60CE_44C5_B00C_4F676D49A6C9_.wvu.PrintArea" localSheetId="11" hidden="1">'75'!$A$1:$E$15</definedName>
    <definedName name="Z_2ABD5D7A_60CE_44C5_B00C_4F676D49A6C9_.wvu.PrintArea" localSheetId="12" hidden="1">'76'!$A$1:$G$16</definedName>
    <definedName name="Z_2ABD5D7A_60CE_44C5_B00C_4F676D49A6C9_.wvu.PrintArea" localSheetId="13" hidden="1">'77'!$A$1:$I$34</definedName>
    <definedName name="Z_2ABD5D7A_60CE_44C5_B00C_4F676D49A6C9_.wvu.PrintArea" localSheetId="14" hidden="1">'78'!$A$1:$H$24</definedName>
    <definedName name="Z_2ABD5D7A_60CE_44C5_B00C_4F676D49A6C9_.wvu.PrintArea" localSheetId="16" hidden="1">'80'!$A$1:$H$27</definedName>
    <definedName name="Z_2ABD5D7A_60CE_44C5_B00C_4F676D49A6C9_.wvu.PrintArea" localSheetId="17" hidden="1">'81'!$A$1:$G$15</definedName>
    <definedName name="Z_2ABD5D7A_60CE_44C5_B00C_4F676D49A6C9_.wvu.PrintArea" localSheetId="18" hidden="1">'82'!$A$1:$K$18</definedName>
    <definedName name="Z_438573F8_0C9C_4161_80B2_64CCB6626F78_.wvu.PrintArea" localSheetId="1" hidden="1">'66(1)'!$A$1:$I$37</definedName>
    <definedName name="Z_438573F8_0C9C_4161_80B2_64CCB6626F78_.wvu.PrintArea" localSheetId="2" hidden="1">'66(2)'!$A$1:$I$35</definedName>
    <definedName name="Z_438573F8_0C9C_4161_80B2_64CCB6626F78_.wvu.PrintArea" localSheetId="3" hidden="1">'67'!$A$1:$L$22</definedName>
    <definedName name="Z_438573F8_0C9C_4161_80B2_64CCB6626F78_.wvu.PrintArea" localSheetId="4" hidden="1">'68'!$A$1:$L$23</definedName>
    <definedName name="Z_438573F8_0C9C_4161_80B2_64CCB6626F78_.wvu.PrintArea" localSheetId="5" hidden="1">'69'!$A$1:$I$32</definedName>
    <definedName name="Z_438573F8_0C9C_4161_80B2_64CCB6626F78_.wvu.PrintArea" localSheetId="6" hidden="1">'70'!$A$1:$H$38</definedName>
    <definedName name="Z_438573F8_0C9C_4161_80B2_64CCB6626F78_.wvu.PrintArea" localSheetId="7" hidden="1">'71'!$A$1:$F$15</definedName>
    <definedName name="Z_438573F8_0C9C_4161_80B2_64CCB6626F78_.wvu.PrintArea" localSheetId="8" hidden="1">'72'!$A$1:$P$31</definedName>
    <definedName name="Z_438573F8_0C9C_4161_80B2_64CCB6626F78_.wvu.PrintArea" localSheetId="9" hidden="1">'73'!$A$1:$F$14</definedName>
    <definedName name="Z_438573F8_0C9C_4161_80B2_64CCB6626F78_.wvu.PrintArea" localSheetId="10" hidden="1">'74'!$A$1:$K$15</definedName>
    <definedName name="Z_438573F8_0C9C_4161_80B2_64CCB6626F78_.wvu.PrintArea" localSheetId="11" hidden="1">'75'!$A$1:$E$15</definedName>
    <definedName name="Z_438573F8_0C9C_4161_80B2_64CCB6626F78_.wvu.PrintArea" localSheetId="12" hidden="1">'76'!$A$1:$G$16</definedName>
    <definedName name="Z_438573F8_0C9C_4161_80B2_64CCB6626F78_.wvu.PrintArea" localSheetId="13" hidden="1">'77'!$A$1:$I$34</definedName>
    <definedName name="Z_438573F8_0C9C_4161_80B2_64CCB6626F78_.wvu.PrintArea" localSheetId="14" hidden="1">'78'!$A$1:$H$24</definedName>
    <definedName name="Z_438573F8_0C9C_4161_80B2_64CCB6626F78_.wvu.PrintArea" localSheetId="16" hidden="1">'80'!$A$1:$H$27</definedName>
    <definedName name="Z_438573F8_0C9C_4161_80B2_64CCB6626F78_.wvu.PrintArea" localSheetId="17" hidden="1">'81'!$A$1:$G$15</definedName>
    <definedName name="Z_438573F8_0C9C_4161_80B2_64CCB6626F78_.wvu.PrintArea" localSheetId="18" hidden="1">'82'!$A$1:$K$18</definedName>
    <definedName name="Z_8FA0EC79_6C57_49A8_9F67_BFECAB226302_.wvu.PrintArea" localSheetId="1" hidden="1">'66(1)'!$A$1:$I$37</definedName>
    <definedName name="Z_8FA0EC79_6C57_49A8_9F67_BFECAB226302_.wvu.PrintArea" localSheetId="2" hidden="1">'66(2)'!$A$1:$I$35</definedName>
    <definedName name="Z_8FA0EC79_6C57_49A8_9F67_BFECAB226302_.wvu.PrintArea" localSheetId="3" hidden="1">'67'!$A$1:$L$22</definedName>
    <definedName name="Z_8FA0EC79_6C57_49A8_9F67_BFECAB226302_.wvu.PrintArea" localSheetId="4" hidden="1">'68'!$A$1:$L$23</definedName>
    <definedName name="Z_8FA0EC79_6C57_49A8_9F67_BFECAB226302_.wvu.PrintArea" localSheetId="5" hidden="1">'69'!$A$1:$I$32</definedName>
    <definedName name="Z_8FA0EC79_6C57_49A8_9F67_BFECAB226302_.wvu.PrintArea" localSheetId="6" hidden="1">'70'!$A$1:$H$38</definedName>
    <definedName name="Z_8FA0EC79_6C57_49A8_9F67_BFECAB226302_.wvu.PrintArea" localSheetId="7" hidden="1">'71'!$A$1:$F$15</definedName>
    <definedName name="Z_8FA0EC79_6C57_49A8_9F67_BFECAB226302_.wvu.PrintArea" localSheetId="8" hidden="1">'72'!$A$1:$P$31</definedName>
    <definedName name="Z_8FA0EC79_6C57_49A8_9F67_BFECAB226302_.wvu.PrintArea" localSheetId="9" hidden="1">'73'!$A$1:$F$14</definedName>
    <definedName name="Z_8FA0EC79_6C57_49A8_9F67_BFECAB226302_.wvu.PrintArea" localSheetId="10" hidden="1">'74'!$A$1:$K$15</definedName>
    <definedName name="Z_8FA0EC79_6C57_49A8_9F67_BFECAB226302_.wvu.PrintArea" localSheetId="11" hidden="1">'75'!$A$1:$E$15</definedName>
    <definedName name="Z_8FA0EC79_6C57_49A8_9F67_BFECAB226302_.wvu.PrintArea" localSheetId="12" hidden="1">'76'!$A$1:$G$16</definedName>
    <definedName name="Z_8FA0EC79_6C57_49A8_9F67_BFECAB226302_.wvu.PrintArea" localSheetId="13" hidden="1">'77'!$A$1:$I$34</definedName>
    <definedName name="Z_8FA0EC79_6C57_49A8_9F67_BFECAB226302_.wvu.PrintArea" localSheetId="14" hidden="1">'78'!$A$1:$H$24</definedName>
    <definedName name="Z_8FA0EC79_6C57_49A8_9F67_BFECAB226302_.wvu.PrintArea" localSheetId="16" hidden="1">'80'!$A$1:$H$27</definedName>
    <definedName name="Z_8FA0EC79_6C57_49A8_9F67_BFECAB226302_.wvu.PrintArea" localSheetId="17" hidden="1">'81'!$A$1:$G$15</definedName>
    <definedName name="Z_8FA0EC79_6C57_49A8_9F67_BFECAB226302_.wvu.PrintArea" localSheetId="18" hidden="1">'82'!$A$1:$K$18</definedName>
    <definedName name="Z_AF8600AF_68AE_4DF5_88A8_0B20099202CF_.wvu.PrintArea" localSheetId="1" hidden="1">'66(1)'!$A$1:$I$37</definedName>
    <definedName name="Z_AF8600AF_68AE_4DF5_88A8_0B20099202CF_.wvu.PrintArea" localSheetId="2" hidden="1">'66(2)'!$A$1:$I$35</definedName>
    <definedName name="Z_AF8600AF_68AE_4DF5_88A8_0B20099202CF_.wvu.PrintArea" localSheetId="3" hidden="1">'67'!$A$1:$L$22</definedName>
    <definedName name="Z_AF8600AF_68AE_4DF5_88A8_0B20099202CF_.wvu.PrintArea" localSheetId="4" hidden="1">'68'!$A$1:$L$23</definedName>
    <definedName name="Z_AF8600AF_68AE_4DF5_88A8_0B20099202CF_.wvu.PrintArea" localSheetId="5" hidden="1">'69'!$A$1:$I$32</definedName>
    <definedName name="Z_AF8600AF_68AE_4DF5_88A8_0B20099202CF_.wvu.PrintArea" localSheetId="6" hidden="1">'70'!$A$1:$H$38</definedName>
    <definedName name="Z_AF8600AF_68AE_4DF5_88A8_0B20099202CF_.wvu.PrintArea" localSheetId="7" hidden="1">'71'!$A$1:$F$15</definedName>
    <definedName name="Z_AF8600AF_68AE_4DF5_88A8_0B20099202CF_.wvu.PrintArea" localSheetId="8" hidden="1">'72'!$A$1:$P$31</definedName>
    <definedName name="Z_AF8600AF_68AE_4DF5_88A8_0B20099202CF_.wvu.PrintArea" localSheetId="9" hidden="1">'73'!$A$1:$F$14</definedName>
    <definedName name="Z_AF8600AF_68AE_4DF5_88A8_0B20099202CF_.wvu.PrintArea" localSheetId="10" hidden="1">'74'!$A$1:$K$15</definedName>
    <definedName name="Z_AF8600AF_68AE_4DF5_88A8_0B20099202CF_.wvu.PrintArea" localSheetId="11" hidden="1">'75'!$A$1:$E$15</definedName>
    <definedName name="Z_AF8600AF_68AE_4DF5_88A8_0B20099202CF_.wvu.PrintArea" localSheetId="12" hidden="1">'76'!$A$1:$G$16</definedName>
    <definedName name="Z_AF8600AF_68AE_4DF5_88A8_0B20099202CF_.wvu.PrintArea" localSheetId="13" hidden="1">'77'!$A$1:$I$34</definedName>
    <definedName name="Z_AF8600AF_68AE_4DF5_88A8_0B20099202CF_.wvu.PrintArea" localSheetId="14" hidden="1">'78'!$A$1:$H$24</definedName>
    <definedName name="Z_AF8600AF_68AE_4DF5_88A8_0B20099202CF_.wvu.PrintArea" localSheetId="16" hidden="1">'80'!$A$1:$H$27</definedName>
    <definedName name="Z_AF8600AF_68AE_4DF5_88A8_0B20099202CF_.wvu.PrintArea" localSheetId="17" hidden="1">'81'!$A$1:$G$15</definedName>
    <definedName name="Z_AF8600AF_68AE_4DF5_88A8_0B20099202CF_.wvu.PrintArea" localSheetId="18" hidden="1">'82'!$A$1:$K$18</definedName>
    <definedName name="Z_BA1D5D15_B28A_43CF_BB70_5CD45EAF83BC_.wvu.PrintArea" localSheetId="1" hidden="1">'66(1)'!$A$1:$I$37</definedName>
    <definedName name="Z_BA1D5D15_B28A_43CF_BB70_5CD45EAF83BC_.wvu.PrintArea" localSheetId="2" hidden="1">'66(2)'!$A$1:$I$35</definedName>
    <definedName name="Z_BA1D5D15_B28A_43CF_BB70_5CD45EAF83BC_.wvu.PrintArea" localSheetId="3" hidden="1">'67'!$A$1:$L$22</definedName>
    <definedName name="Z_BA1D5D15_B28A_43CF_BB70_5CD45EAF83BC_.wvu.PrintArea" localSheetId="4" hidden="1">'68'!$A$1:$L$23</definedName>
    <definedName name="Z_BA1D5D15_B28A_43CF_BB70_5CD45EAF83BC_.wvu.PrintArea" localSheetId="5" hidden="1">'69'!$A$1:$I$32</definedName>
    <definedName name="Z_BA1D5D15_B28A_43CF_BB70_5CD45EAF83BC_.wvu.PrintArea" localSheetId="6" hidden="1">'70'!$A$1:$H$38</definedName>
    <definedName name="Z_BA1D5D15_B28A_43CF_BB70_5CD45EAF83BC_.wvu.PrintArea" localSheetId="7" hidden="1">'71'!$A$1:$F$15</definedName>
    <definedName name="Z_BA1D5D15_B28A_43CF_BB70_5CD45EAF83BC_.wvu.PrintArea" localSheetId="8" hidden="1">'72'!$A$1:$P$31</definedName>
    <definedName name="Z_BA1D5D15_B28A_43CF_BB70_5CD45EAF83BC_.wvu.PrintArea" localSheetId="9" hidden="1">'73'!$A$1:$F$14</definedName>
    <definedName name="Z_BA1D5D15_B28A_43CF_BB70_5CD45EAF83BC_.wvu.PrintArea" localSheetId="10" hidden="1">'74'!$A$1:$K$15</definedName>
    <definedName name="Z_BA1D5D15_B28A_43CF_BB70_5CD45EAF83BC_.wvu.PrintArea" localSheetId="11" hidden="1">'75'!$A$1:$E$15</definedName>
    <definedName name="Z_BA1D5D15_B28A_43CF_BB70_5CD45EAF83BC_.wvu.PrintArea" localSheetId="12" hidden="1">'76'!$A$1:$G$16</definedName>
    <definedName name="Z_BA1D5D15_B28A_43CF_BB70_5CD45EAF83BC_.wvu.PrintArea" localSheetId="13" hidden="1">'77'!$A$1:$I$34</definedName>
    <definedName name="Z_BA1D5D15_B28A_43CF_BB70_5CD45EAF83BC_.wvu.PrintArea" localSheetId="14" hidden="1">'78'!$A$1:$H$24</definedName>
    <definedName name="Z_BA1D5D15_B28A_43CF_BB70_5CD45EAF83BC_.wvu.PrintArea" localSheetId="16" hidden="1">'80'!$A$1:$H$27</definedName>
    <definedName name="Z_BA1D5D15_B28A_43CF_BB70_5CD45EAF83BC_.wvu.PrintArea" localSheetId="17" hidden="1">'81'!$A$1:$G$15</definedName>
    <definedName name="Z_BA1D5D15_B28A_43CF_BB70_5CD45EAF83BC_.wvu.PrintArea" localSheetId="18" hidden="1">'82'!$A$1:$K$18</definedName>
    <definedName name="Z_BDB16FDC_C9A6_464E_B066_6BFD3C128E61_.wvu.Cols" localSheetId="17" hidden="1">'81'!#REF!</definedName>
    <definedName name="Z_BDB16FDC_C9A6_464E_B066_6BFD3C128E61_.wvu.Cols" localSheetId="18" hidden="1">'82'!#REF!</definedName>
    <definedName name="Z_BDB16FDC_C9A6_464E_B066_6BFD3C128E61_.wvu.PrintArea" localSheetId="1" hidden="1">'66(1)'!$A$1:$I$37</definedName>
    <definedName name="Z_BDB16FDC_C9A6_464E_B066_6BFD3C128E61_.wvu.PrintArea" localSheetId="2" hidden="1">'66(2)'!$A$1:$I$35</definedName>
    <definedName name="Z_BDB16FDC_C9A6_464E_B066_6BFD3C128E61_.wvu.PrintArea" localSheetId="3" hidden="1">'67'!$A$1:$L$22</definedName>
    <definedName name="Z_BDB16FDC_C9A6_464E_B066_6BFD3C128E61_.wvu.PrintArea" localSheetId="4" hidden="1">'68'!$A$1:$L$23</definedName>
    <definedName name="Z_BDB16FDC_C9A6_464E_B066_6BFD3C128E61_.wvu.PrintArea" localSheetId="5" hidden="1">'69'!$B$1:$I$22</definedName>
    <definedName name="Z_BDB16FDC_C9A6_464E_B066_6BFD3C128E61_.wvu.PrintArea" localSheetId="6" hidden="1">'70'!$A$1:$H$38</definedName>
    <definedName name="Z_BDB16FDC_C9A6_464E_B066_6BFD3C128E61_.wvu.PrintArea" localSheetId="7" hidden="1">'71'!$A$1:$F$15</definedName>
    <definedName name="Z_BDB16FDC_C9A6_464E_B066_6BFD3C128E61_.wvu.PrintArea" localSheetId="8" hidden="1">'72'!$A$1:$P$31</definedName>
    <definedName name="Z_BDB16FDC_C9A6_464E_B066_6BFD3C128E61_.wvu.PrintArea" localSheetId="9" hidden="1">'73'!$A$1:$F$14</definedName>
    <definedName name="Z_BDB16FDC_C9A6_464E_B066_6BFD3C128E61_.wvu.PrintArea" localSheetId="10" hidden="1">'74'!$A$1:$K$15</definedName>
    <definedName name="Z_BDB16FDC_C9A6_464E_B066_6BFD3C128E61_.wvu.PrintArea" localSheetId="11" hidden="1">'75'!$A$1:$E$15</definedName>
    <definedName name="Z_BDB16FDC_C9A6_464E_B066_6BFD3C128E61_.wvu.PrintArea" localSheetId="12" hidden="1">'76'!$A$1:$G$16</definedName>
    <definedName name="Z_BDB16FDC_C9A6_464E_B066_6BFD3C128E61_.wvu.PrintArea" localSheetId="13" hidden="1">'77'!$A$1:$I$33</definedName>
    <definedName name="Z_BDB16FDC_C9A6_464E_B066_6BFD3C128E61_.wvu.PrintArea" localSheetId="14" hidden="1">'78'!$A$1:$H$24</definedName>
    <definedName name="Z_BDB16FDC_C9A6_464E_B066_6BFD3C128E61_.wvu.PrintArea" localSheetId="16" hidden="1">'80'!$A$1:$H$27</definedName>
    <definedName name="Z_BDB16FDC_C9A6_464E_B066_6BFD3C128E61_.wvu.PrintArea" localSheetId="17" hidden="1">'81'!$A$1:$G$15</definedName>
    <definedName name="Z_BDB16FDC_C9A6_464E_B066_6BFD3C128E61_.wvu.PrintArea" localSheetId="18" hidden="1">'82'!$A$1:$K$18</definedName>
    <definedName name="Z_D46A796F_B497_4159_95A0_24635A0CAB61_.wvu.PrintArea" localSheetId="1" hidden="1">'66(1)'!$A$1:$I$37</definedName>
    <definedName name="Z_D46A796F_B497_4159_95A0_24635A0CAB61_.wvu.PrintArea" localSheetId="2" hidden="1">'66(2)'!$A$1:$I$35</definedName>
    <definedName name="Z_D46A796F_B497_4159_95A0_24635A0CAB61_.wvu.PrintArea" localSheetId="3" hidden="1">'67'!$A$1:$L$22</definedName>
    <definedName name="Z_D46A796F_B497_4159_95A0_24635A0CAB61_.wvu.PrintArea" localSheetId="4" hidden="1">'68'!$A$1:$L$23</definedName>
    <definedName name="Z_D46A796F_B497_4159_95A0_24635A0CAB61_.wvu.PrintArea" localSheetId="5" hidden="1">'69'!$A$1:$I$32</definedName>
    <definedName name="Z_D46A796F_B497_4159_95A0_24635A0CAB61_.wvu.PrintArea" localSheetId="6" hidden="1">'70'!$A$1:$H$38</definedName>
    <definedName name="Z_D46A796F_B497_4159_95A0_24635A0CAB61_.wvu.PrintArea" localSheetId="7" hidden="1">'71'!$A$1:$F$15</definedName>
    <definedName name="Z_D46A796F_B497_4159_95A0_24635A0CAB61_.wvu.PrintArea" localSheetId="8" hidden="1">'72'!$A$1:$P$31</definedName>
    <definedName name="Z_D46A796F_B497_4159_95A0_24635A0CAB61_.wvu.PrintArea" localSheetId="9" hidden="1">'73'!$A$1:$F$14</definedName>
    <definedName name="Z_D46A796F_B497_4159_95A0_24635A0CAB61_.wvu.PrintArea" localSheetId="10" hidden="1">'74'!$A$1:$K$15</definedName>
    <definedName name="Z_D46A796F_B497_4159_95A0_24635A0CAB61_.wvu.PrintArea" localSheetId="11" hidden="1">'75'!$A$1:$E$15</definedName>
    <definedName name="Z_D46A796F_B497_4159_95A0_24635A0CAB61_.wvu.PrintArea" localSheetId="12" hidden="1">'76'!$A$1:$G$16</definedName>
    <definedName name="Z_D46A796F_B497_4159_95A0_24635A0CAB61_.wvu.PrintArea" localSheetId="13" hidden="1">'77'!$A$1:$I$34</definedName>
    <definedName name="Z_D46A796F_B497_4159_95A0_24635A0CAB61_.wvu.PrintArea" localSheetId="14" hidden="1">'78'!$A$1:$H$24</definedName>
    <definedName name="Z_D46A796F_B497_4159_95A0_24635A0CAB61_.wvu.PrintArea" localSheetId="16" hidden="1">'80'!$A$1:$H$27</definedName>
    <definedName name="Z_D46A796F_B497_4159_95A0_24635A0CAB61_.wvu.PrintArea" localSheetId="17" hidden="1">'81'!$A$1:$G$15</definedName>
    <definedName name="Z_D46A796F_B497_4159_95A0_24635A0CAB61_.wvu.PrintArea" localSheetId="18" hidden="1">'82'!$A$1:$K$18</definedName>
    <definedName name="Z_DB5DE4BE_BF21_4393_A0F3_206FDA9295A1_.wvu.PrintArea" localSheetId="1" hidden="1">'66(1)'!$A$1:$I$37</definedName>
    <definedName name="Z_DB5DE4BE_BF21_4393_A0F3_206FDA9295A1_.wvu.PrintArea" localSheetId="2" hidden="1">'66(2)'!$A$1:$I$35</definedName>
    <definedName name="Z_DB5DE4BE_BF21_4393_A0F3_206FDA9295A1_.wvu.PrintArea" localSheetId="3" hidden="1">'67'!$A$1:$L$22</definedName>
    <definedName name="Z_DB5DE4BE_BF21_4393_A0F3_206FDA9295A1_.wvu.PrintArea" localSheetId="4" hidden="1">'68'!$A$1:$L$23</definedName>
    <definedName name="Z_DB5DE4BE_BF21_4393_A0F3_206FDA9295A1_.wvu.PrintArea" localSheetId="5" hidden="1">'69'!$A$1:$I$32</definedName>
    <definedName name="Z_DB5DE4BE_BF21_4393_A0F3_206FDA9295A1_.wvu.PrintArea" localSheetId="6" hidden="1">'70'!$A$1:$H$38</definedName>
    <definedName name="Z_DB5DE4BE_BF21_4393_A0F3_206FDA9295A1_.wvu.PrintArea" localSheetId="7" hidden="1">'71'!$A$1:$F$15</definedName>
    <definedName name="Z_DB5DE4BE_BF21_4393_A0F3_206FDA9295A1_.wvu.PrintArea" localSheetId="8" hidden="1">'72'!$A$1:$P$31</definedName>
    <definedName name="Z_DB5DE4BE_BF21_4393_A0F3_206FDA9295A1_.wvu.PrintArea" localSheetId="9" hidden="1">'73'!$A$1:$F$14</definedName>
    <definedName name="Z_DB5DE4BE_BF21_4393_A0F3_206FDA9295A1_.wvu.PrintArea" localSheetId="10" hidden="1">'74'!$A$1:$K$15</definedName>
    <definedName name="Z_DB5DE4BE_BF21_4393_A0F3_206FDA9295A1_.wvu.PrintArea" localSheetId="11" hidden="1">'75'!$A$1:$E$15</definedName>
    <definedName name="Z_DB5DE4BE_BF21_4393_A0F3_206FDA9295A1_.wvu.PrintArea" localSheetId="12" hidden="1">'76'!$A$1:$G$16</definedName>
    <definedName name="Z_DB5DE4BE_BF21_4393_A0F3_206FDA9295A1_.wvu.PrintArea" localSheetId="13" hidden="1">'77'!$A$1:$I$34</definedName>
    <definedName name="Z_DB5DE4BE_BF21_4393_A0F3_206FDA9295A1_.wvu.PrintArea" localSheetId="14" hidden="1">'78'!$A$1:$H$24</definedName>
    <definedName name="Z_DB5DE4BE_BF21_4393_A0F3_206FDA9295A1_.wvu.PrintArea" localSheetId="16" hidden="1">'80'!$A$1:$H$27</definedName>
    <definedName name="Z_DB5DE4BE_BF21_4393_A0F3_206FDA9295A1_.wvu.PrintArea" localSheetId="17" hidden="1">'81'!$A$1:$G$15</definedName>
    <definedName name="Z_DB5DE4BE_BF21_4393_A0F3_206FDA9295A1_.wvu.PrintArea" localSheetId="18" hidden="1">'82'!$A$1:$K$18</definedName>
    <definedName name="Z_EAFE70FB_8828_4452_8D4E_FBB1D0E6FBC3_.wvu.Cols" localSheetId="17" hidden="1">'81'!#REF!</definedName>
    <definedName name="Z_EAFE70FB_8828_4452_8D4E_FBB1D0E6FBC3_.wvu.Cols" localSheetId="18" hidden="1">'82'!#REF!</definedName>
    <definedName name="Z_EAFE70FB_8828_4452_8D4E_FBB1D0E6FBC3_.wvu.PrintArea" localSheetId="1" hidden="1">'66(1)'!$A$1:$I$37</definedName>
    <definedName name="Z_EAFE70FB_8828_4452_8D4E_FBB1D0E6FBC3_.wvu.PrintArea" localSheetId="2" hidden="1">'66(2)'!$A$1:$I$35</definedName>
    <definedName name="Z_EAFE70FB_8828_4452_8D4E_FBB1D0E6FBC3_.wvu.PrintArea" localSheetId="3" hidden="1">'67'!$A$1:$L$22</definedName>
    <definedName name="Z_EAFE70FB_8828_4452_8D4E_FBB1D0E6FBC3_.wvu.PrintArea" localSheetId="4" hidden="1">'68'!$A$1:$L$23</definedName>
    <definedName name="Z_EAFE70FB_8828_4452_8D4E_FBB1D0E6FBC3_.wvu.PrintArea" localSheetId="5" hidden="1">'69'!$B$1:$I$22</definedName>
    <definedName name="Z_EAFE70FB_8828_4452_8D4E_FBB1D0E6FBC3_.wvu.PrintArea" localSheetId="6" hidden="1">'70'!$A$1:$H$38</definedName>
    <definedName name="Z_EAFE70FB_8828_4452_8D4E_FBB1D0E6FBC3_.wvu.PrintArea" localSheetId="7" hidden="1">'71'!$A$1:$F$15</definedName>
    <definedName name="Z_EAFE70FB_8828_4452_8D4E_FBB1D0E6FBC3_.wvu.PrintArea" localSheetId="8" hidden="1">'72'!$A$1:$P$31</definedName>
    <definedName name="Z_EAFE70FB_8828_4452_8D4E_FBB1D0E6FBC3_.wvu.PrintArea" localSheetId="9" hidden="1">'73'!$A$1:$F$14</definedName>
    <definedName name="Z_EAFE70FB_8828_4452_8D4E_FBB1D0E6FBC3_.wvu.PrintArea" localSheetId="10" hidden="1">'74'!$A$1:$K$15</definedName>
    <definedName name="Z_EAFE70FB_8828_4452_8D4E_FBB1D0E6FBC3_.wvu.PrintArea" localSheetId="11" hidden="1">'75'!$A$1:$E$15</definedName>
    <definedName name="Z_EAFE70FB_8828_4452_8D4E_FBB1D0E6FBC3_.wvu.PrintArea" localSheetId="12" hidden="1">'76'!$A$1:$G$16</definedName>
    <definedName name="Z_EAFE70FB_8828_4452_8D4E_FBB1D0E6FBC3_.wvu.PrintArea" localSheetId="13" hidden="1">'77'!$A$1:$I$33</definedName>
    <definedName name="Z_EAFE70FB_8828_4452_8D4E_FBB1D0E6FBC3_.wvu.PrintArea" localSheetId="14" hidden="1">'78'!$A$1:$H$24</definedName>
    <definedName name="Z_EAFE70FB_8828_4452_8D4E_FBB1D0E6FBC3_.wvu.PrintArea" localSheetId="16" hidden="1">'80'!$A$1:$H$27</definedName>
    <definedName name="Z_EAFE70FB_8828_4452_8D4E_FBB1D0E6FBC3_.wvu.PrintArea" localSheetId="17" hidden="1">'81'!$A$1:$G$15</definedName>
    <definedName name="Z_EAFE70FB_8828_4452_8D4E_FBB1D0E6FBC3_.wvu.PrintArea" localSheetId="18" hidden="1">'82'!$A$1:$K$18</definedName>
  </definedNames>
  <calcPr calcId="191028"/>
  <customWorkbookViews>
    <customWorkbookView name="清水 真理子 - 個人用ビュー" guid="{18957759-A24B-42E8-B03E-81581C5222B9}" mergeInterval="0" personalView="1" maximized="1" xWindow="471" yWindow="-1088" windowWidth="1936" windowHeight="1048" tabRatio="912" activeSheetId="2"/>
    <customWorkbookView name="豊中市 - 個人用ビュー" guid="{438573F8-0C9C-4161-80B2-64CCB6626F78}" mergeInterval="0" personalView="1" maximized="1" xWindow="-9" yWindow="-9" windowWidth="1938" windowHeight="1048" tabRatio="912" activeSheetId="6"/>
    <customWorkbookView name="川津 由佳 - 個人用ビュー" guid="{AF8600AF-68AE-4DF5-88A8-0B20099202CF}" mergeInterval="0" personalView="1" maximized="1" xWindow="-11" yWindow="-11" windowWidth="2518" windowHeight="1614" tabRatio="912" activeSheetId="1"/>
    <customWorkbookView name="尾田 智香 - 個人用ビュー" guid="{2ABD5D7A-60CE-44C5-B00C-4F676D49A6C9}" mergeInterval="0" personalView="1" maximized="1" xWindow="-11" yWindow="-11" windowWidth="2518" windowHeight="1614" tabRatio="912" activeSheetId="5"/>
    <customWorkbookView name="松田 祐加里 - 個人用ビュー" guid="{D46A796F-B497-4159-95A0-24635A0CAB61}" mergeInterval="0" personalView="1" maximized="1" xWindow="-11" yWindow="-11" windowWidth="2518" windowHeight="1614" tabRatio="912" activeSheetId="9"/>
    <customWorkbookView name="fukushima - 個人用ビュー" guid="{EAFE70FB-8828-4452-8D4E-FBB1D0E6FBC3}" mergeInterval="0" personalView="1" maximized="1" xWindow="-9" yWindow="-9" windowWidth="1938" windowHeight="1048" tabRatio="912" activeSheetId="9"/>
    <customWorkbookView name="長寿社会政策課 - 個人用ビュー" guid="{BDB16FDC-C9A6-464E-B066-6BFD3C128E61}" mergeInterval="0" personalView="1" maximized="1" xWindow="-9" yWindow="-9" windowWidth="1938" windowHeight="1048" tabRatio="912" activeSheetId="12"/>
    <customWorkbookView name="布留川 真依 - 個人用ビュー" guid="{DB5DE4BE-BF21-4393-A0F3-206FDA9295A1}" mergeInterval="0" personalView="1" maximized="1" xWindow="-13" yWindow="-13" windowWidth="2522" windowHeight="1594" tabRatio="912" activeSheetId="5"/>
    <customWorkbookView name="奥 佳美 - 個人用ビュー" guid="{8FA0EC79-6C57-49A8-9F67-BFECAB226302}" mergeInterval="0" personalView="1" maximized="1" xWindow="-11" yWindow="-11" windowWidth="2518" windowHeight="1614" tabRatio="912" activeSheetId="10"/>
    <customWorkbookView name="大塚 優子 - 個人用ビュー" guid="{BA1D5D15-B28A-43CF-BB70-5CD45EAF83BC}" mergeInterval="0" personalView="1" maximized="1" xWindow="-11" yWindow="-11" windowWidth="2518" windowHeight="1614" tabRatio="912" activeSheetId="9"/>
    <customWorkbookView name="糸原 陸雄 - 個人用ビュー" guid="{27C518E9-D91A-4F10-A306-C905BC2AE38A}" mergeInterval="0" personalView="1" maximized="1" xWindow="-11" yWindow="-11" windowWidth="2518" windowHeight="1614" tabRatio="912"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2" l="1"/>
  <c r="A1" i="2"/>
  <c r="B4" i="1" s="1"/>
  <c r="A1" i="6"/>
  <c r="A1" i="14"/>
  <c r="B16" i="1" s="1"/>
  <c r="B8" i="1" l="1"/>
  <c r="A1" i="8" l="1"/>
  <c r="B10" i="1" s="1"/>
  <c r="A1" i="3" l="1"/>
  <c r="B5" i="1" s="1"/>
  <c r="A1" i="17"/>
  <c r="B19" i="1" s="1"/>
  <c r="A1" i="16"/>
  <c r="B18" i="1" s="1"/>
  <c r="A1" i="15"/>
  <c r="B17" i="1" s="1"/>
  <c r="B14" i="1"/>
  <c r="A1" i="13"/>
  <c r="B15" i="1" s="1"/>
  <c r="A1" i="19"/>
  <c r="B21" i="1" s="1"/>
  <c r="A1" i="18"/>
  <c r="B20" i="1" s="1"/>
  <c r="A1" i="11"/>
  <c r="B13" i="1" s="1"/>
  <c r="A1" i="10"/>
  <c r="B12" i="1" s="1"/>
  <c r="A1" i="9"/>
  <c r="B11" i="1" s="1"/>
  <c r="A1" i="7"/>
  <c r="B9" i="1" s="1"/>
  <c r="A1" i="5"/>
  <c r="B7" i="1" s="1"/>
  <c r="A1" i="4"/>
  <c r="B6" i="1" s="1"/>
</calcChain>
</file>

<file path=xl/sharedStrings.xml><?xml version="1.0" encoding="utf-8"?>
<sst xmlns="http://schemas.openxmlformats.org/spreadsheetml/2006/main" count="699" uniqueCount="302">
  <si>
    <t>目次</t>
    <rPh sb="0" eb="2">
      <t>モクジ</t>
    </rPh>
    <phoneticPr fontId="2"/>
  </si>
  <si>
    <t>第11章　社会保障</t>
    <rPh sb="0" eb="1">
      <t>ダイ</t>
    </rPh>
    <rPh sb="3" eb="4">
      <t>ショウ</t>
    </rPh>
    <rPh sb="5" eb="7">
      <t>シャカイ</t>
    </rPh>
    <rPh sb="7" eb="9">
      <t>ホショウ</t>
    </rPh>
    <phoneticPr fontId="2"/>
  </si>
  <si>
    <t>項目　タイトル</t>
    <rPh sb="0" eb="2">
      <t>コウモク</t>
    </rPh>
    <phoneticPr fontId="2"/>
  </si>
  <si>
    <t>←各タイトルをクリックすると各ページへ</t>
    <rPh sb="1" eb="2">
      <t>カク</t>
    </rPh>
    <rPh sb="14" eb="15">
      <t>カク</t>
    </rPh>
    <phoneticPr fontId="2"/>
  </si>
  <si>
    <t>区分</t>
    <rPh sb="0" eb="2">
      <t>クブン</t>
    </rPh>
    <phoneticPr fontId="2"/>
  </si>
  <si>
    <t>令和元年度</t>
    <rPh sb="0" eb="1">
      <t>レイ</t>
    </rPh>
    <rPh sb="1" eb="2">
      <t>カズ</t>
    </rPh>
    <rPh sb="2" eb="5">
      <t>ガンネンド</t>
    </rPh>
    <phoneticPr fontId="2"/>
  </si>
  <si>
    <t>令和2年度</t>
    <rPh sb="0" eb="2">
      <t>レイワ</t>
    </rPh>
    <rPh sb="3" eb="5">
      <t>ネンド</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</si>
  <si>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</si>
  <si>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</si>
  <si>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</si>
  <si>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加入状況
(各年度3月31日現在)</t>
    <rPh sb="0" eb="2">
      <t>カニュウ</t>
    </rPh>
    <rPh sb="2" eb="4">
      <t>ジョウキョウ</t>
    </rPh>
    <rPh sb="6" eb="9">
      <t>カクネンド</t>
    </rPh>
    <rPh sb="10" eb="11">
      <t>ガツ</t>
    </rPh>
    <rPh sb="13" eb="14">
      <t>ニチ</t>
    </rPh>
    <rPh sb="14" eb="16">
      <t>ゲンザイ</t>
    </rPh>
    <phoneticPr fontId="2"/>
  </si>
  <si>
    <t>世帯数</t>
  </si>
  <si>
    <t>総数</t>
  </si>
  <si>
    <t>加入世帯</t>
    <phoneticPr fontId="2"/>
  </si>
  <si>
    <t>加入率(%)</t>
    <phoneticPr fontId="2"/>
  </si>
  <si>
    <t>人口</t>
  </si>
  <si>
    <t>被保険者数</t>
  </si>
  <si>
    <t>保険料調定・徴収状況(円)</t>
    <rPh sb="11" eb="12">
      <t>エン</t>
    </rPh>
    <phoneticPr fontId="2"/>
  </si>
  <si>
    <r>
      <t>調定額</t>
    </r>
    <r>
      <rPr>
        <vertAlign val="superscript"/>
        <sz val="10"/>
        <rFont val="HGPｺﾞｼｯｸM"/>
        <family val="3"/>
        <charset val="128"/>
      </rPr>
      <t>1)</t>
    </r>
    <phoneticPr fontId="2"/>
  </si>
  <si>
    <t>総額</t>
    <rPh sb="0" eb="2">
      <t>ソウガク</t>
    </rPh>
    <phoneticPr fontId="2"/>
  </si>
  <si>
    <t>現年度</t>
    <rPh sb="0" eb="3">
      <t>ゲンネンド</t>
    </rPh>
    <phoneticPr fontId="2"/>
  </si>
  <si>
    <t>滞納繰越分</t>
    <rPh sb="0" eb="2">
      <t>タイノウ</t>
    </rPh>
    <rPh sb="2" eb="5">
      <t>クリコシブン</t>
    </rPh>
    <phoneticPr fontId="2"/>
  </si>
  <si>
    <r>
      <t>収納額</t>
    </r>
    <r>
      <rPr>
        <vertAlign val="superscript"/>
        <sz val="10"/>
        <rFont val="HGPｺﾞｼｯｸM"/>
        <family val="3"/>
        <charset val="128"/>
      </rPr>
      <t>2)</t>
    </r>
    <phoneticPr fontId="2"/>
  </si>
  <si>
    <t>不納欠損額</t>
    <phoneticPr fontId="2"/>
  </si>
  <si>
    <t>総額</t>
  </si>
  <si>
    <t>現年度</t>
  </si>
  <si>
    <t>-</t>
  </si>
  <si>
    <t>-</t>
    <phoneticPr fontId="2"/>
  </si>
  <si>
    <t>滞納繰越分</t>
    <phoneticPr fontId="2"/>
  </si>
  <si>
    <t>未収額</t>
    <phoneticPr fontId="2"/>
  </si>
  <si>
    <r>
      <t>収納率(%)</t>
    </r>
    <r>
      <rPr>
        <vertAlign val="superscript"/>
        <sz val="10"/>
        <rFont val="HGPｺﾞｼｯｸM"/>
        <family val="3"/>
        <charset val="128"/>
      </rPr>
      <t>3)</t>
    </r>
    <phoneticPr fontId="2"/>
  </si>
  <si>
    <t>資　料　　健康医療部　保険相談課</t>
    <rPh sb="13" eb="15">
      <t>ソウダン</t>
    </rPh>
    <phoneticPr fontId="2"/>
  </si>
  <si>
    <t>注1）　　 調定額は、居所不明分を含む。（　　）内数値は居所不明分。</t>
    <rPh sb="0" eb="1">
      <t>チュウ</t>
    </rPh>
    <rPh sb="24" eb="25">
      <t>ナイ</t>
    </rPh>
    <rPh sb="25" eb="27">
      <t>スウチ</t>
    </rPh>
    <phoneticPr fontId="2"/>
  </si>
  <si>
    <t>注2）　　 収納額は、還付未済分を除く。（　　）内数値は還付未済分。</t>
    <rPh sb="0" eb="1">
      <t>チュウ</t>
    </rPh>
    <rPh sb="24" eb="25">
      <t>ナイ</t>
    </rPh>
    <rPh sb="25" eb="27">
      <t>スウチ</t>
    </rPh>
    <phoneticPr fontId="2"/>
  </si>
  <si>
    <t>注3）　　 居所不明分差し引き後の収納率。</t>
    <rPh sb="0" eb="1">
      <t>チュウ</t>
    </rPh>
    <phoneticPr fontId="2"/>
  </si>
  <si>
    <t>（単位　円）</t>
  </si>
  <si>
    <t>令和元年度</t>
    <rPh sb="0" eb="2">
      <t>レイワ</t>
    </rPh>
    <rPh sb="2" eb="4">
      <t>ガンネン</t>
    </rPh>
    <rPh sb="4" eb="5">
      <t>ド</t>
    </rPh>
    <phoneticPr fontId="2"/>
  </si>
  <si>
    <t>令和2年度</t>
    <rPh sb="0" eb="2">
      <t>レイワ</t>
    </rPh>
    <rPh sb="3" eb="4">
      <t>ネン</t>
    </rPh>
    <rPh sb="4" eb="5">
      <t>ド</t>
    </rPh>
    <phoneticPr fontId="2"/>
  </si>
  <si>
    <t>療養の給付費等</t>
    <phoneticPr fontId="2"/>
  </si>
  <si>
    <t>療養の
給付費等総数</t>
    <rPh sb="0" eb="2">
      <t>リョウヨウ</t>
    </rPh>
    <rPh sb="4" eb="6">
      <t>キュウフ</t>
    </rPh>
    <rPh sb="6" eb="7">
      <t>ヒ</t>
    </rPh>
    <rPh sb="7" eb="8">
      <t>トウ</t>
    </rPh>
    <rPh sb="8" eb="10">
      <t>ソウスウ</t>
    </rPh>
    <phoneticPr fontId="2"/>
  </si>
  <si>
    <r>
      <t>件数</t>
    </r>
    <r>
      <rPr>
        <vertAlign val="superscript"/>
        <sz val="10"/>
        <rFont val="HGPｺﾞｼｯｸM"/>
        <family val="3"/>
        <charset val="128"/>
      </rPr>
      <t>1)</t>
    </r>
    <phoneticPr fontId="2"/>
  </si>
  <si>
    <t>費用額</t>
    <phoneticPr fontId="2"/>
  </si>
  <si>
    <t>診療費</t>
  </si>
  <si>
    <t>入院</t>
  </si>
  <si>
    <t>件数</t>
  </si>
  <si>
    <t>費用額</t>
  </si>
  <si>
    <t>入院外</t>
  </si>
  <si>
    <t>歯科</t>
  </si>
  <si>
    <t>調剤</t>
  </si>
  <si>
    <t>食事療養・
生活療養</t>
    <phoneticPr fontId="2"/>
  </si>
  <si>
    <t>訪問看護</t>
    <rPh sb="0" eb="2">
      <t>ホウモン</t>
    </rPh>
    <rPh sb="2" eb="4">
      <t>カンゴ</t>
    </rPh>
    <phoneticPr fontId="2"/>
  </si>
  <si>
    <t>療養費</t>
    <rPh sb="0" eb="2">
      <t>リョウヨウ</t>
    </rPh>
    <rPh sb="2" eb="3">
      <t>ヒ</t>
    </rPh>
    <phoneticPr fontId="2"/>
  </si>
  <si>
    <t>件数</t>
    <phoneticPr fontId="3"/>
  </si>
  <si>
    <t>費用額</t>
    <rPh sb="0" eb="2">
      <t>ヒヨウ</t>
    </rPh>
    <phoneticPr fontId="2"/>
  </si>
  <si>
    <t>高額療養費</t>
    <rPh sb="0" eb="2">
      <t>コウガク</t>
    </rPh>
    <rPh sb="2" eb="4">
      <t>リョウヨウ</t>
    </rPh>
    <rPh sb="4" eb="5">
      <t>ヒ</t>
    </rPh>
    <phoneticPr fontId="2"/>
  </si>
  <si>
    <t>支給額</t>
  </si>
  <si>
    <t>出産育児一時金</t>
    <rPh sb="0" eb="2">
      <t>シュッサン</t>
    </rPh>
    <rPh sb="2" eb="4">
      <t>イクジ</t>
    </rPh>
    <rPh sb="4" eb="6">
      <t>イチジ</t>
    </rPh>
    <rPh sb="6" eb="7">
      <t>キン</t>
    </rPh>
    <phoneticPr fontId="2"/>
  </si>
  <si>
    <t>葬祭費</t>
    <rPh sb="0" eb="2">
      <t>ソウサイ</t>
    </rPh>
    <rPh sb="2" eb="3">
      <t>ヒ</t>
    </rPh>
    <phoneticPr fontId="2"/>
  </si>
  <si>
    <t>医療給付金</t>
    <rPh sb="0" eb="2">
      <t>イリョウ</t>
    </rPh>
    <rPh sb="2" eb="4">
      <t>キュウフ</t>
    </rPh>
    <rPh sb="4" eb="5">
      <t>キン</t>
    </rPh>
    <phoneticPr fontId="2"/>
  </si>
  <si>
    <t>資　料　　健康医療部　保険給付課</t>
    <rPh sb="0" eb="1">
      <t>シ</t>
    </rPh>
    <rPh sb="2" eb="3">
      <t>リョウ</t>
    </rPh>
    <rPh sb="5" eb="7">
      <t>ケンコウ</t>
    </rPh>
    <rPh sb="7" eb="9">
      <t>イリョウ</t>
    </rPh>
    <rPh sb="9" eb="10">
      <t>ブ</t>
    </rPh>
    <rPh sb="11" eb="13">
      <t>ホケン</t>
    </rPh>
    <rPh sb="13" eb="15">
      <t>キュウフ</t>
    </rPh>
    <rPh sb="15" eb="16">
      <t>カ</t>
    </rPh>
    <phoneticPr fontId="2"/>
  </si>
  <si>
    <t>注）　　支払義務額を記載。　　</t>
    <rPh sb="0" eb="1">
      <t>チュウ</t>
    </rPh>
    <phoneticPr fontId="2"/>
  </si>
  <si>
    <t>注1）    食事療養・生活療養の件数は含まない。</t>
    <phoneticPr fontId="2"/>
  </si>
  <si>
    <t>（単位　人、1,000円）</t>
    <rPh sb="4" eb="5">
      <t>ヒト</t>
    </rPh>
    <phoneticPr fontId="2"/>
  </si>
  <si>
    <t>助成対象者数</t>
  </si>
  <si>
    <t>医療費支払状況</t>
    <phoneticPr fontId="2"/>
  </si>
  <si>
    <t>1人当たり
平均</t>
    <phoneticPr fontId="2"/>
  </si>
  <si>
    <t>国民
健康保険</t>
    <rPh sb="0" eb="2">
      <t>コクミン</t>
    </rPh>
    <rPh sb="3" eb="5">
      <t>ケンコウ</t>
    </rPh>
    <rPh sb="5" eb="7">
      <t>ホケン</t>
    </rPh>
    <phoneticPr fontId="2"/>
  </si>
  <si>
    <t>社会
保険</t>
    <phoneticPr fontId="2"/>
  </si>
  <si>
    <t>後期
高齢者
医療</t>
    <rPh sb="0" eb="2">
      <t>コウキ</t>
    </rPh>
    <rPh sb="3" eb="6">
      <t>コウレイシャ</t>
    </rPh>
    <rPh sb="7" eb="9">
      <t>イリョウ</t>
    </rPh>
    <phoneticPr fontId="2"/>
  </si>
  <si>
    <t>その他</t>
    <phoneticPr fontId="2"/>
  </si>
  <si>
    <t>障害者医療</t>
    <phoneticPr fontId="2"/>
  </si>
  <si>
    <t>老人医療</t>
    <phoneticPr fontId="2"/>
  </si>
  <si>
    <t>1）</t>
    <phoneticPr fontId="2"/>
  </si>
  <si>
    <t>資　料    健康医療部　保険給付課</t>
    <phoneticPr fontId="2"/>
  </si>
  <si>
    <t>注1）　　平成30年度実施の福祉医療再構築により廃止（令和3年3月末をもって経過措置期間終了）。令和2年度以前分の請求に対し支払いを実施。</t>
    <phoneticPr fontId="2"/>
  </si>
  <si>
    <r>
      <t>助成対象者数</t>
    </r>
    <r>
      <rPr>
        <vertAlign val="superscript"/>
        <sz val="10"/>
        <rFont val="HGPｺﾞｼｯｸM"/>
        <family val="3"/>
        <charset val="128"/>
      </rPr>
      <t xml:space="preserve"> 1)</t>
    </r>
    <phoneticPr fontId="2"/>
  </si>
  <si>
    <r>
      <t>1人当たり
平均</t>
    </r>
    <r>
      <rPr>
        <vertAlign val="superscript"/>
        <sz val="9"/>
        <color theme="1"/>
        <rFont val="HGPｺﾞｼｯｸM"/>
        <family val="3"/>
        <charset val="128"/>
      </rPr>
      <t>2)</t>
    </r>
    <phoneticPr fontId="2"/>
  </si>
  <si>
    <t>国民
健康保険</t>
    <phoneticPr fontId="2"/>
  </si>
  <si>
    <t>後期
高齢者
医療</t>
    <rPh sb="0" eb="2">
      <t>コウキ</t>
    </rPh>
    <rPh sb="7" eb="9">
      <t>イリョウ</t>
    </rPh>
    <phoneticPr fontId="2"/>
  </si>
  <si>
    <t>その他</t>
  </si>
  <si>
    <t>ひとり親家庭医療</t>
  </si>
  <si>
    <t>子ども医療</t>
  </si>
  <si>
    <t>資　料    こども未来部　子育て給付課</t>
    <phoneticPr fontId="2"/>
  </si>
  <si>
    <t>注1）　　子ども医療は医療証交付者数の平均値。平成29年度及び令和元年度途中に対象者拡大している。</t>
    <rPh sb="5" eb="6">
      <t>コ</t>
    </rPh>
    <rPh sb="8" eb="10">
      <t>イリョウ</t>
    </rPh>
    <rPh sb="11" eb="13">
      <t>イリョウ</t>
    </rPh>
    <phoneticPr fontId="2"/>
  </si>
  <si>
    <t>注2）　　子ども医療は助成対象者数で計算。</t>
    <rPh sb="0" eb="1">
      <t>チュウ</t>
    </rPh>
    <rPh sb="5" eb="6">
      <t>コ</t>
    </rPh>
    <rPh sb="8" eb="10">
      <t>イリョウ</t>
    </rPh>
    <phoneticPr fontId="2"/>
  </si>
  <si>
    <t>適用状況</t>
    <phoneticPr fontId="2"/>
  </si>
  <si>
    <t>被保険者数</t>
    <rPh sb="2" eb="3">
      <t>ケン</t>
    </rPh>
    <phoneticPr fontId="2"/>
  </si>
  <si>
    <t>総数</t>
    <rPh sb="0" eb="2">
      <t>ソウスウ</t>
    </rPh>
    <phoneticPr fontId="2"/>
  </si>
  <si>
    <t>第１号</t>
    <rPh sb="0" eb="1">
      <t>ダイ</t>
    </rPh>
    <rPh sb="2" eb="3">
      <t>ゴウ</t>
    </rPh>
    <phoneticPr fontId="2"/>
  </si>
  <si>
    <t>任意加入</t>
    <rPh sb="0" eb="2">
      <t>ニンイ</t>
    </rPh>
    <rPh sb="2" eb="4">
      <t>カニュウ</t>
    </rPh>
    <phoneticPr fontId="2"/>
  </si>
  <si>
    <t>第３号</t>
    <rPh sb="0" eb="1">
      <t>ダイ</t>
    </rPh>
    <rPh sb="2" eb="3">
      <t>ゴウ</t>
    </rPh>
    <phoneticPr fontId="2"/>
  </si>
  <si>
    <t>保険料全額
免除者数</t>
    <phoneticPr fontId="2"/>
  </si>
  <si>
    <t>法定免除</t>
    <rPh sb="0" eb="2">
      <t>ホウテイ</t>
    </rPh>
    <rPh sb="2" eb="4">
      <t>メンジョ</t>
    </rPh>
    <phoneticPr fontId="2"/>
  </si>
  <si>
    <t>申請免除（全額）</t>
    <rPh sb="0" eb="2">
      <t>シンセイ</t>
    </rPh>
    <rPh sb="2" eb="4">
      <t>メンジョ</t>
    </rPh>
    <rPh sb="5" eb="7">
      <t>ゼンガク</t>
    </rPh>
    <phoneticPr fontId="2"/>
  </si>
  <si>
    <t>学生納付特例</t>
    <rPh sb="0" eb="2">
      <t>ガクセイ</t>
    </rPh>
    <rPh sb="2" eb="4">
      <t>ノウフ</t>
    </rPh>
    <rPh sb="4" eb="6">
      <t>トクレイ</t>
    </rPh>
    <phoneticPr fontId="2"/>
  </si>
  <si>
    <t>納付猶予</t>
    <rPh sb="0" eb="2">
      <t>ノウフ</t>
    </rPh>
    <rPh sb="2" eb="4">
      <t>ユウヨ</t>
    </rPh>
    <phoneticPr fontId="2"/>
  </si>
  <si>
    <t>保険料申請
一部免除者数</t>
    <phoneticPr fontId="2"/>
  </si>
  <si>
    <t>４分の３免除</t>
    <rPh sb="1" eb="2">
      <t>ブン</t>
    </rPh>
    <rPh sb="4" eb="6">
      <t>メンジョ</t>
    </rPh>
    <phoneticPr fontId="2"/>
  </si>
  <si>
    <t>半額免除</t>
    <rPh sb="0" eb="2">
      <t>ハンガク</t>
    </rPh>
    <rPh sb="2" eb="4">
      <t>メンジョ</t>
    </rPh>
    <phoneticPr fontId="2"/>
  </si>
  <si>
    <t>４分の１免除</t>
    <rPh sb="1" eb="2">
      <t>ブン</t>
    </rPh>
    <rPh sb="4" eb="6">
      <t>メンジョ</t>
    </rPh>
    <phoneticPr fontId="2"/>
  </si>
  <si>
    <t>産前産後免除者数</t>
    <phoneticPr fontId="2"/>
  </si>
  <si>
    <t>付加年金保険料納付被保険者数</t>
    <rPh sb="0" eb="2">
      <t>フカ</t>
    </rPh>
    <rPh sb="2" eb="4">
      <t>ネンキン</t>
    </rPh>
    <rPh sb="4" eb="7">
      <t>ホケンリョウ</t>
    </rPh>
    <rPh sb="7" eb="9">
      <t>ノウフ</t>
    </rPh>
    <rPh sb="9" eb="10">
      <t>ヒ</t>
    </rPh>
    <rPh sb="10" eb="12">
      <t>ホケン</t>
    </rPh>
    <rPh sb="12" eb="13">
      <t>シャ</t>
    </rPh>
    <rPh sb="13" eb="14">
      <t>スウ</t>
    </rPh>
    <phoneticPr fontId="2"/>
  </si>
  <si>
    <t>給付状況（千円）</t>
    <rPh sb="5" eb="6">
      <t>セン</t>
    </rPh>
    <rPh sb="6" eb="7">
      <t>エン</t>
    </rPh>
    <phoneticPr fontId="2"/>
  </si>
  <si>
    <r>
      <t>老齢給付</t>
    </r>
    <r>
      <rPr>
        <vertAlign val="superscript"/>
        <sz val="10"/>
        <rFont val="HGPｺﾞｼｯｸM"/>
        <family val="3"/>
        <charset val="128"/>
      </rPr>
      <t>1)</t>
    </r>
    <phoneticPr fontId="2"/>
  </si>
  <si>
    <t>受給権者数</t>
    <rPh sb="0" eb="2">
      <t>ジュキュウ</t>
    </rPh>
    <rPh sb="2" eb="3">
      <t>ケン</t>
    </rPh>
    <rPh sb="3" eb="4">
      <t>シャ</t>
    </rPh>
    <rPh sb="4" eb="5">
      <t>スウ</t>
    </rPh>
    <phoneticPr fontId="2"/>
  </si>
  <si>
    <t>年金総額</t>
    <rPh sb="0" eb="2">
      <t>ネンキン</t>
    </rPh>
    <rPh sb="2" eb="4">
      <t>ソウガク</t>
    </rPh>
    <phoneticPr fontId="2"/>
  </si>
  <si>
    <r>
      <t>障害給付</t>
    </r>
    <r>
      <rPr>
        <vertAlign val="superscript"/>
        <sz val="10"/>
        <rFont val="HGPｺﾞｼｯｸM"/>
        <family val="3"/>
        <charset val="128"/>
      </rPr>
      <t>2)</t>
    </r>
    <phoneticPr fontId="2"/>
  </si>
  <si>
    <t>支給額</t>
    <rPh sb="0" eb="3">
      <t>シキュウガク</t>
    </rPh>
    <phoneticPr fontId="2"/>
  </si>
  <si>
    <r>
      <t>遺族給付</t>
    </r>
    <r>
      <rPr>
        <vertAlign val="superscript"/>
        <sz val="10"/>
        <rFont val="HGPｺﾞｼｯｸM"/>
        <family val="3"/>
        <charset val="128"/>
      </rPr>
      <t>3)</t>
    </r>
    <phoneticPr fontId="2"/>
  </si>
  <si>
    <t>支給額</t>
    <rPh sb="0" eb="2">
      <t>シキュウ</t>
    </rPh>
    <rPh sb="2" eb="3">
      <t>ガク</t>
    </rPh>
    <phoneticPr fontId="2"/>
  </si>
  <si>
    <t>資　料    健康医療部　保険相談課</t>
    <rPh sb="0" eb="1">
      <t>シ</t>
    </rPh>
    <rPh sb="2" eb="3">
      <t>リョウ</t>
    </rPh>
    <rPh sb="15" eb="17">
      <t>ソウダン</t>
    </rPh>
    <phoneticPr fontId="2"/>
  </si>
  <si>
    <t>注1）    新法の老齢基礎年金並びに旧法拠出制年金の老齢年金及び通算老齢年金の合計。</t>
    <rPh sb="0" eb="1">
      <t>チュウ</t>
    </rPh>
    <phoneticPr fontId="2"/>
  </si>
  <si>
    <t>注2）    新法の障害基礎年金及び旧法の障害年金の合計。</t>
    <rPh sb="0" eb="1">
      <t>チュウ</t>
    </rPh>
    <phoneticPr fontId="2"/>
  </si>
  <si>
    <t>注3）    新法の遺族基礎年金及び寡婦年金等の合計。</t>
    <rPh sb="0" eb="1">
      <t>チュウ</t>
    </rPh>
    <phoneticPr fontId="2"/>
  </si>
  <si>
    <t>この表は、生活保護法による保護の実施状況を掲げたものである。被保護延世帯数・延人員は当該月中に保護を受けたすべての世帯および人員の実数で、その月中に保護を廃止されたものも含む。なお、人員は月中の取扱数、金額は月中に支出した保護費を示す。施設事務費には施設の利用人員を含むため、保護費の支出を伴わない場合もある。</t>
    <phoneticPr fontId="2"/>
  </si>
  <si>
    <t>（単位　1,000円）</t>
    <phoneticPr fontId="2"/>
  </si>
  <si>
    <t>被保護延世帯数</t>
    <rPh sb="0" eb="1">
      <t>ヒ</t>
    </rPh>
    <rPh sb="1" eb="3">
      <t>ホゴ</t>
    </rPh>
    <rPh sb="3" eb="4">
      <t>ノ</t>
    </rPh>
    <rPh sb="4" eb="6">
      <t>セタイ</t>
    </rPh>
    <rPh sb="6" eb="7">
      <t>スウ</t>
    </rPh>
    <phoneticPr fontId="2"/>
  </si>
  <si>
    <t>被保護延人員</t>
    <rPh sb="0" eb="1">
      <t>ヒ</t>
    </rPh>
    <rPh sb="1" eb="3">
      <t>ホゴ</t>
    </rPh>
    <rPh sb="3" eb="4">
      <t>ノ</t>
    </rPh>
    <rPh sb="4" eb="6">
      <t>ジンイン</t>
    </rPh>
    <phoneticPr fontId="2"/>
  </si>
  <si>
    <t>保護費総額</t>
    <rPh sb="0" eb="2">
      <t>ホゴ</t>
    </rPh>
    <rPh sb="2" eb="3">
      <t>ヒ</t>
    </rPh>
    <rPh sb="3" eb="5">
      <t>ソウガク</t>
    </rPh>
    <phoneticPr fontId="2"/>
  </si>
  <si>
    <t>種類別被保護状況</t>
  </si>
  <si>
    <t>生活扶助</t>
    <rPh sb="0" eb="2">
      <t>セイカツ</t>
    </rPh>
    <rPh sb="2" eb="4">
      <t>フジョ</t>
    </rPh>
    <phoneticPr fontId="2"/>
  </si>
  <si>
    <t>延人員</t>
    <rPh sb="0" eb="1">
      <t>ノ</t>
    </rPh>
    <rPh sb="1" eb="3">
      <t>ジンイン</t>
    </rPh>
    <phoneticPr fontId="2"/>
  </si>
  <si>
    <t>金額</t>
    <rPh sb="0" eb="2">
      <t>キンガク</t>
    </rPh>
    <phoneticPr fontId="2"/>
  </si>
  <si>
    <t>住宅扶助</t>
    <rPh sb="0" eb="2">
      <t>ジュウタク</t>
    </rPh>
    <rPh sb="2" eb="4">
      <t>フジョ</t>
    </rPh>
    <phoneticPr fontId="2"/>
  </si>
  <si>
    <t>教育扶助</t>
    <rPh sb="0" eb="2">
      <t>キョウイク</t>
    </rPh>
    <rPh sb="2" eb="4">
      <t>フジョ</t>
    </rPh>
    <phoneticPr fontId="2"/>
  </si>
  <si>
    <t>介護扶助</t>
    <rPh sb="0" eb="2">
      <t>カイゴ</t>
    </rPh>
    <rPh sb="2" eb="4">
      <t>フジョ</t>
    </rPh>
    <phoneticPr fontId="2"/>
  </si>
  <si>
    <t>医療扶助</t>
    <rPh sb="0" eb="2">
      <t>イリョウ</t>
    </rPh>
    <rPh sb="2" eb="4">
      <t>フジョ</t>
    </rPh>
    <phoneticPr fontId="2"/>
  </si>
  <si>
    <t>出産扶助</t>
    <phoneticPr fontId="2"/>
  </si>
  <si>
    <t>生業扶助</t>
    <rPh sb="0" eb="2">
      <t>セイギョウ</t>
    </rPh>
    <rPh sb="2" eb="4">
      <t>フジョ</t>
    </rPh>
    <phoneticPr fontId="2"/>
  </si>
  <si>
    <t>葬祭扶助</t>
    <phoneticPr fontId="2"/>
  </si>
  <si>
    <t>施設事務費</t>
    <rPh sb="0" eb="1">
      <t>シ</t>
    </rPh>
    <rPh sb="1" eb="2">
      <t>セツ</t>
    </rPh>
    <rPh sb="2" eb="3">
      <t>コト</t>
    </rPh>
    <rPh sb="3" eb="4">
      <t>ツトム</t>
    </rPh>
    <rPh sb="4" eb="5">
      <t>ヒ</t>
    </rPh>
    <phoneticPr fontId="2"/>
  </si>
  <si>
    <r>
      <t>委託事務費</t>
    </r>
    <r>
      <rPr>
        <vertAlign val="superscript"/>
        <sz val="10"/>
        <rFont val="HGPｺﾞｼｯｸM"/>
        <family val="3"/>
        <charset val="128"/>
      </rPr>
      <t>1)</t>
    </r>
    <rPh sb="0" eb="1">
      <t>イ</t>
    </rPh>
    <rPh sb="1" eb="2">
      <t>タク</t>
    </rPh>
    <rPh sb="2" eb="3">
      <t>コト</t>
    </rPh>
    <rPh sb="3" eb="4">
      <t>ツトム</t>
    </rPh>
    <rPh sb="4" eb="5">
      <t>ヒ</t>
    </rPh>
    <phoneticPr fontId="2"/>
  </si>
  <si>
    <t>就労自立給付金</t>
    <rPh sb="0" eb="2">
      <t>シュウロウ</t>
    </rPh>
    <rPh sb="2" eb="4">
      <t>ジリツ</t>
    </rPh>
    <rPh sb="4" eb="7">
      <t>キュウフキン</t>
    </rPh>
    <phoneticPr fontId="2"/>
  </si>
  <si>
    <t>延件数</t>
    <rPh sb="0" eb="1">
      <t>ノ</t>
    </rPh>
    <rPh sb="1" eb="3">
      <t>ケンスウ</t>
    </rPh>
    <phoneticPr fontId="2"/>
  </si>
  <si>
    <t>進学準備給付金</t>
    <rPh sb="0" eb="2">
      <t>シンガク</t>
    </rPh>
    <rPh sb="2" eb="4">
      <t>ジュンビ</t>
    </rPh>
    <rPh sb="4" eb="7">
      <t>キュウフキン</t>
    </rPh>
    <phoneticPr fontId="2"/>
  </si>
  <si>
    <t>資　料　　福祉部　福祉事務所</t>
    <phoneticPr fontId="2"/>
  </si>
  <si>
    <t>注1)    令和3年度から実施。　　　</t>
    <phoneticPr fontId="2"/>
  </si>
  <si>
    <t>支給対象延べ
児童数(人）</t>
    <rPh sb="11" eb="12">
      <t>ニン</t>
    </rPh>
    <phoneticPr fontId="2"/>
  </si>
  <si>
    <t>支給額(円）</t>
    <rPh sb="0" eb="1">
      <t>シ</t>
    </rPh>
    <rPh sb="1" eb="2">
      <t>キュウ</t>
    </rPh>
    <rPh sb="2" eb="3">
      <t>ガク</t>
    </rPh>
    <rPh sb="4" eb="5">
      <t>エン</t>
    </rPh>
    <phoneticPr fontId="2"/>
  </si>
  <si>
    <t>3歳未満</t>
    <rPh sb="1" eb="4">
      <t>サイミマン</t>
    </rPh>
    <phoneticPr fontId="2"/>
  </si>
  <si>
    <t>3歳以上
小学校修了前</t>
    <rPh sb="1" eb="2">
      <t>サイ</t>
    </rPh>
    <rPh sb="2" eb="4">
      <t>イジョウ</t>
    </rPh>
    <rPh sb="5" eb="8">
      <t>ショウガッコウ</t>
    </rPh>
    <rPh sb="8" eb="10">
      <t>シュウリョウ</t>
    </rPh>
    <rPh sb="10" eb="11">
      <t>マエ</t>
    </rPh>
    <phoneticPr fontId="2"/>
  </si>
  <si>
    <t>中学生</t>
    <rPh sb="0" eb="3">
      <t>チュウガクセイ</t>
    </rPh>
    <phoneticPr fontId="2"/>
  </si>
  <si>
    <t>.</t>
    <phoneticPr fontId="2"/>
  </si>
  <si>
    <t>この表は、市内に所在する保育所の概況で、年齢は4月1日現在の満年齢である。なお、階層区分は各表頭の定義によるものである。
法改正に伴い、平成27年度以降は、第1階層は生活保護による被保護世帯、第2階層は市民税非課税世帯、第3階層は48,600円未満、第4階層は97,000円未満、第5階層は169,000円未満、第6階層は301,000円未満、第7階層は397,000円未満、第8階層は397,000円以上。</t>
    <phoneticPr fontId="2"/>
  </si>
  <si>
    <t>保育所数</t>
    <rPh sb="0" eb="2">
      <t>ホイク</t>
    </rPh>
    <rPh sb="2" eb="3">
      <t>ショ</t>
    </rPh>
    <rPh sb="3" eb="4">
      <t>スウ</t>
    </rPh>
    <phoneticPr fontId="2"/>
  </si>
  <si>
    <t>保育士</t>
    <rPh sb="0" eb="3">
      <t>ホイクシ</t>
    </rPh>
    <phoneticPr fontId="2"/>
  </si>
  <si>
    <t>定員</t>
    <rPh sb="0" eb="2">
      <t>テイイン</t>
    </rPh>
    <phoneticPr fontId="2"/>
  </si>
  <si>
    <t>児童数</t>
  </si>
  <si>
    <t>総数</t>
    <rPh sb="0" eb="1">
      <t>ソウ</t>
    </rPh>
    <rPh sb="1" eb="2">
      <t>スウ</t>
    </rPh>
    <phoneticPr fontId="2"/>
  </si>
  <si>
    <t>年齢別</t>
    <rPh sb="0" eb="2">
      <t>ネンレイ</t>
    </rPh>
    <rPh sb="2" eb="3">
      <t>ベツ</t>
    </rPh>
    <phoneticPr fontId="2"/>
  </si>
  <si>
    <t>階層別</t>
  </si>
  <si>
    <t>3歳
未満</t>
    <phoneticPr fontId="2"/>
  </si>
  <si>
    <t>3歳
以上</t>
    <phoneticPr fontId="2"/>
  </si>
  <si>
    <t>家庭・簡易保育所</t>
    <phoneticPr fontId="2"/>
  </si>
  <si>
    <t>民間保育所</t>
    <phoneticPr fontId="2"/>
  </si>
  <si>
    <t>事業所内保育事業</t>
  </si>
  <si>
    <t>小規模保育事業</t>
    <phoneticPr fontId="2"/>
  </si>
  <si>
    <t>資　料    こども未来部　こども政策課・こども事業課・子育て給付課</t>
    <phoneticPr fontId="2"/>
  </si>
  <si>
    <t>主催事業回数</t>
    <rPh sb="0" eb="2">
      <t>シュサイ</t>
    </rPh>
    <rPh sb="2" eb="4">
      <t>ジギョウ</t>
    </rPh>
    <phoneticPr fontId="3"/>
  </si>
  <si>
    <t>相談業務</t>
    <rPh sb="0" eb="2">
      <t>ソウダン</t>
    </rPh>
    <rPh sb="2" eb="4">
      <t>ギョウム</t>
    </rPh>
    <phoneticPr fontId="3"/>
  </si>
  <si>
    <t>プレイルームの
一般利用（人）</t>
    <phoneticPr fontId="3"/>
  </si>
  <si>
    <t>ほっぺルーム
（有料利用）</t>
    <phoneticPr fontId="3"/>
  </si>
  <si>
    <t>電話</t>
    <rPh sb="0" eb="2">
      <t>デンワ</t>
    </rPh>
    <phoneticPr fontId="3"/>
  </si>
  <si>
    <t>来館</t>
    <rPh sb="0" eb="2">
      <t>ライカン</t>
    </rPh>
    <phoneticPr fontId="3"/>
  </si>
  <si>
    <t>資　料    こども未来部　こども支援課</t>
    <rPh sb="17" eb="19">
      <t>シエン</t>
    </rPh>
    <phoneticPr fontId="2"/>
  </si>
  <si>
    <t>放課後、帰宅しても保護者が仕事などで家庭に不在の市立小学校の1年生～4年生（支援学級在籍の児童及び本市に居住する支援学校在籍の児童は6年生）までの児童を対象としている。</t>
    <phoneticPr fontId="2"/>
  </si>
  <si>
    <t>各年5月1日現在</t>
    <rPh sb="0" eb="2">
      <t>カクネン</t>
    </rPh>
    <rPh sb="3" eb="4">
      <t>ガツ</t>
    </rPh>
    <rPh sb="5" eb="6">
      <t>ニチ</t>
    </rPh>
    <rPh sb="6" eb="8">
      <t>ゲンザイ</t>
    </rPh>
    <phoneticPr fontId="2"/>
  </si>
  <si>
    <t>クラブ数
（支援単位)</t>
    <rPh sb="3" eb="4">
      <t>スウ</t>
    </rPh>
    <phoneticPr fontId="2"/>
  </si>
  <si>
    <t>在籍児童数</t>
  </si>
  <si>
    <t>指導員数</t>
    <rPh sb="0" eb="1">
      <t>ユビ</t>
    </rPh>
    <rPh sb="1" eb="2">
      <t>ミチビク</t>
    </rPh>
    <rPh sb="2" eb="3">
      <t>イン</t>
    </rPh>
    <rPh sb="3" eb="4">
      <t>スウ</t>
    </rPh>
    <phoneticPr fontId="2"/>
  </si>
  <si>
    <t>1年</t>
    <rPh sb="1" eb="2">
      <t>ネン</t>
    </rPh>
    <phoneticPr fontId="2"/>
  </si>
  <si>
    <t>2年</t>
    <rPh sb="1" eb="2">
      <t>ネン</t>
    </rPh>
    <phoneticPr fontId="2"/>
  </si>
  <si>
    <t>3年</t>
    <rPh sb="1" eb="2">
      <t>ネン</t>
    </rPh>
    <phoneticPr fontId="2"/>
  </si>
  <si>
    <t>4年</t>
    <rPh sb="1" eb="2">
      <t>ネン</t>
    </rPh>
    <phoneticPr fontId="2"/>
  </si>
  <si>
    <t>5・6年</t>
    <rPh sb="3" eb="4">
      <t>ネン</t>
    </rPh>
    <phoneticPr fontId="2"/>
  </si>
  <si>
    <t>任期付
短時間
勤務職員</t>
    <rPh sb="0" eb="2">
      <t>ニンキ</t>
    </rPh>
    <rPh sb="2" eb="3">
      <t>ツ</t>
    </rPh>
    <rPh sb="4" eb="7">
      <t>タンジカン</t>
    </rPh>
    <rPh sb="8" eb="10">
      <t>キンム</t>
    </rPh>
    <rPh sb="10" eb="12">
      <t>ショクイン</t>
    </rPh>
    <phoneticPr fontId="2"/>
  </si>
  <si>
    <t>会計年度
任用職員</t>
    <rPh sb="0" eb="2">
      <t>カイケイ</t>
    </rPh>
    <rPh sb="2" eb="4">
      <t>ネンド</t>
    </rPh>
    <rPh sb="5" eb="7">
      <t>ニンヨウ</t>
    </rPh>
    <rPh sb="7" eb="9">
      <t>ショクイン</t>
    </rPh>
    <phoneticPr fontId="2"/>
  </si>
  <si>
    <t>資　料    教育委員会　学び育ち支援課</t>
    <phoneticPr fontId="2"/>
  </si>
  <si>
    <t>各年度3月31日現在</t>
    <rPh sb="0" eb="1">
      <t>カク</t>
    </rPh>
    <rPh sb="1" eb="2">
      <t>ネン</t>
    </rPh>
    <rPh sb="4" eb="5">
      <t>ガツ</t>
    </rPh>
    <rPh sb="7" eb="8">
      <t>ニチ</t>
    </rPh>
    <rPh sb="8" eb="10">
      <t>ゲンザイ</t>
    </rPh>
    <phoneticPr fontId="2"/>
  </si>
  <si>
    <t>入所可能人員</t>
    <phoneticPr fontId="2"/>
  </si>
  <si>
    <t>入所人員</t>
  </si>
  <si>
    <t>総数</t>
    <phoneticPr fontId="2"/>
  </si>
  <si>
    <t>男</t>
  </si>
  <si>
    <t>女</t>
  </si>
  <si>
    <t>資　料    福祉部　長寿社会政策課</t>
    <phoneticPr fontId="2"/>
  </si>
  <si>
    <t xml:space="preserve"> </t>
  </si>
  <si>
    <t>区分</t>
    <rPh sb="0" eb="2">
      <t>クブン</t>
    </rPh>
    <phoneticPr fontId="3"/>
  </si>
  <si>
    <t>入所</t>
    <rPh sb="0" eb="2">
      <t>ニュウショ</t>
    </rPh>
    <phoneticPr fontId="2"/>
  </si>
  <si>
    <t>ショートステイ</t>
    <phoneticPr fontId="2"/>
  </si>
  <si>
    <t>通所</t>
    <rPh sb="0" eb="1">
      <t>ツウ</t>
    </rPh>
    <rPh sb="1" eb="2">
      <t>ショ</t>
    </rPh>
    <phoneticPr fontId="2"/>
  </si>
  <si>
    <t>定員　100　</t>
  </si>
  <si>
    <t>定員35</t>
    <phoneticPr fontId="3"/>
  </si>
  <si>
    <t>1日平均
在所者数</t>
    <phoneticPr fontId="2"/>
  </si>
  <si>
    <t>延べ
利用者数</t>
    <phoneticPr fontId="3"/>
  </si>
  <si>
    <t>登録者数</t>
  </si>
  <si>
    <t>延べ
利用者数</t>
    <phoneticPr fontId="2"/>
  </si>
  <si>
    <r>
      <t>令和2年度</t>
    </r>
    <r>
      <rPr>
        <vertAlign val="superscript"/>
        <sz val="10"/>
        <rFont val="HGPｺﾞｼｯｸM"/>
        <family val="3"/>
        <charset val="128"/>
      </rPr>
      <t>1)</t>
    </r>
    <rPh sb="0" eb="2">
      <t>レイワ</t>
    </rPh>
    <rPh sb="3" eb="5">
      <t>ネンド</t>
    </rPh>
    <phoneticPr fontId="2"/>
  </si>
  <si>
    <t>…</t>
  </si>
  <si>
    <r>
      <t>令和3年度</t>
    </r>
    <r>
      <rPr>
        <vertAlign val="superscript"/>
        <sz val="10"/>
        <rFont val="HGPｺﾞｼｯｸM"/>
        <family val="3"/>
        <charset val="128"/>
      </rPr>
      <t>1)</t>
    </r>
    <rPh sb="0" eb="2">
      <t>レイワ</t>
    </rPh>
    <rPh sb="3" eb="5">
      <t>ネンド</t>
    </rPh>
    <phoneticPr fontId="2"/>
  </si>
  <si>
    <r>
      <t>令和4年度</t>
    </r>
    <r>
      <rPr>
        <vertAlign val="superscript"/>
        <sz val="10"/>
        <rFont val="HGPｺﾞｼｯｸM"/>
        <family val="3"/>
        <charset val="128"/>
      </rPr>
      <t>1)</t>
    </r>
    <rPh sb="0" eb="2">
      <t>レイワ</t>
    </rPh>
    <rPh sb="3" eb="5">
      <t>ネンド</t>
    </rPh>
    <phoneticPr fontId="2"/>
  </si>
  <si>
    <r>
      <t>令和5年度</t>
    </r>
    <r>
      <rPr>
        <vertAlign val="superscript"/>
        <sz val="10"/>
        <rFont val="HGPｺﾞｼｯｸM"/>
        <family val="3"/>
        <charset val="128"/>
      </rPr>
      <t>1)</t>
    </r>
    <rPh sb="0" eb="2">
      <t>レイワ</t>
    </rPh>
    <rPh sb="3" eb="5">
      <t>ネンド</t>
    </rPh>
    <phoneticPr fontId="2"/>
  </si>
  <si>
    <t>…</t>
    <phoneticPr fontId="2"/>
  </si>
  <si>
    <t>資　料    健康医療部 保健安全課</t>
    <rPh sb="13" eb="15">
      <t>ホケン</t>
    </rPh>
    <rPh sb="15" eb="18">
      <t>アンゼンカ</t>
    </rPh>
    <phoneticPr fontId="2"/>
  </si>
  <si>
    <t>注１）    令和2年度から民間事業所に移行した。</t>
    <phoneticPr fontId="2"/>
  </si>
  <si>
    <t>各年度3月31日現在</t>
    <rPh sb="0" eb="2">
      <t>カクネン</t>
    </rPh>
    <rPh sb="4" eb="5">
      <t>ガツ</t>
    </rPh>
    <rPh sb="7" eb="8">
      <t>ニチ</t>
    </rPh>
    <rPh sb="8" eb="10">
      <t>ゲンザイ</t>
    </rPh>
    <phoneticPr fontId="2"/>
  </si>
  <si>
    <r>
      <t>身体障害者手帳</t>
    </r>
    <r>
      <rPr>
        <vertAlign val="superscript"/>
        <sz val="10"/>
        <rFont val="HGPｺﾞｼｯｸM"/>
        <family val="3"/>
        <charset val="128"/>
      </rPr>
      <t>1)</t>
    </r>
    <rPh sb="0" eb="2">
      <t>シンタイ</t>
    </rPh>
    <rPh sb="2" eb="5">
      <t>ショウガイシャ</t>
    </rPh>
    <rPh sb="5" eb="7">
      <t>テチョウ</t>
    </rPh>
    <phoneticPr fontId="2"/>
  </si>
  <si>
    <t>18歳未満</t>
    <phoneticPr fontId="2"/>
  </si>
  <si>
    <t>18歳以上</t>
    <phoneticPr fontId="2"/>
  </si>
  <si>
    <t>視覚障害</t>
  </si>
  <si>
    <t>聴覚・平衡
機能障害</t>
    <phoneticPr fontId="2"/>
  </si>
  <si>
    <t>音声・言語
機能障害</t>
    <phoneticPr fontId="2"/>
  </si>
  <si>
    <t>肢体不自由</t>
  </si>
  <si>
    <t>内部障害</t>
  </si>
  <si>
    <t>療育手帳</t>
    <rPh sb="0" eb="2">
      <t>リョウイク</t>
    </rPh>
    <rPh sb="2" eb="4">
      <t>テチョウ</t>
    </rPh>
    <phoneticPr fontId="2"/>
  </si>
  <si>
    <t>18歳未満</t>
  </si>
  <si>
    <t>18歳以上</t>
  </si>
  <si>
    <t>重度障害</t>
  </si>
  <si>
    <t>中度障害</t>
  </si>
  <si>
    <t>軽度障害</t>
  </si>
  <si>
    <t>精神障害者
保健福祉手帳</t>
    <rPh sb="0" eb="2">
      <t>セイシン</t>
    </rPh>
    <rPh sb="2" eb="5">
      <t>ショウガイシャ</t>
    </rPh>
    <rPh sb="6" eb="8">
      <t>ホケン</t>
    </rPh>
    <rPh sb="8" eb="10">
      <t>フクシ</t>
    </rPh>
    <rPh sb="10" eb="12">
      <t>テチョウ</t>
    </rPh>
    <phoneticPr fontId="2"/>
  </si>
  <si>
    <t>1級</t>
    <rPh sb="1" eb="2">
      <t>キュウ</t>
    </rPh>
    <phoneticPr fontId="2"/>
  </si>
  <si>
    <t>2級</t>
    <rPh sb="1" eb="2">
      <t>キュウ</t>
    </rPh>
    <phoneticPr fontId="2"/>
  </si>
  <si>
    <t>3級</t>
    <rPh sb="1" eb="2">
      <t>キュウ</t>
    </rPh>
    <phoneticPr fontId="2"/>
  </si>
  <si>
    <t>資　料    福祉部　障害福祉課</t>
    <phoneticPr fontId="2"/>
  </si>
  <si>
    <t>注1）    厚生労働省報告例（身体障害者福祉法）による。</t>
    <rPh sb="0" eb="1">
      <t>チュウ</t>
    </rPh>
    <phoneticPr fontId="2"/>
  </si>
  <si>
    <t>この表は、豊中市立児童発達支援センターの状況を掲げたものである。</t>
    <phoneticPr fontId="2"/>
  </si>
  <si>
    <t>各年12月1日現在</t>
    <rPh sb="0" eb="2">
      <t>カクネン</t>
    </rPh>
    <rPh sb="4" eb="5">
      <t>ガツ</t>
    </rPh>
    <rPh sb="6" eb="7">
      <t>ニチ</t>
    </rPh>
    <rPh sb="7" eb="9">
      <t>ゲンザイ</t>
    </rPh>
    <phoneticPr fontId="2"/>
  </si>
  <si>
    <t>令和元年</t>
    <rPh sb="0" eb="1">
      <t>レイ</t>
    </rPh>
    <rPh sb="1" eb="2">
      <t>カズ</t>
    </rPh>
    <rPh sb="2" eb="4">
      <t>ガンネン</t>
    </rPh>
    <phoneticPr fontId="2"/>
  </si>
  <si>
    <t>令和2年</t>
    <rPh sb="0" eb="2">
      <t>レイワ</t>
    </rPh>
    <rPh sb="3" eb="4">
      <t>ネン</t>
    </rPh>
    <phoneticPr fontId="2"/>
  </si>
  <si>
    <t>令和3年</t>
    <rPh sb="0" eb="2">
      <t>レイワ</t>
    </rPh>
    <rPh sb="3" eb="4">
      <t>ネン</t>
    </rPh>
    <phoneticPr fontId="2"/>
  </si>
  <si>
    <t>令和4年</t>
    <rPh sb="0" eb="2">
      <t>レイワ</t>
    </rPh>
    <rPh sb="3" eb="4">
      <t>ネン</t>
    </rPh>
    <phoneticPr fontId="2"/>
  </si>
  <si>
    <t>令和5年</t>
    <rPh sb="0" eb="2">
      <t>レイワ</t>
    </rPh>
    <rPh sb="3" eb="4">
      <t>ネン</t>
    </rPh>
    <phoneticPr fontId="2"/>
  </si>
  <si>
    <t>施設数</t>
  </si>
  <si>
    <t>職員</t>
  </si>
  <si>
    <t>定数</t>
  </si>
  <si>
    <t>在籍数</t>
    <phoneticPr fontId="2"/>
  </si>
  <si>
    <t>性別</t>
  </si>
  <si>
    <t>年齢別</t>
  </si>
  <si>
    <t>0歳</t>
  </si>
  <si>
    <t>1歳</t>
  </si>
  <si>
    <t>2歳</t>
  </si>
  <si>
    <t>3歳</t>
  </si>
  <si>
    <t>4歳</t>
  </si>
  <si>
    <t>5歳</t>
  </si>
  <si>
    <t>6歳</t>
  </si>
  <si>
    <t>放課後等
デイサービス</t>
    <rPh sb="0" eb="3">
      <t>ホウカゴ</t>
    </rPh>
    <rPh sb="3" eb="4">
      <t>トウ</t>
    </rPh>
    <phoneticPr fontId="2"/>
  </si>
  <si>
    <t>7歳～</t>
  </si>
  <si>
    <t>資　料    こども未来部　おやこ保健課</t>
    <rPh sb="17" eb="19">
      <t>ホケン</t>
    </rPh>
    <phoneticPr fontId="2"/>
  </si>
  <si>
    <t>総合相談件数</t>
    <phoneticPr fontId="2"/>
  </si>
  <si>
    <t>各種講座</t>
    <rPh sb="0" eb="2">
      <t>カクシュ</t>
    </rPh>
    <rPh sb="2" eb="4">
      <t>コウザ</t>
    </rPh>
    <phoneticPr fontId="2"/>
  </si>
  <si>
    <t>開催回数</t>
    <rPh sb="0" eb="2">
      <t>カイサイ</t>
    </rPh>
    <rPh sb="2" eb="4">
      <t>カイスウ</t>
    </rPh>
    <phoneticPr fontId="2"/>
  </si>
  <si>
    <t>延べ参加人員</t>
    <phoneticPr fontId="2"/>
  </si>
  <si>
    <t>機能回復訓練</t>
    <rPh sb="2" eb="4">
      <t>カイフク</t>
    </rPh>
    <phoneticPr fontId="2"/>
  </si>
  <si>
    <t>延べ実施回数</t>
    <phoneticPr fontId="2"/>
  </si>
  <si>
    <t>入浴介助サービス</t>
    <phoneticPr fontId="2"/>
  </si>
  <si>
    <t>手話通訳・
要約筆記通訳</t>
    <rPh sb="0" eb="2">
      <t>シュワ</t>
    </rPh>
    <rPh sb="2" eb="4">
      <t>ツウヤク</t>
    </rPh>
    <rPh sb="6" eb="8">
      <t>ヨウヤク</t>
    </rPh>
    <rPh sb="8" eb="10">
      <t>ヒッキ</t>
    </rPh>
    <rPh sb="10" eb="12">
      <t>ツウヤク</t>
    </rPh>
    <phoneticPr fontId="2"/>
  </si>
  <si>
    <t>派遣回数
（緊急時含む）</t>
    <phoneticPr fontId="2"/>
  </si>
  <si>
    <t>手話講習会</t>
  </si>
  <si>
    <t>延べ開催回数</t>
    <phoneticPr fontId="2"/>
  </si>
  <si>
    <t>延べ受講者数</t>
    <phoneticPr fontId="2"/>
  </si>
  <si>
    <t>点字講習会</t>
  </si>
  <si>
    <r>
      <t>要約筆記講習会</t>
    </r>
    <r>
      <rPr>
        <vertAlign val="superscript"/>
        <sz val="10"/>
        <rFont val="HGPｺﾞｼｯｸM"/>
        <family val="3"/>
        <charset val="128"/>
      </rPr>
      <t>1)</t>
    </r>
    <phoneticPr fontId="2"/>
  </si>
  <si>
    <t>音訳講習会</t>
    <rPh sb="0" eb="2">
      <t>オンヤク</t>
    </rPh>
    <rPh sb="2" eb="5">
      <t>コウシュウカイ</t>
    </rPh>
    <phoneticPr fontId="2"/>
  </si>
  <si>
    <t>視覚障害者歩行・
日常生活相談</t>
    <rPh sb="13" eb="15">
      <t>ソウダン</t>
    </rPh>
    <phoneticPr fontId="2"/>
  </si>
  <si>
    <t>相談者数</t>
    <rPh sb="0" eb="2">
      <t>ソウダン</t>
    </rPh>
    <phoneticPr fontId="2"/>
  </si>
  <si>
    <t>施設利用状況</t>
  </si>
  <si>
    <t>計</t>
    <rPh sb="0" eb="1">
      <t>ケイ</t>
    </rPh>
    <phoneticPr fontId="2"/>
  </si>
  <si>
    <t>会議室</t>
    <rPh sb="0" eb="3">
      <t>カイギシツ</t>
    </rPh>
    <phoneticPr fontId="2"/>
  </si>
  <si>
    <t>調理実習室</t>
    <rPh sb="2" eb="4">
      <t>ジッシュウ</t>
    </rPh>
    <rPh sb="4" eb="5">
      <t>シツ</t>
    </rPh>
    <phoneticPr fontId="2"/>
  </si>
  <si>
    <t>研修室・多目的室</t>
    <rPh sb="4" eb="8">
      <t>タモクテキシツ</t>
    </rPh>
    <phoneticPr fontId="2"/>
  </si>
  <si>
    <t>体育室</t>
  </si>
  <si>
    <t>注１）    平成26年度から大阪府要約筆記者養成講習会を大阪府と共同実施しており、市単独事業としてその講習会へ受講者をつなぐための体験的な講習を開催。令和2年度は、新型コロナウイルス感染症の影響により中止。</t>
    <rPh sb="0" eb="1">
      <t>チュウ</t>
    </rPh>
    <phoneticPr fontId="2"/>
  </si>
  <si>
    <t>この表は、たちばな園　（平成29年4月1日より指定管理者制度に移行）の状況を掲げたものである。</t>
    <rPh sb="18" eb="19">
      <t>ガツ</t>
    </rPh>
    <rPh sb="20" eb="21">
      <t>ニチ</t>
    </rPh>
    <rPh sb="23" eb="25">
      <t>シテイ</t>
    </rPh>
    <rPh sb="25" eb="28">
      <t>カンリシャ</t>
    </rPh>
    <rPh sb="28" eb="30">
      <t>セイド</t>
    </rPh>
    <rPh sb="31" eb="33">
      <t>イコウ</t>
    </rPh>
    <phoneticPr fontId="2"/>
  </si>
  <si>
    <t>令和元年</t>
    <rPh sb="0" eb="1">
      <t>レイ</t>
    </rPh>
    <rPh sb="1" eb="2">
      <t>ワ</t>
    </rPh>
    <rPh sb="2" eb="4">
      <t>ガンネン</t>
    </rPh>
    <phoneticPr fontId="2"/>
  </si>
  <si>
    <r>
      <t>令和4年</t>
    </r>
    <r>
      <rPr>
        <vertAlign val="superscript"/>
        <sz val="10"/>
        <rFont val="HGPｺﾞｼｯｸM"/>
        <family val="3"/>
        <charset val="128"/>
      </rPr>
      <t>1)</t>
    </r>
    <rPh sb="0" eb="2">
      <t>レイワ</t>
    </rPh>
    <rPh sb="3" eb="4">
      <t>ネン</t>
    </rPh>
    <phoneticPr fontId="2"/>
  </si>
  <si>
    <r>
      <t>令和5年</t>
    </r>
    <r>
      <rPr>
        <vertAlign val="superscript"/>
        <sz val="10"/>
        <rFont val="HGPｺﾞｼｯｸM"/>
        <family val="3"/>
        <charset val="128"/>
      </rPr>
      <t>1)</t>
    </r>
    <rPh sb="0" eb="2">
      <t>レイワ</t>
    </rPh>
    <rPh sb="3" eb="4">
      <t>ネン</t>
    </rPh>
    <phoneticPr fontId="2"/>
  </si>
  <si>
    <t>定数</t>
    <phoneticPr fontId="3"/>
  </si>
  <si>
    <t>登録者数</t>
    <phoneticPr fontId="2"/>
  </si>
  <si>
    <t>15～20歳</t>
    <phoneticPr fontId="2"/>
  </si>
  <si>
    <t>21～25歳</t>
    <phoneticPr fontId="2"/>
  </si>
  <si>
    <t>26～29歳</t>
    <phoneticPr fontId="2"/>
  </si>
  <si>
    <t>30歳以上</t>
    <rPh sb="2" eb="3">
      <t>サイ</t>
    </rPh>
    <rPh sb="3" eb="5">
      <t>イジョウ</t>
    </rPh>
    <phoneticPr fontId="2"/>
  </si>
  <si>
    <t>在籍者数</t>
    <rPh sb="0" eb="2">
      <t>ザイセキ</t>
    </rPh>
    <phoneticPr fontId="2"/>
  </si>
  <si>
    <t>注1）    令和4年度から民間事業所に移行した。</t>
    <phoneticPr fontId="2"/>
  </si>
  <si>
    <t>（単位　件）</t>
  </si>
  <si>
    <t>第1会議室</t>
    <rPh sb="0" eb="1">
      <t>ダイ</t>
    </rPh>
    <rPh sb="2" eb="5">
      <t>カイギシツ</t>
    </rPh>
    <phoneticPr fontId="2"/>
  </si>
  <si>
    <t>第2会議室</t>
    <rPh sb="0" eb="1">
      <t>ダイ</t>
    </rPh>
    <rPh sb="2" eb="5">
      <t>カイギシツ</t>
    </rPh>
    <phoneticPr fontId="2"/>
  </si>
  <si>
    <t>第3会議室</t>
    <rPh sb="0" eb="1">
      <t>ダイ</t>
    </rPh>
    <rPh sb="2" eb="5">
      <t>カイギシツ</t>
    </rPh>
    <phoneticPr fontId="2"/>
  </si>
  <si>
    <t>第4会議室</t>
    <rPh sb="0" eb="1">
      <t>ダイ</t>
    </rPh>
    <rPh sb="2" eb="5">
      <t>カイギシツ</t>
    </rPh>
    <phoneticPr fontId="2"/>
  </si>
  <si>
    <t>大会議室</t>
    <rPh sb="0" eb="4">
      <t>ダイカイギシツ</t>
    </rPh>
    <phoneticPr fontId="2"/>
  </si>
  <si>
    <t>資　料　　福祉部　地域共生課</t>
    <phoneticPr fontId="2"/>
  </si>
  <si>
    <t>この表は、豊中市立人権平和センター（令和元年度までは豊中市立人権まちづくりセンター）の概況である。</t>
    <rPh sb="9" eb="11">
      <t>ジンケン</t>
    </rPh>
    <rPh sb="11" eb="13">
      <t>ヘイワ</t>
    </rPh>
    <rPh sb="18" eb="20">
      <t>レイワ</t>
    </rPh>
    <rPh sb="20" eb="21">
      <t>ガン</t>
    </rPh>
    <rPh sb="21" eb="23">
      <t>ネンド</t>
    </rPh>
    <rPh sb="26" eb="28">
      <t>トヨナカ</t>
    </rPh>
    <rPh sb="28" eb="30">
      <t>シリツ</t>
    </rPh>
    <rPh sb="30" eb="32">
      <t>ジンケン</t>
    </rPh>
    <rPh sb="43" eb="45">
      <t>ガイキョウ</t>
    </rPh>
    <phoneticPr fontId="3"/>
  </si>
  <si>
    <t>各年度3月31日現在</t>
    <rPh sb="0" eb="2">
      <t>カクネン</t>
    </rPh>
    <rPh sb="2" eb="3">
      <t>ド</t>
    </rPh>
    <rPh sb="4" eb="5">
      <t>ガツ</t>
    </rPh>
    <rPh sb="7" eb="8">
      <t>ニチ</t>
    </rPh>
    <rPh sb="8" eb="10">
      <t>ゲンザイ</t>
    </rPh>
    <phoneticPr fontId="2"/>
  </si>
  <si>
    <t>隣保館事業</t>
  </si>
  <si>
    <t>児童館事業</t>
  </si>
  <si>
    <t>老人憩の家事業</t>
    <phoneticPr fontId="2"/>
  </si>
  <si>
    <t>回数</t>
  </si>
  <si>
    <t>延人数</t>
  </si>
  <si>
    <t>人権平和センター豊中</t>
    <rPh sb="0" eb="2">
      <t>ジンケン</t>
    </rPh>
    <rPh sb="2" eb="4">
      <t>ヘイワ</t>
    </rPh>
    <rPh sb="8" eb="10">
      <t>トヨナカ</t>
    </rPh>
    <phoneticPr fontId="3"/>
  </si>
  <si>
    <t>人権平和センター螢池</t>
    <rPh sb="0" eb="2">
      <t>ジンケン</t>
    </rPh>
    <rPh sb="2" eb="4">
      <t>ヘイワ</t>
    </rPh>
    <rPh sb="8" eb="10">
      <t>ホタルガイケ</t>
    </rPh>
    <phoneticPr fontId="3"/>
  </si>
  <si>
    <t>資　料    市民協働部　人権政策課</t>
    <rPh sb="7" eb="9">
      <t>シミン</t>
    </rPh>
    <rPh sb="9" eb="11">
      <t>キョウドウ</t>
    </rPh>
    <rPh sb="11" eb="12">
      <t>ブ</t>
    </rPh>
    <phoneticPr fontId="2"/>
  </si>
  <si>
    <t>注1）    令和2年4月8日～5月18日まで緊急事態宣言発令のため利用休止。また、人権平和センター豊中は令和2年11月1日～令和3年5月31日まで空調設備等改修工事のため利用休止。事業見直し・再編により、令和2年度から児童館事業は廃止となっ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</si>
</sst>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Red]#,##0"/>
    <numFmt numFmtId="178" formatCode="#,##0.00;[Red]#,##0.00"/>
    <numFmt numFmtId="179" formatCode="#,##0.0;[Red]\-#,##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sz val="12"/>
      <name val="HGPｺﾞｼｯｸM"/>
      <family val="3"/>
      <charset val="128"/>
    </font>
    <font>
      <sz val="10"/>
      <color theme="1"/>
      <name val="HGPｺﾞｼｯｸM"/>
      <family val="3"/>
      <charset val="128"/>
    </font>
    <font>
      <vertAlign val="superscript"/>
      <sz val="10"/>
      <name val="HGPｺﾞｼｯｸM"/>
      <family val="3"/>
      <charset val="128"/>
    </font>
    <font>
      <sz val="10"/>
      <color rgb="FFFF0000"/>
      <name val="HGPｺﾞｼｯｸM"/>
      <family val="3"/>
      <charset val="128"/>
    </font>
    <font>
      <sz val="10"/>
      <color indexed="8"/>
      <name val="HGPｺﾞｼｯｸM"/>
      <family val="3"/>
      <charset val="128"/>
    </font>
    <font>
      <vertAlign val="superscript"/>
      <sz val="9"/>
      <color theme="1"/>
      <name val="HGPｺﾞｼｯｸM"/>
      <family val="3"/>
      <charset val="128"/>
    </font>
    <font>
      <sz val="20"/>
      <name val="HGPｺﾞｼｯｸM"/>
      <family val="3"/>
      <charset val="128"/>
    </font>
    <font>
      <sz val="9"/>
      <name val="HGPｺﾞｼｯｸM"/>
      <family val="3"/>
      <charset val="128"/>
    </font>
    <font>
      <u/>
      <sz val="11"/>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style="thin">
        <color auto="1"/>
      </bottom>
      <diagonal/>
    </border>
    <border>
      <left style="hair">
        <color indexed="64"/>
      </left>
      <right/>
      <top style="hair">
        <color indexed="64"/>
      </top>
      <bottom style="thin">
        <color auto="1"/>
      </bottom>
      <diagonal/>
    </border>
    <border>
      <left/>
      <right/>
      <top style="dotted">
        <color indexed="64"/>
      </top>
      <bottom style="dotted">
        <color indexed="64"/>
      </bottom>
      <diagonal/>
    </border>
  </borders>
  <cellStyleXfs count="5">
    <xf numFmtId="0" fontId="0" fillId="0" borderId="0"/>
    <xf numFmtId="38" fontId="1" fillId="0" borderId="0" applyFont="0" applyFill="0" applyBorder="0" applyAlignment="0" applyProtection="0"/>
    <xf numFmtId="0" fontId="1" fillId="0" borderId="0"/>
    <xf numFmtId="0" fontId="5" fillId="2" borderId="32">
      <alignment vertical="center"/>
    </xf>
    <xf numFmtId="0" fontId="16" fillId="0" borderId="0" applyNumberFormat="0" applyFill="0" applyBorder="0" applyAlignment="0" applyProtection="0"/>
  </cellStyleXfs>
  <cellXfs count="389">
    <xf numFmtId="0" fontId="0" fillId="0" borderId="0" xfId="0"/>
    <xf numFmtId="0" fontId="0" fillId="2" borderId="0" xfId="0" applyFill="1"/>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right" vertical="center"/>
    </xf>
    <xf numFmtId="0" fontId="4" fillId="2" borderId="16" xfId="0" applyFont="1" applyFill="1" applyBorder="1" applyAlignment="1">
      <alignment horizontal="distributed" vertical="center" justifyLastLine="1"/>
    </xf>
    <xf numFmtId="38" fontId="4" fillId="2" borderId="0" xfId="1" applyFont="1" applyFill="1" applyBorder="1" applyAlignment="1">
      <alignment vertical="center"/>
    </xf>
    <xf numFmtId="40" fontId="4" fillId="2" borderId="0" xfId="1" applyNumberFormat="1" applyFont="1" applyFill="1" applyBorder="1" applyAlignment="1">
      <alignment vertical="center"/>
    </xf>
    <xf numFmtId="3" fontId="4" fillId="2" borderId="0" xfId="1" applyNumberFormat="1" applyFont="1" applyFill="1" applyBorder="1" applyAlignment="1">
      <alignment vertical="center"/>
    </xf>
    <xf numFmtId="0" fontId="4" fillId="2" borderId="0" xfId="0" applyFont="1" applyFill="1" applyAlignment="1">
      <alignment horizontal="left" vertical="center" shrinkToFit="1"/>
    </xf>
    <xf numFmtId="0" fontId="4" fillId="2" borderId="0" xfId="0" applyFont="1" applyFill="1" applyAlignment="1">
      <alignment horizontal="distributed" vertical="center" justifyLastLine="1"/>
    </xf>
    <xf numFmtId="38" fontId="9" fillId="2" borderId="16" xfId="1" applyFont="1" applyFill="1" applyBorder="1" applyAlignment="1">
      <alignment horizontal="distributed" vertical="center" justifyLastLine="1"/>
    </xf>
    <xf numFmtId="38" fontId="9" fillId="2" borderId="16" xfId="1" applyFont="1" applyFill="1" applyBorder="1" applyAlignment="1">
      <alignment horizontal="distributed" vertical="center" wrapText="1" justifyLastLine="1"/>
    </xf>
    <xf numFmtId="38" fontId="9" fillId="2" borderId="6" xfId="1" applyFont="1" applyFill="1" applyBorder="1" applyAlignment="1">
      <alignment horizontal="distributed" vertical="center" justifyLastLine="1"/>
    </xf>
    <xf numFmtId="38" fontId="4" fillId="2" borderId="0" xfId="1" applyFont="1" applyFill="1" applyBorder="1" applyAlignment="1">
      <alignment horizontal="distributed" vertical="center" justifyLastLine="1"/>
    </xf>
    <xf numFmtId="38" fontId="9" fillId="2" borderId="17" xfId="1" applyFont="1" applyFill="1" applyBorder="1" applyAlignment="1">
      <alignment vertical="center"/>
    </xf>
    <xf numFmtId="38" fontId="9" fillId="2" borderId="0" xfId="1" applyFont="1" applyFill="1" applyBorder="1" applyAlignment="1">
      <alignment vertical="center"/>
    </xf>
    <xf numFmtId="0" fontId="4" fillId="2" borderId="24" xfId="0" applyFont="1" applyFill="1" applyBorder="1" applyAlignment="1">
      <alignment horizontal="distributed" vertical="center"/>
    </xf>
    <xf numFmtId="38" fontId="9" fillId="2" borderId="5" xfId="1" applyFont="1" applyFill="1" applyBorder="1" applyAlignment="1" applyProtection="1">
      <alignment vertical="center"/>
      <protection locked="0"/>
    </xf>
    <xf numFmtId="0" fontId="4" fillId="2" borderId="0" xfId="0" applyFont="1" applyFill="1" applyAlignment="1">
      <alignment horizontal="center" vertical="center"/>
    </xf>
    <xf numFmtId="0" fontId="4" fillId="2" borderId="0" xfId="0" applyFont="1" applyFill="1" applyAlignment="1">
      <alignment vertical="center" wrapText="1"/>
    </xf>
    <xf numFmtId="38" fontId="4" fillId="2" borderId="0" xfId="1" applyFont="1" applyFill="1" applyBorder="1" applyAlignment="1">
      <alignment horizontal="right" vertical="center"/>
    </xf>
    <xf numFmtId="179" fontId="4" fillId="2" borderId="16" xfId="1" applyNumberFormat="1" applyFont="1" applyFill="1" applyBorder="1" applyAlignment="1">
      <alignment horizontal="distributed" vertical="center" wrapText="1"/>
    </xf>
    <xf numFmtId="179" fontId="4" fillId="2" borderId="28" xfId="1" applyNumberFormat="1" applyFont="1" applyFill="1" applyBorder="1" applyAlignment="1">
      <alignment horizontal="distributed" vertical="center" wrapText="1"/>
    </xf>
    <xf numFmtId="38" fontId="4" fillId="2" borderId="5" xfId="1" applyFont="1" applyFill="1" applyBorder="1" applyAlignment="1">
      <alignment vertical="center"/>
    </xf>
    <xf numFmtId="38" fontId="4" fillId="2" borderId="0" xfId="1" applyFont="1" applyFill="1" applyBorder="1" applyAlignment="1" applyProtection="1">
      <alignment vertical="center"/>
      <protection locked="0"/>
    </xf>
    <xf numFmtId="38" fontId="4" fillId="2" borderId="16" xfId="1" applyFont="1" applyFill="1" applyBorder="1" applyAlignment="1">
      <alignment horizontal="distributed" vertical="center" wrapText="1"/>
    </xf>
    <xf numFmtId="38" fontId="4" fillId="2" borderId="28" xfId="1" applyFont="1" applyFill="1" applyBorder="1" applyAlignment="1">
      <alignment horizontal="distributed" vertical="center" wrapText="1"/>
    </xf>
    <xf numFmtId="38" fontId="4" fillId="2" borderId="5" xfId="1" applyFont="1" applyFill="1" applyBorder="1" applyAlignment="1" applyProtection="1">
      <alignment vertical="center"/>
      <protection locked="0"/>
    </xf>
    <xf numFmtId="0" fontId="9" fillId="2" borderId="0" xfId="0" applyFont="1" applyFill="1" applyAlignment="1">
      <alignment vertical="center"/>
    </xf>
    <xf numFmtId="38" fontId="4" fillId="2" borderId="0" xfId="1" applyFont="1" applyFill="1" applyBorder="1" applyAlignment="1" applyProtection="1">
      <alignment horizontal="right" vertical="center"/>
      <protection locked="0"/>
    </xf>
    <xf numFmtId="38" fontId="9" fillId="2" borderId="0" xfId="1" applyFont="1" applyFill="1" applyBorder="1" applyAlignment="1">
      <alignment horizontal="right" vertical="center"/>
    </xf>
    <xf numFmtId="38" fontId="4" fillId="2" borderId="5" xfId="1" applyFont="1" applyFill="1" applyBorder="1" applyAlignment="1">
      <alignment horizontal="right" vertical="center"/>
    </xf>
    <xf numFmtId="38" fontId="4" fillId="2" borderId="5" xfId="1" applyFont="1" applyFill="1" applyBorder="1" applyAlignment="1" applyProtection="1">
      <alignment horizontal="right" vertical="center"/>
      <protection locked="0"/>
    </xf>
    <xf numFmtId="38" fontId="4" fillId="2" borderId="0" xfId="1" applyFont="1" applyFill="1" applyBorder="1" applyAlignment="1">
      <alignment vertical="center" justifyLastLine="1" shrinkToFit="1"/>
    </xf>
    <xf numFmtId="38" fontId="4" fillId="2" borderId="0" xfId="0" applyNumberFormat="1" applyFont="1" applyFill="1" applyAlignment="1">
      <alignment vertical="center" justifyLastLine="1" shrinkToFit="1"/>
    </xf>
    <xf numFmtId="0" fontId="4" fillId="2" borderId="0" xfId="0" applyFont="1" applyFill="1" applyAlignment="1">
      <alignment vertical="center" shrinkToFit="1"/>
    </xf>
    <xf numFmtId="179" fontId="4" fillId="2" borderId="0" xfId="1" applyNumberFormat="1" applyFont="1" applyFill="1" applyBorder="1" applyAlignment="1">
      <alignment vertical="center"/>
    </xf>
    <xf numFmtId="38" fontId="4" fillId="2" borderId="0" xfId="1" applyFont="1" applyFill="1" applyBorder="1" applyAlignment="1">
      <alignment vertical="center" shrinkToFit="1"/>
    </xf>
    <xf numFmtId="179" fontId="4" fillId="2" borderId="0" xfId="1" applyNumberFormat="1" applyFont="1" applyFill="1" applyBorder="1" applyAlignment="1">
      <alignment horizontal="right" vertical="center"/>
    </xf>
    <xf numFmtId="0" fontId="4" fillId="2" borderId="0" xfId="0" applyFont="1" applyFill="1" applyAlignment="1">
      <alignment horizontal="distributed" vertical="center" justifyLastLine="1" shrinkToFit="1"/>
    </xf>
    <xf numFmtId="0" fontId="4" fillId="2" borderId="6" xfId="0" applyFont="1" applyFill="1" applyBorder="1" applyAlignment="1">
      <alignment horizontal="distributed" vertical="center" wrapText="1" justifyLastLine="1" shrinkToFit="1"/>
    </xf>
    <xf numFmtId="38" fontId="4" fillId="2" borderId="16" xfId="1" applyFont="1" applyFill="1" applyBorder="1" applyAlignment="1">
      <alignment horizontal="distributed" vertical="center" wrapText="1" justifyLastLine="1" shrinkToFit="1"/>
    </xf>
    <xf numFmtId="38" fontId="4" fillId="2" borderId="7" xfId="0" applyNumberFormat="1" applyFont="1" applyFill="1" applyBorder="1" applyAlignment="1">
      <alignment horizontal="distributed" vertical="center" justifyLastLine="1" shrinkToFit="1"/>
    </xf>
    <xf numFmtId="38" fontId="4" fillId="2" borderId="0" xfId="0" applyNumberFormat="1" applyFont="1" applyFill="1" applyAlignment="1">
      <alignment horizontal="distributed" vertical="center" justifyLastLine="1" shrinkToFit="1"/>
    </xf>
    <xf numFmtId="179" fontId="4" fillId="2" borderId="22" xfId="1" applyNumberFormat="1" applyFont="1" applyFill="1" applyBorder="1" applyAlignment="1">
      <alignment vertical="center"/>
    </xf>
    <xf numFmtId="179" fontId="4" fillId="2" borderId="13" xfId="1" applyNumberFormat="1" applyFont="1" applyFill="1" applyBorder="1" applyAlignment="1">
      <alignment vertical="center"/>
    </xf>
    <xf numFmtId="179" fontId="4" fillId="2" borderId="5" xfId="1" applyNumberFormat="1" applyFont="1" applyFill="1" applyBorder="1" applyAlignment="1">
      <alignment horizontal="right" vertical="center"/>
    </xf>
    <xf numFmtId="0" fontId="4" fillId="2" borderId="12" xfId="0" applyFont="1" applyFill="1" applyBorder="1" applyAlignment="1">
      <alignment horizontal="left" vertical="center"/>
    </xf>
    <xf numFmtId="38" fontId="7" fillId="2" borderId="0" xfId="1" applyFont="1" applyFill="1" applyBorder="1" applyAlignment="1">
      <alignment horizontal="left" vertical="center" shrinkToFit="1"/>
    </xf>
    <xf numFmtId="38" fontId="4" fillId="2" borderId="0" xfId="1" applyFont="1" applyFill="1" applyBorder="1" applyAlignment="1">
      <alignment horizontal="left" vertical="center"/>
    </xf>
    <xf numFmtId="38" fontId="4" fillId="2" borderId="22" xfId="1" applyFont="1" applyFill="1" applyBorder="1" applyAlignment="1">
      <alignment vertical="center"/>
    </xf>
    <xf numFmtId="38" fontId="9" fillId="2" borderId="0" xfId="1" applyFont="1" applyFill="1" applyBorder="1" applyAlignment="1" applyProtection="1">
      <alignment horizontal="right" vertical="center"/>
      <protection locked="0"/>
    </xf>
    <xf numFmtId="38" fontId="9" fillId="2" borderId="0" xfId="1" applyFont="1" applyFill="1" applyBorder="1" applyAlignment="1">
      <alignment horizontal="distributed" vertical="center" shrinkToFit="1"/>
    </xf>
    <xf numFmtId="38" fontId="9" fillId="2" borderId="21" xfId="1" applyFont="1" applyFill="1" applyBorder="1" applyAlignment="1">
      <alignment horizontal="distributed" vertical="center" wrapText="1" shrinkToFit="1"/>
    </xf>
    <xf numFmtId="38" fontId="9" fillId="2" borderId="13" xfId="1" applyFont="1" applyFill="1" applyBorder="1" applyAlignment="1" applyProtection="1">
      <alignment horizontal="right" vertical="center"/>
      <protection locked="0"/>
    </xf>
    <xf numFmtId="38" fontId="9" fillId="2" borderId="5" xfId="1" applyFont="1" applyFill="1" applyBorder="1" applyAlignment="1">
      <alignment horizontal="distributed" vertical="center" shrinkToFit="1"/>
    </xf>
    <xf numFmtId="38" fontId="9" fillId="2" borderId="29" xfId="1" applyFont="1" applyFill="1" applyBorder="1" applyAlignment="1">
      <alignment horizontal="distributed" vertical="center" wrapText="1" shrinkToFit="1"/>
    </xf>
    <xf numFmtId="38" fontId="9" fillId="2" borderId="5" xfId="1" applyFont="1" applyFill="1" applyBorder="1" applyAlignment="1" applyProtection="1">
      <alignment horizontal="right" vertical="center"/>
      <protection locked="0"/>
    </xf>
    <xf numFmtId="38" fontId="9" fillId="2" borderId="5" xfId="1" quotePrefix="1" applyFont="1" applyFill="1" applyBorder="1" applyAlignment="1" applyProtection="1">
      <alignment horizontal="right" vertical="center"/>
      <protection locked="0"/>
    </xf>
    <xf numFmtId="0" fontId="11" fillId="2" borderId="0" xfId="0" applyFont="1" applyFill="1" applyAlignment="1">
      <alignment vertical="center"/>
    </xf>
    <xf numFmtId="0" fontId="9" fillId="2" borderId="0" xfId="0" applyFont="1" applyFill="1" applyAlignment="1">
      <alignment horizontal="right" vertical="center"/>
    </xf>
    <xf numFmtId="38" fontId="4" fillId="2" borderId="17" xfId="1" applyFont="1" applyFill="1" applyBorder="1" applyAlignment="1">
      <alignment horizontal="right" vertical="center"/>
    </xf>
    <xf numFmtId="0" fontId="9" fillId="2" borderId="6" xfId="0" applyFont="1" applyFill="1" applyBorder="1" applyAlignment="1">
      <alignment horizontal="distributed" vertical="center" wrapText="1" justifyLastLine="1" shrinkToFit="1"/>
    </xf>
    <xf numFmtId="0" fontId="12" fillId="2" borderId="0" xfId="0" applyFont="1" applyFill="1" applyAlignment="1">
      <alignment vertical="center"/>
    </xf>
    <xf numFmtId="38" fontId="12" fillId="2" borderId="0" xfId="1" applyFont="1" applyFill="1" applyBorder="1" applyAlignment="1">
      <alignment vertical="center"/>
    </xf>
    <xf numFmtId="0" fontId="12" fillId="2" borderId="17" xfId="0" applyFont="1" applyFill="1" applyBorder="1" applyAlignment="1" applyProtection="1">
      <alignment vertical="center"/>
      <protection locked="0"/>
    </xf>
    <xf numFmtId="38" fontId="12" fillId="2" borderId="0" xfId="1" applyFont="1" applyFill="1" applyBorder="1" applyAlignment="1" applyProtection="1">
      <alignment vertical="center"/>
      <protection locked="0"/>
    </xf>
    <xf numFmtId="38" fontId="12" fillId="2" borderId="5" xfId="1" applyFont="1" applyFill="1" applyBorder="1" applyAlignment="1" applyProtection="1">
      <alignment vertical="center"/>
      <protection locked="0"/>
    </xf>
    <xf numFmtId="0" fontId="4" fillId="2" borderId="12" xfId="0" applyFont="1" applyFill="1" applyBorder="1" applyAlignment="1">
      <alignment vertical="center" wrapText="1"/>
    </xf>
    <xf numFmtId="0" fontId="7" fillId="2" borderId="0" xfId="0" applyFont="1" applyFill="1" applyAlignment="1">
      <alignment horizontal="left" vertical="center" justifyLastLine="1"/>
    </xf>
    <xf numFmtId="0" fontId="4" fillId="2" borderId="0" xfId="0" applyFont="1" applyFill="1" applyAlignment="1">
      <alignment horizontal="left" vertical="center" justifyLastLine="1"/>
    </xf>
    <xf numFmtId="38" fontId="4" fillId="2" borderId="17" xfId="1" applyFont="1" applyFill="1" applyBorder="1" applyAlignment="1">
      <alignment vertical="center"/>
    </xf>
    <xf numFmtId="0" fontId="4" fillId="2" borderId="0" xfId="0" applyFont="1" applyFill="1" applyAlignment="1">
      <alignment horizontal="center" vertical="top"/>
    </xf>
    <xf numFmtId="0" fontId="4" fillId="2" borderId="0" xfId="0" applyFont="1" applyFill="1" applyAlignment="1">
      <alignment horizontal="distributed" vertical="center" wrapText="1" justifyLastLine="1"/>
    </xf>
    <xf numFmtId="0" fontId="4" fillId="2" borderId="16" xfId="0" applyFont="1" applyFill="1" applyBorder="1" applyAlignment="1">
      <alignment horizontal="distributed" vertical="center" wrapText="1" justifyLastLine="1"/>
    </xf>
    <xf numFmtId="38" fontId="4" fillId="2" borderId="22" xfId="0" applyNumberFormat="1" applyFont="1" applyFill="1" applyBorder="1" applyAlignment="1">
      <alignment vertical="center"/>
    </xf>
    <xf numFmtId="38" fontId="4" fillId="2" borderId="13" xfId="0" applyNumberFormat="1" applyFont="1" applyFill="1" applyBorder="1" applyAlignment="1">
      <alignment vertical="center"/>
    </xf>
    <xf numFmtId="38" fontId="4" fillId="2" borderId="13" xfId="1" applyFont="1" applyFill="1" applyBorder="1" applyAlignment="1">
      <alignment vertical="center"/>
    </xf>
    <xf numFmtId="38" fontId="4" fillId="2" borderId="13" xfId="1" applyFont="1" applyFill="1" applyBorder="1" applyAlignment="1">
      <alignment horizontal="right" vertical="center"/>
    </xf>
    <xf numFmtId="0" fontId="4" fillId="2" borderId="13" xfId="0" applyFont="1" applyFill="1" applyBorder="1" applyAlignment="1">
      <alignment horizontal="right" vertical="center"/>
    </xf>
    <xf numFmtId="38" fontId="4" fillId="2" borderId="17" xfId="0" applyNumberFormat="1" applyFont="1" applyFill="1" applyBorder="1" applyAlignment="1">
      <alignment vertical="center"/>
    </xf>
    <xf numFmtId="38" fontId="4" fillId="2" borderId="0" xfId="0" applyNumberFormat="1" applyFont="1" applyFill="1" applyAlignment="1">
      <alignment vertical="center"/>
    </xf>
    <xf numFmtId="0" fontId="4" fillId="2" borderId="26" xfId="0" applyFont="1" applyFill="1" applyBorder="1" applyAlignment="1">
      <alignment horizontal="distributed" vertical="center"/>
    </xf>
    <xf numFmtId="0" fontId="9" fillId="2" borderId="10" xfId="0" applyFont="1" applyFill="1" applyBorder="1" applyAlignment="1" applyProtection="1">
      <alignment horizontal="right" vertical="center"/>
      <protection locked="0"/>
    </xf>
    <xf numFmtId="0" fontId="4" fillId="2" borderId="29" xfId="0" applyFont="1" applyFill="1" applyBorder="1" applyAlignment="1">
      <alignment horizontal="distributed" vertical="center"/>
    </xf>
    <xf numFmtId="0" fontId="4" fillId="2" borderId="0" xfId="0" applyFont="1" applyFill="1" applyAlignment="1">
      <alignment horizontal="distributed" justifyLastLine="1"/>
    </xf>
    <xf numFmtId="38" fontId="4" fillId="2" borderId="0" xfId="0" applyNumberFormat="1" applyFont="1" applyFill="1" applyAlignment="1" applyProtection="1">
      <alignment vertical="center"/>
      <protection locked="0"/>
    </xf>
    <xf numFmtId="0" fontId="4" fillId="2" borderId="0" xfId="0" applyFont="1" applyFill="1"/>
    <xf numFmtId="38" fontId="4" fillId="2" borderId="0" xfId="1" applyFont="1" applyFill="1" applyBorder="1" applyAlignment="1" applyProtection="1">
      <alignment vertical="center" shrinkToFit="1"/>
      <protection locked="0"/>
    </xf>
    <xf numFmtId="3" fontId="4" fillId="2" borderId="0" xfId="0" applyNumberFormat="1" applyFont="1" applyFill="1" applyAlignment="1">
      <alignment vertical="center" justifyLastLine="1"/>
    </xf>
    <xf numFmtId="3" fontId="4" fillId="2" borderId="0" xfId="0" applyNumberFormat="1" applyFont="1" applyFill="1" applyAlignment="1" applyProtection="1">
      <alignment vertical="center" justifyLastLine="1"/>
      <protection locked="0"/>
    </xf>
    <xf numFmtId="38" fontId="4" fillId="2" borderId="0" xfId="1" applyFont="1" applyFill="1" applyBorder="1" applyAlignment="1">
      <alignment horizontal="right" vertical="center" shrinkToFit="1"/>
    </xf>
    <xf numFmtId="38" fontId="4" fillId="2" borderId="5" xfId="1" applyFont="1" applyFill="1" applyBorder="1" applyAlignment="1">
      <alignment vertical="center" shrinkToFit="1"/>
    </xf>
    <xf numFmtId="38" fontId="4" fillId="2" borderId="5" xfId="1" applyFont="1" applyFill="1" applyBorder="1" applyAlignment="1" applyProtection="1">
      <alignment vertical="center" shrinkToFit="1"/>
      <protection locked="0"/>
    </xf>
    <xf numFmtId="38" fontId="4" fillId="2" borderId="5" xfId="0" applyNumberFormat="1" applyFont="1" applyFill="1" applyBorder="1" applyAlignment="1" applyProtection="1">
      <alignment vertical="center"/>
      <protection locked="0"/>
    </xf>
    <xf numFmtId="38" fontId="4" fillId="2" borderId="5" xfId="0" applyNumberFormat="1" applyFont="1" applyFill="1" applyBorder="1" applyAlignment="1">
      <alignment vertical="center"/>
    </xf>
    <xf numFmtId="38" fontId="4" fillId="2" borderId="16" xfId="1" applyFont="1" applyFill="1" applyBorder="1" applyAlignment="1">
      <alignment horizontal="distributed" vertical="center" justifyLastLine="1"/>
    </xf>
    <xf numFmtId="38" fontId="4" fillId="2" borderId="16" xfId="1" applyFont="1" applyFill="1" applyBorder="1" applyAlignment="1">
      <alignment horizontal="distributed" vertical="center" wrapText="1" justifyLastLine="1"/>
    </xf>
    <xf numFmtId="38" fontId="4" fillId="2" borderId="22" xfId="1" applyFont="1" applyFill="1" applyBorder="1" applyAlignment="1">
      <alignment horizontal="right" vertical="center" shrinkToFit="1"/>
    </xf>
    <xf numFmtId="38" fontId="4" fillId="2" borderId="13" xfId="1" applyFont="1" applyFill="1" applyBorder="1" applyAlignment="1">
      <alignment horizontal="right" vertical="center" shrinkToFit="1"/>
    </xf>
    <xf numFmtId="38" fontId="4" fillId="2" borderId="17" xfId="1" applyFont="1" applyFill="1" applyBorder="1" applyAlignment="1">
      <alignment horizontal="right" vertical="center" shrinkToFit="1"/>
    </xf>
    <xf numFmtId="38" fontId="9" fillId="2" borderId="17" xfId="1" applyFont="1" applyFill="1" applyBorder="1" applyAlignment="1">
      <alignment horizontal="right" vertical="center" shrinkToFit="1"/>
    </xf>
    <xf numFmtId="38" fontId="9" fillId="2" borderId="0" xfId="1" applyFont="1" applyFill="1" applyBorder="1" applyAlignment="1">
      <alignment horizontal="right" vertical="center" shrinkToFit="1"/>
    </xf>
    <xf numFmtId="38" fontId="9" fillId="2" borderId="10" xfId="1" applyFont="1" applyFill="1" applyBorder="1" applyAlignment="1" applyProtection="1">
      <alignment horizontal="right" vertical="center" shrinkToFit="1"/>
      <protection locked="0"/>
    </xf>
    <xf numFmtId="38" fontId="9" fillId="2" borderId="0" xfId="1" applyFont="1" applyFill="1" applyBorder="1" applyAlignment="1">
      <alignment vertical="center" shrinkToFit="1"/>
    </xf>
    <xf numFmtId="38" fontId="9" fillId="2" borderId="17" xfId="1" applyFont="1" applyFill="1" applyBorder="1" applyAlignment="1">
      <alignment vertical="center" shrinkToFit="1"/>
    </xf>
    <xf numFmtId="38" fontId="9" fillId="2" borderId="14" xfId="1" applyFont="1" applyFill="1" applyBorder="1" applyAlignment="1" applyProtection="1">
      <alignment vertical="center" shrinkToFit="1"/>
      <protection locked="0"/>
    </xf>
    <xf numFmtId="38" fontId="9" fillId="2" borderId="5" xfId="1" applyFont="1" applyFill="1" applyBorder="1" applyAlignment="1" applyProtection="1">
      <alignment vertical="center" shrinkToFit="1"/>
      <protection locked="0"/>
    </xf>
    <xf numFmtId="38" fontId="4" fillId="2" borderId="5" xfId="1" applyFont="1" applyFill="1" applyBorder="1" applyAlignment="1" applyProtection="1">
      <alignment horizontal="right" vertical="center" shrinkToFit="1"/>
      <protection locked="0"/>
    </xf>
    <xf numFmtId="38" fontId="9" fillId="2" borderId="0" xfId="1" applyFont="1" applyFill="1" applyBorder="1" applyAlignment="1" applyProtection="1">
      <alignment vertical="center" shrinkToFit="1"/>
      <protection locked="0"/>
    </xf>
    <xf numFmtId="0" fontId="4" fillId="2" borderId="5" xfId="0" applyFont="1" applyFill="1" applyBorder="1" applyAlignment="1" applyProtection="1">
      <alignment vertical="center" shrinkToFit="1"/>
      <protection locked="0"/>
    </xf>
    <xf numFmtId="0" fontId="4" fillId="2" borderId="12" xfId="0" applyFont="1" applyFill="1" applyBorder="1" applyAlignment="1">
      <alignment vertical="center"/>
    </xf>
    <xf numFmtId="38" fontId="4" fillId="2" borderId="13" xfId="1" applyFont="1" applyFill="1" applyBorder="1" applyAlignment="1">
      <alignment vertical="center" shrinkToFit="1"/>
    </xf>
    <xf numFmtId="38" fontId="4" fillId="2" borderId="17" xfId="1" applyFont="1" applyFill="1" applyBorder="1" applyAlignment="1">
      <alignment vertical="center" shrinkToFit="1"/>
    </xf>
    <xf numFmtId="38" fontId="4" fillId="2" borderId="18" xfId="1" applyFont="1" applyFill="1" applyBorder="1" applyAlignment="1" applyProtection="1">
      <alignment vertical="center" shrinkToFit="1"/>
      <protection locked="0"/>
    </xf>
    <xf numFmtId="38" fontId="4" fillId="2" borderId="10" xfId="1" applyFont="1" applyFill="1" applyBorder="1" applyAlignment="1" applyProtection="1">
      <alignment vertical="center" shrinkToFit="1"/>
      <protection locked="0"/>
    </xf>
    <xf numFmtId="0" fontId="10" fillId="2" borderId="24" xfId="0" applyFont="1" applyFill="1" applyBorder="1" applyAlignment="1">
      <alignment horizontal="center" vertical="distributed" justifyLastLine="1"/>
    </xf>
    <xf numFmtId="0" fontId="4" fillId="2" borderId="5" xfId="0" applyFont="1" applyFill="1" applyBorder="1" applyAlignment="1" applyProtection="1">
      <alignment horizontal="right" vertical="center" shrinkToFit="1"/>
      <protection locked="0"/>
    </xf>
    <xf numFmtId="0" fontId="4" fillId="2" borderId="1" xfId="0" applyFont="1" applyFill="1" applyBorder="1" applyAlignment="1">
      <alignment horizontal="distributed" vertical="distributed" justifyLastLine="1"/>
    </xf>
    <xf numFmtId="0" fontId="4" fillId="2" borderId="0" xfId="0" applyFont="1" applyFill="1" applyAlignment="1">
      <alignment horizontal="distributed" vertical="distributed" justifyLastLine="1"/>
    </xf>
    <xf numFmtId="177" fontId="4" fillId="2" borderId="22" xfId="1" applyNumberFormat="1" applyFont="1" applyFill="1" applyBorder="1" applyAlignment="1">
      <alignment vertical="center"/>
    </xf>
    <xf numFmtId="177" fontId="4" fillId="2" borderId="13" xfId="1" applyNumberFormat="1" applyFont="1" applyFill="1" applyBorder="1" applyAlignment="1">
      <alignment vertical="center"/>
    </xf>
    <xf numFmtId="176" fontId="4" fillId="2" borderId="13" xfId="1" applyNumberFormat="1" applyFont="1" applyFill="1" applyBorder="1" applyAlignment="1" applyProtection="1">
      <alignment vertical="center"/>
      <protection locked="0"/>
    </xf>
    <xf numFmtId="177" fontId="4" fillId="2" borderId="17" xfId="1" applyNumberFormat="1" applyFont="1" applyFill="1" applyBorder="1" applyAlignment="1">
      <alignment vertical="center"/>
    </xf>
    <xf numFmtId="176" fontId="4" fillId="2" borderId="0" xfId="1" applyNumberFormat="1" applyFont="1" applyFill="1" applyBorder="1" applyAlignment="1">
      <alignment vertical="center"/>
    </xf>
    <xf numFmtId="177" fontId="4" fillId="2" borderId="0" xfId="1" applyNumberFormat="1" applyFont="1" applyFill="1" applyBorder="1" applyAlignment="1">
      <alignment vertical="center"/>
    </xf>
    <xf numFmtId="176" fontId="4" fillId="2" borderId="0" xfId="1" applyNumberFormat="1" applyFont="1" applyFill="1" applyBorder="1" applyAlignment="1" applyProtection="1">
      <alignment vertical="center"/>
      <protection locked="0"/>
    </xf>
    <xf numFmtId="177" fontId="4" fillId="2" borderId="17" xfId="1" applyNumberFormat="1" applyFont="1" applyFill="1" applyBorder="1" applyAlignment="1">
      <alignment horizontal="right" vertical="center"/>
    </xf>
    <xf numFmtId="177" fontId="4" fillId="2" borderId="0" xfId="1" applyNumberFormat="1" applyFont="1" applyFill="1" applyBorder="1" applyAlignment="1">
      <alignment horizontal="right" vertical="center"/>
    </xf>
    <xf numFmtId="177" fontId="4" fillId="2" borderId="0" xfId="1" applyNumberFormat="1" applyFont="1" applyFill="1" applyBorder="1" applyAlignment="1" applyProtection="1">
      <alignment horizontal="right" vertical="center"/>
      <protection locked="0"/>
    </xf>
    <xf numFmtId="178" fontId="4" fillId="2" borderId="17" xfId="0" applyNumberFormat="1" applyFont="1" applyFill="1" applyBorder="1" applyAlignment="1">
      <alignment vertical="center"/>
    </xf>
    <xf numFmtId="178" fontId="4" fillId="2" borderId="0" xfId="0" applyNumberFormat="1" applyFont="1" applyFill="1" applyAlignment="1">
      <alignment vertical="center"/>
    </xf>
    <xf numFmtId="178" fontId="4" fillId="2" borderId="0" xfId="0" applyNumberFormat="1" applyFont="1" applyFill="1" applyAlignment="1" applyProtection="1">
      <alignment vertical="center"/>
      <protection locked="0"/>
    </xf>
    <xf numFmtId="178" fontId="4" fillId="2" borderId="14" xfId="0" applyNumberFormat="1" applyFont="1" applyFill="1" applyBorder="1" applyAlignment="1">
      <alignment vertical="center"/>
    </xf>
    <xf numFmtId="178" fontId="4" fillId="2" borderId="5" xfId="0" applyNumberFormat="1" applyFont="1" applyFill="1" applyBorder="1" applyAlignment="1">
      <alignment vertical="center"/>
    </xf>
    <xf numFmtId="178" fontId="4" fillId="2" borderId="5" xfId="0" applyNumberFormat="1" applyFont="1" applyFill="1" applyBorder="1" applyAlignment="1" applyProtection="1">
      <alignment vertical="center"/>
      <protection locked="0"/>
    </xf>
    <xf numFmtId="176" fontId="4" fillId="2" borderId="17" xfId="1" applyNumberFormat="1" applyFont="1" applyFill="1" applyBorder="1" applyAlignment="1">
      <alignment vertical="center"/>
    </xf>
    <xf numFmtId="0" fontId="4" fillId="2" borderId="31" xfId="0" applyFont="1" applyFill="1" applyBorder="1" applyAlignment="1">
      <alignment horizontal="distributed" vertical="center" wrapText="1"/>
    </xf>
    <xf numFmtId="38" fontId="4" fillId="2" borderId="13" xfId="0" applyNumberFormat="1" applyFont="1" applyFill="1" applyBorder="1" applyAlignment="1" applyProtection="1">
      <alignment vertical="center"/>
      <protection locked="0"/>
    </xf>
    <xf numFmtId="38" fontId="4" fillId="2" borderId="14" xfId="0" applyNumberFormat="1" applyFont="1" applyFill="1" applyBorder="1" applyAlignment="1">
      <alignment vertical="center"/>
    </xf>
    <xf numFmtId="0" fontId="4" fillId="2" borderId="26" xfId="0" applyFont="1" applyFill="1" applyBorder="1" applyAlignment="1">
      <alignment vertical="center"/>
    </xf>
    <xf numFmtId="38" fontId="4" fillId="2" borderId="18" xfId="0" applyNumberFormat="1" applyFont="1" applyFill="1" applyBorder="1" applyAlignment="1">
      <alignment vertical="center"/>
    </xf>
    <xf numFmtId="38" fontId="4" fillId="2" borderId="13" xfId="1" applyFont="1" applyFill="1" applyBorder="1" applyAlignment="1" applyProtection="1">
      <alignment vertical="center"/>
      <protection locked="0"/>
    </xf>
    <xf numFmtId="0" fontId="4" fillId="2" borderId="17" xfId="0" applyFont="1" applyFill="1" applyBorder="1" applyAlignment="1">
      <alignment horizontal="distributed" vertical="center" justifyLastLine="1"/>
    </xf>
    <xf numFmtId="40" fontId="4" fillId="2" borderId="0" xfId="1" applyNumberFormat="1" applyFont="1" applyFill="1" applyBorder="1" applyAlignment="1" applyProtection="1">
      <alignment vertical="center"/>
      <protection locked="0"/>
    </xf>
    <xf numFmtId="3" fontId="4" fillId="2" borderId="0" xfId="1" applyNumberFormat="1" applyFont="1" applyFill="1" applyBorder="1" applyAlignment="1" applyProtection="1">
      <alignment vertical="center"/>
      <protection locked="0"/>
    </xf>
    <xf numFmtId="0" fontId="4" fillId="2" borderId="21" xfId="0" applyFont="1" applyFill="1" applyBorder="1" applyAlignment="1">
      <alignment horizontal="distributed" vertical="center" justifyLastLine="1"/>
    </xf>
    <xf numFmtId="0" fontId="4" fillId="2" borderId="29" xfId="0" applyFont="1" applyFill="1" applyBorder="1" applyAlignment="1">
      <alignment vertical="center"/>
    </xf>
    <xf numFmtId="0" fontId="4" fillId="2" borderId="0" xfId="0" applyFont="1" applyFill="1" applyAlignment="1">
      <alignment horizontal="left" vertical="center"/>
    </xf>
    <xf numFmtId="38" fontId="4" fillId="2" borderId="22" xfId="0" applyNumberFormat="1" applyFont="1" applyFill="1" applyBorder="1" applyAlignment="1">
      <alignment horizontal="right" vertical="center"/>
    </xf>
    <xf numFmtId="38" fontId="4" fillId="2" borderId="13" xfId="0" applyNumberFormat="1" applyFont="1" applyFill="1" applyBorder="1" applyAlignment="1">
      <alignment horizontal="right" vertical="center"/>
    </xf>
    <xf numFmtId="38" fontId="4" fillId="2" borderId="17" xfId="0" applyNumberFormat="1" applyFont="1" applyFill="1" applyBorder="1" applyAlignment="1">
      <alignment horizontal="right" vertical="center"/>
    </xf>
    <xf numFmtId="38" fontId="4" fillId="2" borderId="0" xfId="0" applyNumberFormat="1" applyFont="1" applyFill="1" applyAlignment="1">
      <alignment horizontal="right" vertical="center"/>
    </xf>
    <xf numFmtId="38" fontId="9" fillId="2" borderId="17" xfId="0" applyNumberFormat="1" applyFont="1" applyFill="1" applyBorder="1" applyAlignment="1">
      <alignment horizontal="right" vertical="center"/>
    </xf>
    <xf numFmtId="38" fontId="9" fillId="2" borderId="0" xfId="0" applyNumberFormat="1" applyFont="1" applyFill="1" applyAlignment="1">
      <alignment horizontal="right" vertical="center"/>
    </xf>
    <xf numFmtId="38" fontId="9" fillId="2" borderId="10" xfId="0" applyNumberFormat="1" applyFont="1" applyFill="1" applyBorder="1" applyAlignment="1" applyProtection="1">
      <alignment horizontal="right" vertical="center"/>
      <protection locked="0"/>
    </xf>
    <xf numFmtId="38" fontId="9" fillId="2" borderId="10" xfId="1" applyFont="1" applyFill="1" applyBorder="1" applyAlignment="1" applyProtection="1">
      <alignment horizontal="right" vertical="center"/>
      <protection locked="0"/>
    </xf>
    <xf numFmtId="3" fontId="4" fillId="2" borderId="0" xfId="0" applyNumberFormat="1" applyFont="1" applyFill="1" applyAlignment="1">
      <alignment horizontal="right" vertical="center"/>
    </xf>
    <xf numFmtId="38" fontId="9" fillId="2" borderId="0" xfId="0" applyNumberFormat="1" applyFont="1" applyFill="1" applyAlignment="1" applyProtection="1">
      <alignment horizontal="right" vertical="center"/>
      <protection locked="0"/>
    </xf>
    <xf numFmtId="0" fontId="9" fillId="2" borderId="0" xfId="0" applyFont="1" applyFill="1" applyAlignment="1" applyProtection="1">
      <alignment horizontal="right" vertical="center"/>
      <protection locked="0"/>
    </xf>
    <xf numFmtId="0" fontId="4" fillId="2" borderId="22" xfId="0" applyFont="1" applyFill="1" applyBorder="1" applyAlignment="1">
      <alignment horizontal="right" vertical="center"/>
    </xf>
    <xf numFmtId="0" fontId="4" fillId="2" borderId="17" xfId="0" applyFont="1" applyFill="1" applyBorder="1" applyAlignment="1">
      <alignment horizontal="right" vertical="center"/>
    </xf>
    <xf numFmtId="0" fontId="9" fillId="2" borderId="17" xfId="0" applyFont="1" applyFill="1" applyBorder="1" applyAlignment="1">
      <alignment horizontal="right" vertical="center" wrapText="1"/>
    </xf>
    <xf numFmtId="0" fontId="9" fillId="2" borderId="5" xfId="0" applyFont="1" applyFill="1" applyBorder="1" applyAlignment="1" applyProtection="1">
      <alignment horizontal="right" vertical="center"/>
      <protection locked="0"/>
    </xf>
    <xf numFmtId="38" fontId="4" fillId="2" borderId="0" xfId="1" applyFont="1" applyFill="1" applyBorder="1" applyAlignment="1">
      <alignment horizontal="right" vertical="center" wrapText="1"/>
    </xf>
    <xf numFmtId="38" fontId="4" fillId="2" borderId="0" xfId="1" applyFont="1" applyFill="1" applyBorder="1" applyAlignment="1" applyProtection="1">
      <alignment horizontal="right" vertical="center" wrapText="1"/>
      <protection locked="0"/>
    </xf>
    <xf numFmtId="38" fontId="4" fillId="2" borderId="22" xfId="1" applyFont="1" applyFill="1" applyBorder="1" applyAlignment="1">
      <alignment horizontal="right" vertical="center"/>
    </xf>
    <xf numFmtId="38" fontId="9" fillId="2" borderId="22" xfId="1" applyFont="1" applyFill="1" applyBorder="1" applyAlignment="1" applyProtection="1">
      <alignment horizontal="right" vertical="center"/>
      <protection locked="0"/>
    </xf>
    <xf numFmtId="38" fontId="9" fillId="2" borderId="14" xfId="1" applyFont="1" applyFill="1" applyBorder="1" applyAlignment="1" applyProtection="1">
      <alignment horizontal="right" vertical="center"/>
      <protection locked="0"/>
    </xf>
    <xf numFmtId="38" fontId="9" fillId="2" borderId="28" xfId="1" applyFont="1" applyFill="1" applyBorder="1" applyAlignment="1">
      <alignment horizontal="distributed" vertical="center" wrapText="1" shrinkToFit="1"/>
    </xf>
    <xf numFmtId="38" fontId="9" fillId="2" borderId="28" xfId="1" applyFont="1" applyFill="1" applyBorder="1" applyAlignment="1">
      <alignment horizontal="distributed" vertical="center" shrinkToFit="1"/>
    </xf>
    <xf numFmtId="38" fontId="9" fillId="2" borderId="5" xfId="1" applyFont="1" applyFill="1" applyBorder="1" applyAlignment="1">
      <alignment horizontal="right" vertical="center"/>
    </xf>
    <xf numFmtId="38" fontId="4" fillId="2" borderId="18" xfId="0" applyNumberFormat="1" applyFont="1" applyFill="1" applyBorder="1" applyAlignment="1" applyProtection="1">
      <alignment horizontal="right" vertical="center"/>
      <protection locked="0"/>
    </xf>
    <xf numFmtId="38" fontId="4" fillId="2" borderId="10" xfId="0" applyNumberFormat="1" applyFont="1" applyFill="1" applyBorder="1" applyAlignment="1" applyProtection="1">
      <alignment horizontal="right" vertical="center"/>
      <protection locked="0"/>
    </xf>
    <xf numFmtId="38" fontId="4" fillId="2" borderId="17" xfId="0" applyNumberFormat="1" applyFont="1" applyFill="1" applyBorder="1" applyAlignment="1" applyProtection="1">
      <alignment horizontal="right" vertical="center"/>
      <protection locked="0"/>
    </xf>
    <xf numFmtId="38" fontId="4" fillId="2" borderId="0" xfId="0" applyNumberFormat="1" applyFont="1" applyFill="1" applyAlignment="1" applyProtection="1">
      <alignment horizontal="right" vertical="center"/>
      <protection locked="0"/>
    </xf>
    <xf numFmtId="0" fontId="4" fillId="2" borderId="14" xfId="0" applyFont="1" applyFill="1" applyBorder="1" applyAlignment="1" applyProtection="1">
      <alignment horizontal="right" vertical="center" wrapText="1"/>
      <protection locked="0"/>
    </xf>
    <xf numFmtId="38" fontId="4" fillId="2" borderId="5" xfId="0" applyNumberFormat="1" applyFont="1" applyFill="1" applyBorder="1" applyAlignment="1" applyProtection="1">
      <alignment horizontal="right" vertical="center"/>
      <protection locked="0"/>
    </xf>
    <xf numFmtId="0" fontId="4" fillId="2" borderId="19" xfId="0" applyFont="1" applyFill="1" applyBorder="1" applyAlignment="1">
      <alignment vertical="center"/>
    </xf>
    <xf numFmtId="0" fontId="4" fillId="2" borderId="0" xfId="0" applyFont="1" applyFill="1" applyAlignment="1">
      <alignment horizontal="left"/>
    </xf>
    <xf numFmtId="38" fontId="4" fillId="2" borderId="6" xfId="1" applyFont="1" applyFill="1" applyBorder="1" applyAlignment="1">
      <alignment horizontal="distributed" vertical="center" justifyLastLine="1"/>
    </xf>
    <xf numFmtId="38" fontId="9" fillId="2" borderId="13" xfId="1" applyFont="1" applyFill="1" applyBorder="1" applyAlignment="1">
      <alignment horizontal="distributed" vertical="center" wrapText="1" justifyLastLine="1"/>
    </xf>
    <xf numFmtId="38" fontId="9" fillId="2" borderId="9" xfId="1" applyFont="1" applyFill="1" applyBorder="1" applyAlignment="1">
      <alignment horizontal="distributed" vertical="center" wrapText="1" justifyLastLine="1"/>
    </xf>
    <xf numFmtId="0" fontId="4" fillId="2" borderId="7" xfId="0" applyFont="1" applyFill="1" applyBorder="1" applyAlignment="1">
      <alignment horizontal="distributed" justifyLastLine="1"/>
    </xf>
    <xf numFmtId="0" fontId="4" fillId="2" borderId="8" xfId="0" applyFont="1" applyFill="1" applyBorder="1" applyAlignment="1">
      <alignment horizontal="distributed" justifyLastLine="1"/>
    </xf>
    <xf numFmtId="38" fontId="4" fillId="2" borderId="8" xfId="1" applyFont="1" applyFill="1" applyBorder="1" applyAlignment="1">
      <alignment horizontal="distributed" vertical="center" wrapText="1" justifyLastLine="1"/>
    </xf>
    <xf numFmtId="0" fontId="7" fillId="2" borderId="0" xfId="0" applyFont="1" applyFill="1" applyAlignment="1">
      <alignment vertical="center"/>
    </xf>
    <xf numFmtId="0" fontId="15" fillId="2" borderId="0" xfId="0" applyFont="1" applyFill="1" applyAlignment="1">
      <alignment vertical="center"/>
    </xf>
    <xf numFmtId="0" fontId="15" fillId="3" borderId="5" xfId="0" applyFont="1" applyFill="1" applyBorder="1" applyAlignment="1">
      <alignment vertical="center"/>
    </xf>
    <xf numFmtId="20" fontId="7" fillId="2" borderId="0" xfId="0" applyNumberFormat="1" applyFont="1" applyFill="1" applyAlignment="1">
      <alignment horizontal="left" vertical="center"/>
    </xf>
    <xf numFmtId="0" fontId="5" fillId="2" borderId="32" xfId="4" applyFont="1" applyFill="1" applyBorder="1" applyAlignment="1">
      <alignment vertical="center"/>
    </xf>
    <xf numFmtId="0" fontId="4" fillId="2" borderId="9" xfId="0" applyFont="1" applyFill="1" applyBorder="1" applyAlignment="1">
      <alignment horizontal="distributed" vertical="center"/>
    </xf>
    <xf numFmtId="0" fontId="4" fillId="2" borderId="4" xfId="0" applyFont="1" applyFill="1" applyBorder="1" applyAlignment="1">
      <alignment horizontal="distributed" vertical="center"/>
    </xf>
    <xf numFmtId="0" fontId="4" fillId="2" borderId="21"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16" xfId="0" applyFont="1" applyFill="1" applyBorder="1" applyAlignment="1">
      <alignment horizontal="distributed" vertical="center"/>
    </xf>
    <xf numFmtId="0" fontId="4" fillId="2" borderId="16" xfId="0" applyFont="1" applyFill="1" applyBorder="1" applyAlignment="1">
      <alignment horizontal="distributed" vertical="center" wrapText="1"/>
    </xf>
    <xf numFmtId="0" fontId="4" fillId="2" borderId="15" xfId="0" applyFont="1" applyFill="1" applyBorder="1" applyAlignment="1">
      <alignment horizontal="distributed" vertical="distributed" justifyLastLine="1"/>
    </xf>
    <xf numFmtId="38" fontId="4" fillId="2" borderId="0" xfId="1" applyFont="1" applyFill="1" applyBorder="1" applyAlignment="1">
      <alignment horizontal="distributed" vertical="center" wrapText="1" justifyLastLine="1"/>
    </xf>
    <xf numFmtId="0" fontId="4" fillId="2" borderId="15" xfId="0" applyFont="1" applyFill="1" applyBorder="1" applyAlignment="1">
      <alignment horizontal="distributed" vertical="center" justifyLastLine="1"/>
    </xf>
    <xf numFmtId="0" fontId="4" fillId="2" borderId="12"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0" fontId="4" fillId="2" borderId="1" xfId="0" applyFont="1" applyFill="1" applyBorder="1" applyAlignment="1">
      <alignment horizontal="distributed" vertical="center" justifyLastLine="1"/>
    </xf>
    <xf numFmtId="0" fontId="4" fillId="2" borderId="6" xfId="0" applyFont="1" applyFill="1" applyBorder="1" applyAlignment="1">
      <alignment horizontal="distributed" vertical="center"/>
    </xf>
    <xf numFmtId="0" fontId="4" fillId="2" borderId="6" xfId="0" applyFont="1" applyFill="1" applyBorder="1" applyAlignment="1">
      <alignment horizontal="distributed" vertical="center" wrapText="1"/>
    </xf>
    <xf numFmtId="0" fontId="4" fillId="2" borderId="28" xfId="0" applyFont="1" applyFill="1" applyBorder="1" applyAlignment="1">
      <alignment horizontal="distributed"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distributed" vertical="center" justifyLastLine="1"/>
    </xf>
    <xf numFmtId="0" fontId="4" fillId="2" borderId="8" xfId="0"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38" fontId="4" fillId="2" borderId="6" xfId="1" applyFont="1" applyFill="1" applyBorder="1" applyAlignment="1">
      <alignment horizontal="distributed" vertical="center" justifyLastLine="1" shrinkToFit="1"/>
    </xf>
    <xf numFmtId="38" fontId="4" fillId="2" borderId="21" xfId="1" applyFont="1" applyFill="1" applyBorder="1" applyAlignment="1">
      <alignment horizontal="distributed" vertical="center" shrinkToFit="1"/>
    </xf>
    <xf numFmtId="38" fontId="4" fillId="2" borderId="16" xfId="1" applyFont="1" applyFill="1" applyBorder="1" applyAlignment="1">
      <alignment horizontal="distributed" vertical="center"/>
    </xf>
    <xf numFmtId="0" fontId="4" fillId="2" borderId="0" xfId="0" applyFont="1" applyFill="1" applyAlignment="1">
      <alignment horizontal="distributed" vertical="center"/>
    </xf>
    <xf numFmtId="38" fontId="4" fillId="2" borderId="0" xfId="1" applyFont="1" applyFill="1" applyBorder="1" applyAlignment="1">
      <alignment horizontal="distributed" vertical="center" shrinkToFit="1"/>
    </xf>
    <xf numFmtId="38" fontId="4" fillId="2" borderId="28" xfId="1" applyFont="1" applyFill="1" applyBorder="1" applyAlignment="1">
      <alignment horizontal="distributed" vertical="center"/>
    </xf>
    <xf numFmtId="38" fontId="4" fillId="2" borderId="16" xfId="1" applyFont="1" applyFill="1" applyBorder="1" applyAlignment="1">
      <alignment horizontal="distributed" vertical="center" shrinkToFit="1"/>
    </xf>
    <xf numFmtId="38" fontId="4" fillId="2" borderId="8" xfId="1" applyFont="1" applyFill="1" applyBorder="1" applyAlignment="1">
      <alignment horizontal="distributed" vertical="center" wrapText="1"/>
    </xf>
    <xf numFmtId="0" fontId="4" fillId="2" borderId="8" xfId="0" applyFont="1" applyFill="1" applyBorder="1" applyAlignment="1">
      <alignment horizontal="distributed" vertical="center" wrapText="1" shrinkToFit="1"/>
    </xf>
    <xf numFmtId="179" fontId="4" fillId="2" borderId="16" xfId="1" applyNumberFormat="1" applyFont="1" applyFill="1" applyBorder="1" applyAlignment="1">
      <alignment horizontal="distributed" vertical="center"/>
    </xf>
    <xf numFmtId="0" fontId="4" fillId="2" borderId="18" xfId="0" applyFont="1" applyFill="1" applyBorder="1" applyAlignment="1">
      <alignment horizontal="distributed" vertical="center" justifyLastLine="1"/>
    </xf>
    <xf numFmtId="0" fontId="9" fillId="2" borderId="0" xfId="0" applyFont="1" applyFill="1" applyAlignment="1">
      <alignment horizontal="left" vertical="center"/>
    </xf>
    <xf numFmtId="0" fontId="4" fillId="2" borderId="4" xfId="0" applyFont="1" applyFill="1" applyBorder="1" applyAlignment="1">
      <alignment horizontal="distributed" vertical="distributed"/>
    </xf>
    <xf numFmtId="0" fontId="14" fillId="2" borderId="0" xfId="0" applyFont="1" applyFill="1" applyAlignment="1">
      <alignment horizontal="center" vertical="center"/>
    </xf>
    <xf numFmtId="0" fontId="4" fillId="2" borderId="9" xfId="0" applyFont="1" applyFill="1" applyBorder="1" applyAlignment="1">
      <alignment horizontal="distributed" vertical="center" justifyLastLine="1"/>
    </xf>
    <xf numFmtId="0" fontId="4" fillId="2" borderId="4" xfId="0" applyFont="1" applyFill="1" applyBorder="1" applyAlignment="1">
      <alignment horizontal="distributed" vertical="center" justifyLastLine="1"/>
    </xf>
    <xf numFmtId="0" fontId="4" fillId="2" borderId="11" xfId="0" applyFont="1" applyFill="1" applyBorder="1" applyAlignment="1">
      <alignment horizontal="distributed" vertical="center" justifyLastLine="1"/>
    </xf>
    <xf numFmtId="0" fontId="4" fillId="2" borderId="22" xfId="0" applyFont="1" applyFill="1" applyBorder="1" applyAlignment="1">
      <alignment horizontal="distributed" vertical="center" justifyLastLine="1"/>
    </xf>
    <xf numFmtId="0" fontId="4" fillId="2" borderId="0" xfId="0" applyFont="1" applyFill="1" applyAlignment="1">
      <alignment horizontal="distributed" vertical="center" justifyLastLine="1"/>
    </xf>
    <xf numFmtId="0" fontId="4" fillId="2" borderId="9" xfId="0" applyFont="1" applyFill="1" applyBorder="1" applyAlignment="1">
      <alignment horizontal="center" vertical="distributed" textRotation="255" wrapText="1" justifyLastLine="1"/>
    </xf>
    <xf numFmtId="0" fontId="4" fillId="2" borderId="4" xfId="0" applyFont="1" applyFill="1" applyBorder="1" applyAlignment="1">
      <alignment horizontal="center" vertical="distributed" textRotation="255" justifyLastLine="1"/>
    </xf>
    <xf numFmtId="0" fontId="4" fillId="2" borderId="11" xfId="0" applyFont="1" applyFill="1" applyBorder="1" applyAlignment="1">
      <alignment horizontal="center" vertical="distributed" textRotation="255" justifyLastLine="1"/>
    </xf>
    <xf numFmtId="0" fontId="4" fillId="2" borderId="2" xfId="0" applyFont="1" applyFill="1" applyBorder="1" applyAlignment="1">
      <alignment horizontal="distributed" vertical="center" justifyLastLine="1"/>
    </xf>
    <xf numFmtId="0" fontId="4" fillId="2" borderId="3" xfId="0" applyFont="1" applyFill="1" applyBorder="1" applyAlignment="1">
      <alignment horizontal="distributed" vertical="center" justifyLastLine="1"/>
    </xf>
    <xf numFmtId="0" fontId="4" fillId="2" borderId="8" xfId="0" applyFont="1" applyFill="1" applyBorder="1" applyAlignment="1">
      <alignment horizontal="distributed" vertical="center" wrapText="1"/>
    </xf>
    <xf numFmtId="0" fontId="4" fillId="2" borderId="8" xfId="0" applyFont="1" applyFill="1" applyBorder="1" applyAlignment="1">
      <alignment horizontal="distributed" vertical="center"/>
    </xf>
    <xf numFmtId="0" fontId="4" fillId="2" borderId="22"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4" xfId="0" applyFont="1" applyFill="1" applyBorder="1" applyAlignment="1">
      <alignment horizontal="distributed" vertical="center"/>
    </xf>
    <xf numFmtId="0" fontId="4" fillId="2" borderId="21"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9" xfId="0" applyFont="1" applyFill="1" applyBorder="1" applyAlignment="1">
      <alignment horizontal="distributed" vertical="center" wrapText="1"/>
    </xf>
    <xf numFmtId="0" fontId="4" fillId="2" borderId="4" xfId="0" applyFont="1" applyFill="1" applyBorder="1" applyAlignment="1">
      <alignment horizontal="distributed" vertical="center" wrapText="1"/>
    </xf>
    <xf numFmtId="0" fontId="4" fillId="2" borderId="11" xfId="0" applyFont="1" applyFill="1" applyBorder="1" applyAlignment="1">
      <alignment horizontal="distributed" vertical="center" wrapText="1"/>
    </xf>
    <xf numFmtId="0" fontId="4" fillId="2" borderId="18" xfId="0" applyFont="1" applyFill="1" applyBorder="1" applyAlignment="1">
      <alignment horizontal="distributed" vertical="center"/>
    </xf>
    <xf numFmtId="0" fontId="4" fillId="2" borderId="21" xfId="0" applyFont="1" applyFill="1" applyBorder="1" applyAlignment="1">
      <alignment horizontal="distributed" vertical="center" wrapText="1"/>
    </xf>
    <xf numFmtId="0" fontId="4" fillId="2" borderId="19" xfId="0" applyFont="1" applyFill="1" applyBorder="1" applyAlignment="1">
      <alignment horizontal="distributed" vertical="center" wrapText="1"/>
    </xf>
    <xf numFmtId="0" fontId="4" fillId="2" borderId="9" xfId="0" applyFont="1" applyFill="1" applyBorder="1" applyAlignment="1">
      <alignment horizontal="center" vertical="distributed" textRotation="255" justifyLastLine="1"/>
    </xf>
    <xf numFmtId="0" fontId="4" fillId="2" borderId="24" xfId="0" applyFont="1" applyFill="1" applyBorder="1" applyAlignment="1">
      <alignment horizontal="center" vertical="distributed" textRotation="255" justifyLastLine="1"/>
    </xf>
    <xf numFmtId="0" fontId="4" fillId="2" borderId="7" xfId="0" applyFont="1" applyFill="1" applyBorder="1" applyAlignment="1">
      <alignment horizontal="distributed" vertical="center"/>
    </xf>
    <xf numFmtId="0" fontId="4" fillId="2" borderId="7" xfId="0" applyFont="1" applyFill="1" applyBorder="1" applyAlignment="1">
      <alignment horizontal="distributed" vertical="center" wrapText="1"/>
    </xf>
    <xf numFmtId="0" fontId="4" fillId="2" borderId="30" xfId="0" applyFont="1" applyFill="1" applyBorder="1" applyAlignment="1">
      <alignment horizontal="distributed" vertical="center"/>
    </xf>
    <xf numFmtId="38" fontId="4" fillId="2" borderId="13" xfId="1" applyFont="1" applyFill="1" applyBorder="1" applyAlignment="1">
      <alignment horizontal="distributed" vertical="center"/>
    </xf>
    <xf numFmtId="38" fontId="4" fillId="2" borderId="9" xfId="1" applyFont="1" applyFill="1" applyBorder="1" applyAlignment="1">
      <alignment horizontal="distributed" vertical="center"/>
    </xf>
    <xf numFmtId="38" fontId="4" fillId="2" borderId="10" xfId="1" applyFont="1" applyFill="1" applyBorder="1" applyAlignment="1">
      <alignment horizontal="distributed" vertical="center"/>
    </xf>
    <xf numFmtId="38" fontId="4" fillId="2" borderId="11" xfId="1" applyFont="1" applyFill="1" applyBorder="1" applyAlignment="1">
      <alignment horizontal="distributed" vertical="center"/>
    </xf>
    <xf numFmtId="38" fontId="4" fillId="2" borderId="13" xfId="1" applyFont="1" applyFill="1" applyBorder="1" applyAlignment="1">
      <alignment horizontal="distributed" vertical="center" wrapText="1"/>
    </xf>
    <xf numFmtId="38" fontId="4" fillId="2" borderId="9" xfId="1" applyFont="1" applyFill="1" applyBorder="1" applyAlignment="1">
      <alignment horizontal="distributed" vertical="center" wrapText="1"/>
    </xf>
    <xf numFmtId="38" fontId="4" fillId="2" borderId="10" xfId="1" applyFont="1" applyFill="1" applyBorder="1" applyAlignment="1">
      <alignment horizontal="distributed" vertical="center" wrapText="1"/>
    </xf>
    <xf numFmtId="38" fontId="4" fillId="2" borderId="11" xfId="1" applyFont="1" applyFill="1" applyBorder="1" applyAlignment="1">
      <alignment horizontal="distributed" vertical="center" wrapText="1"/>
    </xf>
    <xf numFmtId="38" fontId="4" fillId="2" borderId="5" xfId="1" applyFont="1" applyFill="1" applyBorder="1" applyAlignment="1">
      <alignment horizontal="distributed" vertical="center" wrapText="1"/>
    </xf>
    <xf numFmtId="38" fontId="4" fillId="2" borderId="24" xfId="1" applyFont="1" applyFill="1" applyBorder="1" applyAlignment="1">
      <alignment horizontal="distributed" vertical="center" wrapText="1"/>
    </xf>
    <xf numFmtId="0" fontId="4" fillId="2" borderId="16" xfId="0" applyFont="1" applyFill="1" applyBorder="1" applyAlignment="1">
      <alignment horizontal="distributed" vertical="center"/>
    </xf>
    <xf numFmtId="0" fontId="4" fillId="2" borderId="16" xfId="0" applyFont="1" applyFill="1" applyBorder="1" applyAlignment="1">
      <alignment horizontal="distributed" vertical="center" wrapText="1"/>
    </xf>
    <xf numFmtId="0" fontId="4" fillId="2" borderId="3" xfId="0" applyFont="1" applyFill="1" applyBorder="1" applyAlignment="1">
      <alignment horizontal="distributed" vertical="distributed" justifyLastLine="1"/>
    </xf>
    <xf numFmtId="0" fontId="4" fillId="2" borderId="15" xfId="0" applyFont="1" applyFill="1" applyBorder="1" applyAlignment="1">
      <alignment horizontal="distributed" vertical="distributed" justifyLastLine="1"/>
    </xf>
    <xf numFmtId="38" fontId="4" fillId="2" borderId="0" xfId="1" applyFont="1" applyFill="1" applyBorder="1" applyAlignment="1">
      <alignment horizontal="distributed" vertical="center" wrapText="1" justifyLastLine="1"/>
    </xf>
    <xf numFmtId="0" fontId="4" fillId="2" borderId="15" xfId="0" applyFont="1" applyFill="1" applyBorder="1" applyAlignment="1">
      <alignment horizontal="distributed" vertical="center" justifyLastLine="1"/>
    </xf>
    <xf numFmtId="0" fontId="4" fillId="2" borderId="12" xfId="0" applyFont="1" applyFill="1" applyBorder="1" applyAlignment="1">
      <alignment horizontal="distributed" vertical="center" justifyLastLine="1"/>
    </xf>
    <xf numFmtId="0" fontId="4" fillId="2" borderId="20"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0" fontId="4" fillId="2" borderId="1" xfId="0" applyFont="1" applyFill="1" applyBorder="1" applyAlignment="1">
      <alignment horizontal="distributed" vertical="center" justifyLastLine="1"/>
    </xf>
    <xf numFmtId="0" fontId="4" fillId="2" borderId="0" xfId="0" applyFont="1" applyFill="1" applyAlignment="1">
      <alignment horizontal="left" wrapText="1"/>
    </xf>
    <xf numFmtId="38" fontId="4" fillId="2" borderId="22" xfId="1" applyFont="1" applyFill="1" applyBorder="1" applyAlignment="1">
      <alignment horizontal="distributed" vertical="center" justifyLastLine="1"/>
    </xf>
    <xf numFmtId="38" fontId="4" fillId="2" borderId="19" xfId="1" applyFont="1" applyFill="1" applyBorder="1" applyAlignment="1">
      <alignment horizontal="distributed" vertical="center" justifyLastLine="1"/>
    </xf>
    <xf numFmtId="38" fontId="4" fillId="2" borderId="18" xfId="1" applyFont="1" applyFill="1" applyBorder="1" applyAlignment="1">
      <alignment horizontal="distributed" vertical="center" justifyLastLine="1"/>
    </xf>
    <xf numFmtId="38" fontId="4" fillId="2" borderId="22" xfId="1" applyFont="1" applyFill="1" applyBorder="1" applyAlignment="1">
      <alignment horizontal="distributed" vertical="center" wrapText="1"/>
    </xf>
    <xf numFmtId="38" fontId="4" fillId="2" borderId="18" xfId="1" applyFont="1" applyFill="1" applyBorder="1" applyAlignment="1">
      <alignment horizontal="distributed" vertical="center" wrapText="1"/>
    </xf>
    <xf numFmtId="0" fontId="4" fillId="2" borderId="15" xfId="0" applyFont="1" applyFill="1" applyBorder="1" applyAlignment="1">
      <alignment horizontal="distributed" justifyLastLine="1"/>
    </xf>
    <xf numFmtId="38" fontId="9" fillId="2" borderId="23" xfId="1" applyFont="1" applyFill="1" applyBorder="1" applyAlignment="1">
      <alignment horizontal="distributed" vertical="center" wrapText="1" justifyLastLine="1"/>
    </xf>
    <xf numFmtId="38" fontId="9" fillId="2" borderId="12" xfId="1" applyFont="1" applyFill="1" applyBorder="1" applyAlignment="1">
      <alignment horizontal="distributed" vertical="center" wrapText="1" justifyLastLine="1"/>
    </xf>
    <xf numFmtId="38" fontId="9" fillId="2" borderId="22" xfId="1" applyFont="1" applyFill="1" applyBorder="1" applyAlignment="1">
      <alignment horizontal="distributed" vertical="center" justifyLastLine="1"/>
    </xf>
    <xf numFmtId="38" fontId="9" fillId="2" borderId="18" xfId="1" applyFont="1" applyFill="1" applyBorder="1" applyAlignment="1">
      <alignment horizontal="distributed" vertical="center" justifyLastLine="1"/>
    </xf>
    <xf numFmtId="38" fontId="5" fillId="2" borderId="22" xfId="1" applyFont="1" applyFill="1" applyBorder="1" applyAlignment="1">
      <alignment horizontal="distributed" vertical="center" wrapText="1"/>
    </xf>
    <xf numFmtId="38" fontId="5" fillId="2" borderId="18" xfId="1" applyFont="1" applyFill="1" applyBorder="1" applyAlignment="1">
      <alignment horizontal="distributed" vertical="center" wrapText="1"/>
    </xf>
    <xf numFmtId="0" fontId="4" fillId="2" borderId="6" xfId="0" applyFont="1" applyFill="1" applyBorder="1" applyAlignment="1">
      <alignment horizontal="distributed" vertical="center"/>
    </xf>
    <xf numFmtId="0" fontId="4" fillId="2" borderId="31" xfId="0" applyFont="1" applyFill="1" applyBorder="1" applyAlignment="1">
      <alignment horizontal="distributed" vertical="center"/>
    </xf>
    <xf numFmtId="0" fontId="4" fillId="2" borderId="27" xfId="0" applyFont="1" applyFill="1" applyBorder="1" applyAlignment="1">
      <alignment horizontal="distributed" vertical="center"/>
    </xf>
    <xf numFmtId="0" fontId="4" fillId="2" borderId="6" xfId="0" applyFont="1" applyFill="1" applyBorder="1" applyAlignment="1">
      <alignment horizontal="distributed" vertical="center" wrapText="1"/>
    </xf>
    <xf numFmtId="38" fontId="4" fillId="2" borderId="6" xfId="1" applyFont="1" applyFill="1" applyBorder="1" applyAlignment="1">
      <alignment horizontal="distributed" vertical="center"/>
    </xf>
    <xf numFmtId="38" fontId="4" fillId="2" borderId="31" xfId="1" applyFont="1" applyFill="1" applyBorder="1" applyAlignment="1">
      <alignment horizontal="distributed" vertical="center"/>
    </xf>
    <xf numFmtId="0" fontId="4" fillId="2" borderId="0" xfId="0" applyFont="1" applyFill="1" applyAlignment="1">
      <alignment horizontal="left" vertical="center" wrapText="1"/>
    </xf>
    <xf numFmtId="0" fontId="4" fillId="2" borderId="16" xfId="0" applyFont="1" applyFill="1" applyBorder="1" applyAlignment="1">
      <alignment horizontal="distributed" vertical="distributed" wrapText="1"/>
    </xf>
    <xf numFmtId="0" fontId="4" fillId="2" borderId="3" xfId="0" applyFont="1" applyFill="1" applyBorder="1" applyAlignment="1">
      <alignment horizontal="distributed" vertical="center" wrapText="1" justifyLastLine="1"/>
    </xf>
    <xf numFmtId="0" fontId="4" fillId="2" borderId="15" xfId="0" applyFont="1" applyFill="1" applyBorder="1" applyAlignment="1">
      <alignment horizontal="distributed" vertical="center" wrapText="1" justifyLastLine="1"/>
    </xf>
    <xf numFmtId="0" fontId="4" fillId="2" borderId="28" xfId="0" applyFont="1" applyFill="1" applyBorder="1" applyAlignment="1">
      <alignment horizontal="distributed" vertical="center" wrapText="1"/>
    </xf>
    <xf numFmtId="0" fontId="4" fillId="2" borderId="4" xfId="0" applyFont="1" applyFill="1" applyBorder="1" applyAlignment="1">
      <alignment horizontal="center" vertical="distributed" textRotation="255" wrapText="1" justifyLastLine="1"/>
    </xf>
    <xf numFmtId="0" fontId="4" fillId="2" borderId="24" xfId="0" applyFont="1" applyFill="1" applyBorder="1" applyAlignment="1">
      <alignment horizontal="center" vertical="distributed" textRotation="255" wrapText="1" justifyLastLine="1"/>
    </xf>
    <xf numFmtId="38" fontId="9" fillId="2" borderId="1" xfId="1" applyFont="1" applyFill="1" applyBorder="1" applyAlignment="1">
      <alignment horizontal="distributed" vertical="center" justifyLastLine="1"/>
    </xf>
    <xf numFmtId="38" fontId="9" fillId="2" borderId="2" xfId="1" applyFont="1" applyFill="1" applyBorder="1" applyAlignment="1">
      <alignment horizontal="distributed" vertical="center" justifyLastLine="1"/>
    </xf>
    <xf numFmtId="0" fontId="9" fillId="2" borderId="20"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11" xfId="0" applyFont="1" applyFill="1" applyBorder="1" applyAlignment="1">
      <alignment horizontal="distributed" vertical="center" justifyLastLine="1"/>
    </xf>
    <xf numFmtId="38" fontId="9" fillId="2" borderId="25" xfId="1" applyFont="1" applyFill="1" applyBorder="1" applyAlignment="1">
      <alignment horizontal="distributed" vertical="center" wrapText="1" justifyLastLine="1"/>
    </xf>
    <xf numFmtId="38" fontId="9" fillId="2" borderId="26" xfId="1" applyFont="1" applyFill="1" applyBorder="1" applyAlignment="1">
      <alignment horizontal="distributed" vertical="center" wrapText="1" justifyLastLine="1"/>
    </xf>
    <xf numFmtId="38" fontId="9" fillId="2" borderId="19" xfId="1" applyFont="1" applyFill="1" applyBorder="1" applyAlignment="1">
      <alignment horizontal="distributed" vertical="center" wrapText="1" justifyLastLine="1"/>
    </xf>
    <xf numFmtId="0" fontId="4" fillId="2" borderId="11" xfId="0" applyFont="1" applyFill="1" applyBorder="1" applyAlignment="1">
      <alignment horizontal="distributed" vertical="distributed" textRotation="255" justifyLastLine="1"/>
    </xf>
    <xf numFmtId="0" fontId="4" fillId="2" borderId="8" xfId="0" applyFont="1" applyFill="1" applyBorder="1" applyAlignment="1">
      <alignment horizontal="distributed" vertical="distributed" textRotation="255" justifyLastLine="1"/>
    </xf>
    <xf numFmtId="0" fontId="4" fillId="2" borderId="9" xfId="0" applyFont="1" applyFill="1" applyBorder="1" applyAlignment="1">
      <alignment horizontal="distributed" vertical="distributed" textRotation="255" justifyLastLine="1"/>
    </xf>
    <xf numFmtId="0" fontId="4" fillId="2" borderId="27" xfId="0" applyFont="1" applyFill="1" applyBorder="1" applyAlignment="1">
      <alignment horizontal="distributed" vertical="distributed" textRotation="255" justifyLastLine="1"/>
    </xf>
    <xf numFmtId="0" fontId="4" fillId="2" borderId="0" xfId="0" applyFont="1" applyFill="1" applyAlignment="1">
      <alignment horizontal="left" vertical="center"/>
    </xf>
    <xf numFmtId="0" fontId="4" fillId="2" borderId="25" xfId="0" applyFont="1" applyFill="1" applyBorder="1" applyAlignment="1">
      <alignment horizontal="distributed" vertical="center" wrapText="1" justifyLastLine="1"/>
    </xf>
    <xf numFmtId="0" fontId="4" fillId="2" borderId="26" xfId="0" applyFont="1" applyFill="1" applyBorder="1" applyAlignment="1">
      <alignment horizontal="distributed" vertical="center" wrapText="1" justifyLastLine="1"/>
    </xf>
    <xf numFmtId="0" fontId="4" fillId="2" borderId="19" xfId="0" applyFont="1" applyFill="1" applyBorder="1" applyAlignment="1">
      <alignment horizontal="distributed" vertical="center" wrapText="1" justifyLastLine="1"/>
    </xf>
    <xf numFmtId="0" fontId="4" fillId="2" borderId="23" xfId="0" applyFont="1" applyFill="1" applyBorder="1" applyAlignment="1">
      <alignment horizontal="distributed" vertical="center" wrapText="1" justifyLastLine="1"/>
    </xf>
    <xf numFmtId="0" fontId="4" fillId="2" borderId="17" xfId="0" applyFont="1" applyFill="1" applyBorder="1" applyAlignment="1">
      <alignment horizontal="distributed" vertical="center" wrapText="1" justifyLastLine="1"/>
    </xf>
    <xf numFmtId="0" fontId="4" fillId="2" borderId="18" xfId="0" applyFont="1" applyFill="1" applyBorder="1" applyAlignment="1">
      <alignment horizontal="distributed" vertical="center" wrapText="1" justifyLastLine="1"/>
    </xf>
    <xf numFmtId="0" fontId="4" fillId="2" borderId="2" xfId="0" applyFont="1" applyFill="1" applyBorder="1" applyAlignment="1">
      <alignment horizontal="distributed" justifyLastLine="1"/>
    </xf>
    <xf numFmtId="0" fontId="4" fillId="2" borderId="22" xfId="0" applyFont="1" applyFill="1" applyBorder="1" applyAlignment="1">
      <alignment horizontal="distributed" vertical="center" justifyLastLine="1" shrinkToFit="1"/>
    </xf>
    <xf numFmtId="0" fontId="4" fillId="2" borderId="18" xfId="0" applyFont="1" applyFill="1" applyBorder="1" applyAlignment="1">
      <alignment horizontal="distributed" vertical="center" justifyLastLine="1" shrinkToFit="1"/>
    </xf>
    <xf numFmtId="0" fontId="4" fillId="2" borderId="6" xfId="0" applyFont="1" applyFill="1" applyBorder="1" applyAlignment="1">
      <alignment horizontal="distributed" vertical="center" justifyLastLine="1"/>
    </xf>
    <xf numFmtId="0" fontId="4" fillId="2" borderId="8" xfId="0"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0" fontId="4" fillId="2" borderId="25" xfId="0" applyFont="1" applyFill="1" applyBorder="1" applyAlignment="1">
      <alignment horizontal="distributed" vertical="center" justifyLastLine="1"/>
    </xf>
    <xf numFmtId="0" fontId="4" fillId="2" borderId="19" xfId="0" applyFont="1" applyFill="1" applyBorder="1" applyAlignment="1">
      <alignment horizontal="distributed" vertical="center" justifyLastLine="1"/>
    </xf>
    <xf numFmtId="0" fontId="4" fillId="2" borderId="25" xfId="0" applyFont="1" applyFill="1" applyBorder="1" applyAlignment="1">
      <alignment horizontal="distributed" vertical="center" wrapText="1" justifyLastLine="1" shrinkToFit="1"/>
    </xf>
    <xf numFmtId="0" fontId="4" fillId="2" borderId="19" xfId="0" applyFont="1" applyFill="1" applyBorder="1" applyAlignment="1">
      <alignment horizontal="distributed" vertical="center" justifyLastLine="1" shrinkToFit="1"/>
    </xf>
    <xf numFmtId="38" fontId="4" fillId="2" borderId="20" xfId="1" applyFont="1" applyFill="1" applyBorder="1" applyAlignment="1">
      <alignment horizontal="distributed" vertical="center" justifyLastLine="1" shrinkToFit="1"/>
    </xf>
    <xf numFmtId="0" fontId="4" fillId="2" borderId="11" xfId="0" applyFont="1" applyFill="1" applyBorder="1" applyAlignment="1">
      <alignment horizontal="distributed" vertical="center" justifyLastLine="1" shrinkToFit="1"/>
    </xf>
    <xf numFmtId="38" fontId="4" fillId="2" borderId="25" xfId="1" applyFont="1" applyFill="1" applyBorder="1" applyAlignment="1">
      <alignment horizontal="distributed" vertical="center" justifyLastLine="1" shrinkToFit="1"/>
    </xf>
    <xf numFmtId="38" fontId="4" fillId="2" borderId="19" xfId="1" applyFont="1" applyFill="1" applyBorder="1" applyAlignment="1">
      <alignment horizontal="distributed" vertical="center" justifyLastLine="1" shrinkToFit="1"/>
    </xf>
    <xf numFmtId="38" fontId="4" fillId="2" borderId="1" xfId="1" applyFont="1" applyFill="1" applyBorder="1" applyAlignment="1">
      <alignment horizontal="distributed" vertical="center" justifyLastLine="1" shrinkToFit="1"/>
    </xf>
    <xf numFmtId="0" fontId="4" fillId="2" borderId="2" xfId="0" applyFont="1" applyFill="1" applyBorder="1" applyAlignment="1">
      <alignment horizontal="distributed" vertical="center" justifyLastLine="1" shrinkToFit="1"/>
    </xf>
    <xf numFmtId="0" fontId="4" fillId="2" borderId="4" xfId="0" applyFont="1" applyFill="1" applyBorder="1" applyAlignment="1">
      <alignment horizontal="distributed" vertical="center" justifyLastLine="1" shrinkToFit="1"/>
    </xf>
    <xf numFmtId="0" fontId="4" fillId="2" borderId="6" xfId="0" applyFont="1" applyFill="1" applyBorder="1" applyAlignment="1">
      <alignment horizontal="distributed" vertical="center" justifyLastLine="1" shrinkToFit="1"/>
    </xf>
    <xf numFmtId="0" fontId="4" fillId="2" borderId="7" xfId="0" applyFont="1" applyFill="1" applyBorder="1" applyAlignment="1">
      <alignment horizontal="distributed" vertical="center" justifyLastLine="1" shrinkToFit="1"/>
    </xf>
    <xf numFmtId="38" fontId="4" fillId="2" borderId="6" xfId="1" applyFont="1" applyFill="1" applyBorder="1" applyAlignment="1">
      <alignment horizontal="distributed" vertical="center" justifyLastLine="1" shrinkToFit="1"/>
    </xf>
    <xf numFmtId="38" fontId="4" fillId="2" borderId="7" xfId="1" applyFont="1" applyFill="1" applyBorder="1" applyAlignment="1">
      <alignment horizontal="distributed" vertical="center" justifyLastLine="1" shrinkToFit="1"/>
    </xf>
    <xf numFmtId="38" fontId="4" fillId="2" borderId="3" xfId="1" applyFont="1" applyFill="1" applyBorder="1" applyAlignment="1">
      <alignment horizontal="distributed" vertical="center" justifyLastLine="1" shrinkToFit="1"/>
    </xf>
    <xf numFmtId="38" fontId="4" fillId="2" borderId="2" xfId="1" applyFont="1" applyFill="1" applyBorder="1" applyAlignment="1">
      <alignment horizontal="distributed" vertical="center" justifyLastLine="1" shrinkToFit="1"/>
    </xf>
    <xf numFmtId="38" fontId="4" fillId="2" borderId="16" xfId="1" applyFont="1" applyFill="1" applyBorder="1" applyAlignment="1">
      <alignment horizontal="distributed" vertical="center"/>
    </xf>
    <xf numFmtId="0" fontId="4" fillId="2" borderId="13" xfId="0" applyFont="1" applyFill="1" applyBorder="1" applyAlignment="1">
      <alignment horizontal="distributed" vertical="center"/>
    </xf>
    <xf numFmtId="0" fontId="4" fillId="2" borderId="0" xfId="0" applyFont="1" applyFill="1" applyAlignment="1">
      <alignment horizontal="distributed" vertical="center"/>
    </xf>
    <xf numFmtId="0" fontId="4" fillId="2" borderId="24" xfId="0" applyFont="1" applyFill="1" applyBorder="1" applyAlignment="1">
      <alignment horizontal="distributed" vertical="center" wrapText="1"/>
    </xf>
    <xf numFmtId="38" fontId="4" fillId="2" borderId="13" xfId="1" applyFont="1" applyFill="1" applyBorder="1" applyAlignment="1">
      <alignment horizontal="distributed" vertical="center" shrinkToFit="1"/>
    </xf>
    <xf numFmtId="38" fontId="4" fillId="2" borderId="9" xfId="1" applyFont="1" applyFill="1" applyBorder="1" applyAlignment="1">
      <alignment horizontal="distributed" vertical="center" shrinkToFit="1"/>
    </xf>
    <xf numFmtId="38" fontId="4" fillId="2" borderId="0" xfId="1" applyFont="1" applyFill="1" applyBorder="1" applyAlignment="1">
      <alignment horizontal="distributed" vertical="center" shrinkToFit="1"/>
    </xf>
    <xf numFmtId="38" fontId="4" fillId="2" borderId="11" xfId="1" applyFont="1" applyFill="1" applyBorder="1" applyAlignment="1">
      <alignment horizontal="distributed" vertical="center" shrinkToFit="1"/>
    </xf>
    <xf numFmtId="38" fontId="4" fillId="2" borderId="21" xfId="1" applyFont="1" applyFill="1" applyBorder="1" applyAlignment="1">
      <alignment horizontal="distributed" vertical="center"/>
    </xf>
    <xf numFmtId="38" fontId="4" fillId="2" borderId="28" xfId="1" applyFont="1" applyFill="1" applyBorder="1" applyAlignment="1">
      <alignment horizontal="distributed" vertical="center"/>
    </xf>
    <xf numFmtId="38" fontId="4" fillId="2" borderId="21" xfId="1" applyFont="1" applyFill="1" applyBorder="1" applyAlignment="1">
      <alignment horizontal="distributed" vertical="center" shrinkToFit="1"/>
    </xf>
    <xf numFmtId="38" fontId="4" fillId="2" borderId="19" xfId="1" applyFont="1" applyFill="1" applyBorder="1" applyAlignment="1">
      <alignment horizontal="distributed" vertical="center" shrinkToFit="1"/>
    </xf>
    <xf numFmtId="38" fontId="4" fillId="2" borderId="26" xfId="1" applyFont="1" applyFill="1" applyBorder="1" applyAlignment="1">
      <alignment horizontal="distributed" vertical="center" shrinkToFit="1"/>
    </xf>
    <xf numFmtId="38" fontId="4" fillId="2" borderId="15" xfId="1" applyFont="1" applyFill="1" applyBorder="1" applyAlignment="1">
      <alignment horizontal="distributed" vertical="center" justifyLastLine="1" shrinkToFit="1"/>
    </xf>
    <xf numFmtId="38" fontId="4" fillId="2" borderId="21" xfId="1" applyFont="1" applyFill="1" applyBorder="1" applyAlignment="1">
      <alignment horizontal="distributed" vertical="center" wrapText="1" shrinkToFit="1"/>
    </xf>
    <xf numFmtId="38" fontId="4" fillId="2" borderId="8" xfId="1" applyFont="1" applyFill="1" applyBorder="1" applyAlignment="1">
      <alignment horizontal="distributed" vertical="center" shrinkToFit="1"/>
    </xf>
    <xf numFmtId="0" fontId="4" fillId="2" borderId="8" xfId="0" applyFont="1" applyFill="1" applyBorder="1" applyAlignment="1">
      <alignment horizontal="distributed" vertical="center" shrinkToFit="1"/>
    </xf>
    <xf numFmtId="0" fontId="4" fillId="2" borderId="27" xfId="0" applyFont="1" applyFill="1" applyBorder="1" applyAlignment="1">
      <alignment horizontal="distributed" vertical="center" shrinkToFit="1"/>
    </xf>
    <xf numFmtId="38" fontId="4" fillId="2" borderId="16" xfId="1" applyFont="1" applyFill="1" applyBorder="1" applyAlignment="1">
      <alignment horizontal="distributed" vertical="center" shrinkToFit="1"/>
    </xf>
    <xf numFmtId="0" fontId="4" fillId="2" borderId="16" xfId="0" applyFont="1" applyFill="1" applyBorder="1" applyAlignment="1">
      <alignment horizontal="distributed" vertical="center" shrinkToFit="1"/>
    </xf>
    <xf numFmtId="38" fontId="4" fillId="2" borderId="8" xfId="1" applyFont="1" applyFill="1" applyBorder="1" applyAlignment="1">
      <alignment horizontal="distributed" vertical="center"/>
    </xf>
    <xf numFmtId="38" fontId="4" fillId="2" borderId="8" xfId="1" applyFont="1" applyFill="1" applyBorder="1" applyAlignment="1">
      <alignment horizontal="distributed" vertical="center" wrapText="1"/>
    </xf>
    <xf numFmtId="38" fontId="4" fillId="2" borderId="6" xfId="1" applyFont="1" applyFill="1" applyBorder="1" applyAlignment="1">
      <alignment horizontal="distributed" vertical="center" wrapText="1"/>
    </xf>
    <xf numFmtId="38" fontId="4" fillId="2" borderId="2" xfId="1" applyFont="1" applyFill="1" applyBorder="1" applyAlignment="1">
      <alignment horizontal="distributed" vertical="center" justifyLastLine="1"/>
    </xf>
    <xf numFmtId="38" fontId="4" fillId="2" borderId="3" xfId="1" applyFont="1" applyFill="1" applyBorder="1" applyAlignment="1">
      <alignment horizontal="distributed" vertical="center" justifyLastLine="1"/>
    </xf>
    <xf numFmtId="38" fontId="4" fillId="2" borderId="7" xfId="1" applyFont="1" applyFill="1" applyBorder="1" applyAlignment="1">
      <alignment horizontal="distributed" vertical="center" wrapText="1"/>
    </xf>
    <xf numFmtId="38" fontId="4" fillId="2" borderId="6" xfId="1" applyFont="1" applyFill="1" applyBorder="1" applyAlignment="1">
      <alignment horizontal="distributed" vertical="center" wrapText="1" shrinkToFit="1"/>
    </xf>
    <xf numFmtId="38" fontId="4" fillId="2" borderId="8" xfId="1" applyFont="1" applyFill="1" applyBorder="1" applyAlignment="1">
      <alignment horizontal="distributed" vertical="center" wrapText="1" shrinkToFit="1"/>
    </xf>
    <xf numFmtId="0" fontId="4" fillId="2" borderId="6" xfId="0" applyFont="1" applyFill="1" applyBorder="1" applyAlignment="1">
      <alignment horizontal="distributed" vertical="center" wrapText="1" shrinkToFit="1"/>
    </xf>
    <xf numFmtId="0" fontId="4" fillId="2" borderId="8" xfId="0" applyFont="1" applyFill="1" applyBorder="1" applyAlignment="1">
      <alignment horizontal="distributed" vertical="center" wrapText="1" shrinkToFit="1"/>
    </xf>
    <xf numFmtId="179" fontId="4" fillId="2" borderId="8" xfId="1" applyNumberFormat="1" applyFont="1" applyFill="1" applyBorder="1" applyAlignment="1">
      <alignment horizontal="distributed" vertical="center"/>
    </xf>
    <xf numFmtId="179" fontId="4" fillId="2" borderId="8" xfId="0" applyNumberFormat="1" applyFont="1" applyFill="1" applyBorder="1" applyAlignment="1">
      <alignment horizontal="distributed" vertical="center"/>
    </xf>
    <xf numFmtId="179" fontId="4" fillId="2" borderId="27" xfId="0" applyNumberFormat="1" applyFont="1" applyFill="1" applyBorder="1" applyAlignment="1">
      <alignment horizontal="distributed" vertical="center"/>
    </xf>
    <xf numFmtId="179" fontId="4" fillId="2" borderId="16" xfId="1" applyNumberFormat="1" applyFont="1" applyFill="1" applyBorder="1" applyAlignment="1">
      <alignment horizontal="distributed" vertical="center"/>
    </xf>
    <xf numFmtId="179" fontId="4" fillId="2" borderId="16" xfId="0" applyNumberFormat="1" applyFont="1" applyFill="1" applyBorder="1" applyAlignment="1">
      <alignment horizontal="distributed" vertical="center"/>
    </xf>
    <xf numFmtId="179" fontId="4" fillId="2" borderId="28" xfId="0" applyNumberFormat="1" applyFont="1" applyFill="1" applyBorder="1" applyAlignment="1">
      <alignment horizontal="distributed" vertical="center"/>
    </xf>
    <xf numFmtId="0" fontId="4" fillId="2" borderId="23" xfId="0" applyFont="1" applyFill="1" applyBorder="1" applyAlignment="1">
      <alignment horizontal="distributed" vertical="center" justifyLastLine="1"/>
    </xf>
    <xf numFmtId="0" fontId="4" fillId="2" borderId="18" xfId="0" applyFont="1" applyFill="1" applyBorder="1" applyAlignment="1">
      <alignment horizontal="distributed" vertical="center" justifyLastLine="1"/>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4" fillId="2" borderId="3" xfId="0" applyFont="1" applyFill="1" applyBorder="1" applyAlignment="1">
      <alignment horizontal="distributed" vertical="center" justifyLastLine="1" shrinkToFit="1"/>
    </xf>
    <xf numFmtId="0" fontId="4" fillId="2" borderId="4" xfId="0" applyFont="1" applyFill="1" applyBorder="1" applyAlignment="1">
      <alignment horizontal="distributed" vertical="distributed"/>
    </xf>
    <xf numFmtId="38" fontId="4" fillId="2" borderId="12" xfId="1" applyFont="1" applyFill="1" applyBorder="1" applyAlignment="1">
      <alignment horizontal="distributed" vertical="center" justifyLastLine="1" shrinkToFit="1"/>
    </xf>
    <xf numFmtId="0" fontId="4" fillId="2" borderId="20" xfId="0" applyFont="1" applyFill="1" applyBorder="1" applyAlignment="1">
      <alignment horizontal="distributed" vertical="center" justifyLastLine="1" shrinkToFit="1"/>
    </xf>
    <xf numFmtId="0" fontId="4" fillId="2" borderId="10" xfId="0" applyFont="1" applyFill="1" applyBorder="1" applyAlignment="1">
      <alignment horizontal="distributed" vertical="center" justifyLastLine="1" shrinkToFit="1"/>
    </xf>
  </cellXfs>
  <cellStyles count="5">
    <cellStyle name="スタイル 1" xfId="3" xr:uid="{00000000-0005-0000-0000-000000000000}"/>
    <cellStyle name="ハイパーリンク" xfId="4" builtinId="8"/>
    <cellStyle name="桁区切り" xfId="1" builtinId="6"/>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a:extLst>
            <a:ext uri="{FF2B5EF4-FFF2-40B4-BE49-F238E27FC236}">
              <a16:creationId xmlns:a16="http://schemas.microsoft.com/office/drawing/2014/main" id="{00000000-0008-0000-0B00-000002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a:extLst>
            <a:ext uri="{FF2B5EF4-FFF2-40B4-BE49-F238E27FC236}">
              <a16:creationId xmlns:a16="http://schemas.microsoft.com/office/drawing/2014/main" id="{00000000-0008-0000-0B00-000003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a:extLst>
            <a:ext uri="{FF2B5EF4-FFF2-40B4-BE49-F238E27FC236}">
              <a16:creationId xmlns:a16="http://schemas.microsoft.com/office/drawing/2014/main" id="{00000000-0008-0000-0B00-000004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a:extLst>
            <a:ext uri="{FF2B5EF4-FFF2-40B4-BE49-F238E27FC236}">
              <a16:creationId xmlns:a16="http://schemas.microsoft.com/office/drawing/2014/main" id="{00000000-0008-0000-0B00-000005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a:extLst>
            <a:ext uri="{FF2B5EF4-FFF2-40B4-BE49-F238E27FC236}">
              <a16:creationId xmlns:a16="http://schemas.microsoft.com/office/drawing/2014/main" id="{00000000-0008-0000-0B00-000006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AutoShape 6">
          <a:extLst>
            <a:ext uri="{FF2B5EF4-FFF2-40B4-BE49-F238E27FC236}">
              <a16:creationId xmlns:a16="http://schemas.microsoft.com/office/drawing/2014/main" id="{00000000-0008-0000-0B00-000007000000}"/>
            </a:ext>
          </a:extLst>
        </xdr:cNvPr>
        <xdr:cNvSpPr>
          <a:spLocks/>
        </xdr:cNvSpPr>
      </xdr:nvSpPr>
      <xdr:spPr bwMode="auto">
        <a:xfrm>
          <a:off x="0" y="6263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 name="AutoShape 7">
          <a:extLst>
            <a:ext uri="{FF2B5EF4-FFF2-40B4-BE49-F238E27FC236}">
              <a16:creationId xmlns:a16="http://schemas.microsoft.com/office/drawing/2014/main" id="{00000000-0008-0000-0B00-000008000000}"/>
            </a:ext>
          </a:extLst>
        </xdr:cNvPr>
        <xdr:cNvSpPr>
          <a:spLocks/>
        </xdr:cNvSpPr>
      </xdr:nvSpPr>
      <xdr:spPr bwMode="auto">
        <a:xfrm>
          <a:off x="0" y="6263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AutoShape 8">
          <a:extLst>
            <a:ext uri="{FF2B5EF4-FFF2-40B4-BE49-F238E27FC236}">
              <a16:creationId xmlns:a16="http://schemas.microsoft.com/office/drawing/2014/main" id="{00000000-0008-0000-0B00-000009000000}"/>
            </a:ext>
          </a:extLst>
        </xdr:cNvPr>
        <xdr:cNvSpPr>
          <a:spLocks/>
        </xdr:cNvSpPr>
      </xdr:nvSpPr>
      <xdr:spPr bwMode="auto">
        <a:xfrm>
          <a:off x="0" y="6263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AutoShape 9">
          <a:extLst>
            <a:ext uri="{FF2B5EF4-FFF2-40B4-BE49-F238E27FC236}">
              <a16:creationId xmlns:a16="http://schemas.microsoft.com/office/drawing/2014/main" id="{00000000-0008-0000-0B00-00000A000000}"/>
            </a:ext>
          </a:extLst>
        </xdr:cNvPr>
        <xdr:cNvSpPr>
          <a:spLocks/>
        </xdr:cNvSpPr>
      </xdr:nvSpPr>
      <xdr:spPr bwMode="auto">
        <a:xfrm>
          <a:off x="0" y="6263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1" name="AutoShape 10">
          <a:extLst>
            <a:ext uri="{FF2B5EF4-FFF2-40B4-BE49-F238E27FC236}">
              <a16:creationId xmlns:a16="http://schemas.microsoft.com/office/drawing/2014/main" id="{00000000-0008-0000-0B00-00000B000000}"/>
            </a:ext>
          </a:extLst>
        </xdr:cNvPr>
        <xdr:cNvSpPr>
          <a:spLocks/>
        </xdr:cNvSpPr>
      </xdr:nvSpPr>
      <xdr:spPr bwMode="auto">
        <a:xfrm>
          <a:off x="0" y="6263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2" name="AutoShape 15">
          <a:extLst>
            <a:ext uri="{FF2B5EF4-FFF2-40B4-BE49-F238E27FC236}">
              <a16:creationId xmlns:a16="http://schemas.microsoft.com/office/drawing/2014/main" id="{00000000-0008-0000-0B00-00000C000000}"/>
            </a:ext>
          </a:extLst>
        </xdr:cNvPr>
        <xdr:cNvSpPr>
          <a:spLocks/>
        </xdr:cNvSpPr>
      </xdr:nvSpPr>
      <xdr:spPr bwMode="auto">
        <a:xfrm>
          <a:off x="0" y="6263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a:extLst>
            <a:ext uri="{FF2B5EF4-FFF2-40B4-BE49-F238E27FC236}">
              <a16:creationId xmlns:a16="http://schemas.microsoft.com/office/drawing/2014/main" id="{00000000-0008-0000-0C00-000003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a:extLst>
            <a:ext uri="{FF2B5EF4-FFF2-40B4-BE49-F238E27FC236}">
              <a16:creationId xmlns:a16="http://schemas.microsoft.com/office/drawing/2014/main" id="{00000000-0008-0000-0C00-000004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a:extLst>
            <a:ext uri="{FF2B5EF4-FFF2-40B4-BE49-F238E27FC236}">
              <a16:creationId xmlns:a16="http://schemas.microsoft.com/office/drawing/2014/main" id="{00000000-0008-0000-0C00-000005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a:extLst>
            <a:ext uri="{FF2B5EF4-FFF2-40B4-BE49-F238E27FC236}">
              <a16:creationId xmlns:a16="http://schemas.microsoft.com/office/drawing/2014/main" id="{00000000-0008-0000-0C00-000006000000}"/>
            </a:ext>
          </a:extLst>
        </xdr:cNvPr>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7" name="AutoShape 6">
          <a:extLst>
            <a:ext uri="{FF2B5EF4-FFF2-40B4-BE49-F238E27FC236}">
              <a16:creationId xmlns:a16="http://schemas.microsoft.com/office/drawing/2014/main" id="{00000000-0008-0000-0C00-000007000000}"/>
            </a:ext>
          </a:extLst>
        </xdr:cNvPr>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8" name="AutoShape 7">
          <a:extLst>
            <a:ext uri="{FF2B5EF4-FFF2-40B4-BE49-F238E27FC236}">
              <a16:creationId xmlns:a16="http://schemas.microsoft.com/office/drawing/2014/main" id="{00000000-0008-0000-0C00-000008000000}"/>
            </a:ext>
          </a:extLst>
        </xdr:cNvPr>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9" name="AutoShape 8">
          <a:extLst>
            <a:ext uri="{FF2B5EF4-FFF2-40B4-BE49-F238E27FC236}">
              <a16:creationId xmlns:a16="http://schemas.microsoft.com/office/drawing/2014/main" id="{00000000-0008-0000-0C00-000009000000}"/>
            </a:ext>
          </a:extLst>
        </xdr:cNvPr>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10" name="AutoShape 9">
          <a:extLst>
            <a:ext uri="{FF2B5EF4-FFF2-40B4-BE49-F238E27FC236}">
              <a16:creationId xmlns:a16="http://schemas.microsoft.com/office/drawing/2014/main" id="{00000000-0008-0000-0C00-00000A000000}"/>
            </a:ext>
          </a:extLst>
        </xdr:cNvPr>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11" name="AutoShape 10">
          <a:extLst>
            <a:ext uri="{FF2B5EF4-FFF2-40B4-BE49-F238E27FC236}">
              <a16:creationId xmlns:a16="http://schemas.microsoft.com/office/drawing/2014/main" id="{00000000-0008-0000-0C00-00000B000000}"/>
            </a:ext>
          </a:extLst>
        </xdr:cNvPr>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12" name="AutoShape 15">
          <a:extLst>
            <a:ext uri="{FF2B5EF4-FFF2-40B4-BE49-F238E27FC236}">
              <a16:creationId xmlns:a16="http://schemas.microsoft.com/office/drawing/2014/main" id="{00000000-0008-0000-0C00-00000C000000}"/>
            </a:ext>
          </a:extLst>
        </xdr:cNvPr>
        <xdr:cNvSpPr>
          <a:spLocks/>
        </xdr:cNvSpPr>
      </xdr:nvSpPr>
      <xdr:spPr bwMode="auto">
        <a:xfrm>
          <a:off x="0" y="3855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AutoShape 3">
          <a:extLst>
            <a:ext uri="{FF2B5EF4-FFF2-40B4-BE49-F238E27FC236}">
              <a16:creationId xmlns:a16="http://schemas.microsoft.com/office/drawing/2014/main" id="{00000000-0008-0000-0D00-000002000000}"/>
            </a:ext>
          </a:extLst>
        </xdr:cNvPr>
        <xdr:cNvSpPr>
          <a:spLocks/>
        </xdr:cNvSpPr>
      </xdr:nvSpPr>
      <xdr:spPr bwMode="auto">
        <a:xfrm>
          <a:off x="0" y="79248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3" name="AutoShape 10">
          <a:extLst>
            <a:ext uri="{FF2B5EF4-FFF2-40B4-BE49-F238E27FC236}">
              <a16:creationId xmlns:a16="http://schemas.microsoft.com/office/drawing/2014/main" id="{00000000-0008-0000-0D00-000003000000}"/>
            </a:ext>
          </a:extLst>
        </xdr:cNvPr>
        <xdr:cNvSpPr>
          <a:spLocks/>
        </xdr:cNvSpPr>
      </xdr:nvSpPr>
      <xdr:spPr bwMode="auto">
        <a:xfrm>
          <a:off x="0" y="79248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4" name="AutoShape 11">
          <a:extLst>
            <a:ext uri="{FF2B5EF4-FFF2-40B4-BE49-F238E27FC236}">
              <a16:creationId xmlns:a16="http://schemas.microsoft.com/office/drawing/2014/main" id="{00000000-0008-0000-0D00-000004000000}"/>
            </a:ext>
          </a:extLst>
        </xdr:cNvPr>
        <xdr:cNvSpPr>
          <a:spLocks/>
        </xdr:cNvSpPr>
      </xdr:nvSpPr>
      <xdr:spPr bwMode="auto">
        <a:xfrm>
          <a:off x="0" y="79248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5" name="AutoShape 12">
          <a:extLst>
            <a:ext uri="{FF2B5EF4-FFF2-40B4-BE49-F238E27FC236}">
              <a16:creationId xmlns:a16="http://schemas.microsoft.com/office/drawing/2014/main" id="{00000000-0008-0000-0D00-000005000000}"/>
            </a:ext>
          </a:extLst>
        </xdr:cNvPr>
        <xdr:cNvSpPr>
          <a:spLocks/>
        </xdr:cNvSpPr>
      </xdr:nvSpPr>
      <xdr:spPr bwMode="auto">
        <a:xfrm>
          <a:off x="0" y="79248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6" name="AutoShape 13">
          <a:extLst>
            <a:ext uri="{FF2B5EF4-FFF2-40B4-BE49-F238E27FC236}">
              <a16:creationId xmlns:a16="http://schemas.microsoft.com/office/drawing/2014/main" id="{00000000-0008-0000-0D00-000006000000}"/>
            </a:ext>
          </a:extLst>
        </xdr:cNvPr>
        <xdr:cNvSpPr>
          <a:spLocks/>
        </xdr:cNvSpPr>
      </xdr:nvSpPr>
      <xdr:spPr bwMode="auto">
        <a:xfrm>
          <a:off x="0" y="79248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7" name="AutoShape 14">
          <a:extLst>
            <a:ext uri="{FF2B5EF4-FFF2-40B4-BE49-F238E27FC236}">
              <a16:creationId xmlns:a16="http://schemas.microsoft.com/office/drawing/2014/main" id="{00000000-0008-0000-0D00-000007000000}"/>
            </a:ext>
          </a:extLst>
        </xdr:cNvPr>
        <xdr:cNvSpPr>
          <a:spLocks/>
        </xdr:cNvSpPr>
      </xdr:nvSpPr>
      <xdr:spPr bwMode="auto">
        <a:xfrm>
          <a:off x="0" y="79248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8" name="AutoShape 15">
          <a:extLst>
            <a:ext uri="{FF2B5EF4-FFF2-40B4-BE49-F238E27FC236}">
              <a16:creationId xmlns:a16="http://schemas.microsoft.com/office/drawing/2014/main" id="{00000000-0008-0000-0D00-000008000000}"/>
            </a:ext>
          </a:extLst>
        </xdr:cNvPr>
        <xdr:cNvSpPr>
          <a:spLocks/>
        </xdr:cNvSpPr>
      </xdr:nvSpPr>
      <xdr:spPr bwMode="auto">
        <a:xfrm>
          <a:off x="0" y="79248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9" name="AutoShape 16">
          <a:extLst>
            <a:ext uri="{FF2B5EF4-FFF2-40B4-BE49-F238E27FC236}">
              <a16:creationId xmlns:a16="http://schemas.microsoft.com/office/drawing/2014/main" id="{00000000-0008-0000-0D00-000009000000}"/>
            </a:ext>
          </a:extLst>
        </xdr:cNvPr>
        <xdr:cNvSpPr>
          <a:spLocks/>
        </xdr:cNvSpPr>
      </xdr:nvSpPr>
      <xdr:spPr bwMode="auto">
        <a:xfrm>
          <a:off x="0" y="79248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2" name="AutoShape 3">
          <a:extLst>
            <a:ext uri="{FF2B5EF4-FFF2-40B4-BE49-F238E27FC236}">
              <a16:creationId xmlns:a16="http://schemas.microsoft.com/office/drawing/2014/main" id="{00000000-0008-0000-0E00-000002000000}"/>
            </a:ext>
          </a:extLst>
        </xdr:cNvPr>
        <xdr:cNvSpPr>
          <a:spLocks/>
        </xdr:cNvSpPr>
      </xdr:nvSpPr>
      <xdr:spPr bwMode="auto">
        <a:xfrm>
          <a:off x="0" y="77419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3" name="AutoShape 10">
          <a:extLst>
            <a:ext uri="{FF2B5EF4-FFF2-40B4-BE49-F238E27FC236}">
              <a16:creationId xmlns:a16="http://schemas.microsoft.com/office/drawing/2014/main" id="{00000000-0008-0000-0E00-000003000000}"/>
            </a:ext>
          </a:extLst>
        </xdr:cNvPr>
        <xdr:cNvSpPr>
          <a:spLocks/>
        </xdr:cNvSpPr>
      </xdr:nvSpPr>
      <xdr:spPr bwMode="auto">
        <a:xfrm>
          <a:off x="0" y="8549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4" name="AutoShape 11">
          <a:extLst>
            <a:ext uri="{FF2B5EF4-FFF2-40B4-BE49-F238E27FC236}">
              <a16:creationId xmlns:a16="http://schemas.microsoft.com/office/drawing/2014/main" id="{00000000-0008-0000-0E00-000004000000}"/>
            </a:ext>
          </a:extLst>
        </xdr:cNvPr>
        <xdr:cNvSpPr>
          <a:spLocks/>
        </xdr:cNvSpPr>
      </xdr:nvSpPr>
      <xdr:spPr bwMode="auto">
        <a:xfrm>
          <a:off x="0" y="8549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5" name="AutoShape 12">
          <a:extLst>
            <a:ext uri="{FF2B5EF4-FFF2-40B4-BE49-F238E27FC236}">
              <a16:creationId xmlns:a16="http://schemas.microsoft.com/office/drawing/2014/main" id="{00000000-0008-0000-0E00-000005000000}"/>
            </a:ext>
          </a:extLst>
        </xdr:cNvPr>
        <xdr:cNvSpPr>
          <a:spLocks/>
        </xdr:cNvSpPr>
      </xdr:nvSpPr>
      <xdr:spPr bwMode="auto">
        <a:xfrm>
          <a:off x="0" y="8549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6" name="AutoShape 13">
          <a:extLst>
            <a:ext uri="{FF2B5EF4-FFF2-40B4-BE49-F238E27FC236}">
              <a16:creationId xmlns:a16="http://schemas.microsoft.com/office/drawing/2014/main" id="{00000000-0008-0000-0E00-000006000000}"/>
            </a:ext>
          </a:extLst>
        </xdr:cNvPr>
        <xdr:cNvSpPr>
          <a:spLocks/>
        </xdr:cNvSpPr>
      </xdr:nvSpPr>
      <xdr:spPr bwMode="auto">
        <a:xfrm>
          <a:off x="0" y="8549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7" name="AutoShape 14">
          <a:extLst>
            <a:ext uri="{FF2B5EF4-FFF2-40B4-BE49-F238E27FC236}">
              <a16:creationId xmlns:a16="http://schemas.microsoft.com/office/drawing/2014/main" id="{00000000-0008-0000-0E00-000007000000}"/>
            </a:ext>
          </a:extLst>
        </xdr:cNvPr>
        <xdr:cNvSpPr>
          <a:spLocks/>
        </xdr:cNvSpPr>
      </xdr:nvSpPr>
      <xdr:spPr bwMode="auto">
        <a:xfrm>
          <a:off x="0" y="8549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8" name="AutoShape 15">
          <a:extLst>
            <a:ext uri="{FF2B5EF4-FFF2-40B4-BE49-F238E27FC236}">
              <a16:creationId xmlns:a16="http://schemas.microsoft.com/office/drawing/2014/main" id="{00000000-0008-0000-0E00-000008000000}"/>
            </a:ext>
          </a:extLst>
        </xdr:cNvPr>
        <xdr:cNvSpPr>
          <a:spLocks/>
        </xdr:cNvSpPr>
      </xdr:nvSpPr>
      <xdr:spPr bwMode="auto">
        <a:xfrm>
          <a:off x="0" y="8549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9" name="AutoShape 16">
          <a:extLst>
            <a:ext uri="{FF2B5EF4-FFF2-40B4-BE49-F238E27FC236}">
              <a16:creationId xmlns:a16="http://schemas.microsoft.com/office/drawing/2014/main" id="{00000000-0008-0000-0E00-000009000000}"/>
            </a:ext>
          </a:extLst>
        </xdr:cNvPr>
        <xdr:cNvSpPr>
          <a:spLocks/>
        </xdr:cNvSpPr>
      </xdr:nvSpPr>
      <xdr:spPr bwMode="auto">
        <a:xfrm>
          <a:off x="0" y="85496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14</xdr:row>
      <xdr:rowOff>0</xdr:rowOff>
    </xdr:from>
    <xdr:to>
      <xdr:col>0</xdr:col>
      <xdr:colOff>0</xdr:colOff>
      <xdr:row>14</xdr:row>
      <xdr:rowOff>0</xdr:rowOff>
    </xdr:to>
    <xdr:sp macro="" textlink="">
      <xdr:nvSpPr>
        <xdr:cNvPr id="2" name="AutoShape 6">
          <a:extLst>
            <a:ext uri="{FF2B5EF4-FFF2-40B4-BE49-F238E27FC236}">
              <a16:creationId xmlns:a16="http://schemas.microsoft.com/office/drawing/2014/main" id="{00000000-0008-0000-1100-000002000000}"/>
            </a:ext>
          </a:extLst>
        </xdr:cNvPr>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3" name="AutoShape 7">
          <a:extLst>
            <a:ext uri="{FF2B5EF4-FFF2-40B4-BE49-F238E27FC236}">
              <a16:creationId xmlns:a16="http://schemas.microsoft.com/office/drawing/2014/main" id="{00000000-0008-0000-1100-000003000000}"/>
            </a:ext>
          </a:extLst>
        </xdr:cNvPr>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4" name="AutoShape 8">
          <a:extLst>
            <a:ext uri="{FF2B5EF4-FFF2-40B4-BE49-F238E27FC236}">
              <a16:creationId xmlns:a16="http://schemas.microsoft.com/office/drawing/2014/main" id="{00000000-0008-0000-1100-000004000000}"/>
            </a:ext>
          </a:extLst>
        </xdr:cNvPr>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5" name="AutoShape 9">
          <a:extLst>
            <a:ext uri="{FF2B5EF4-FFF2-40B4-BE49-F238E27FC236}">
              <a16:creationId xmlns:a16="http://schemas.microsoft.com/office/drawing/2014/main" id="{00000000-0008-0000-1100-000005000000}"/>
            </a:ext>
          </a:extLst>
        </xdr:cNvPr>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6" name="AutoShape 10">
          <a:extLst>
            <a:ext uri="{FF2B5EF4-FFF2-40B4-BE49-F238E27FC236}">
              <a16:creationId xmlns:a16="http://schemas.microsoft.com/office/drawing/2014/main" id="{00000000-0008-0000-1100-000006000000}"/>
            </a:ext>
          </a:extLst>
        </xdr:cNvPr>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7" name="AutoShape 11">
          <a:extLst>
            <a:ext uri="{FF2B5EF4-FFF2-40B4-BE49-F238E27FC236}">
              <a16:creationId xmlns:a16="http://schemas.microsoft.com/office/drawing/2014/main" id="{00000000-0008-0000-1100-000007000000}"/>
            </a:ext>
          </a:extLst>
        </xdr:cNvPr>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8" name="AutoShape 12">
          <a:extLst>
            <a:ext uri="{FF2B5EF4-FFF2-40B4-BE49-F238E27FC236}">
              <a16:creationId xmlns:a16="http://schemas.microsoft.com/office/drawing/2014/main" id="{00000000-0008-0000-1100-000008000000}"/>
            </a:ext>
          </a:extLst>
        </xdr:cNvPr>
        <xdr:cNvSpPr>
          <a:spLocks/>
        </xdr:cNvSpPr>
      </xdr:nvSpPr>
      <xdr:spPr bwMode="auto">
        <a:xfrm>
          <a:off x="0" y="59664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9" name="AutoShape 13">
          <a:extLst>
            <a:ext uri="{FF2B5EF4-FFF2-40B4-BE49-F238E27FC236}">
              <a16:creationId xmlns:a16="http://schemas.microsoft.com/office/drawing/2014/main" id="{00000000-0008-0000-1100-000009000000}"/>
            </a:ext>
          </a:extLst>
        </xdr:cNvPr>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0" name="AutoShape 14">
          <a:extLst>
            <a:ext uri="{FF2B5EF4-FFF2-40B4-BE49-F238E27FC236}">
              <a16:creationId xmlns:a16="http://schemas.microsoft.com/office/drawing/2014/main" id="{00000000-0008-0000-1100-00000A000000}"/>
            </a:ext>
          </a:extLst>
        </xdr:cNvPr>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1" name="AutoShape 15">
          <a:extLst>
            <a:ext uri="{FF2B5EF4-FFF2-40B4-BE49-F238E27FC236}">
              <a16:creationId xmlns:a16="http://schemas.microsoft.com/office/drawing/2014/main" id="{00000000-0008-0000-1100-00000B000000}"/>
            </a:ext>
          </a:extLst>
        </xdr:cNvPr>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0</xdr:colOff>
      <xdr:row>18</xdr:row>
      <xdr:rowOff>0</xdr:rowOff>
    </xdr:to>
    <xdr:sp macro="" textlink="">
      <xdr:nvSpPr>
        <xdr:cNvPr id="2" name="AutoShape 6">
          <a:extLst>
            <a:ext uri="{FF2B5EF4-FFF2-40B4-BE49-F238E27FC236}">
              <a16:creationId xmlns:a16="http://schemas.microsoft.com/office/drawing/2014/main" id="{00000000-0008-0000-1200-000002000000}"/>
            </a:ext>
          </a:extLst>
        </xdr:cNvPr>
        <xdr:cNvSpPr>
          <a:spLocks/>
        </xdr:cNvSpPr>
      </xdr:nvSpPr>
      <xdr:spPr bwMode="auto">
        <a:xfrm>
          <a:off x="0" y="115595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3" name="AutoShape 7">
          <a:extLst>
            <a:ext uri="{FF2B5EF4-FFF2-40B4-BE49-F238E27FC236}">
              <a16:creationId xmlns:a16="http://schemas.microsoft.com/office/drawing/2014/main" id="{00000000-0008-0000-1200-000003000000}"/>
            </a:ext>
          </a:extLst>
        </xdr:cNvPr>
        <xdr:cNvSpPr>
          <a:spLocks/>
        </xdr:cNvSpPr>
      </xdr:nvSpPr>
      <xdr:spPr bwMode="auto">
        <a:xfrm>
          <a:off x="0" y="115595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4" name="AutoShape 8">
          <a:extLst>
            <a:ext uri="{FF2B5EF4-FFF2-40B4-BE49-F238E27FC236}">
              <a16:creationId xmlns:a16="http://schemas.microsoft.com/office/drawing/2014/main" id="{00000000-0008-0000-1200-000004000000}"/>
            </a:ext>
          </a:extLst>
        </xdr:cNvPr>
        <xdr:cNvSpPr>
          <a:spLocks/>
        </xdr:cNvSpPr>
      </xdr:nvSpPr>
      <xdr:spPr bwMode="auto">
        <a:xfrm>
          <a:off x="0" y="115595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5" name="AutoShape 9">
          <a:extLst>
            <a:ext uri="{FF2B5EF4-FFF2-40B4-BE49-F238E27FC236}">
              <a16:creationId xmlns:a16="http://schemas.microsoft.com/office/drawing/2014/main" id="{00000000-0008-0000-1200-000005000000}"/>
            </a:ext>
          </a:extLst>
        </xdr:cNvPr>
        <xdr:cNvSpPr>
          <a:spLocks/>
        </xdr:cNvSpPr>
      </xdr:nvSpPr>
      <xdr:spPr bwMode="auto">
        <a:xfrm>
          <a:off x="0" y="115595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6" name="AutoShape 10">
          <a:extLst>
            <a:ext uri="{FF2B5EF4-FFF2-40B4-BE49-F238E27FC236}">
              <a16:creationId xmlns:a16="http://schemas.microsoft.com/office/drawing/2014/main" id="{00000000-0008-0000-1200-000006000000}"/>
            </a:ext>
          </a:extLst>
        </xdr:cNvPr>
        <xdr:cNvSpPr>
          <a:spLocks/>
        </xdr:cNvSpPr>
      </xdr:nvSpPr>
      <xdr:spPr bwMode="auto">
        <a:xfrm>
          <a:off x="0" y="115595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7" name="AutoShape 11">
          <a:extLst>
            <a:ext uri="{FF2B5EF4-FFF2-40B4-BE49-F238E27FC236}">
              <a16:creationId xmlns:a16="http://schemas.microsoft.com/office/drawing/2014/main" id="{00000000-0008-0000-1200-000007000000}"/>
            </a:ext>
          </a:extLst>
        </xdr:cNvPr>
        <xdr:cNvSpPr>
          <a:spLocks/>
        </xdr:cNvSpPr>
      </xdr:nvSpPr>
      <xdr:spPr bwMode="auto">
        <a:xfrm>
          <a:off x="0" y="115595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8" name="AutoShape 12">
          <a:extLst>
            <a:ext uri="{FF2B5EF4-FFF2-40B4-BE49-F238E27FC236}">
              <a16:creationId xmlns:a16="http://schemas.microsoft.com/office/drawing/2014/main" id="{00000000-0008-0000-1200-000008000000}"/>
            </a:ext>
          </a:extLst>
        </xdr:cNvPr>
        <xdr:cNvSpPr>
          <a:spLocks/>
        </xdr:cNvSpPr>
      </xdr:nvSpPr>
      <xdr:spPr bwMode="auto">
        <a:xfrm>
          <a:off x="0" y="115595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9" name="AutoShape 13">
          <a:extLst>
            <a:ext uri="{FF2B5EF4-FFF2-40B4-BE49-F238E27FC236}">
              <a16:creationId xmlns:a16="http://schemas.microsoft.com/office/drawing/2014/main" id="{00000000-0008-0000-1200-000009000000}"/>
            </a:ext>
          </a:extLst>
        </xdr:cNvPr>
        <xdr:cNvSpPr>
          <a:spLocks/>
        </xdr:cNvSpPr>
      </xdr:nvSpPr>
      <xdr:spPr bwMode="auto">
        <a:xfrm>
          <a:off x="0" y="115595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0" name="AutoShape 14">
          <a:extLst>
            <a:ext uri="{FF2B5EF4-FFF2-40B4-BE49-F238E27FC236}">
              <a16:creationId xmlns:a16="http://schemas.microsoft.com/office/drawing/2014/main" id="{00000000-0008-0000-1200-00000A000000}"/>
            </a:ext>
          </a:extLst>
        </xdr:cNvPr>
        <xdr:cNvSpPr>
          <a:spLocks/>
        </xdr:cNvSpPr>
      </xdr:nvSpPr>
      <xdr:spPr bwMode="auto">
        <a:xfrm>
          <a:off x="0" y="115595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11" name="AutoShape 15">
          <a:extLst>
            <a:ext uri="{FF2B5EF4-FFF2-40B4-BE49-F238E27FC236}">
              <a16:creationId xmlns:a16="http://schemas.microsoft.com/office/drawing/2014/main" id="{00000000-0008-0000-1200-00000B000000}"/>
            </a:ext>
          </a:extLst>
        </xdr:cNvPr>
        <xdr:cNvSpPr>
          <a:spLocks/>
        </xdr:cNvSpPr>
      </xdr:nvSpPr>
      <xdr:spPr bwMode="auto">
        <a:xfrm>
          <a:off x="0" y="115595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0.bin"/><Relationship Id="rId3" Type="http://schemas.openxmlformats.org/officeDocument/2006/relationships/printerSettings" Target="../printerSettings/printerSettings105.bin"/><Relationship Id="rId7" Type="http://schemas.openxmlformats.org/officeDocument/2006/relationships/printerSettings" Target="../printerSettings/printerSettings109.bin"/><Relationship Id="rId12" Type="http://schemas.openxmlformats.org/officeDocument/2006/relationships/printerSettings" Target="../printerSettings/printerSettings114.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printerSettings" Target="../printerSettings/printerSettings113.bin"/><Relationship Id="rId5" Type="http://schemas.openxmlformats.org/officeDocument/2006/relationships/printerSettings" Target="../printerSettings/printerSettings107.bin"/><Relationship Id="rId10" Type="http://schemas.openxmlformats.org/officeDocument/2006/relationships/printerSettings" Target="../printerSettings/printerSettings112.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2.bin"/><Relationship Id="rId3" Type="http://schemas.openxmlformats.org/officeDocument/2006/relationships/printerSettings" Target="../printerSettings/printerSettings117.bin"/><Relationship Id="rId7" Type="http://schemas.openxmlformats.org/officeDocument/2006/relationships/printerSettings" Target="../printerSettings/printerSettings121.bin"/><Relationship Id="rId12" Type="http://schemas.openxmlformats.org/officeDocument/2006/relationships/printerSettings" Target="../printerSettings/printerSettings126.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6" Type="http://schemas.openxmlformats.org/officeDocument/2006/relationships/printerSettings" Target="../printerSettings/printerSettings120.bin"/><Relationship Id="rId11" Type="http://schemas.openxmlformats.org/officeDocument/2006/relationships/printerSettings" Target="../printerSettings/printerSettings125.bin"/><Relationship Id="rId5" Type="http://schemas.openxmlformats.org/officeDocument/2006/relationships/printerSettings" Target="../printerSettings/printerSettings119.bin"/><Relationship Id="rId10" Type="http://schemas.openxmlformats.org/officeDocument/2006/relationships/printerSettings" Target="../printerSettings/printerSettings124.bin"/><Relationship Id="rId4" Type="http://schemas.openxmlformats.org/officeDocument/2006/relationships/printerSettings" Target="../printerSettings/printerSettings118.bin"/><Relationship Id="rId9" Type="http://schemas.openxmlformats.org/officeDocument/2006/relationships/printerSettings" Target="../printerSettings/printerSettings12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drawing" Target="../drawings/drawing1.xml"/><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46.bin"/><Relationship Id="rId13" Type="http://schemas.openxmlformats.org/officeDocument/2006/relationships/drawing" Target="../drawings/drawing2.xml"/><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printerSettings" Target="../printerSettings/printerSettings150.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58.bin"/><Relationship Id="rId3" Type="http://schemas.openxmlformats.org/officeDocument/2006/relationships/printerSettings" Target="../printerSettings/printerSettings153.bin"/><Relationship Id="rId7" Type="http://schemas.openxmlformats.org/officeDocument/2006/relationships/printerSettings" Target="../printerSettings/printerSettings157.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 Id="rId6" Type="http://schemas.openxmlformats.org/officeDocument/2006/relationships/printerSettings" Target="../printerSettings/printerSettings156.bin"/><Relationship Id="rId11" Type="http://schemas.openxmlformats.org/officeDocument/2006/relationships/drawing" Target="../drawings/drawing3.xml"/><Relationship Id="rId5" Type="http://schemas.openxmlformats.org/officeDocument/2006/relationships/printerSettings" Target="../printerSettings/printerSettings155.bin"/><Relationship Id="rId10" Type="http://schemas.openxmlformats.org/officeDocument/2006/relationships/printerSettings" Target="../printerSettings/printerSettings160.bin"/><Relationship Id="rId4" Type="http://schemas.openxmlformats.org/officeDocument/2006/relationships/printerSettings" Target="../printerSettings/printerSettings154.bin"/><Relationship Id="rId9" Type="http://schemas.openxmlformats.org/officeDocument/2006/relationships/printerSettings" Target="../printerSettings/printerSettings159.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drawing" Target="../drawings/drawing4.xml"/><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80.bin"/><Relationship Id="rId3" Type="http://schemas.openxmlformats.org/officeDocument/2006/relationships/printerSettings" Target="../printerSettings/printerSettings175.bin"/><Relationship Id="rId7" Type="http://schemas.openxmlformats.org/officeDocument/2006/relationships/printerSettings" Target="../printerSettings/printerSettings179.bin"/><Relationship Id="rId12" Type="http://schemas.openxmlformats.org/officeDocument/2006/relationships/printerSettings" Target="../printerSettings/printerSettings184.bin"/><Relationship Id="rId2" Type="http://schemas.openxmlformats.org/officeDocument/2006/relationships/printerSettings" Target="../printerSettings/printerSettings174.bin"/><Relationship Id="rId1" Type="http://schemas.openxmlformats.org/officeDocument/2006/relationships/printerSettings" Target="../printerSettings/printerSettings173.bin"/><Relationship Id="rId6" Type="http://schemas.openxmlformats.org/officeDocument/2006/relationships/printerSettings" Target="../printerSettings/printerSettings178.bin"/><Relationship Id="rId11" Type="http://schemas.openxmlformats.org/officeDocument/2006/relationships/printerSettings" Target="../printerSettings/printerSettings183.bin"/><Relationship Id="rId5" Type="http://schemas.openxmlformats.org/officeDocument/2006/relationships/printerSettings" Target="../printerSettings/printerSettings177.bin"/><Relationship Id="rId10" Type="http://schemas.openxmlformats.org/officeDocument/2006/relationships/printerSettings" Target="../printerSettings/printerSettings182.bin"/><Relationship Id="rId4" Type="http://schemas.openxmlformats.org/officeDocument/2006/relationships/printerSettings" Target="../printerSettings/printerSettings176.bin"/><Relationship Id="rId9" Type="http://schemas.openxmlformats.org/officeDocument/2006/relationships/printerSettings" Target="../printerSettings/printerSettings181.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92.bin"/><Relationship Id="rId3" Type="http://schemas.openxmlformats.org/officeDocument/2006/relationships/printerSettings" Target="../printerSettings/printerSettings187.bin"/><Relationship Id="rId7" Type="http://schemas.openxmlformats.org/officeDocument/2006/relationships/printerSettings" Target="../printerSettings/printerSettings191.bin"/><Relationship Id="rId12" Type="http://schemas.openxmlformats.org/officeDocument/2006/relationships/printerSettings" Target="../printerSettings/printerSettings196.bin"/><Relationship Id="rId2" Type="http://schemas.openxmlformats.org/officeDocument/2006/relationships/printerSettings" Target="../printerSettings/printerSettings186.bin"/><Relationship Id="rId1" Type="http://schemas.openxmlformats.org/officeDocument/2006/relationships/printerSettings" Target="../printerSettings/printerSettings185.bin"/><Relationship Id="rId6" Type="http://schemas.openxmlformats.org/officeDocument/2006/relationships/printerSettings" Target="../printerSettings/printerSettings190.bin"/><Relationship Id="rId11" Type="http://schemas.openxmlformats.org/officeDocument/2006/relationships/printerSettings" Target="../printerSettings/printerSettings195.bin"/><Relationship Id="rId5" Type="http://schemas.openxmlformats.org/officeDocument/2006/relationships/printerSettings" Target="../printerSettings/printerSettings189.bin"/><Relationship Id="rId10" Type="http://schemas.openxmlformats.org/officeDocument/2006/relationships/printerSettings" Target="../printerSettings/printerSettings194.bin"/><Relationship Id="rId4" Type="http://schemas.openxmlformats.org/officeDocument/2006/relationships/printerSettings" Target="../printerSettings/printerSettings188.bin"/><Relationship Id="rId9" Type="http://schemas.openxmlformats.org/officeDocument/2006/relationships/printerSettings" Target="../printerSettings/printerSettings193.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04.bin"/><Relationship Id="rId13" Type="http://schemas.openxmlformats.org/officeDocument/2006/relationships/drawing" Target="../drawings/drawing5.xml"/><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12" Type="http://schemas.openxmlformats.org/officeDocument/2006/relationships/printerSettings" Target="../printerSettings/printerSettings208.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11" Type="http://schemas.openxmlformats.org/officeDocument/2006/relationships/printerSettings" Target="../printerSettings/printerSettings207.bin"/><Relationship Id="rId5" Type="http://schemas.openxmlformats.org/officeDocument/2006/relationships/printerSettings" Target="../printerSettings/printerSettings201.bin"/><Relationship Id="rId10" Type="http://schemas.openxmlformats.org/officeDocument/2006/relationships/printerSettings" Target="../printerSettings/printerSettings206.bin"/><Relationship Id="rId4" Type="http://schemas.openxmlformats.org/officeDocument/2006/relationships/printerSettings" Target="../printerSettings/printerSettings200.bin"/><Relationship Id="rId9" Type="http://schemas.openxmlformats.org/officeDocument/2006/relationships/printerSettings" Target="../printerSettings/printerSettings205.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drawing" Target="../drawings/drawing6.xml"/><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0" Type="http://schemas.openxmlformats.org/officeDocument/2006/relationships/printerSettings" Target="../printerSettings/printerSettings76.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6.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8.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
  <sheetViews>
    <sheetView workbookViewId="0">
      <pane ySplit="1" topLeftCell="A2" activePane="bottomLeft" state="frozen"/>
      <selection pane="bottomLeft" activeCell="B14" sqref="B14"/>
    </sheetView>
  </sheetViews>
  <sheetFormatPr defaultColWidth="8.86328125" defaultRowHeight="12.75" x14ac:dyDescent="0.25"/>
  <cols>
    <col min="1" max="1" width="4.3984375" style="1" customWidth="1"/>
    <col min="2" max="2" width="86.265625" style="1" customWidth="1"/>
    <col min="3" max="16384" width="8.86328125" style="1"/>
  </cols>
  <sheetData>
    <row r="1" spans="1:4" ht="22.9" x14ac:dyDescent="0.25">
      <c r="A1" s="226" t="s">
        <v>0</v>
      </c>
      <c r="B1" s="226"/>
    </row>
    <row r="2" spans="1:4" ht="18.75" x14ac:dyDescent="0.25">
      <c r="A2" s="189" t="s">
        <v>1</v>
      </c>
      <c r="B2" s="3"/>
    </row>
    <row r="3" spans="1:4" x14ac:dyDescent="0.25">
      <c r="A3" s="190"/>
      <c r="B3" s="191" t="s">
        <v>2</v>
      </c>
    </row>
    <row r="4" spans="1:4" s="3" customFormat="1" ht="18" customHeight="1" x14ac:dyDescent="0.25">
      <c r="A4" s="2"/>
      <c r="B4" s="193" t="str">
        <f ca="1">'66(1)'!A1</f>
        <v>66(1)　国民健康保険の状況　－　加入・保険料調定・徴収状況</v>
      </c>
      <c r="D4" s="3" t="s">
        <v>3</v>
      </c>
    </row>
    <row r="5" spans="1:4" s="3" customFormat="1" ht="18" customHeight="1" x14ac:dyDescent="0.25">
      <c r="A5" s="2"/>
      <c r="B5" s="193" t="str">
        <f ca="1">'66(2)'!A1</f>
        <v>66(2)　国民健康保険の状況　－　保険給付状況</v>
      </c>
    </row>
    <row r="6" spans="1:4" s="3" customFormat="1" ht="18" customHeight="1" x14ac:dyDescent="0.25">
      <c r="A6" s="2"/>
      <c r="B6" s="193" t="str">
        <f ca="1">'67'!A1</f>
        <v>67　障害者・老人医療の概況</v>
      </c>
    </row>
    <row r="7" spans="1:4" s="3" customFormat="1" ht="18" customHeight="1" x14ac:dyDescent="0.25">
      <c r="A7" s="2"/>
      <c r="B7" s="193" t="str">
        <f ca="1">'68'!A1</f>
        <v>68　ひとり親家庭・子ども医療の概況</v>
      </c>
    </row>
    <row r="8" spans="1:4" s="3" customFormat="1" ht="18" customHeight="1" x14ac:dyDescent="0.25">
      <c r="A8" s="2"/>
      <c r="B8" s="193" t="str">
        <f ca="1">'69'!A1</f>
        <v>69　国民年金の状況</v>
      </c>
    </row>
    <row r="9" spans="1:4" s="3" customFormat="1" ht="18" customHeight="1" x14ac:dyDescent="0.25">
      <c r="A9" s="2"/>
      <c r="B9" s="193" t="str">
        <f ca="1">'70'!A1</f>
        <v>70　生活保護の状況</v>
      </c>
    </row>
    <row r="10" spans="1:4" s="3" customFormat="1" ht="18" customHeight="1" x14ac:dyDescent="0.25">
      <c r="A10" s="2"/>
      <c r="B10" s="193" t="str">
        <f ca="1">'71'!A1</f>
        <v>71　児童手当の支給状況</v>
      </c>
    </row>
    <row r="11" spans="1:4" s="3" customFormat="1" ht="18" customHeight="1" x14ac:dyDescent="0.25">
      <c r="A11" s="2"/>
      <c r="B11" s="193" t="str">
        <f ca="1">'72'!A1</f>
        <v>72　保育所の概況</v>
      </c>
    </row>
    <row r="12" spans="1:4" s="3" customFormat="1" ht="18" customHeight="1" x14ac:dyDescent="0.25">
      <c r="A12" s="2"/>
      <c r="B12" s="193" t="str">
        <f ca="1">'73'!A1</f>
        <v>73　子育て支援センターほっぺの利用状況</v>
      </c>
    </row>
    <row r="13" spans="1:4" s="3" customFormat="1" ht="18" customHeight="1" x14ac:dyDescent="0.25">
      <c r="A13" s="2"/>
      <c r="B13" s="193" t="str">
        <f ca="1">'74'!A1</f>
        <v>74　放課後こどもクラブの概況</v>
      </c>
    </row>
    <row r="14" spans="1:4" s="3" customFormat="1" ht="18" customHeight="1" x14ac:dyDescent="0.25">
      <c r="A14" s="2"/>
      <c r="B14" s="193" t="str">
        <f ca="1">'75'!A1</f>
        <v>75　養護老人ホーム永寿園とよなかの概況</v>
      </c>
    </row>
    <row r="15" spans="1:4" s="3" customFormat="1" ht="18" customHeight="1" x14ac:dyDescent="0.25">
      <c r="A15" s="2"/>
      <c r="B15" s="193" t="str">
        <f ca="1">'76'!A1</f>
        <v>76　介護老人保健施設かがやきの利用状況</v>
      </c>
    </row>
    <row r="16" spans="1:4" s="3" customFormat="1" ht="18" customHeight="1" x14ac:dyDescent="0.25">
      <c r="A16" s="2"/>
      <c r="B16" s="193" t="str">
        <f ca="1">'77'!A1</f>
        <v>77　障害者手帳の交付数</v>
      </c>
    </row>
    <row r="17" spans="1:2" s="3" customFormat="1" ht="18" customHeight="1" x14ac:dyDescent="0.25">
      <c r="A17" s="2"/>
      <c r="B17" s="193" t="str">
        <f ca="1">'78'!A1</f>
        <v>78　児童福祉施設</v>
      </c>
    </row>
    <row r="18" spans="1:2" s="3" customFormat="1" ht="18" customHeight="1" x14ac:dyDescent="0.25">
      <c r="A18" s="2"/>
      <c r="B18" s="193" t="str">
        <f ca="1">'79'!A1</f>
        <v>79　障害福祉センターひまわりの利用状況</v>
      </c>
    </row>
    <row r="19" spans="1:2" s="3" customFormat="1" ht="18" customHeight="1" x14ac:dyDescent="0.25">
      <c r="A19" s="2"/>
      <c r="B19" s="193" t="str">
        <f ca="1">'80'!A1</f>
        <v>80　指定生活介護事業所</v>
      </c>
    </row>
    <row r="20" spans="1:2" s="3" customFormat="1" ht="18" customHeight="1" x14ac:dyDescent="0.25">
      <c r="A20" s="2"/>
      <c r="B20" s="193" t="str">
        <f ca="1">'81'!A1</f>
        <v>81　地域共生センターの利用状況</v>
      </c>
    </row>
    <row r="21" spans="1:2" s="3" customFormat="1" ht="18" customHeight="1" x14ac:dyDescent="0.25">
      <c r="A21" s="2"/>
      <c r="B21" s="193" t="str">
        <f ca="1">'82'!A1</f>
        <v>82　人権平和センターの概況</v>
      </c>
    </row>
  </sheetData>
  <customSheetViews>
    <customSheetView guid="{18957759-A24B-42E8-B03E-81581C5222B9}">
      <pane ySplit="1" topLeftCell="A4" activePane="bottomLeft" state="frozen"/>
      <selection pane="bottomLeft" activeCell="B23" sqref="B23"/>
      <pageMargins left="0" right="0" top="0" bottom="0" header="0" footer="0"/>
      <pageSetup paperSize="9" orientation="portrait" verticalDpi="0" r:id="rId1"/>
    </customSheetView>
    <customSheetView guid="{438573F8-0C9C-4161-80B2-64CCB6626F78}">
      <pane ySplit="3" topLeftCell="A4" activePane="bottomLeft" state="frozen"/>
      <selection pane="bottomLeft" activeCell="B16" sqref="B16"/>
      <pageMargins left="0" right="0" top="0" bottom="0" header="0" footer="0"/>
      <pageSetup paperSize="9" orientation="portrait" verticalDpi="0" r:id="rId2"/>
    </customSheetView>
    <customSheetView guid="{AF8600AF-68AE-4DF5-88A8-0B20099202CF}">
      <pane ySplit="3" topLeftCell="A4" activePane="bottomLeft" state="frozen"/>
      <selection pane="bottomLeft" activeCell="B3" sqref="B3"/>
      <pageMargins left="0" right="0" top="0" bottom="0" header="0" footer="0"/>
      <pageSetup paperSize="9" orientation="portrait" verticalDpi="0" r:id="rId3"/>
    </customSheetView>
    <customSheetView guid="{2ABD5D7A-60CE-44C5-B00C-4F676D49A6C9}">
      <pane ySplit="3" topLeftCell="A4" activePane="bottomLeft" state="frozen"/>
      <selection pane="bottomLeft" activeCell="B16" sqref="B16"/>
      <pageMargins left="0" right="0" top="0" bottom="0" header="0" footer="0"/>
      <pageSetup paperSize="9" orientation="portrait" verticalDpi="0" r:id="rId4"/>
    </customSheetView>
    <customSheetView guid="{D46A796F-B497-4159-95A0-24635A0CAB61}">
      <pane ySplit="3" topLeftCell="A4" activePane="bottomLeft" state="frozen"/>
      <selection pane="bottomLeft" sqref="A1:B1"/>
      <pageMargins left="0" right="0" top="0" bottom="0" header="0" footer="0"/>
      <pageSetup paperSize="9" orientation="portrait" verticalDpi="0" r:id="rId5"/>
    </customSheetView>
    <customSheetView guid="{DB5DE4BE-BF21-4393-A0F3-206FDA9295A1}">
      <pane ySplit="3" topLeftCell="A4" activePane="bottomLeft" state="frozen"/>
      <selection pane="bottomLeft" sqref="A1:B1"/>
      <pageMargins left="0" right="0" top="0" bottom="0" header="0" footer="0"/>
      <pageSetup paperSize="9" orientation="portrait" verticalDpi="0" r:id="rId6"/>
    </customSheetView>
    <customSheetView guid="{8FA0EC79-6C57-49A8-9F67-BFECAB226302}">
      <pane ySplit="3" topLeftCell="A4" activePane="bottomLeft" state="frozen"/>
      <selection pane="bottomLeft" activeCell="B16" sqref="B16"/>
      <pageMargins left="0" right="0" top="0" bottom="0" header="0" footer="0"/>
      <pageSetup paperSize="9" orientation="portrait" verticalDpi="0" r:id="rId7"/>
    </customSheetView>
    <customSheetView guid="{BA1D5D15-B28A-43CF-BB70-5CD45EAF83BC}">
      <pane ySplit="3" topLeftCell="A10" activePane="bottomLeft" state="frozen"/>
      <selection pane="bottomLeft" activeCell="B3" sqref="B3"/>
      <pageMargins left="0" right="0" top="0" bottom="0" header="0" footer="0"/>
      <pageSetup paperSize="9" orientation="portrait" verticalDpi="0" r:id="rId8"/>
    </customSheetView>
    <customSheetView guid="{27C518E9-D91A-4F10-A306-C905BC2AE38A}">
      <pane ySplit="3" topLeftCell="A10" activePane="bottomLeft" state="frozen"/>
      <selection pane="bottomLeft" activeCell="B3" sqref="B3"/>
      <pageMargins left="0" right="0" top="0" bottom="0" header="0" footer="0"/>
      <pageSetup paperSize="9" orientation="portrait" verticalDpi="0" r:id="rId9"/>
    </customSheetView>
  </customSheetViews>
  <mergeCells count="1">
    <mergeCell ref="A1:B1"/>
  </mergeCells>
  <phoneticPr fontId="2"/>
  <hyperlinks>
    <hyperlink ref="B4" location="'66(1)'!A1" display="'66(1)'!A1" xr:uid="{00000000-0004-0000-0000-000000000000}"/>
    <hyperlink ref="B5" location="'66(2)'!A1" display="'66(2)'!A1" xr:uid="{00000000-0004-0000-0000-000001000000}"/>
    <hyperlink ref="B6" location="'67'!A1" display="'67'!A1" xr:uid="{00000000-0004-0000-0000-000002000000}"/>
    <hyperlink ref="B7" location="'68'!A1" display="'68'!A1" xr:uid="{00000000-0004-0000-0000-000003000000}"/>
    <hyperlink ref="B8" location="'69'!A1" display="'69'!A1" xr:uid="{00000000-0004-0000-0000-000004000000}"/>
    <hyperlink ref="B9" location="'70'!A1" display="'70'!A1" xr:uid="{00000000-0004-0000-0000-000005000000}"/>
    <hyperlink ref="B11" location="'72'!A1" display="'72'!A1" xr:uid="{00000000-0004-0000-0000-000006000000}"/>
    <hyperlink ref="B12" location="'73'!A1" display="'73'!A1" xr:uid="{00000000-0004-0000-0000-000007000000}"/>
    <hyperlink ref="B13" location="'74'!A1" display="'74'!A1" xr:uid="{00000000-0004-0000-0000-000008000000}"/>
    <hyperlink ref="B20" location="'81'!A1" display="'81'!A1" xr:uid="{00000000-0004-0000-0000-000009000000}"/>
    <hyperlink ref="B21" location="'82'!A1" display="'82'!A1" xr:uid="{00000000-0004-0000-0000-00000A000000}"/>
    <hyperlink ref="B15" location="'76'!A1" display="'76'!A1" xr:uid="{00000000-0004-0000-0000-00000B000000}"/>
    <hyperlink ref="B14" location="'75'!A1" display="'75'!A1" xr:uid="{00000000-0004-0000-0000-00000C000000}"/>
    <hyperlink ref="B16" location="'77'!A1" display="'77'!A1" xr:uid="{00000000-0004-0000-0000-00000D000000}"/>
    <hyperlink ref="B17" location="'78'!A1" display="'78'!A1" xr:uid="{00000000-0004-0000-0000-00000E000000}"/>
    <hyperlink ref="B18" location="'79'!A1" display="'79'!A1" xr:uid="{00000000-0004-0000-0000-00000F000000}"/>
    <hyperlink ref="B10" location="'71'!A1" display="'71'!A1" xr:uid="{00000000-0004-0000-0000-000010000000}"/>
    <hyperlink ref="B19" location="'80'!A1" display="'80'!A1" xr:uid="{00000000-0004-0000-0000-000011000000}"/>
  </hyperlinks>
  <pageMargins left="0.2" right="0.2" top="0.75" bottom="0.75" header="0.3" footer="0.3"/>
  <pageSetup paperSize="9"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A1:K14"/>
  <sheetViews>
    <sheetView view="pageLayout" zoomScale="85" zoomScaleNormal="100" zoomScaleSheetLayoutView="100" zoomScalePageLayoutView="85" workbookViewId="0">
      <selection sqref="A1:B1"/>
    </sheetView>
  </sheetViews>
  <sheetFormatPr defaultColWidth="1.59765625" defaultRowHeight="12" x14ac:dyDescent="0.25"/>
  <cols>
    <col min="1" max="1" width="19.1328125" style="2" customWidth="1"/>
    <col min="2" max="2" width="18.265625" style="2" customWidth="1"/>
    <col min="3" max="4" width="13.1328125" style="2" customWidth="1"/>
    <col min="5" max="6" width="18.265625" style="2" customWidth="1"/>
    <col min="7" max="13" width="1.59765625" style="2"/>
    <col min="14" max="14" width="1.59765625" style="2" customWidth="1"/>
    <col min="15" max="16384" width="1.59765625" style="2"/>
  </cols>
  <sheetData>
    <row r="1" spans="1:11" s="4" customFormat="1" ht="17.25" customHeight="1" x14ac:dyDescent="0.25">
      <c r="A1" s="72" t="str">
        <f ca="1">MID(CELL("FILENAME",A1),FIND("]",CELL("FILENAME",A1))+1,99)&amp;"　"&amp;"子育て支援センターほっぺの利用状況"</f>
        <v>73　子育て支援センターほっぺの利用状況</v>
      </c>
      <c r="B1" s="72"/>
      <c r="C1" s="72"/>
      <c r="D1" s="72"/>
      <c r="E1" s="72"/>
      <c r="F1" s="72"/>
    </row>
    <row r="2" spans="1:11" s="151" customFormat="1" ht="9" customHeight="1" x14ac:dyDescent="0.25">
      <c r="A2" s="73"/>
      <c r="B2" s="73"/>
      <c r="C2" s="73"/>
      <c r="D2" s="73"/>
      <c r="E2" s="73"/>
      <c r="F2" s="73"/>
    </row>
    <row r="3" spans="1:11" s="151" customFormat="1" ht="1.5" customHeight="1" x14ac:dyDescent="0.25">
      <c r="A3" s="73"/>
      <c r="B3" s="73"/>
      <c r="C3" s="73"/>
      <c r="D3" s="73"/>
      <c r="E3" s="73"/>
      <c r="F3" s="73"/>
    </row>
    <row r="4" spans="1:11" s="151" customFormat="1" ht="1.5" customHeight="1" x14ac:dyDescent="0.25">
      <c r="A4" s="73"/>
      <c r="B4" s="73"/>
      <c r="C4" s="73"/>
      <c r="D4" s="73"/>
      <c r="E4" s="73"/>
      <c r="F4" s="73"/>
    </row>
    <row r="5" spans="1:11" s="151" customFormat="1" ht="1.5" customHeight="1" x14ac:dyDescent="0.25">
      <c r="A5" s="73"/>
      <c r="B5" s="73"/>
      <c r="C5" s="73"/>
      <c r="D5" s="73"/>
      <c r="E5" s="73"/>
      <c r="F5" s="73"/>
    </row>
    <row r="6" spans="1:11" s="151" customFormat="1" ht="1.5" customHeight="1" x14ac:dyDescent="0.25"/>
    <row r="7" spans="1:11" ht="28.5" customHeight="1" x14ac:dyDescent="0.25">
      <c r="A7" s="272" t="s">
        <v>4</v>
      </c>
      <c r="B7" s="327" t="s">
        <v>158</v>
      </c>
      <c r="C7" s="275" t="s">
        <v>159</v>
      </c>
      <c r="D7" s="236"/>
      <c r="E7" s="315" t="s">
        <v>160</v>
      </c>
      <c r="F7" s="318" t="s">
        <v>161</v>
      </c>
    </row>
    <row r="8" spans="1:11" ht="28.5" customHeight="1" x14ac:dyDescent="0.25">
      <c r="A8" s="274"/>
      <c r="B8" s="328"/>
      <c r="C8" s="210" t="s">
        <v>162</v>
      </c>
      <c r="D8" s="210" t="s">
        <v>163</v>
      </c>
      <c r="E8" s="317"/>
      <c r="F8" s="320"/>
    </row>
    <row r="9" spans="1:11" ht="42" customHeight="1" x14ac:dyDescent="0.25">
      <c r="A9" s="194" t="s">
        <v>5</v>
      </c>
      <c r="B9" s="74">
        <v>257</v>
      </c>
      <c r="C9" s="8">
        <v>740</v>
      </c>
      <c r="D9" s="8">
        <v>887</v>
      </c>
      <c r="E9" s="8">
        <v>25650</v>
      </c>
      <c r="F9" s="8">
        <v>103</v>
      </c>
      <c r="K9" s="75"/>
    </row>
    <row r="10" spans="1:11" ht="42" customHeight="1" x14ac:dyDescent="0.25">
      <c r="A10" s="195" t="s">
        <v>6</v>
      </c>
      <c r="B10" s="8">
        <v>230</v>
      </c>
      <c r="C10" s="8">
        <v>977</v>
      </c>
      <c r="D10" s="8">
        <v>1233</v>
      </c>
      <c r="E10" s="8">
        <v>14696</v>
      </c>
      <c r="F10" s="8">
        <v>31</v>
      </c>
    </row>
    <row r="11" spans="1:11" ht="42" customHeight="1" x14ac:dyDescent="0.25">
      <c r="A11" s="195" t="s">
        <v>7</v>
      </c>
      <c r="B11" s="18">
        <v>226</v>
      </c>
      <c r="C11" s="18">
        <v>1019</v>
      </c>
      <c r="D11" s="18">
        <v>1301</v>
      </c>
      <c r="E11" s="18">
        <v>13875</v>
      </c>
      <c r="F11" s="18">
        <v>31</v>
      </c>
    </row>
    <row r="12" spans="1:11" ht="42" customHeight="1" x14ac:dyDescent="0.25">
      <c r="A12" s="195" t="s">
        <v>8</v>
      </c>
      <c r="B12" s="18">
        <v>222</v>
      </c>
      <c r="C12" s="18">
        <v>846</v>
      </c>
      <c r="D12" s="18">
        <v>1788</v>
      </c>
      <c r="E12" s="18">
        <v>25271</v>
      </c>
      <c r="F12" s="18">
        <v>43</v>
      </c>
    </row>
    <row r="13" spans="1:11" ht="42" customHeight="1" x14ac:dyDescent="0.25">
      <c r="A13" s="19" t="s">
        <v>9</v>
      </c>
      <c r="B13" s="20">
        <v>393</v>
      </c>
      <c r="C13" s="20">
        <v>841</v>
      </c>
      <c r="D13" s="20">
        <v>2573</v>
      </c>
      <c r="E13" s="20">
        <v>60155</v>
      </c>
      <c r="F13" s="20">
        <v>49</v>
      </c>
    </row>
    <row r="14" spans="1:11" x14ac:dyDescent="0.25">
      <c r="F14" s="6" t="s">
        <v>164</v>
      </c>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F15" sqref="F15"/>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selection activeCell="F15" sqref="F15"/>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F15" sqref="F15"/>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F14" sqref="F14"/>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selection activeCell="F16" sqref="F16"/>
      <pageMargins left="0" right="0" top="0" bottom="0" header="0" footer="0"/>
      <printOptions horizontalCentered="1"/>
      <pageSetup paperSize="9" fitToHeight="0" orientation="portrait" r:id="rId6"/>
      <headerFooter alignWithMargins="0"/>
    </customSheetView>
    <customSheetView guid="{BDB16FDC-C9A6-464E-B066-6BFD3C128E61}" showPageBreaks="1" printArea="1" view="pageBreakPreview">
      <selection activeCell="E1" sqref="E1"/>
      <pageMargins left="0" right="0" top="0" bottom="0" header="0" footer="0"/>
      <printOptions horizontalCentered="1"/>
      <pageSetup paperSize="9" fitToHeight="0" orientation="portrait" r:id="rId7"/>
      <headerFooter alignWithMargins="0"/>
    </customSheetView>
    <customSheetView guid="{DB5DE4BE-BF21-4393-A0F3-206FDA9295A1}">
      <selection activeCell="F14" sqref="F14"/>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F15" sqref="F15"/>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selection activeCell="F15" sqref="F15"/>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selection activeCell="F15" sqref="F15"/>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5">
    <mergeCell ref="A7:A8"/>
    <mergeCell ref="E7:E8"/>
    <mergeCell ref="C7:D7"/>
    <mergeCell ref="F7:F8"/>
    <mergeCell ref="B7:B8"/>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dimension ref="A1:K18"/>
  <sheetViews>
    <sheetView view="pageLayout" zoomScale="85" zoomScaleNormal="100" zoomScaleSheetLayoutView="100" zoomScalePageLayoutView="85" workbookViewId="0">
      <selection sqref="A1:B1"/>
    </sheetView>
  </sheetViews>
  <sheetFormatPr defaultColWidth="1.59765625" defaultRowHeight="12" x14ac:dyDescent="0.25"/>
  <cols>
    <col min="1" max="1" width="15.3984375" style="2" customWidth="1"/>
    <col min="2" max="2" width="11.265625" style="2" customWidth="1"/>
    <col min="3" max="8" width="7.1328125" style="2" customWidth="1"/>
    <col min="9" max="11" width="10.265625" style="2" customWidth="1"/>
    <col min="12" max="16384" width="1.59765625" style="2"/>
  </cols>
  <sheetData>
    <row r="1" spans="1:11" s="4" customFormat="1" ht="17.25" customHeight="1" x14ac:dyDescent="0.25">
      <c r="A1" s="4" t="str">
        <f ca="1">MID(CELL("FILENAME",A1),FIND("]",CELL("FILENAME",A1))+1,99)&amp;"　"&amp;"放課後こどもクラブの概況"</f>
        <v>74　放課後こどもクラブの概況</v>
      </c>
    </row>
    <row r="2" spans="1:11" ht="9" customHeight="1" x14ac:dyDescent="0.25">
      <c r="A2" s="21"/>
      <c r="B2" s="21"/>
      <c r="C2" s="21"/>
      <c r="D2" s="21"/>
      <c r="E2" s="21"/>
      <c r="F2" s="21"/>
      <c r="G2" s="21"/>
      <c r="H2" s="21"/>
      <c r="I2" s="21"/>
      <c r="J2" s="21"/>
      <c r="K2" s="21"/>
    </row>
    <row r="3" spans="1:11" s="151" customFormat="1" ht="24" customHeight="1" x14ac:dyDescent="0.25">
      <c r="A3" s="295" t="s">
        <v>165</v>
      </c>
      <c r="B3" s="295"/>
      <c r="C3" s="295"/>
      <c r="D3" s="295"/>
      <c r="E3" s="295"/>
      <c r="F3" s="295"/>
      <c r="G3" s="295"/>
      <c r="H3" s="295"/>
      <c r="I3" s="295"/>
      <c r="J3" s="295"/>
      <c r="K3" s="295"/>
    </row>
    <row r="4" spans="1:11" s="151" customFormat="1" ht="9" customHeight="1" x14ac:dyDescent="0.25">
      <c r="A4" s="209"/>
      <c r="B4" s="209"/>
      <c r="C4" s="209"/>
      <c r="D4" s="209"/>
      <c r="E4" s="209"/>
      <c r="F4" s="209"/>
      <c r="G4" s="209"/>
      <c r="H4" s="209"/>
      <c r="I4" s="209"/>
      <c r="J4" s="209"/>
      <c r="K4" s="209"/>
    </row>
    <row r="5" spans="1:11" s="151" customFormat="1" ht="1.5" customHeight="1" x14ac:dyDescent="0.25">
      <c r="A5" s="209"/>
      <c r="B5" s="209"/>
      <c r="C5" s="209"/>
      <c r="D5" s="209"/>
      <c r="E5" s="209"/>
      <c r="F5" s="209"/>
      <c r="G5" s="209"/>
      <c r="H5" s="209"/>
      <c r="I5" s="209"/>
      <c r="J5" s="209"/>
      <c r="K5" s="209"/>
    </row>
    <row r="6" spans="1:11" ht="1.5" customHeight="1" x14ac:dyDescent="0.25"/>
    <row r="7" spans="1:11" ht="9" customHeight="1" x14ac:dyDescent="0.25">
      <c r="K7" s="6" t="s">
        <v>166</v>
      </c>
    </row>
    <row r="8" spans="1:11" s="12" customFormat="1" ht="28.5" customHeight="1" x14ac:dyDescent="0.25">
      <c r="A8" s="272" t="s">
        <v>4</v>
      </c>
      <c r="B8" s="329" t="s">
        <v>167</v>
      </c>
      <c r="C8" s="275" t="s">
        <v>168</v>
      </c>
      <c r="D8" s="235"/>
      <c r="E8" s="235"/>
      <c r="F8" s="235"/>
      <c r="G8" s="235"/>
      <c r="H8" s="235"/>
      <c r="I8" s="275" t="s">
        <v>169</v>
      </c>
      <c r="J8" s="235"/>
      <c r="K8" s="235"/>
    </row>
    <row r="9" spans="1:11" s="12" customFormat="1" ht="42.75" customHeight="1" x14ac:dyDescent="0.25">
      <c r="A9" s="274"/>
      <c r="B9" s="330"/>
      <c r="C9" s="210" t="s">
        <v>87</v>
      </c>
      <c r="D9" s="210" t="s">
        <v>170</v>
      </c>
      <c r="E9" s="210" t="s">
        <v>171</v>
      </c>
      <c r="F9" s="210" t="s">
        <v>172</v>
      </c>
      <c r="G9" s="210" t="s">
        <v>173</v>
      </c>
      <c r="H9" s="210" t="s">
        <v>174</v>
      </c>
      <c r="I9" s="210" t="s">
        <v>87</v>
      </c>
      <c r="J9" s="65" t="s">
        <v>175</v>
      </c>
      <c r="K9" s="65" t="s">
        <v>176</v>
      </c>
    </row>
    <row r="10" spans="1:11" ht="42" customHeight="1" x14ac:dyDescent="0.25">
      <c r="A10" s="194" t="s">
        <v>5</v>
      </c>
      <c r="B10" s="66">
        <v>79</v>
      </c>
      <c r="C10" s="8">
        <v>4432</v>
      </c>
      <c r="D10" s="8">
        <v>1459</v>
      </c>
      <c r="E10" s="8">
        <v>1262</v>
      </c>
      <c r="F10" s="8">
        <v>1004</v>
      </c>
      <c r="G10" s="8">
        <v>669</v>
      </c>
      <c r="H10" s="8">
        <v>38</v>
      </c>
      <c r="I10" s="8">
        <v>241</v>
      </c>
      <c r="J10" s="67">
        <v>70</v>
      </c>
      <c r="K10" s="67">
        <v>171</v>
      </c>
    </row>
    <row r="11" spans="1:11" ht="42" customHeight="1" x14ac:dyDescent="0.25">
      <c r="A11" s="195" t="s">
        <v>6</v>
      </c>
      <c r="B11" s="66">
        <v>82</v>
      </c>
      <c r="C11" s="8">
        <v>4623</v>
      </c>
      <c r="D11" s="8">
        <v>1461</v>
      </c>
      <c r="E11" s="8">
        <v>1372</v>
      </c>
      <c r="F11" s="8">
        <v>1043</v>
      </c>
      <c r="G11" s="8">
        <v>713</v>
      </c>
      <c r="H11" s="8">
        <v>34</v>
      </c>
      <c r="I11" s="8">
        <v>226</v>
      </c>
      <c r="J11" s="67">
        <v>60</v>
      </c>
      <c r="K11" s="67">
        <v>166</v>
      </c>
    </row>
    <row r="12" spans="1:11" ht="42" customHeight="1" x14ac:dyDescent="0.25">
      <c r="A12" s="195" t="s">
        <v>7</v>
      </c>
      <c r="B12" s="66">
        <v>82</v>
      </c>
      <c r="C12" s="8">
        <v>4261</v>
      </c>
      <c r="D12" s="8">
        <v>1499</v>
      </c>
      <c r="E12" s="8">
        <v>1281</v>
      </c>
      <c r="F12" s="8">
        <v>930</v>
      </c>
      <c r="G12" s="8">
        <v>525</v>
      </c>
      <c r="H12" s="8">
        <v>26</v>
      </c>
      <c r="I12" s="8">
        <v>238</v>
      </c>
      <c r="J12" s="67">
        <v>63</v>
      </c>
      <c r="K12" s="67">
        <v>175</v>
      </c>
    </row>
    <row r="13" spans="1:11" ht="42" customHeight="1" x14ac:dyDescent="0.25">
      <c r="A13" s="195" t="s">
        <v>8</v>
      </c>
      <c r="B13" s="66">
        <v>84</v>
      </c>
      <c r="C13" s="8">
        <v>4592</v>
      </c>
      <c r="D13" s="8">
        <v>1588</v>
      </c>
      <c r="E13" s="8">
        <v>1407</v>
      </c>
      <c r="F13" s="8">
        <v>984</v>
      </c>
      <c r="G13" s="8">
        <v>583</v>
      </c>
      <c r="H13" s="8">
        <v>30</v>
      </c>
      <c r="I13" s="8">
        <v>296</v>
      </c>
      <c r="J13" s="67">
        <v>67</v>
      </c>
      <c r="K13" s="67">
        <v>229</v>
      </c>
    </row>
    <row r="14" spans="1:11" ht="42" customHeight="1" x14ac:dyDescent="0.25">
      <c r="A14" s="19" t="s">
        <v>9</v>
      </c>
      <c r="B14" s="68">
        <v>91</v>
      </c>
      <c r="C14" s="27">
        <v>4857</v>
      </c>
      <c r="D14" s="27">
        <v>1619</v>
      </c>
      <c r="E14" s="27">
        <v>1498</v>
      </c>
      <c r="F14" s="27">
        <v>1101</v>
      </c>
      <c r="G14" s="27">
        <v>604</v>
      </c>
      <c r="H14" s="27">
        <v>35</v>
      </c>
      <c r="I14" s="27">
        <v>285</v>
      </c>
      <c r="J14" s="69">
        <v>63</v>
      </c>
      <c r="K14" s="70">
        <v>222</v>
      </c>
    </row>
    <row r="15" spans="1:11" x14ac:dyDescent="0.25">
      <c r="B15" s="71"/>
      <c r="C15" s="71"/>
      <c r="D15" s="71"/>
      <c r="E15" s="71"/>
      <c r="F15" s="71"/>
      <c r="G15" s="71"/>
      <c r="H15" s="71"/>
      <c r="I15" s="71"/>
      <c r="J15" s="71"/>
      <c r="K15" s="6" t="s">
        <v>177</v>
      </c>
    </row>
    <row r="16" spans="1:11" x14ac:dyDescent="0.25">
      <c r="A16" s="151"/>
      <c r="B16" s="22"/>
      <c r="C16" s="22"/>
      <c r="D16" s="22"/>
      <c r="E16" s="22"/>
      <c r="F16" s="22"/>
      <c r="G16" s="22"/>
      <c r="H16" s="22"/>
      <c r="I16" s="22"/>
      <c r="J16" s="22"/>
    </row>
    <row r="17" spans="1:1" x14ac:dyDescent="0.25">
      <c r="A17" s="151"/>
    </row>
    <row r="18" spans="1:1" x14ac:dyDescent="0.25">
      <c r="A18" s="151"/>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K15" sqref="K15"/>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topLeftCell="A10">
      <selection activeCell="K15" sqref="K15"/>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K15" sqref="K15"/>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K15" sqref="K15"/>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selection activeCell="I16" sqref="I16"/>
      <pageMargins left="0" right="0" top="0" bottom="0" header="0" footer="0"/>
      <printOptions horizontalCentered="1"/>
      <pageSetup paperSize="9" scale="84" fitToHeight="0" orientation="portrait" r:id="rId6"/>
      <headerFooter alignWithMargins="0"/>
    </customSheetView>
    <customSheetView guid="{BDB16FDC-C9A6-464E-B066-6BFD3C128E61}" showPageBreaks="1" printArea="1" view="pageBreakPreview">
      <selection activeCell="D1" sqref="D1"/>
      <pageMargins left="0" right="0" top="0" bottom="0" header="0" footer="0"/>
      <printOptions horizontalCentered="1"/>
      <pageSetup paperSize="9" scale="84" fitToHeight="0" orientation="portrait" r:id="rId7"/>
      <headerFooter alignWithMargins="0"/>
    </customSheetView>
    <customSheetView guid="{DB5DE4BE-BF21-4393-A0F3-206FDA9295A1}">
      <selection activeCell="K15" sqref="K15"/>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K15" sqref="K15"/>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topLeftCell="A10">
      <selection activeCell="K15" sqref="K15"/>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topLeftCell="A10">
      <selection activeCell="K15" sqref="K15"/>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5">
    <mergeCell ref="C8:H8"/>
    <mergeCell ref="I8:K8"/>
    <mergeCell ref="A3:K3"/>
    <mergeCell ref="A8:A9"/>
    <mergeCell ref="B8:B9"/>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3"/>
  <dimension ref="A1:E27"/>
  <sheetViews>
    <sheetView view="pageLayout" zoomScale="85" zoomScaleNormal="100" zoomScaleSheetLayoutView="100" zoomScalePageLayoutView="85" workbookViewId="0"/>
  </sheetViews>
  <sheetFormatPr defaultColWidth="1.59765625" defaultRowHeight="12" x14ac:dyDescent="0.25"/>
  <cols>
    <col min="1" max="1" width="18.86328125" style="2" customWidth="1"/>
    <col min="2" max="5" width="20.3984375" style="2" customWidth="1"/>
    <col min="6" max="16384" width="1.59765625" style="2"/>
  </cols>
  <sheetData>
    <row r="1" spans="1:5" s="4" customFormat="1" ht="17.25" customHeight="1" x14ac:dyDescent="0.25">
      <c r="A1" s="4" t="str">
        <f ca="1">MID(CELL("FILENAME",A1),FIND("]",CELL("FILENAME",A1))+1,99)&amp;"　"&amp;"養護老人ホーム永寿園とよなかの概況"</f>
        <v>75　養護老人ホーム永寿園とよなかの概況</v>
      </c>
    </row>
    <row r="2" spans="1:5" s="151" customFormat="1" ht="9" customHeight="1" x14ac:dyDescent="0.25"/>
    <row r="3" spans="1:5" s="151" customFormat="1" ht="1.5" customHeight="1" x14ac:dyDescent="0.25"/>
    <row r="4" spans="1:5" s="5" customFormat="1" ht="1.5" customHeight="1" x14ac:dyDescent="0.25"/>
    <row r="5" spans="1:5" s="151" customFormat="1" ht="1.5" customHeight="1" x14ac:dyDescent="0.25"/>
    <row r="6" spans="1:5" s="151" customFormat="1" ht="1.5" customHeight="1" x14ac:dyDescent="0.25"/>
    <row r="7" spans="1:5" s="151" customFormat="1" x14ac:dyDescent="0.25">
      <c r="E7" s="6" t="s">
        <v>178</v>
      </c>
    </row>
    <row r="8" spans="1:5" s="12" customFormat="1" ht="28.5" customHeight="1" x14ac:dyDescent="0.25">
      <c r="A8" s="331" t="s">
        <v>4</v>
      </c>
      <c r="B8" s="333" t="s">
        <v>179</v>
      </c>
      <c r="C8" s="335" t="s">
        <v>180</v>
      </c>
      <c r="D8" s="336"/>
      <c r="E8" s="336"/>
    </row>
    <row r="9" spans="1:5" s="12" customFormat="1" ht="28.5" customHeight="1" x14ac:dyDescent="0.25">
      <c r="A9" s="332"/>
      <c r="B9" s="334"/>
      <c r="C9" s="213" t="s">
        <v>181</v>
      </c>
      <c r="D9" s="213" t="s">
        <v>182</v>
      </c>
      <c r="E9" s="213" t="s">
        <v>183</v>
      </c>
    </row>
    <row r="10" spans="1:5" ht="42" customHeight="1" x14ac:dyDescent="0.25">
      <c r="A10" s="194" t="s">
        <v>5</v>
      </c>
      <c r="B10" s="8">
        <v>70</v>
      </c>
      <c r="C10" s="8">
        <v>68</v>
      </c>
      <c r="D10" s="8">
        <v>29</v>
      </c>
      <c r="E10" s="8">
        <v>39</v>
      </c>
    </row>
    <row r="11" spans="1:5" ht="42" customHeight="1" x14ac:dyDescent="0.25">
      <c r="A11" s="195" t="s">
        <v>6</v>
      </c>
      <c r="B11" s="8">
        <v>70</v>
      </c>
      <c r="C11" s="8">
        <v>69</v>
      </c>
      <c r="D11" s="8">
        <v>26</v>
      </c>
      <c r="E11" s="8">
        <v>43</v>
      </c>
    </row>
    <row r="12" spans="1:5" ht="42" customHeight="1" x14ac:dyDescent="0.25">
      <c r="A12" s="195" t="s">
        <v>7</v>
      </c>
      <c r="B12" s="8">
        <v>70</v>
      </c>
      <c r="C12" s="8">
        <v>69</v>
      </c>
      <c r="D12" s="8">
        <v>27</v>
      </c>
      <c r="E12" s="8">
        <v>42</v>
      </c>
    </row>
    <row r="13" spans="1:5" ht="42" customHeight="1" x14ac:dyDescent="0.25">
      <c r="A13" s="195" t="s">
        <v>8</v>
      </c>
      <c r="B13" s="8">
        <v>70</v>
      </c>
      <c r="C13" s="8">
        <v>70</v>
      </c>
      <c r="D13" s="8">
        <v>22</v>
      </c>
      <c r="E13" s="8">
        <v>48</v>
      </c>
    </row>
    <row r="14" spans="1:5" ht="42" customHeight="1" x14ac:dyDescent="0.25">
      <c r="A14" s="19" t="s">
        <v>9</v>
      </c>
      <c r="B14" s="30">
        <v>70</v>
      </c>
      <c r="C14" s="30">
        <v>68</v>
      </c>
      <c r="D14" s="30">
        <v>17</v>
      </c>
      <c r="E14" s="30">
        <v>51</v>
      </c>
    </row>
    <row r="15" spans="1:5" x14ac:dyDescent="0.25">
      <c r="A15" s="151"/>
      <c r="E15" s="6" t="s">
        <v>184</v>
      </c>
    </row>
    <row r="16" spans="1:5" s="38" customFormat="1" x14ac:dyDescent="0.25">
      <c r="A16" s="36"/>
      <c r="B16" s="36"/>
      <c r="C16" s="36"/>
      <c r="D16" s="36"/>
      <c r="E16" s="37"/>
    </row>
    <row r="17" spans="1:5" x14ac:dyDescent="0.25">
      <c r="A17" s="36"/>
      <c r="B17" s="39"/>
      <c r="C17" s="8"/>
      <c r="D17" s="8"/>
      <c r="E17" s="8"/>
    </row>
    <row r="18" spans="1:5" x14ac:dyDescent="0.25">
      <c r="A18" s="36"/>
      <c r="B18" s="39"/>
      <c r="C18" s="8"/>
      <c r="D18" s="8"/>
      <c r="E18" s="8"/>
    </row>
    <row r="19" spans="1:5" x14ac:dyDescent="0.25">
      <c r="B19" s="39"/>
      <c r="C19" s="8"/>
      <c r="D19" s="8"/>
      <c r="E19" s="8"/>
    </row>
    <row r="20" spans="1:5" x14ac:dyDescent="0.25">
      <c r="B20" s="39"/>
      <c r="C20" s="8"/>
      <c r="D20" s="8"/>
      <c r="E20" s="8"/>
    </row>
    <row r="21" spans="1:5" x14ac:dyDescent="0.25">
      <c r="B21" s="39"/>
      <c r="C21" s="8"/>
      <c r="D21" s="8"/>
      <c r="E21" s="8"/>
    </row>
    <row r="22" spans="1:5" x14ac:dyDescent="0.25">
      <c r="B22" s="39"/>
      <c r="C22" s="8"/>
      <c r="D22" s="8"/>
      <c r="E22" s="8"/>
    </row>
    <row r="23" spans="1:5" x14ac:dyDescent="0.25">
      <c r="B23" s="39"/>
      <c r="C23" s="8"/>
      <c r="D23" s="8"/>
      <c r="E23" s="8"/>
    </row>
    <row r="24" spans="1:5" x14ac:dyDescent="0.25">
      <c r="B24" s="39"/>
      <c r="C24" s="8"/>
      <c r="D24" s="8"/>
      <c r="E24" s="8"/>
    </row>
    <row r="25" spans="1:5" x14ac:dyDescent="0.25">
      <c r="B25" s="39"/>
      <c r="C25" s="8"/>
      <c r="D25" s="8"/>
      <c r="E25" s="8"/>
    </row>
    <row r="26" spans="1:5" x14ac:dyDescent="0.25">
      <c r="A26" s="40"/>
      <c r="B26" s="41"/>
      <c r="C26" s="23"/>
      <c r="D26" s="23"/>
      <c r="E26" s="23"/>
    </row>
    <row r="27" spans="1:5" x14ac:dyDescent="0.25">
      <c r="A27" s="151"/>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D16" sqref="D16"/>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selection activeCell="D16" sqref="D16"/>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B15" sqref="B15"/>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B15" sqref="B15"/>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selection activeCell="D10" sqref="D10:F10"/>
      <pageMargins left="0" right="0" top="0" bottom="0" header="0" footer="0"/>
      <printOptions horizontalCentered="1"/>
      <pageSetup paperSize="9" fitToWidth="0" orientation="portrait" r:id="rId6"/>
      <headerFooter alignWithMargins="0"/>
    </customSheetView>
    <customSheetView guid="{BDB16FDC-C9A6-464E-B066-6BFD3C128E61}" showPageBreaks="1" printArea="1" view="pageBreakPreview">
      <selection activeCell="F17" sqref="F17"/>
      <pageMargins left="0" right="0" top="0" bottom="0" header="0" footer="0"/>
      <printOptions horizontalCentered="1"/>
      <pageSetup paperSize="9" fitToWidth="0" orientation="portrait" r:id="rId7"/>
      <headerFooter alignWithMargins="0"/>
    </customSheetView>
    <customSheetView guid="{DB5DE4BE-BF21-4393-A0F3-206FDA9295A1}">
      <selection activeCell="B15" sqref="B15"/>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B15" sqref="B15"/>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selection activeCell="D16" sqref="D16"/>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selection activeCell="D16" sqref="D16"/>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3">
    <mergeCell ref="A8:A9"/>
    <mergeCell ref="B8:B9"/>
    <mergeCell ref="C8:E8"/>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J22"/>
  <sheetViews>
    <sheetView view="pageLayout" zoomScale="85" zoomScaleNormal="100" zoomScaleSheetLayoutView="100" zoomScalePageLayoutView="85" workbookViewId="0">
      <selection activeCell="B10" sqref="B10"/>
    </sheetView>
  </sheetViews>
  <sheetFormatPr defaultColWidth="1.59765625" defaultRowHeight="12" x14ac:dyDescent="0.25"/>
  <cols>
    <col min="1" max="1" width="15.3984375" style="2" customWidth="1"/>
    <col min="2" max="7" width="14.1328125" style="2" customWidth="1"/>
    <col min="8" max="8" width="1.59765625" style="2" customWidth="1"/>
    <col min="9" max="16384" width="1.59765625" style="2"/>
  </cols>
  <sheetData>
    <row r="1" spans="1:10" s="4" customFormat="1" ht="17.25" customHeight="1" x14ac:dyDescent="0.25">
      <c r="A1" s="192" t="str">
        <f ca="1">MID(CELL("FILENAME",A1),FIND("]",CELL("FILENAME",A1))+1,99)&amp;"　"&amp;"介護老人保健施設かがやきの利用状況"</f>
        <v>76　介護老人保健施設かがやきの利用状況</v>
      </c>
      <c r="B1" s="192"/>
    </row>
    <row r="2" spans="1:10" s="151" customFormat="1" ht="9" customHeight="1" x14ac:dyDescent="0.25"/>
    <row r="3" spans="1:10" s="151" customFormat="1" ht="1.5" customHeight="1" x14ac:dyDescent="0.25"/>
    <row r="4" spans="1:10" s="151" customFormat="1" ht="1.5" customHeight="1" x14ac:dyDescent="0.25"/>
    <row r="5" spans="1:10" s="151" customFormat="1" ht="1.5" customHeight="1" x14ac:dyDescent="0.25"/>
    <row r="6" spans="1:10" ht="1.5" customHeight="1" x14ac:dyDescent="0.25">
      <c r="A6" s="38" t="s">
        <v>185</v>
      </c>
      <c r="B6" s="6"/>
      <c r="D6" s="6"/>
    </row>
    <row r="7" spans="1:10" s="42" customFormat="1" ht="28.5" customHeight="1" x14ac:dyDescent="0.25">
      <c r="A7" s="331" t="s">
        <v>186</v>
      </c>
      <c r="B7" s="335" t="s">
        <v>187</v>
      </c>
      <c r="C7" s="342"/>
      <c r="D7" s="335" t="s">
        <v>188</v>
      </c>
      <c r="E7" s="342"/>
      <c r="F7" s="335" t="s">
        <v>189</v>
      </c>
      <c r="G7" s="343"/>
    </row>
    <row r="8" spans="1:10" s="42" customFormat="1" ht="28.5" customHeight="1" x14ac:dyDescent="0.25">
      <c r="A8" s="337"/>
      <c r="B8" s="338" t="s">
        <v>190</v>
      </c>
      <c r="C8" s="339"/>
      <c r="D8" s="338" t="s">
        <v>190</v>
      </c>
      <c r="E8" s="339"/>
      <c r="F8" s="340" t="s">
        <v>191</v>
      </c>
      <c r="G8" s="341"/>
    </row>
    <row r="9" spans="1:10" s="42" customFormat="1" ht="28.5" customHeight="1" x14ac:dyDescent="0.25">
      <c r="A9" s="332"/>
      <c r="B9" s="43" t="s">
        <v>192</v>
      </c>
      <c r="C9" s="44" t="s">
        <v>193</v>
      </c>
      <c r="D9" s="43" t="s">
        <v>192</v>
      </c>
      <c r="E9" s="44" t="s">
        <v>193</v>
      </c>
      <c r="F9" s="45" t="s">
        <v>194</v>
      </c>
      <c r="G9" s="43" t="s">
        <v>195</v>
      </c>
      <c r="H9" s="46"/>
    </row>
    <row r="10" spans="1:10" ht="42" customHeight="1" x14ac:dyDescent="0.25">
      <c r="A10" s="194" t="s">
        <v>5</v>
      </c>
      <c r="B10" s="47">
        <v>79</v>
      </c>
      <c r="C10" s="8">
        <v>28914</v>
      </c>
      <c r="D10" s="48">
        <v>4.5</v>
      </c>
      <c r="E10" s="8">
        <v>1644</v>
      </c>
      <c r="F10" s="8">
        <v>139</v>
      </c>
      <c r="G10" s="8">
        <v>6861</v>
      </c>
      <c r="H10" s="8"/>
      <c r="I10" s="8"/>
      <c r="J10" s="8"/>
    </row>
    <row r="11" spans="1:10" ht="42" customHeight="1" x14ac:dyDescent="0.25">
      <c r="A11" s="225" t="s">
        <v>196</v>
      </c>
      <c r="B11" s="41" t="s">
        <v>197</v>
      </c>
      <c r="C11" s="23" t="s">
        <v>197</v>
      </c>
      <c r="D11" s="41" t="s">
        <v>197</v>
      </c>
      <c r="E11" s="23" t="s">
        <v>197</v>
      </c>
      <c r="F11" s="23" t="s">
        <v>197</v>
      </c>
      <c r="G11" s="23" t="s">
        <v>197</v>
      </c>
      <c r="H11" s="8"/>
      <c r="I11" s="8"/>
      <c r="J11" s="8"/>
    </row>
    <row r="12" spans="1:10" ht="42" customHeight="1" x14ac:dyDescent="0.25">
      <c r="A12" s="225" t="s">
        <v>198</v>
      </c>
      <c r="B12" s="41" t="s">
        <v>197</v>
      </c>
      <c r="C12" s="23" t="s">
        <v>197</v>
      </c>
      <c r="D12" s="41" t="s">
        <v>197</v>
      </c>
      <c r="E12" s="23" t="s">
        <v>197</v>
      </c>
      <c r="F12" s="23" t="s">
        <v>197</v>
      </c>
      <c r="G12" s="23" t="s">
        <v>197</v>
      </c>
      <c r="H12" s="8"/>
      <c r="I12" s="8"/>
      <c r="J12" s="8"/>
    </row>
    <row r="13" spans="1:10" ht="42" customHeight="1" x14ac:dyDescent="0.25">
      <c r="A13" s="225" t="s">
        <v>199</v>
      </c>
      <c r="B13" s="41" t="s">
        <v>197</v>
      </c>
      <c r="C13" s="23" t="s">
        <v>197</v>
      </c>
      <c r="D13" s="41" t="s">
        <v>197</v>
      </c>
      <c r="E13" s="23" t="s">
        <v>197</v>
      </c>
      <c r="F13" s="23" t="s">
        <v>197</v>
      </c>
      <c r="G13" s="23" t="s">
        <v>197</v>
      </c>
      <c r="H13" s="8"/>
      <c r="I13" s="8"/>
      <c r="J13" s="8"/>
    </row>
    <row r="14" spans="1:10" ht="42" customHeight="1" x14ac:dyDescent="0.25">
      <c r="A14" s="225" t="s">
        <v>200</v>
      </c>
      <c r="B14" s="49" t="s">
        <v>201</v>
      </c>
      <c r="C14" s="34" t="s">
        <v>201</v>
      </c>
      <c r="D14" s="49" t="s">
        <v>201</v>
      </c>
      <c r="E14" s="34" t="s">
        <v>201</v>
      </c>
      <c r="F14" s="34" t="s">
        <v>201</v>
      </c>
      <c r="G14" s="34" t="s">
        <v>201</v>
      </c>
      <c r="H14" s="8"/>
      <c r="I14" s="8"/>
      <c r="J14" s="8"/>
    </row>
    <row r="15" spans="1:10" x14ac:dyDescent="0.25">
      <c r="A15" s="50"/>
      <c r="B15" s="41"/>
      <c r="C15" s="23"/>
      <c r="D15" s="41"/>
      <c r="E15" s="23"/>
      <c r="F15" s="23"/>
      <c r="G15" s="6" t="s">
        <v>202</v>
      </c>
      <c r="H15" s="8"/>
      <c r="I15" s="8"/>
      <c r="J15" s="8"/>
    </row>
    <row r="16" spans="1:10" x14ac:dyDescent="0.25">
      <c r="A16" s="2" t="s">
        <v>203</v>
      </c>
      <c r="B16" s="6"/>
      <c r="C16" s="6"/>
      <c r="D16" s="6"/>
      <c r="E16" s="6"/>
      <c r="F16" s="6"/>
      <c r="G16" s="6"/>
    </row>
    <row r="17" spans="1:7" x14ac:dyDescent="0.25">
      <c r="B17" s="40"/>
      <c r="C17" s="39"/>
      <c r="D17" s="40"/>
      <c r="E17" s="39"/>
      <c r="F17" s="8"/>
      <c r="G17" s="8"/>
    </row>
    <row r="18" spans="1:7" x14ac:dyDescent="0.25">
      <c r="B18" s="40"/>
      <c r="C18" s="39"/>
      <c r="D18" s="40"/>
      <c r="E18" s="39"/>
      <c r="F18" s="8"/>
      <c r="G18" s="8"/>
    </row>
    <row r="19" spans="1:7" x14ac:dyDescent="0.25">
      <c r="B19" s="40"/>
      <c r="C19" s="39"/>
      <c r="D19" s="40"/>
      <c r="E19" s="39"/>
      <c r="F19" s="8"/>
      <c r="G19" s="8"/>
    </row>
    <row r="20" spans="1:7" x14ac:dyDescent="0.25">
      <c r="B20" s="40"/>
      <c r="C20" s="39"/>
      <c r="D20" s="40"/>
      <c r="E20" s="39"/>
      <c r="F20" s="8"/>
      <c r="G20" s="8"/>
    </row>
    <row r="21" spans="1:7" x14ac:dyDescent="0.25">
      <c r="A21" s="40"/>
      <c r="B21" s="217"/>
      <c r="C21" s="41"/>
      <c r="D21" s="217"/>
      <c r="E21" s="41"/>
      <c r="F21" s="23"/>
      <c r="G21" s="23"/>
    </row>
    <row r="22" spans="1:7" x14ac:dyDescent="0.25">
      <c r="A22" s="151"/>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G25" sqref="G25"/>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topLeftCell="A7">
      <selection activeCell="G25" sqref="G25"/>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G25" sqref="G25"/>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G25" sqref="G25"/>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selection activeCell="F16" sqref="F16"/>
      <pageMargins left="0" right="0" top="0" bottom="0" header="0" footer="0"/>
      <printOptions horizontalCentered="1"/>
      <pageSetup paperSize="9" scale="93" fitToWidth="0" orientation="portrait" r:id="rId6"/>
      <headerFooter alignWithMargins="0"/>
    </customSheetView>
    <customSheetView guid="{BDB16FDC-C9A6-464E-B066-6BFD3C128E61}" showPageBreaks="1" printArea="1" view="pageBreakPreview">
      <selection activeCell="D14" sqref="D14"/>
      <pageMargins left="0" right="0" top="0" bottom="0" header="0" footer="0"/>
      <printOptions horizontalCentered="1"/>
      <pageSetup paperSize="9" scale="93" fitToWidth="0" orientation="portrait" r:id="rId7"/>
      <headerFooter alignWithMargins="0"/>
    </customSheetView>
    <customSheetView guid="{DB5DE4BE-BF21-4393-A0F3-206FDA9295A1}">
      <selection activeCell="G25" sqref="G25"/>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G25" sqref="G25"/>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topLeftCell="A7">
      <selection activeCell="G25" sqref="G25"/>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topLeftCell="A7">
      <selection activeCell="G25" sqref="G25"/>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7">
    <mergeCell ref="A7:A9"/>
    <mergeCell ref="B8:C8"/>
    <mergeCell ref="F8:G8"/>
    <mergeCell ref="B7:C7"/>
    <mergeCell ref="F7:G7"/>
    <mergeCell ref="D7:E7"/>
    <mergeCell ref="D8:E8"/>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4"/>
  <sheetViews>
    <sheetView view="pageLayout" topLeftCell="A16" zoomScale="85" zoomScaleNormal="100" zoomScaleSheetLayoutView="100" zoomScalePageLayoutView="85" workbookViewId="0">
      <selection sqref="A1:B1"/>
    </sheetView>
  </sheetViews>
  <sheetFormatPr defaultColWidth="2" defaultRowHeight="12" x14ac:dyDescent="0.25"/>
  <cols>
    <col min="1" max="1" width="16.1328125" style="2" customWidth="1"/>
    <col min="2" max="2" width="3" style="2" customWidth="1"/>
    <col min="3" max="3" width="11" style="2" customWidth="1"/>
    <col min="4" max="4" width="9.3984375" style="2" customWidth="1"/>
    <col min="5" max="9" width="12.1328125" style="2" customWidth="1"/>
    <col min="10" max="15" width="9.1328125" style="2" bestFit="1" customWidth="1"/>
    <col min="16" max="16384" width="2" style="2"/>
  </cols>
  <sheetData>
    <row r="1" spans="1:15" s="4" customFormat="1" ht="17.25" customHeight="1" x14ac:dyDescent="0.25">
      <c r="A1" s="4" t="str">
        <f ca="1">MID(CELL("FILENAME",A1),FIND("]",CELL("FILENAME",A1))+1,99)&amp;"　"&amp;"障害者手帳の交付数"</f>
        <v>77　障害者手帳の交付数</v>
      </c>
    </row>
    <row r="2" spans="1:15" ht="9" customHeight="1" x14ac:dyDescent="0.25">
      <c r="A2" s="21"/>
      <c r="B2" s="21"/>
      <c r="C2" s="21"/>
      <c r="D2" s="21"/>
      <c r="E2" s="21"/>
      <c r="F2" s="21"/>
      <c r="G2" s="21"/>
      <c r="H2" s="21"/>
      <c r="I2" s="21"/>
      <c r="J2" s="21"/>
      <c r="K2" s="21"/>
      <c r="L2" s="21"/>
      <c r="M2" s="21"/>
      <c r="N2" s="21"/>
      <c r="O2" s="21"/>
    </row>
    <row r="3" spans="1:15" s="151" customFormat="1" ht="0.75" customHeight="1" x14ac:dyDescent="0.25">
      <c r="A3" s="314"/>
      <c r="B3" s="314"/>
      <c r="C3" s="314"/>
      <c r="D3" s="314"/>
      <c r="E3" s="314"/>
      <c r="F3" s="314"/>
      <c r="G3" s="314"/>
      <c r="H3" s="314"/>
      <c r="I3" s="314"/>
    </row>
    <row r="4" spans="1:15" s="151" customFormat="1" ht="0.75" customHeight="1" x14ac:dyDescent="0.25">
      <c r="I4" s="6"/>
    </row>
    <row r="5" spans="1:15" s="151" customFormat="1" ht="0.75" customHeight="1" x14ac:dyDescent="0.25"/>
    <row r="6" spans="1:15" ht="0.75" customHeight="1" x14ac:dyDescent="0.25"/>
    <row r="7" spans="1:15" x14ac:dyDescent="0.25">
      <c r="I7" s="6" t="s">
        <v>204</v>
      </c>
    </row>
    <row r="8" spans="1:15" ht="28.5" customHeight="1" x14ac:dyDescent="0.25">
      <c r="A8" s="342" t="s">
        <v>4</v>
      </c>
      <c r="B8" s="342"/>
      <c r="C8" s="342"/>
      <c r="D8" s="357"/>
      <c r="E8" s="202" t="s">
        <v>5</v>
      </c>
      <c r="F8" s="202" t="s">
        <v>6</v>
      </c>
      <c r="G8" s="202" t="s">
        <v>7</v>
      </c>
      <c r="H8" s="202" t="s">
        <v>8</v>
      </c>
      <c r="I8" s="205" t="s">
        <v>9</v>
      </c>
    </row>
    <row r="9" spans="1:15" ht="26.25" customHeight="1" x14ac:dyDescent="0.25">
      <c r="A9" s="245" t="s">
        <v>205</v>
      </c>
      <c r="B9" s="348" t="s">
        <v>12</v>
      </c>
      <c r="C9" s="349"/>
      <c r="D9" s="219" t="s">
        <v>206</v>
      </c>
      <c r="E9" s="8">
        <v>264</v>
      </c>
      <c r="F9" s="8">
        <v>267</v>
      </c>
      <c r="G9" s="8">
        <v>265</v>
      </c>
      <c r="H9" s="8">
        <v>267</v>
      </c>
      <c r="I9" s="27">
        <v>265</v>
      </c>
    </row>
    <row r="10" spans="1:15" ht="26.25" customHeight="1" x14ac:dyDescent="0.25">
      <c r="A10" s="242"/>
      <c r="B10" s="350"/>
      <c r="C10" s="351"/>
      <c r="D10" s="219" t="s">
        <v>207</v>
      </c>
      <c r="E10" s="8">
        <v>13461</v>
      </c>
      <c r="F10" s="8">
        <v>13160</v>
      </c>
      <c r="G10" s="8">
        <v>13229</v>
      </c>
      <c r="H10" s="8">
        <v>13402</v>
      </c>
      <c r="I10" s="27">
        <v>13614</v>
      </c>
    </row>
    <row r="11" spans="1:15" ht="26.25" customHeight="1" x14ac:dyDescent="0.25">
      <c r="A11" s="242"/>
      <c r="C11" s="354" t="s">
        <v>208</v>
      </c>
      <c r="D11" s="219" t="s">
        <v>206</v>
      </c>
      <c r="E11" s="8">
        <v>10</v>
      </c>
      <c r="F11" s="8">
        <v>10</v>
      </c>
      <c r="G11" s="8">
        <v>10</v>
      </c>
      <c r="H11" s="8">
        <v>8</v>
      </c>
      <c r="I11" s="27">
        <v>9</v>
      </c>
    </row>
    <row r="12" spans="1:15" ht="26.25" customHeight="1" x14ac:dyDescent="0.25">
      <c r="A12" s="242"/>
      <c r="C12" s="355"/>
      <c r="D12" s="219" t="s">
        <v>207</v>
      </c>
      <c r="E12" s="8">
        <v>831</v>
      </c>
      <c r="F12" s="8">
        <v>827</v>
      </c>
      <c r="G12" s="8">
        <v>824</v>
      </c>
      <c r="H12" s="8">
        <v>836</v>
      </c>
      <c r="I12" s="27">
        <v>854</v>
      </c>
    </row>
    <row r="13" spans="1:15" ht="26.25" customHeight="1" x14ac:dyDescent="0.25">
      <c r="A13" s="242"/>
      <c r="C13" s="358" t="s">
        <v>209</v>
      </c>
      <c r="D13" s="219" t="s">
        <v>206</v>
      </c>
      <c r="E13" s="8">
        <v>22</v>
      </c>
      <c r="F13" s="8">
        <v>25</v>
      </c>
      <c r="G13" s="8">
        <v>29</v>
      </c>
      <c r="H13" s="8">
        <v>28</v>
      </c>
      <c r="I13" s="27">
        <v>28</v>
      </c>
    </row>
    <row r="14" spans="1:15" ht="26.25" customHeight="1" x14ac:dyDescent="0.25">
      <c r="A14" s="242"/>
      <c r="C14" s="355"/>
      <c r="D14" s="219" t="s">
        <v>207</v>
      </c>
      <c r="E14" s="8">
        <v>1009</v>
      </c>
      <c r="F14" s="8">
        <v>1006</v>
      </c>
      <c r="G14" s="8">
        <v>1015</v>
      </c>
      <c r="H14" s="8">
        <v>1030</v>
      </c>
      <c r="I14" s="27">
        <v>1064</v>
      </c>
    </row>
    <row r="15" spans="1:15" ht="26.25" customHeight="1" x14ac:dyDescent="0.25">
      <c r="A15" s="242"/>
      <c r="C15" s="358" t="s">
        <v>210</v>
      </c>
      <c r="D15" s="219" t="s">
        <v>206</v>
      </c>
      <c r="E15" s="8">
        <v>3</v>
      </c>
      <c r="F15" s="8">
        <v>1</v>
      </c>
      <c r="G15" s="8">
        <v>1</v>
      </c>
      <c r="H15" s="8">
        <v>1</v>
      </c>
      <c r="I15" s="27">
        <v>2</v>
      </c>
    </row>
    <row r="16" spans="1:15" ht="26.25" customHeight="1" x14ac:dyDescent="0.25">
      <c r="A16" s="242"/>
      <c r="C16" s="355"/>
      <c r="D16" s="219" t="s">
        <v>207</v>
      </c>
      <c r="E16" s="8">
        <v>256</v>
      </c>
      <c r="F16" s="8">
        <v>249</v>
      </c>
      <c r="G16" s="8">
        <v>249</v>
      </c>
      <c r="H16" s="8">
        <v>255</v>
      </c>
      <c r="I16" s="27">
        <v>262</v>
      </c>
    </row>
    <row r="17" spans="1:10" ht="26.25" customHeight="1" x14ac:dyDescent="0.25">
      <c r="A17" s="242"/>
      <c r="C17" s="354" t="s">
        <v>211</v>
      </c>
      <c r="D17" s="219" t="s">
        <v>206</v>
      </c>
      <c r="E17" s="8">
        <v>184</v>
      </c>
      <c r="F17" s="8">
        <v>176</v>
      </c>
      <c r="G17" s="8">
        <v>170</v>
      </c>
      <c r="H17" s="8">
        <v>174</v>
      </c>
      <c r="I17" s="27">
        <v>173</v>
      </c>
    </row>
    <row r="18" spans="1:10" ht="26.25" customHeight="1" x14ac:dyDescent="0.25">
      <c r="A18" s="242"/>
      <c r="C18" s="355"/>
      <c r="D18" s="219" t="s">
        <v>207</v>
      </c>
      <c r="E18" s="8">
        <v>7117</v>
      </c>
      <c r="F18" s="8">
        <v>6867</v>
      </c>
      <c r="G18" s="8">
        <v>6833</v>
      </c>
      <c r="H18" s="8">
        <v>6849</v>
      </c>
      <c r="I18" s="27">
        <v>6859</v>
      </c>
    </row>
    <row r="19" spans="1:10" ht="26.25" customHeight="1" x14ac:dyDescent="0.25">
      <c r="A19" s="242"/>
      <c r="C19" s="354" t="s">
        <v>212</v>
      </c>
      <c r="D19" s="219" t="s">
        <v>206</v>
      </c>
      <c r="E19" s="8">
        <v>45</v>
      </c>
      <c r="F19" s="8">
        <v>55</v>
      </c>
      <c r="G19" s="8">
        <v>55</v>
      </c>
      <c r="H19" s="8">
        <v>56</v>
      </c>
      <c r="I19" s="27">
        <v>53</v>
      </c>
    </row>
    <row r="20" spans="1:10" ht="26.25" customHeight="1" x14ac:dyDescent="0.25">
      <c r="A20" s="242"/>
      <c r="C20" s="356"/>
      <c r="D20" s="214" t="s">
        <v>207</v>
      </c>
      <c r="E20" s="8">
        <v>4248</v>
      </c>
      <c r="F20" s="8">
        <v>4211</v>
      </c>
      <c r="G20" s="8">
        <v>4308</v>
      </c>
      <c r="H20" s="8">
        <v>4432</v>
      </c>
      <c r="I20" s="27">
        <v>4575</v>
      </c>
    </row>
    <row r="21" spans="1:10" ht="26.25" customHeight="1" x14ac:dyDescent="0.25">
      <c r="A21" s="345" t="s">
        <v>213</v>
      </c>
      <c r="B21" s="344" t="s">
        <v>12</v>
      </c>
      <c r="C21" s="344"/>
      <c r="D21" s="215" t="s">
        <v>214</v>
      </c>
      <c r="E21" s="80">
        <v>1491</v>
      </c>
      <c r="F21" s="80">
        <v>1577</v>
      </c>
      <c r="G21" s="80">
        <v>1662</v>
      </c>
      <c r="H21" s="80">
        <v>1775</v>
      </c>
      <c r="I21" s="145">
        <v>1904</v>
      </c>
    </row>
    <row r="22" spans="1:10" ht="26.25" customHeight="1" x14ac:dyDescent="0.25">
      <c r="A22" s="346"/>
      <c r="B22" s="352"/>
      <c r="C22" s="344"/>
      <c r="D22" s="215" t="s">
        <v>215</v>
      </c>
      <c r="E22" s="8">
        <v>1877</v>
      </c>
      <c r="F22" s="8">
        <v>1903</v>
      </c>
      <c r="G22" s="8">
        <v>1902</v>
      </c>
      <c r="H22" s="8">
        <v>1925</v>
      </c>
      <c r="I22" s="27">
        <v>1938</v>
      </c>
    </row>
    <row r="23" spans="1:10" ht="26.25" customHeight="1" x14ac:dyDescent="0.25">
      <c r="A23" s="346"/>
      <c r="B23" s="85"/>
      <c r="C23" s="344" t="s">
        <v>216</v>
      </c>
      <c r="D23" s="215" t="s">
        <v>214</v>
      </c>
      <c r="E23" s="8">
        <v>558</v>
      </c>
      <c r="F23" s="8">
        <v>580</v>
      </c>
      <c r="G23" s="8">
        <v>612</v>
      </c>
      <c r="H23" s="8">
        <v>648</v>
      </c>
      <c r="I23" s="27">
        <v>689</v>
      </c>
    </row>
    <row r="24" spans="1:10" ht="26.25" customHeight="1" x14ac:dyDescent="0.25">
      <c r="A24" s="346"/>
      <c r="B24" s="85"/>
      <c r="C24" s="344"/>
      <c r="D24" s="215" t="s">
        <v>215</v>
      </c>
      <c r="E24" s="8">
        <v>963</v>
      </c>
      <c r="F24" s="8">
        <v>961</v>
      </c>
      <c r="G24" s="8">
        <v>950</v>
      </c>
      <c r="H24" s="8">
        <v>948</v>
      </c>
      <c r="I24" s="27">
        <v>951</v>
      </c>
    </row>
    <row r="25" spans="1:10" ht="26.25" customHeight="1" x14ac:dyDescent="0.25">
      <c r="A25" s="346"/>
      <c r="B25" s="85"/>
      <c r="C25" s="344" t="s">
        <v>217</v>
      </c>
      <c r="D25" s="215" t="s">
        <v>214</v>
      </c>
      <c r="E25" s="8">
        <v>294</v>
      </c>
      <c r="F25" s="8">
        <v>317</v>
      </c>
      <c r="G25" s="8">
        <v>330</v>
      </c>
      <c r="H25" s="8">
        <v>354</v>
      </c>
      <c r="I25" s="27">
        <v>379</v>
      </c>
    </row>
    <row r="26" spans="1:10" ht="26.25" customHeight="1" x14ac:dyDescent="0.25">
      <c r="A26" s="346"/>
      <c r="B26" s="85"/>
      <c r="C26" s="344"/>
      <c r="D26" s="215" t="s">
        <v>215</v>
      </c>
      <c r="E26" s="8">
        <v>397</v>
      </c>
      <c r="F26" s="8">
        <v>403</v>
      </c>
      <c r="G26" s="8">
        <v>404</v>
      </c>
      <c r="H26" s="8">
        <v>414</v>
      </c>
      <c r="I26" s="27">
        <v>414</v>
      </c>
    </row>
    <row r="27" spans="1:10" ht="26.25" customHeight="1" x14ac:dyDescent="0.25">
      <c r="A27" s="346"/>
      <c r="B27" s="85"/>
      <c r="C27" s="344" t="s">
        <v>218</v>
      </c>
      <c r="D27" s="215" t="s">
        <v>214</v>
      </c>
      <c r="E27" s="8">
        <v>639</v>
      </c>
      <c r="F27" s="8">
        <v>680</v>
      </c>
      <c r="G27" s="8">
        <v>720</v>
      </c>
      <c r="H27" s="8">
        <v>773</v>
      </c>
      <c r="I27" s="27">
        <v>836</v>
      </c>
    </row>
    <row r="28" spans="1:10" ht="26.25" customHeight="1" x14ac:dyDescent="0.25">
      <c r="A28" s="346"/>
      <c r="B28" s="197"/>
      <c r="C28" s="344"/>
      <c r="D28" s="215" t="s">
        <v>215</v>
      </c>
      <c r="E28" s="8">
        <v>517</v>
      </c>
      <c r="F28" s="8">
        <v>539</v>
      </c>
      <c r="G28" s="8">
        <v>548</v>
      </c>
      <c r="H28" s="8">
        <v>563</v>
      </c>
      <c r="I28" s="27">
        <v>573</v>
      </c>
    </row>
    <row r="29" spans="1:10" ht="26.25" customHeight="1" x14ac:dyDescent="0.25">
      <c r="A29" s="245" t="s">
        <v>219</v>
      </c>
      <c r="B29" s="352" t="s">
        <v>12</v>
      </c>
      <c r="C29" s="344"/>
      <c r="D29" s="344"/>
      <c r="E29" s="53">
        <v>3987</v>
      </c>
      <c r="F29" s="80">
        <v>4208</v>
      </c>
      <c r="G29" s="80">
        <v>4398</v>
      </c>
      <c r="H29" s="80">
        <v>4701</v>
      </c>
      <c r="I29" s="145">
        <v>4952</v>
      </c>
      <c r="J29" s="27"/>
    </row>
    <row r="30" spans="1:10" ht="26.25" customHeight="1" x14ac:dyDescent="0.25">
      <c r="A30" s="246"/>
      <c r="B30" s="85"/>
      <c r="C30" s="344" t="s">
        <v>220</v>
      </c>
      <c r="D30" s="344"/>
      <c r="E30" s="8">
        <v>291</v>
      </c>
      <c r="F30" s="8">
        <v>299</v>
      </c>
      <c r="G30" s="8">
        <v>281</v>
      </c>
      <c r="H30" s="8">
        <v>299</v>
      </c>
      <c r="I30" s="27">
        <v>295</v>
      </c>
      <c r="J30" s="27"/>
    </row>
    <row r="31" spans="1:10" ht="26.25" customHeight="1" x14ac:dyDescent="0.25">
      <c r="A31" s="246"/>
      <c r="B31" s="85"/>
      <c r="C31" s="344" t="s">
        <v>221</v>
      </c>
      <c r="D31" s="344"/>
      <c r="E31" s="8">
        <v>2452</v>
      </c>
      <c r="F31" s="8">
        <v>2583</v>
      </c>
      <c r="G31" s="8">
        <v>2671</v>
      </c>
      <c r="H31" s="8">
        <v>2765</v>
      </c>
      <c r="I31" s="27">
        <v>2857</v>
      </c>
      <c r="J31" s="27"/>
    </row>
    <row r="32" spans="1:10" ht="26.25" customHeight="1" x14ac:dyDescent="0.25">
      <c r="A32" s="347"/>
      <c r="B32" s="87"/>
      <c r="C32" s="353" t="s">
        <v>222</v>
      </c>
      <c r="D32" s="353"/>
      <c r="E32" s="26">
        <v>1244</v>
      </c>
      <c r="F32" s="26">
        <v>1326</v>
      </c>
      <c r="G32" s="26">
        <v>1446</v>
      </c>
      <c r="H32" s="26">
        <v>1637</v>
      </c>
      <c r="I32" s="30">
        <v>1800</v>
      </c>
      <c r="J32" s="27"/>
    </row>
    <row r="33" spans="1:9" x14ac:dyDescent="0.25">
      <c r="A33" s="151"/>
      <c r="B33" s="151"/>
      <c r="C33" s="151"/>
      <c r="I33" s="6" t="s">
        <v>223</v>
      </c>
    </row>
    <row r="34" spans="1:9" x14ac:dyDescent="0.25">
      <c r="A34" s="151" t="s">
        <v>224</v>
      </c>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A9" sqref="A9:A20"/>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topLeftCell="C25">
      <selection activeCell="H38" sqref="H38"/>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topLeftCell="A7">
      <selection activeCell="I34" sqref="I34"/>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topLeftCell="A17">
      <selection activeCell="I33" sqref="I33"/>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DB5DE4BE-BF21-4393-A0F3-206FDA9295A1}" topLeftCell="A17">
      <selection activeCell="I33" sqref="I33"/>
      <pageMargins left="0" right="0" top="0" bottom="0" header="0" footer="0"/>
      <pageSetup paperSize="9" orientation="portrait" r:id="rId6"/>
      <headerFooter>
        <oddFooter>&amp;L&amp;"HGPｺﾞｼｯｸM,ﾒﾃﾞｨｳﾑ"&amp;A&amp;R&amp;"HGPｺﾞｼｯｸM,ﾒﾃﾞｨｳﾑ"&amp;A</oddFooter>
      </headerFooter>
    </customSheetView>
    <customSheetView guid="{8FA0EC79-6C57-49A8-9F67-BFECAB226302}" topLeftCell="A17">
      <selection activeCell="I33" sqref="I33"/>
      <pageMargins left="0" right="0" top="0" bottom="0" header="0" footer="0"/>
      <pageSetup paperSize="9" orientation="portrait" r:id="rId7"/>
      <headerFooter>
        <oddFooter>&amp;L&amp;"HGPｺﾞｼｯｸM,ﾒﾃﾞｨｳﾑ"&amp;A&amp;R&amp;"HGPｺﾞｼｯｸM,ﾒﾃﾞｨｳﾑ"&amp;A</oddFooter>
      </headerFooter>
    </customSheetView>
    <customSheetView guid="{BA1D5D15-B28A-43CF-BB70-5CD45EAF83BC}" topLeftCell="C25">
      <selection activeCell="H38" sqref="H38"/>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27C518E9-D91A-4F10-A306-C905BC2AE38A}" topLeftCell="C25">
      <selection activeCell="H38" sqref="H38"/>
      <pageMargins left="0" right="0" top="0" bottom="0" header="0" footer="0"/>
      <pageSetup paperSize="9" orientation="portrait" r:id="rId9"/>
      <headerFooter>
        <oddFooter>&amp;L&amp;"HGPｺﾞｼｯｸM,ﾒﾃﾞｨｳﾑ"&amp;A&amp;R&amp;"HGPｺﾞｼｯｸM,ﾒﾃﾞｨｳﾑ"&amp;A</oddFooter>
      </headerFooter>
    </customSheetView>
  </customSheetViews>
  <mergeCells count="19">
    <mergeCell ref="A3:I3"/>
    <mergeCell ref="A8:D8"/>
    <mergeCell ref="C11:C12"/>
    <mergeCell ref="C13:C14"/>
    <mergeCell ref="C15:C16"/>
    <mergeCell ref="C27:C28"/>
    <mergeCell ref="A9:A20"/>
    <mergeCell ref="A21:A28"/>
    <mergeCell ref="A29:A32"/>
    <mergeCell ref="B9:C10"/>
    <mergeCell ref="B21:C22"/>
    <mergeCell ref="B29:D29"/>
    <mergeCell ref="C30:D30"/>
    <mergeCell ref="C31:D31"/>
    <mergeCell ref="C32:D32"/>
    <mergeCell ref="C17:C18"/>
    <mergeCell ref="C19:C20"/>
    <mergeCell ref="C23:C24"/>
    <mergeCell ref="C25:C26"/>
  </mergeCells>
  <phoneticPr fontId="2"/>
  <pageMargins left="0.25" right="0.25" top="0.75" bottom="0.75" header="0.3" footer="0.3"/>
  <pageSetup paperSize="9" orientation="portrait" r:id="rId10"/>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drawing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dimension ref="A1:H23"/>
  <sheetViews>
    <sheetView view="pageLayout" topLeftCell="A12" zoomScale="85" zoomScaleNormal="100" zoomScaleSheetLayoutView="100" zoomScalePageLayoutView="85" workbookViewId="0">
      <selection sqref="A1:B1"/>
    </sheetView>
  </sheetViews>
  <sheetFormatPr defaultColWidth="1.86328125" defaultRowHeight="12" x14ac:dyDescent="0.25"/>
  <cols>
    <col min="1" max="2" width="13.3984375" style="2" customWidth="1"/>
    <col min="3" max="3" width="6.86328125" style="2" customWidth="1"/>
    <col min="4" max="8" width="13.3984375" style="2" customWidth="1"/>
    <col min="9" max="16384" width="1.86328125" style="2"/>
  </cols>
  <sheetData>
    <row r="1" spans="1:8" s="4" customFormat="1" ht="17.25" customHeight="1" x14ac:dyDescent="0.25">
      <c r="A1" s="4" t="str">
        <f ca="1">MID(CELL("FILENAME",A1),FIND("]",CELL("FILENAME",A1))+1,99)&amp;"　"&amp;"児童福祉施設"</f>
        <v>78　児童福祉施設</v>
      </c>
    </row>
    <row r="2" spans="1:8" ht="9" customHeight="1" x14ac:dyDescent="0.25">
      <c r="A2" s="21"/>
      <c r="B2" s="21"/>
      <c r="C2" s="21"/>
      <c r="D2" s="21"/>
      <c r="E2" s="21"/>
      <c r="F2" s="21"/>
      <c r="G2" s="21"/>
      <c r="H2" s="21"/>
    </row>
    <row r="3" spans="1:8" s="151" customFormat="1" ht="28.5" customHeight="1" x14ac:dyDescent="0.25">
      <c r="A3" s="295" t="s">
        <v>225</v>
      </c>
      <c r="B3" s="314"/>
      <c r="C3" s="314"/>
      <c r="D3" s="314"/>
      <c r="E3" s="314"/>
      <c r="F3" s="314"/>
      <c r="G3" s="314"/>
      <c r="H3" s="314"/>
    </row>
    <row r="4" spans="1:8" s="151" customFormat="1" ht="9" customHeight="1" x14ac:dyDescent="0.25">
      <c r="A4" s="209"/>
    </row>
    <row r="5" spans="1:8" s="151" customFormat="1" ht="1.5" customHeight="1" x14ac:dyDescent="0.25">
      <c r="A5" s="209"/>
    </row>
    <row r="6" spans="1:8" ht="1.5" customHeight="1" x14ac:dyDescent="0.25">
      <c r="B6" s="31"/>
      <c r="C6" s="31"/>
    </row>
    <row r="7" spans="1:8" x14ac:dyDescent="0.25">
      <c r="B7" s="31"/>
      <c r="C7" s="31"/>
      <c r="H7" s="6" t="s">
        <v>226</v>
      </c>
    </row>
    <row r="8" spans="1:8" ht="28.5" customHeight="1" x14ac:dyDescent="0.25">
      <c r="A8" s="236" t="s">
        <v>4</v>
      </c>
      <c r="B8" s="271"/>
      <c r="C8" s="271"/>
      <c r="D8" s="202" t="s">
        <v>227</v>
      </c>
      <c r="E8" s="202" t="s">
        <v>228</v>
      </c>
      <c r="F8" s="202" t="s">
        <v>229</v>
      </c>
      <c r="G8" s="202" t="s">
        <v>230</v>
      </c>
      <c r="H8" s="205" t="s">
        <v>231</v>
      </c>
    </row>
    <row r="9" spans="1:8" ht="36" customHeight="1" x14ac:dyDescent="0.25">
      <c r="A9" s="351" t="s">
        <v>232</v>
      </c>
      <c r="B9" s="355"/>
      <c r="C9" s="355"/>
      <c r="D9" s="23">
        <v>1</v>
      </c>
      <c r="E9" s="23">
        <v>1</v>
      </c>
      <c r="F9" s="23">
        <v>1</v>
      </c>
      <c r="G9" s="23">
        <v>1</v>
      </c>
      <c r="H9" s="27">
        <v>1</v>
      </c>
    </row>
    <row r="10" spans="1:8" ht="36" customHeight="1" x14ac:dyDescent="0.25">
      <c r="A10" s="359" t="s">
        <v>233</v>
      </c>
      <c r="B10" s="362"/>
      <c r="C10" s="362"/>
      <c r="D10" s="23">
        <v>53</v>
      </c>
      <c r="E10" s="23">
        <v>51</v>
      </c>
      <c r="F10" s="23">
        <v>48</v>
      </c>
      <c r="G10" s="23">
        <v>49</v>
      </c>
      <c r="H10" s="27">
        <v>49</v>
      </c>
    </row>
    <row r="11" spans="1:8" ht="36" customHeight="1" x14ac:dyDescent="0.25">
      <c r="A11" s="359" t="s">
        <v>234</v>
      </c>
      <c r="B11" s="362"/>
      <c r="C11" s="362"/>
      <c r="D11" s="23">
        <v>86</v>
      </c>
      <c r="E11" s="23">
        <v>86</v>
      </c>
      <c r="F11" s="23">
        <v>86</v>
      </c>
      <c r="G11" s="23">
        <v>86</v>
      </c>
      <c r="H11" s="27">
        <v>86</v>
      </c>
    </row>
    <row r="12" spans="1:8" ht="36" customHeight="1" x14ac:dyDescent="0.25">
      <c r="A12" s="359" t="s">
        <v>235</v>
      </c>
      <c r="B12" s="362" t="s">
        <v>12</v>
      </c>
      <c r="C12" s="362"/>
      <c r="D12" s="23">
        <v>64</v>
      </c>
      <c r="E12" s="23">
        <v>79</v>
      </c>
      <c r="F12" s="23">
        <v>82</v>
      </c>
      <c r="G12" s="23">
        <v>59</v>
      </c>
      <c r="H12" s="27">
        <v>52</v>
      </c>
    </row>
    <row r="13" spans="1:8" ht="36" customHeight="1" x14ac:dyDescent="0.25">
      <c r="A13" s="360"/>
      <c r="B13" s="362" t="s">
        <v>236</v>
      </c>
      <c r="C13" s="219" t="s">
        <v>182</v>
      </c>
      <c r="D13" s="23">
        <v>44</v>
      </c>
      <c r="E13" s="23">
        <v>56</v>
      </c>
      <c r="F13" s="23">
        <v>57</v>
      </c>
      <c r="G13" s="23">
        <v>42</v>
      </c>
      <c r="H13" s="27">
        <v>37</v>
      </c>
    </row>
    <row r="14" spans="1:8" ht="36" customHeight="1" x14ac:dyDescent="0.25">
      <c r="A14" s="360"/>
      <c r="B14" s="362"/>
      <c r="C14" s="219" t="s">
        <v>183</v>
      </c>
      <c r="D14" s="23">
        <v>20</v>
      </c>
      <c r="E14" s="23">
        <v>23</v>
      </c>
      <c r="F14" s="23">
        <v>25</v>
      </c>
      <c r="G14" s="23">
        <v>17</v>
      </c>
      <c r="H14" s="27">
        <v>15</v>
      </c>
    </row>
    <row r="15" spans="1:8" ht="36" customHeight="1" x14ac:dyDescent="0.25">
      <c r="A15" s="360"/>
      <c r="B15" s="362" t="s">
        <v>237</v>
      </c>
      <c r="C15" s="219" t="s">
        <v>238</v>
      </c>
      <c r="D15" s="23" t="s">
        <v>26</v>
      </c>
      <c r="E15" s="23" t="s">
        <v>26</v>
      </c>
      <c r="F15" s="23" t="s">
        <v>26</v>
      </c>
      <c r="G15" s="23" t="s">
        <v>26</v>
      </c>
      <c r="H15" s="32" t="s">
        <v>26</v>
      </c>
    </row>
    <row r="16" spans="1:8" ht="36" customHeight="1" x14ac:dyDescent="0.25">
      <c r="A16" s="360"/>
      <c r="B16" s="363"/>
      <c r="C16" s="219" t="s">
        <v>239</v>
      </c>
      <c r="D16" s="23">
        <v>2</v>
      </c>
      <c r="E16" s="23">
        <v>3</v>
      </c>
      <c r="F16" s="23">
        <v>5</v>
      </c>
      <c r="G16" s="23">
        <v>5</v>
      </c>
      <c r="H16" s="27">
        <v>2</v>
      </c>
    </row>
    <row r="17" spans="1:8" ht="36" customHeight="1" x14ac:dyDescent="0.25">
      <c r="A17" s="360"/>
      <c r="B17" s="363"/>
      <c r="C17" s="219" t="s">
        <v>240</v>
      </c>
      <c r="D17" s="23">
        <v>25</v>
      </c>
      <c r="E17" s="23">
        <v>28</v>
      </c>
      <c r="F17" s="23">
        <v>32</v>
      </c>
      <c r="G17" s="23">
        <v>18</v>
      </c>
      <c r="H17" s="27">
        <v>23</v>
      </c>
    </row>
    <row r="18" spans="1:8" ht="36" customHeight="1" x14ac:dyDescent="0.25">
      <c r="A18" s="360"/>
      <c r="B18" s="363"/>
      <c r="C18" s="219" t="s">
        <v>241</v>
      </c>
      <c r="D18" s="23">
        <v>28</v>
      </c>
      <c r="E18" s="23">
        <v>30</v>
      </c>
      <c r="F18" s="23">
        <v>33</v>
      </c>
      <c r="G18" s="23">
        <v>25</v>
      </c>
      <c r="H18" s="27">
        <v>18</v>
      </c>
    </row>
    <row r="19" spans="1:8" ht="36" customHeight="1" x14ac:dyDescent="0.25">
      <c r="A19" s="360"/>
      <c r="B19" s="363"/>
      <c r="C19" s="219" t="s">
        <v>242</v>
      </c>
      <c r="D19" s="23">
        <v>6</v>
      </c>
      <c r="E19" s="23">
        <v>10</v>
      </c>
      <c r="F19" s="23">
        <v>5</v>
      </c>
      <c r="G19" s="23">
        <v>5</v>
      </c>
      <c r="H19" s="27">
        <v>1</v>
      </c>
    </row>
    <row r="20" spans="1:8" ht="36" customHeight="1" x14ac:dyDescent="0.25">
      <c r="A20" s="360"/>
      <c r="B20" s="363"/>
      <c r="C20" s="219" t="s">
        <v>243</v>
      </c>
      <c r="D20" s="23">
        <v>1</v>
      </c>
      <c r="E20" s="23">
        <v>6</v>
      </c>
      <c r="F20" s="23">
        <v>5</v>
      </c>
      <c r="G20" s="23">
        <v>2</v>
      </c>
      <c r="H20" s="27">
        <v>5</v>
      </c>
    </row>
    <row r="21" spans="1:8" ht="36" customHeight="1" x14ac:dyDescent="0.25">
      <c r="A21" s="360"/>
      <c r="B21" s="363"/>
      <c r="C21" s="219" t="s">
        <v>244</v>
      </c>
      <c r="D21" s="23">
        <v>2</v>
      </c>
      <c r="E21" s="23">
        <v>1</v>
      </c>
      <c r="F21" s="23">
        <v>2</v>
      </c>
      <c r="G21" s="23">
        <v>3</v>
      </c>
      <c r="H21" s="27">
        <v>2</v>
      </c>
    </row>
    <row r="22" spans="1:8" ht="36" customHeight="1" x14ac:dyDescent="0.25">
      <c r="A22" s="361"/>
      <c r="B22" s="172" t="s">
        <v>245</v>
      </c>
      <c r="C22" s="173" t="s">
        <v>246</v>
      </c>
      <c r="D22" s="174" t="s">
        <v>26</v>
      </c>
      <c r="E22" s="174">
        <v>1</v>
      </c>
      <c r="F22" s="174" t="s">
        <v>26</v>
      </c>
      <c r="G22" s="174">
        <v>1</v>
      </c>
      <c r="H22" s="30">
        <v>1</v>
      </c>
    </row>
    <row r="23" spans="1:8" x14ac:dyDescent="0.25">
      <c r="H23" s="6" t="s">
        <v>247</v>
      </c>
    </row>
  </sheetData>
  <sheetProtection formatCells="0"/>
  <customSheetViews>
    <customSheetView guid="{18957759-A24B-42E8-B03E-81581C5222B9}" scale="85" showPageBreaks="1" printArea="1" view="pageLayout" topLeftCell="A9">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topLeftCell="A9">
      <selection activeCell="M9" sqref="M9"/>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topLeftCell="A19">
      <selection activeCell="V10" sqref="V10"/>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V10" sqref="V10"/>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topLeftCell="A13">
      <selection activeCell="H23" sqref="H23"/>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topLeftCell="A7">
      <selection activeCell="J12" sqref="J12"/>
      <pageMargins left="0" right="0" top="0" bottom="0" header="0" footer="0"/>
      <printOptions horizontalCentered="1"/>
      <pageSetup paperSize="9" fitToHeight="0" orientation="portrait" r:id="rId6"/>
      <headerFooter alignWithMargins="0"/>
    </customSheetView>
    <customSheetView guid="{BDB16FDC-C9A6-464E-B066-6BFD3C128E61}" showPageBreaks="1" printArea="1" view="pageBreakPreview" topLeftCell="A7">
      <selection activeCell="C23" sqref="C23"/>
      <pageMargins left="0" right="0" top="0" bottom="0" header="0" footer="0"/>
      <printOptions horizontalCentered="1"/>
      <pageSetup paperSize="9" fitToHeight="0" orientation="portrait" r:id="rId7"/>
      <headerFooter alignWithMargins="0"/>
    </customSheetView>
    <customSheetView guid="{DB5DE4BE-BF21-4393-A0F3-206FDA9295A1}" topLeftCell="A13">
      <selection activeCell="H23" sqref="H23"/>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V10" sqref="V10"/>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topLeftCell="A19">
      <selection activeCell="V10" sqref="V10"/>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topLeftCell="A10">
      <selection activeCell="J9" sqref="J9"/>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9">
    <mergeCell ref="A12:A22"/>
    <mergeCell ref="B12:C12"/>
    <mergeCell ref="B13:B14"/>
    <mergeCell ref="B15:B21"/>
    <mergeCell ref="A3:H3"/>
    <mergeCell ref="A8:C8"/>
    <mergeCell ref="A9:C9"/>
    <mergeCell ref="A10:C10"/>
    <mergeCell ref="A11:C11"/>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drawing r:id="rId1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H30"/>
  <sheetViews>
    <sheetView view="pageLayout" topLeftCell="A16" zoomScale="85" zoomScaleNormal="100" zoomScaleSheetLayoutView="100" zoomScalePageLayoutView="85" workbookViewId="0">
      <selection sqref="A1:B1"/>
    </sheetView>
  </sheetViews>
  <sheetFormatPr defaultColWidth="1.59765625" defaultRowHeight="12" x14ac:dyDescent="0.25"/>
  <cols>
    <col min="1" max="1" width="19.86328125" style="2" customWidth="1"/>
    <col min="2" max="2" width="2.86328125" style="2" customWidth="1"/>
    <col min="3" max="3" width="15.86328125" style="2" customWidth="1"/>
    <col min="4" max="8" width="12.3984375" style="2" customWidth="1"/>
    <col min="9" max="16384" width="1.59765625" style="2"/>
  </cols>
  <sheetData>
    <row r="1" spans="1:8" s="4" customFormat="1" ht="17.25" customHeight="1" x14ac:dyDescent="0.25">
      <c r="A1" s="4" t="str">
        <f ca="1">MID(CELL("FILENAME",A1),FIND("]",CELL("FILENAME",A1))+1,99)&amp;"　"&amp;"障害福祉センターひまわりの利用状況"</f>
        <v>79　障害福祉センターひまわりの利用状況</v>
      </c>
    </row>
    <row r="2" spans="1:8" ht="9" customHeight="1" x14ac:dyDescent="0.25">
      <c r="A2" s="21"/>
      <c r="B2" s="21"/>
      <c r="C2" s="21"/>
      <c r="D2" s="21"/>
      <c r="E2" s="21"/>
      <c r="F2" s="21"/>
      <c r="G2" s="21"/>
      <c r="H2" s="21"/>
    </row>
    <row r="3" spans="1:8" ht="1.5" customHeight="1" x14ac:dyDescent="0.25">
      <c r="A3" s="21"/>
      <c r="B3" s="21"/>
      <c r="C3" s="21"/>
      <c r="D3" s="21"/>
      <c r="E3" s="21"/>
      <c r="F3" s="21"/>
      <c r="G3" s="21"/>
      <c r="H3" s="21"/>
    </row>
    <row r="4" spans="1:8" s="151" customFormat="1" ht="1.5" customHeight="1" x14ac:dyDescent="0.25"/>
    <row r="5" spans="1:8" s="151" customFormat="1" ht="1.5" customHeight="1" x14ac:dyDescent="0.25"/>
    <row r="6" spans="1:8" ht="1.5" customHeight="1" x14ac:dyDescent="0.25"/>
    <row r="7" spans="1:8" ht="28.5" customHeight="1" x14ac:dyDescent="0.25">
      <c r="A7" s="367" t="s">
        <v>4</v>
      </c>
      <c r="B7" s="367"/>
      <c r="C7" s="368"/>
      <c r="D7" s="202" t="s">
        <v>5</v>
      </c>
      <c r="E7" s="202" t="s">
        <v>6</v>
      </c>
      <c r="F7" s="202" t="s">
        <v>7</v>
      </c>
      <c r="G7" s="202" t="s">
        <v>8</v>
      </c>
      <c r="H7" s="205" t="s">
        <v>9</v>
      </c>
    </row>
    <row r="8" spans="1:8" ht="30" customHeight="1" x14ac:dyDescent="0.25">
      <c r="A8" s="369" t="s">
        <v>248</v>
      </c>
      <c r="B8" s="369"/>
      <c r="C8" s="365"/>
      <c r="D8" s="23">
        <v>813</v>
      </c>
      <c r="E8" s="23">
        <v>886</v>
      </c>
      <c r="F8" s="23">
        <v>884</v>
      </c>
      <c r="G8" s="23">
        <v>1165</v>
      </c>
      <c r="H8" s="32">
        <v>1323</v>
      </c>
    </row>
    <row r="9" spans="1:8" ht="30" customHeight="1" x14ac:dyDescent="0.25">
      <c r="A9" s="364" t="s">
        <v>249</v>
      </c>
      <c r="B9" s="293" t="s">
        <v>250</v>
      </c>
      <c r="C9" s="364"/>
      <c r="D9" s="23">
        <v>340</v>
      </c>
      <c r="E9" s="23">
        <v>228</v>
      </c>
      <c r="F9" s="23">
        <v>315</v>
      </c>
      <c r="G9" s="23">
        <v>330</v>
      </c>
      <c r="H9" s="32">
        <v>337</v>
      </c>
    </row>
    <row r="10" spans="1:8" ht="30" customHeight="1" x14ac:dyDescent="0.25">
      <c r="A10" s="364"/>
      <c r="B10" s="370" t="s">
        <v>251</v>
      </c>
      <c r="C10" s="371"/>
      <c r="D10" s="23">
        <v>3453</v>
      </c>
      <c r="E10" s="23">
        <v>1346</v>
      </c>
      <c r="F10" s="23">
        <v>1738</v>
      </c>
      <c r="G10" s="23">
        <v>2309</v>
      </c>
      <c r="H10" s="32">
        <v>2487</v>
      </c>
    </row>
    <row r="11" spans="1:8" ht="30" customHeight="1" x14ac:dyDescent="0.25">
      <c r="A11" s="220" t="s">
        <v>252</v>
      </c>
      <c r="B11" s="366" t="s">
        <v>253</v>
      </c>
      <c r="C11" s="365"/>
      <c r="D11" s="23">
        <v>21</v>
      </c>
      <c r="E11" s="23">
        <v>129</v>
      </c>
      <c r="F11" s="23">
        <v>93</v>
      </c>
      <c r="G11" s="23">
        <v>111</v>
      </c>
      <c r="H11" s="32">
        <v>354</v>
      </c>
    </row>
    <row r="12" spans="1:8" ht="30" customHeight="1" x14ac:dyDescent="0.25">
      <c r="A12" s="220" t="s">
        <v>254</v>
      </c>
      <c r="B12" s="366" t="s">
        <v>253</v>
      </c>
      <c r="C12" s="365"/>
      <c r="D12" s="23">
        <v>598</v>
      </c>
      <c r="E12" s="23">
        <v>583</v>
      </c>
      <c r="F12" s="23">
        <v>573</v>
      </c>
      <c r="G12" s="23">
        <v>602</v>
      </c>
      <c r="H12" s="32">
        <v>670</v>
      </c>
    </row>
    <row r="13" spans="1:8" ht="30" customHeight="1" x14ac:dyDescent="0.25">
      <c r="A13" s="221" t="s">
        <v>255</v>
      </c>
      <c r="B13" s="372" t="s">
        <v>256</v>
      </c>
      <c r="C13" s="373"/>
      <c r="D13" s="23">
        <v>451</v>
      </c>
      <c r="E13" s="23">
        <v>399</v>
      </c>
      <c r="F13" s="23">
        <v>455</v>
      </c>
      <c r="G13" s="23">
        <v>480</v>
      </c>
      <c r="H13" s="32">
        <v>474</v>
      </c>
    </row>
    <row r="14" spans="1:8" ht="30" customHeight="1" x14ac:dyDescent="0.25">
      <c r="A14" s="364" t="s">
        <v>257</v>
      </c>
      <c r="B14" s="366" t="s">
        <v>258</v>
      </c>
      <c r="C14" s="365"/>
      <c r="D14" s="23">
        <v>60</v>
      </c>
      <c r="E14" s="23">
        <v>60</v>
      </c>
      <c r="F14" s="23">
        <v>60</v>
      </c>
      <c r="G14" s="23">
        <v>40</v>
      </c>
      <c r="H14" s="32">
        <v>40</v>
      </c>
    </row>
    <row r="15" spans="1:8" ht="30" customHeight="1" x14ac:dyDescent="0.25">
      <c r="A15" s="364"/>
      <c r="B15" s="366" t="s">
        <v>259</v>
      </c>
      <c r="C15" s="365"/>
      <c r="D15" s="23">
        <v>930</v>
      </c>
      <c r="E15" s="23">
        <v>670</v>
      </c>
      <c r="F15" s="23">
        <v>772</v>
      </c>
      <c r="G15" s="23">
        <v>631</v>
      </c>
      <c r="H15" s="32">
        <v>748</v>
      </c>
    </row>
    <row r="16" spans="1:8" ht="30" customHeight="1" x14ac:dyDescent="0.25">
      <c r="A16" s="364" t="s">
        <v>260</v>
      </c>
      <c r="B16" s="366" t="s">
        <v>258</v>
      </c>
      <c r="C16" s="365"/>
      <c r="D16" s="23">
        <v>16</v>
      </c>
      <c r="E16" s="23">
        <v>16</v>
      </c>
      <c r="F16" s="23">
        <v>16</v>
      </c>
      <c r="G16" s="23">
        <v>16</v>
      </c>
      <c r="H16" s="32">
        <v>16</v>
      </c>
    </row>
    <row r="17" spans="1:8" ht="30" customHeight="1" x14ac:dyDescent="0.25">
      <c r="A17" s="364"/>
      <c r="B17" s="366" t="s">
        <v>259</v>
      </c>
      <c r="C17" s="365"/>
      <c r="D17" s="23">
        <v>62</v>
      </c>
      <c r="E17" s="23">
        <v>85</v>
      </c>
      <c r="F17" s="23">
        <v>76</v>
      </c>
      <c r="G17" s="23">
        <v>110</v>
      </c>
      <c r="H17" s="32">
        <v>84</v>
      </c>
    </row>
    <row r="18" spans="1:8" ht="30" customHeight="1" x14ac:dyDescent="0.25">
      <c r="A18" s="364" t="s">
        <v>261</v>
      </c>
      <c r="B18" s="366" t="s">
        <v>258</v>
      </c>
      <c r="C18" s="365"/>
      <c r="D18" s="23">
        <v>5</v>
      </c>
      <c r="E18" s="23" t="s">
        <v>26</v>
      </c>
      <c r="F18" s="23">
        <v>5</v>
      </c>
      <c r="G18" s="23">
        <v>5</v>
      </c>
      <c r="H18" s="32">
        <v>3</v>
      </c>
    </row>
    <row r="19" spans="1:8" ht="30" customHeight="1" x14ac:dyDescent="0.25">
      <c r="A19" s="364"/>
      <c r="B19" s="366" t="s">
        <v>259</v>
      </c>
      <c r="C19" s="365"/>
      <c r="D19" s="23">
        <v>23</v>
      </c>
      <c r="E19" s="23" t="s">
        <v>26</v>
      </c>
      <c r="F19" s="23">
        <v>16</v>
      </c>
      <c r="G19" s="23">
        <v>15</v>
      </c>
      <c r="H19" s="32">
        <v>16</v>
      </c>
    </row>
    <row r="20" spans="1:8" ht="30" customHeight="1" x14ac:dyDescent="0.25">
      <c r="A20" s="365" t="s">
        <v>262</v>
      </c>
      <c r="B20" s="366" t="s">
        <v>258</v>
      </c>
      <c r="C20" s="365"/>
      <c r="D20" s="23">
        <v>10</v>
      </c>
      <c r="E20" s="23">
        <v>10</v>
      </c>
      <c r="F20" s="23">
        <v>10</v>
      </c>
      <c r="G20" s="23">
        <v>10</v>
      </c>
      <c r="H20" s="32">
        <v>10</v>
      </c>
    </row>
    <row r="21" spans="1:8" ht="30" customHeight="1" x14ac:dyDescent="0.25">
      <c r="A21" s="365"/>
      <c r="B21" s="366" t="s">
        <v>259</v>
      </c>
      <c r="C21" s="365"/>
      <c r="D21" s="23">
        <v>112</v>
      </c>
      <c r="E21" s="23">
        <v>59</v>
      </c>
      <c r="F21" s="23">
        <v>101</v>
      </c>
      <c r="G21" s="23">
        <v>119</v>
      </c>
      <c r="H21" s="32">
        <v>89</v>
      </c>
    </row>
    <row r="22" spans="1:8" ht="30" customHeight="1" x14ac:dyDescent="0.25">
      <c r="A22" s="365" t="s">
        <v>263</v>
      </c>
      <c r="B22" s="366" t="s">
        <v>253</v>
      </c>
      <c r="C22" s="365"/>
      <c r="D22" s="23">
        <v>163</v>
      </c>
      <c r="E22" s="23">
        <v>129</v>
      </c>
      <c r="F22" s="23">
        <v>121</v>
      </c>
      <c r="G22" s="23">
        <v>39</v>
      </c>
      <c r="H22" s="32">
        <v>64</v>
      </c>
    </row>
    <row r="23" spans="1:8" ht="30" customHeight="1" x14ac:dyDescent="0.25">
      <c r="A23" s="365"/>
      <c r="B23" s="366" t="s">
        <v>264</v>
      </c>
      <c r="C23" s="365"/>
      <c r="D23" s="23">
        <v>25</v>
      </c>
      <c r="E23" s="23">
        <v>15</v>
      </c>
      <c r="F23" s="23">
        <v>14</v>
      </c>
      <c r="G23" s="23">
        <v>9</v>
      </c>
      <c r="H23" s="32">
        <v>14</v>
      </c>
    </row>
    <row r="24" spans="1:8" ht="30" customHeight="1" x14ac:dyDescent="0.25">
      <c r="A24" s="364" t="s">
        <v>265</v>
      </c>
      <c r="B24" s="280" t="s">
        <v>266</v>
      </c>
      <c r="C24" s="365"/>
      <c r="D24" s="23">
        <v>1457</v>
      </c>
      <c r="E24" s="23">
        <v>1197</v>
      </c>
      <c r="F24" s="23">
        <v>764</v>
      </c>
      <c r="G24" s="23">
        <v>1689</v>
      </c>
      <c r="H24" s="32">
        <v>1804</v>
      </c>
    </row>
    <row r="25" spans="1:8" ht="30" customHeight="1" x14ac:dyDescent="0.25">
      <c r="A25" s="238"/>
      <c r="B25" s="143"/>
      <c r="C25" s="28" t="s">
        <v>267</v>
      </c>
      <c r="D25" s="23">
        <v>661</v>
      </c>
      <c r="E25" s="23">
        <v>551</v>
      </c>
      <c r="F25" s="23">
        <v>536</v>
      </c>
      <c r="G25" s="23">
        <v>775</v>
      </c>
      <c r="H25" s="32">
        <v>776</v>
      </c>
    </row>
    <row r="26" spans="1:8" ht="30" customHeight="1" x14ac:dyDescent="0.25">
      <c r="A26" s="238"/>
      <c r="B26" s="143"/>
      <c r="C26" s="28" t="s">
        <v>268</v>
      </c>
      <c r="D26" s="23">
        <v>127</v>
      </c>
      <c r="E26" s="23">
        <v>49</v>
      </c>
      <c r="F26" s="23">
        <v>68</v>
      </c>
      <c r="G26" s="23">
        <v>147</v>
      </c>
      <c r="H26" s="32">
        <v>304</v>
      </c>
    </row>
    <row r="27" spans="1:8" ht="30" customHeight="1" x14ac:dyDescent="0.25">
      <c r="A27" s="238"/>
      <c r="B27" s="143"/>
      <c r="C27" s="28" t="s">
        <v>269</v>
      </c>
      <c r="D27" s="23">
        <v>168</v>
      </c>
      <c r="E27" s="167">
        <v>160</v>
      </c>
      <c r="F27" s="167">
        <v>107</v>
      </c>
      <c r="G27" s="167">
        <v>146</v>
      </c>
      <c r="H27" s="168">
        <v>137</v>
      </c>
    </row>
    <row r="28" spans="1:8" ht="30" customHeight="1" x14ac:dyDescent="0.25">
      <c r="A28" s="291"/>
      <c r="B28" s="150"/>
      <c r="C28" s="29" t="s">
        <v>270</v>
      </c>
      <c r="D28" s="34">
        <v>501</v>
      </c>
      <c r="E28" s="34">
        <v>437</v>
      </c>
      <c r="F28" s="34">
        <v>53</v>
      </c>
      <c r="G28" s="34">
        <v>621</v>
      </c>
      <c r="H28" s="35">
        <v>587</v>
      </c>
    </row>
    <row r="29" spans="1:8" x14ac:dyDescent="0.25">
      <c r="H29" s="6" t="s">
        <v>223</v>
      </c>
    </row>
    <row r="30" spans="1:8" ht="40.5" customHeight="1" x14ac:dyDescent="0.25">
      <c r="A30" s="295" t="s">
        <v>271</v>
      </c>
      <c r="B30" s="295"/>
      <c r="C30" s="295"/>
      <c r="D30" s="295"/>
      <c r="E30" s="295"/>
      <c r="F30" s="295"/>
      <c r="G30" s="295"/>
      <c r="H30" s="295"/>
    </row>
  </sheetData>
  <sheetProtection formatCells="0"/>
  <customSheetViews>
    <customSheetView guid="{18957759-A24B-42E8-B03E-81581C5222B9}" scale="85" showPageBreaks="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F9" sqref="F9"/>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topLeftCell="A22">
      <selection activeCell="F9" sqref="F9"/>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topLeftCell="A19">
      <selection activeCell="H29" sqref="H29"/>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topLeftCell="A18">
      <selection activeCell="H29" sqref="H29"/>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view="pageBreakPreview">
      <selection activeCell="F19" sqref="F19"/>
      <pageMargins left="0" right="0" top="0" bottom="0" header="0" footer="0"/>
      <printOptions horizontalCentered="1"/>
      <pageSetup paperSize="9" fitToHeight="0" orientation="portrait" r:id="rId6"/>
      <headerFooter alignWithMargins="0"/>
    </customSheetView>
    <customSheetView guid="{BDB16FDC-C9A6-464E-B066-6BFD3C128E61}" showPageBreaks="1" view="pageBreakPreview">
      <selection activeCell="G10" sqref="G10:G30"/>
      <pageMargins left="0" right="0" top="0" bottom="0" header="0" footer="0"/>
      <printOptions horizontalCentered="1"/>
      <pageSetup paperSize="9" fitToHeight="0" orientation="portrait" r:id="rId7"/>
      <headerFooter alignWithMargins="0"/>
    </customSheetView>
    <customSheetView guid="{DB5DE4BE-BF21-4393-A0F3-206FDA9295A1}" topLeftCell="A18">
      <selection activeCell="H29" sqref="H29"/>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topLeftCell="A7">
      <selection activeCell="H29" sqref="H29"/>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topLeftCell="A22">
      <selection activeCell="F9" sqref="F9"/>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topLeftCell="A22">
      <selection activeCell="F9" sqref="F9"/>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26">
    <mergeCell ref="A9:A10"/>
    <mergeCell ref="A22:A23"/>
    <mergeCell ref="A24:A28"/>
    <mergeCell ref="A7:C7"/>
    <mergeCell ref="A8:C8"/>
    <mergeCell ref="B9:C9"/>
    <mergeCell ref="B10:C10"/>
    <mergeCell ref="B11:C11"/>
    <mergeCell ref="B12:C12"/>
    <mergeCell ref="B13:C13"/>
    <mergeCell ref="A30:H30"/>
    <mergeCell ref="A14:A15"/>
    <mergeCell ref="A16:A17"/>
    <mergeCell ref="A18:A19"/>
    <mergeCell ref="A20:A21"/>
    <mergeCell ref="B14:C14"/>
    <mergeCell ref="B15:C15"/>
    <mergeCell ref="B16:C16"/>
    <mergeCell ref="B17:C17"/>
    <mergeCell ref="B18:C18"/>
    <mergeCell ref="B19:C19"/>
    <mergeCell ref="B20:C20"/>
    <mergeCell ref="B21:C21"/>
    <mergeCell ref="B22:C22"/>
    <mergeCell ref="B23:C23"/>
    <mergeCell ref="B24:C24"/>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Y27"/>
  <sheetViews>
    <sheetView view="pageLayout" topLeftCell="A13" zoomScale="85" zoomScaleNormal="100" zoomScaleSheetLayoutView="100" zoomScalePageLayoutView="85" workbookViewId="0">
      <selection sqref="A1:B1"/>
    </sheetView>
  </sheetViews>
  <sheetFormatPr defaultColWidth="1.59765625" defaultRowHeight="12" x14ac:dyDescent="0.25"/>
  <cols>
    <col min="1" max="2" width="12.3984375" style="2" customWidth="1"/>
    <col min="3" max="3" width="14" style="2" customWidth="1"/>
    <col min="4" max="8" width="12.1328125" style="2" customWidth="1"/>
    <col min="9" max="32" width="1.59765625" style="2"/>
    <col min="33" max="33" width="1.59765625" style="2" customWidth="1"/>
    <col min="34" max="16384" width="1.59765625" style="2"/>
  </cols>
  <sheetData>
    <row r="1" spans="1:51" s="4" customFormat="1" ht="17.25" customHeight="1" x14ac:dyDescent="0.25">
      <c r="A1" s="4" t="str">
        <f ca="1">MID(CELL("FILENAME",A1),FIND("]",CELL("FILENAME",A1))+1,99)&amp;"　"&amp;"指定生活介護事業所"</f>
        <v>80　指定生活介護事業所</v>
      </c>
    </row>
    <row r="2" spans="1:51" ht="9" customHeight="1" x14ac:dyDescent="0.25">
      <c r="A2" s="21"/>
      <c r="B2" s="21"/>
      <c r="C2" s="21"/>
      <c r="D2" s="21"/>
      <c r="E2" s="21"/>
      <c r="F2" s="21"/>
      <c r="G2" s="21"/>
      <c r="H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row>
    <row r="3" spans="1:51" s="151" customFormat="1" ht="18.75" customHeight="1" x14ac:dyDescent="0.25">
      <c r="A3" s="295" t="s">
        <v>272</v>
      </c>
      <c r="B3" s="295"/>
      <c r="C3" s="295"/>
      <c r="D3" s="295"/>
      <c r="E3" s="295"/>
      <c r="F3" s="295"/>
      <c r="G3" s="295"/>
      <c r="H3" s="295"/>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row>
    <row r="4" spans="1:51" s="151" customFormat="1" ht="9" customHeight="1" x14ac:dyDescent="0.25">
      <c r="A4" s="209"/>
      <c r="B4" s="209"/>
      <c r="C4" s="209"/>
      <c r="D4" s="209"/>
      <c r="E4" s="209"/>
      <c r="F4" s="209"/>
      <c r="G4" s="209"/>
      <c r="H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row>
    <row r="5" spans="1:51" s="151" customFormat="1" ht="1.5" customHeight="1" x14ac:dyDescent="0.25">
      <c r="A5" s="209"/>
      <c r="B5" s="209"/>
      <c r="C5" s="209"/>
      <c r="D5" s="209"/>
      <c r="E5" s="209"/>
      <c r="F5" s="209"/>
      <c r="G5" s="209"/>
      <c r="H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row>
    <row r="6" spans="1:51" ht="1.5" customHeight="1" x14ac:dyDescent="0.25">
      <c r="A6" s="21"/>
      <c r="B6" s="21"/>
      <c r="C6" s="21"/>
      <c r="D6" s="21"/>
      <c r="E6" s="21"/>
      <c r="F6" s="21"/>
      <c r="G6" s="21"/>
      <c r="H6" s="21"/>
      <c r="Q6" s="21"/>
      <c r="R6" s="21"/>
      <c r="S6" s="21"/>
      <c r="T6" s="21"/>
      <c r="U6" s="21"/>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1"/>
      <c r="AY6" s="21"/>
    </row>
    <row r="7" spans="1:51" x14ac:dyDescent="0.25">
      <c r="A7" s="21"/>
      <c r="B7" s="21"/>
      <c r="C7" s="21"/>
      <c r="D7" s="21"/>
      <c r="E7" s="21"/>
      <c r="F7" s="21"/>
      <c r="G7" s="21"/>
      <c r="H7" s="6" t="s">
        <v>226</v>
      </c>
      <c r="Q7" s="21"/>
      <c r="R7" s="21"/>
      <c r="S7" s="21"/>
      <c r="T7" s="21"/>
      <c r="U7" s="21"/>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1"/>
      <c r="AY7" s="21"/>
    </row>
    <row r="8" spans="1:51" ht="28.5" customHeight="1" x14ac:dyDescent="0.25">
      <c r="A8" s="236" t="s">
        <v>4</v>
      </c>
      <c r="B8" s="271"/>
      <c r="C8" s="271"/>
      <c r="D8" s="202" t="s">
        <v>273</v>
      </c>
      <c r="E8" s="202" t="s">
        <v>228</v>
      </c>
      <c r="F8" s="202" t="s">
        <v>229</v>
      </c>
      <c r="G8" s="202" t="s">
        <v>274</v>
      </c>
      <c r="H8" s="205" t="s">
        <v>275</v>
      </c>
    </row>
    <row r="9" spans="1:51" s="151" customFormat="1" ht="36" customHeight="1" x14ac:dyDescent="0.25">
      <c r="A9" s="374" t="s">
        <v>232</v>
      </c>
      <c r="B9" s="377"/>
      <c r="C9" s="377"/>
      <c r="D9" s="8">
        <v>1</v>
      </c>
      <c r="E9" s="8">
        <v>1</v>
      </c>
      <c r="F9" s="8">
        <v>1</v>
      </c>
      <c r="G9" s="23" t="s">
        <v>197</v>
      </c>
      <c r="H9" s="23" t="s">
        <v>197</v>
      </c>
    </row>
    <row r="10" spans="1:51" s="151" customFormat="1" ht="36" customHeight="1" x14ac:dyDescent="0.25">
      <c r="A10" s="374" t="s">
        <v>233</v>
      </c>
      <c r="B10" s="377"/>
      <c r="C10" s="377"/>
      <c r="D10" s="23" t="s">
        <v>26</v>
      </c>
      <c r="E10" s="23" t="s">
        <v>26</v>
      </c>
      <c r="F10" s="23" t="s">
        <v>26</v>
      </c>
      <c r="G10" s="23" t="s">
        <v>197</v>
      </c>
      <c r="H10" s="23" t="s">
        <v>197</v>
      </c>
    </row>
    <row r="11" spans="1:51" s="151" customFormat="1" ht="36" customHeight="1" x14ac:dyDescent="0.25">
      <c r="A11" s="374" t="s">
        <v>276</v>
      </c>
      <c r="B11" s="377"/>
      <c r="C11" s="377"/>
      <c r="D11" s="8">
        <v>30</v>
      </c>
      <c r="E11" s="8">
        <v>30</v>
      </c>
      <c r="F11" s="8">
        <v>30</v>
      </c>
      <c r="G11" s="23" t="s">
        <v>197</v>
      </c>
      <c r="H11" s="23" t="s">
        <v>197</v>
      </c>
    </row>
    <row r="12" spans="1:51" ht="36" customHeight="1" x14ac:dyDescent="0.25">
      <c r="A12" s="374" t="s">
        <v>277</v>
      </c>
      <c r="B12" s="377" t="s">
        <v>12</v>
      </c>
      <c r="C12" s="377"/>
      <c r="D12" s="8">
        <v>39</v>
      </c>
      <c r="E12" s="8">
        <v>39</v>
      </c>
      <c r="F12" s="8">
        <v>42</v>
      </c>
      <c r="G12" s="23" t="s">
        <v>197</v>
      </c>
      <c r="H12" s="23" t="s">
        <v>197</v>
      </c>
    </row>
    <row r="13" spans="1:51" ht="36" customHeight="1" x14ac:dyDescent="0.25">
      <c r="A13" s="375"/>
      <c r="B13" s="377" t="s">
        <v>236</v>
      </c>
      <c r="C13" s="222" t="s">
        <v>182</v>
      </c>
      <c r="D13" s="8">
        <v>23</v>
      </c>
      <c r="E13" s="8">
        <v>22</v>
      </c>
      <c r="F13" s="8">
        <v>23</v>
      </c>
      <c r="G13" s="23" t="s">
        <v>197</v>
      </c>
      <c r="H13" s="23" t="s">
        <v>197</v>
      </c>
    </row>
    <row r="14" spans="1:51" ht="36" customHeight="1" x14ac:dyDescent="0.25">
      <c r="A14" s="375"/>
      <c r="B14" s="377"/>
      <c r="C14" s="222" t="s">
        <v>183</v>
      </c>
      <c r="D14" s="8">
        <v>16</v>
      </c>
      <c r="E14" s="8">
        <v>17</v>
      </c>
      <c r="F14" s="8">
        <v>19</v>
      </c>
      <c r="G14" s="23" t="s">
        <v>197</v>
      </c>
      <c r="H14" s="23" t="s">
        <v>197</v>
      </c>
    </row>
    <row r="15" spans="1:51" ht="36" customHeight="1" x14ac:dyDescent="0.25">
      <c r="A15" s="375"/>
      <c r="B15" s="377" t="s">
        <v>149</v>
      </c>
      <c r="C15" s="24" t="s">
        <v>278</v>
      </c>
      <c r="D15" s="8">
        <v>8</v>
      </c>
      <c r="E15" s="8">
        <v>10</v>
      </c>
      <c r="F15" s="8">
        <v>6</v>
      </c>
      <c r="G15" s="23" t="s">
        <v>197</v>
      </c>
      <c r="H15" s="23" t="s">
        <v>197</v>
      </c>
    </row>
    <row r="16" spans="1:51" ht="36" customHeight="1" x14ac:dyDescent="0.25">
      <c r="A16" s="375"/>
      <c r="B16" s="378"/>
      <c r="C16" s="24" t="s">
        <v>279</v>
      </c>
      <c r="D16" s="8">
        <v>6</v>
      </c>
      <c r="E16" s="8">
        <v>6</v>
      </c>
      <c r="F16" s="8">
        <v>13</v>
      </c>
      <c r="G16" s="23" t="s">
        <v>197</v>
      </c>
      <c r="H16" s="23" t="s">
        <v>197</v>
      </c>
    </row>
    <row r="17" spans="1:8" ht="36" customHeight="1" x14ac:dyDescent="0.25">
      <c r="A17" s="375"/>
      <c r="B17" s="378"/>
      <c r="C17" s="24" t="s">
        <v>280</v>
      </c>
      <c r="D17" s="8">
        <v>6</v>
      </c>
      <c r="E17" s="8">
        <v>6</v>
      </c>
      <c r="F17" s="8">
        <v>4</v>
      </c>
      <c r="G17" s="23" t="s">
        <v>197</v>
      </c>
      <c r="H17" s="23" t="s">
        <v>197</v>
      </c>
    </row>
    <row r="18" spans="1:8" ht="36" customHeight="1" x14ac:dyDescent="0.25">
      <c r="A18" s="375"/>
      <c r="B18" s="378"/>
      <c r="C18" s="24" t="s">
        <v>281</v>
      </c>
      <c r="D18" s="8">
        <v>19</v>
      </c>
      <c r="E18" s="8">
        <v>17</v>
      </c>
      <c r="F18" s="8">
        <v>19</v>
      </c>
      <c r="G18" s="23" t="s">
        <v>197</v>
      </c>
      <c r="H18" s="23" t="s">
        <v>197</v>
      </c>
    </row>
    <row r="19" spans="1:8" ht="36" customHeight="1" x14ac:dyDescent="0.25">
      <c r="A19" s="374" t="s">
        <v>282</v>
      </c>
      <c r="B19" s="377" t="s">
        <v>181</v>
      </c>
      <c r="C19" s="377"/>
      <c r="D19" s="8">
        <v>39</v>
      </c>
      <c r="E19" s="8">
        <v>39</v>
      </c>
      <c r="F19" s="8">
        <v>42</v>
      </c>
      <c r="G19" s="23" t="s">
        <v>197</v>
      </c>
      <c r="H19" s="23" t="s">
        <v>197</v>
      </c>
    </row>
    <row r="20" spans="1:8" ht="36" customHeight="1" x14ac:dyDescent="0.25">
      <c r="A20" s="375"/>
      <c r="B20" s="377" t="s">
        <v>236</v>
      </c>
      <c r="C20" s="222" t="s">
        <v>182</v>
      </c>
      <c r="D20" s="8">
        <v>23</v>
      </c>
      <c r="E20" s="8">
        <v>22</v>
      </c>
      <c r="F20" s="8">
        <v>23</v>
      </c>
      <c r="G20" s="23" t="s">
        <v>197</v>
      </c>
      <c r="H20" s="23" t="s">
        <v>197</v>
      </c>
    </row>
    <row r="21" spans="1:8" ht="36" customHeight="1" x14ac:dyDescent="0.25">
      <c r="A21" s="375"/>
      <c r="B21" s="377"/>
      <c r="C21" s="222" t="s">
        <v>183</v>
      </c>
      <c r="D21" s="8">
        <v>16</v>
      </c>
      <c r="E21" s="8">
        <v>17</v>
      </c>
      <c r="F21" s="8">
        <v>19</v>
      </c>
      <c r="G21" s="23" t="s">
        <v>197</v>
      </c>
      <c r="H21" s="23" t="s">
        <v>197</v>
      </c>
    </row>
    <row r="22" spans="1:8" ht="36" customHeight="1" x14ac:dyDescent="0.25">
      <c r="A22" s="375"/>
      <c r="B22" s="377" t="s">
        <v>149</v>
      </c>
      <c r="C22" s="24" t="s">
        <v>278</v>
      </c>
      <c r="D22" s="8">
        <v>8</v>
      </c>
      <c r="E22" s="8">
        <v>10</v>
      </c>
      <c r="F22" s="8">
        <v>6</v>
      </c>
      <c r="G22" s="23" t="s">
        <v>197</v>
      </c>
      <c r="H22" s="23" t="s">
        <v>197</v>
      </c>
    </row>
    <row r="23" spans="1:8" ht="36" customHeight="1" x14ac:dyDescent="0.25">
      <c r="A23" s="375"/>
      <c r="B23" s="378"/>
      <c r="C23" s="24" t="s">
        <v>279</v>
      </c>
      <c r="D23" s="8">
        <v>6</v>
      </c>
      <c r="E23" s="8">
        <v>6</v>
      </c>
      <c r="F23" s="8">
        <v>13</v>
      </c>
      <c r="G23" s="23" t="s">
        <v>197</v>
      </c>
      <c r="H23" s="23" t="s">
        <v>197</v>
      </c>
    </row>
    <row r="24" spans="1:8" ht="36" customHeight="1" x14ac:dyDescent="0.25">
      <c r="A24" s="375"/>
      <c r="B24" s="378"/>
      <c r="C24" s="24" t="s">
        <v>280</v>
      </c>
      <c r="D24" s="8">
        <v>6</v>
      </c>
      <c r="E24" s="8">
        <v>6</v>
      </c>
      <c r="F24" s="8">
        <v>4</v>
      </c>
      <c r="G24" s="23" t="s">
        <v>197</v>
      </c>
      <c r="H24" s="23" t="s">
        <v>197</v>
      </c>
    </row>
    <row r="25" spans="1:8" ht="36" customHeight="1" x14ac:dyDescent="0.25">
      <c r="A25" s="376"/>
      <c r="B25" s="379"/>
      <c r="C25" s="25" t="s">
        <v>281</v>
      </c>
      <c r="D25" s="26">
        <v>19</v>
      </c>
      <c r="E25" s="26">
        <v>17</v>
      </c>
      <c r="F25" s="26">
        <v>19</v>
      </c>
      <c r="G25" s="34" t="s">
        <v>197</v>
      </c>
      <c r="H25" s="34" t="s">
        <v>197</v>
      </c>
    </row>
    <row r="26" spans="1:8" x14ac:dyDescent="0.25">
      <c r="H26" s="6" t="s">
        <v>223</v>
      </c>
    </row>
    <row r="27" spans="1:8" x14ac:dyDescent="0.25">
      <c r="A27" s="151" t="s">
        <v>283</v>
      </c>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G9" sqref="G9"/>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topLeftCell="A22">
      <selection activeCell="G9" sqref="G9"/>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G9" sqref="G9"/>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G9" sqref="G9"/>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topLeftCell="A16">
      <selection activeCell="H4" sqref="H4"/>
      <pageMargins left="0" right="0" top="0" bottom="0" header="0" footer="0"/>
      <printOptions horizontalCentered="1"/>
      <pageSetup paperSize="9" fitToHeight="0" orientation="portrait" r:id="rId6"/>
      <headerFooter alignWithMargins="0"/>
    </customSheetView>
    <customSheetView guid="{BDB16FDC-C9A6-464E-B066-6BFD3C128E61}" showPageBreaks="1" printArea="1" view="pageBreakPreview">
      <selection activeCell="H4" sqref="H4"/>
      <pageMargins left="0" right="0" top="0" bottom="0" header="0" footer="0"/>
      <printOptions horizontalCentered="1"/>
      <pageSetup paperSize="9" fitToHeight="0" orientation="portrait" r:id="rId7"/>
      <headerFooter alignWithMargins="0"/>
    </customSheetView>
    <customSheetView guid="{DB5DE4BE-BF21-4393-A0F3-206FDA9295A1}">
      <selection activeCell="G9" sqref="G9"/>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G9" sqref="G9"/>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topLeftCell="A22">
      <selection activeCell="G9" sqref="G9"/>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topLeftCell="A22">
      <selection activeCell="G9" sqref="G9"/>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13">
    <mergeCell ref="A3:H3"/>
    <mergeCell ref="A19:A25"/>
    <mergeCell ref="B19:C19"/>
    <mergeCell ref="B20:B21"/>
    <mergeCell ref="B22:B25"/>
    <mergeCell ref="A8:C8"/>
    <mergeCell ref="A9:C9"/>
    <mergeCell ref="A10:C10"/>
    <mergeCell ref="A11:C11"/>
    <mergeCell ref="A12:A18"/>
    <mergeCell ref="B12:C12"/>
    <mergeCell ref="B13:B14"/>
    <mergeCell ref="B15:B18"/>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G15"/>
  <sheetViews>
    <sheetView view="pageLayout" zoomScale="85" zoomScaleNormal="100" zoomScaleSheetLayoutView="100" zoomScalePageLayoutView="85" workbookViewId="0">
      <selection sqref="A1:B1"/>
    </sheetView>
  </sheetViews>
  <sheetFormatPr defaultColWidth="1.59765625" defaultRowHeight="12" x14ac:dyDescent="0.25"/>
  <cols>
    <col min="1" max="1" width="14.3984375" style="2" customWidth="1"/>
    <col min="2" max="7" width="14.265625" style="2" customWidth="1"/>
    <col min="8" max="8" width="8.86328125" style="2" customWidth="1"/>
    <col min="9" max="16384" width="1.59765625" style="2"/>
  </cols>
  <sheetData>
    <row r="1" spans="1:7" s="4" customFormat="1" ht="17.25" customHeight="1" x14ac:dyDescent="0.25">
      <c r="A1" s="4" t="str">
        <f ca="1">MID(CELL("FILENAME",A1),FIND("]",CELL("FILENAME",A1))+1,99)&amp;"　"&amp;"地域共生センターの利用状況"</f>
        <v>81　地域共生センターの利用状況</v>
      </c>
    </row>
    <row r="2" spans="1:7" ht="9" customHeight="1" x14ac:dyDescent="0.25"/>
    <row r="3" spans="1:7" ht="1.5" customHeight="1" x14ac:dyDescent="0.25"/>
    <row r="4" spans="1:7" s="151" customFormat="1" ht="1.5" customHeight="1" x14ac:dyDescent="0.25"/>
    <row r="5" spans="1:7" s="151" customFormat="1" ht="1.5" customHeight="1" x14ac:dyDescent="0.25"/>
    <row r="6" spans="1:7" s="151" customFormat="1" ht="1.5" customHeight="1" x14ac:dyDescent="0.25"/>
    <row r="7" spans="1:7" x14ac:dyDescent="0.25">
      <c r="A7" s="151" t="s">
        <v>284</v>
      </c>
      <c r="G7" s="6" t="s">
        <v>178</v>
      </c>
    </row>
    <row r="8" spans="1:7" s="12" customFormat="1" ht="12" customHeight="1" x14ac:dyDescent="0.25">
      <c r="A8" s="273" t="s">
        <v>4</v>
      </c>
      <c r="B8" s="380" t="s">
        <v>12</v>
      </c>
      <c r="C8" s="203"/>
      <c r="D8" s="203"/>
      <c r="E8" s="203"/>
      <c r="F8" s="203"/>
      <c r="G8" s="203"/>
    </row>
    <row r="9" spans="1:7" s="12" customFormat="1" ht="29.25" customHeight="1" x14ac:dyDescent="0.25">
      <c r="A9" s="229"/>
      <c r="B9" s="381"/>
      <c r="C9" s="7" t="s">
        <v>285</v>
      </c>
      <c r="D9" s="212" t="s">
        <v>286</v>
      </c>
      <c r="E9" s="7" t="s">
        <v>287</v>
      </c>
      <c r="F9" s="212" t="s">
        <v>288</v>
      </c>
      <c r="G9" s="210" t="s">
        <v>289</v>
      </c>
    </row>
    <row r="10" spans="1:7" ht="42" customHeight="1" x14ac:dyDescent="0.25">
      <c r="A10" s="194" t="s">
        <v>5</v>
      </c>
      <c r="B10" s="64" t="s">
        <v>26</v>
      </c>
      <c r="C10" s="23" t="s">
        <v>26</v>
      </c>
      <c r="D10" s="23" t="s">
        <v>26</v>
      </c>
      <c r="E10" s="23" t="s">
        <v>26</v>
      </c>
      <c r="F10" s="23" t="s">
        <v>26</v>
      </c>
      <c r="G10" s="23" t="s">
        <v>26</v>
      </c>
    </row>
    <row r="11" spans="1:7" ht="42" customHeight="1" x14ac:dyDescent="0.25">
      <c r="A11" s="195" t="s">
        <v>6</v>
      </c>
      <c r="B11" s="23" t="s">
        <v>26</v>
      </c>
      <c r="C11" s="23" t="s">
        <v>26</v>
      </c>
      <c r="D11" s="23" t="s">
        <v>26</v>
      </c>
      <c r="E11" s="23" t="s">
        <v>26</v>
      </c>
      <c r="F11" s="23" t="s">
        <v>26</v>
      </c>
      <c r="G11" s="23" t="s">
        <v>26</v>
      </c>
    </row>
    <row r="12" spans="1:7" ht="42" customHeight="1" x14ac:dyDescent="0.25">
      <c r="A12" s="195" t="s">
        <v>7</v>
      </c>
      <c r="B12" s="23">
        <v>1531</v>
      </c>
      <c r="C12" s="23">
        <v>320</v>
      </c>
      <c r="D12" s="23">
        <v>193</v>
      </c>
      <c r="E12" s="23">
        <v>317</v>
      </c>
      <c r="F12" s="23">
        <v>287</v>
      </c>
      <c r="G12" s="23">
        <v>414</v>
      </c>
    </row>
    <row r="13" spans="1:7" ht="42" customHeight="1" x14ac:dyDescent="0.25">
      <c r="A13" s="195" t="s">
        <v>8</v>
      </c>
      <c r="B13" s="23">
        <v>1709</v>
      </c>
      <c r="C13" s="23" t="s">
        <v>26</v>
      </c>
      <c r="D13" s="23" t="s">
        <v>26</v>
      </c>
      <c r="E13" s="23">
        <v>601</v>
      </c>
      <c r="F13" s="23">
        <v>508</v>
      </c>
      <c r="G13" s="23">
        <v>600</v>
      </c>
    </row>
    <row r="14" spans="1:7" ht="42" customHeight="1" x14ac:dyDescent="0.25">
      <c r="A14" s="19" t="s">
        <v>9</v>
      </c>
      <c r="B14" s="35">
        <v>1755</v>
      </c>
      <c r="C14" s="35" t="s">
        <v>27</v>
      </c>
      <c r="D14" s="35" t="s">
        <v>27</v>
      </c>
      <c r="E14" s="35">
        <v>602</v>
      </c>
      <c r="F14" s="35">
        <v>515</v>
      </c>
      <c r="G14" s="35">
        <v>638</v>
      </c>
    </row>
    <row r="15" spans="1:7" x14ac:dyDescent="0.25">
      <c r="A15" s="151"/>
      <c r="G15" s="6" t="s">
        <v>290</v>
      </c>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D15" sqref="D15"/>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selection activeCell="E16" sqref="E16"/>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B13" sqref="B13"/>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B13" sqref="B13"/>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hiddenColumns="1" view="pageBreakPreview">
      <selection activeCell="G10" sqref="G10"/>
      <pageMargins left="0" right="0" top="0" bottom="0" header="0" footer="0"/>
      <printOptions horizontalCentered="1"/>
      <pageSetup paperSize="9" fitToHeight="0" orientation="portrait" r:id="rId6"/>
      <headerFooter alignWithMargins="0"/>
    </customSheetView>
    <customSheetView guid="{BDB16FDC-C9A6-464E-B066-6BFD3C128E61}" showPageBreaks="1" printArea="1" hiddenColumns="1" view="pageBreakPreview">
      <selection activeCell="N20" sqref="N20"/>
      <pageMargins left="0" right="0" top="0" bottom="0" header="0" footer="0"/>
      <printOptions horizontalCentered="1"/>
      <pageSetup paperSize="9" fitToHeight="0" orientation="portrait" r:id="rId7"/>
      <headerFooter alignWithMargins="0"/>
    </customSheetView>
    <customSheetView guid="{DB5DE4BE-BF21-4393-A0F3-206FDA9295A1}">
      <selection activeCell="B13" sqref="B13"/>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B13" sqref="B13"/>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selection activeCell="E16" sqref="E16"/>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selection activeCell="E16" sqref="E16"/>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2">
    <mergeCell ref="A8:A9"/>
    <mergeCell ref="B8:B9"/>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BN19"/>
  <sheetViews>
    <sheetView view="pageLayout" zoomScale="85" zoomScaleNormal="100" zoomScaleSheetLayoutView="100" zoomScalePageLayoutView="85" workbookViewId="0">
      <selection sqref="A1:B1"/>
    </sheetView>
  </sheetViews>
  <sheetFormatPr defaultColWidth="1.59765625" defaultRowHeight="12" x14ac:dyDescent="0.25"/>
  <cols>
    <col min="1" max="1" width="2.3984375" style="2" customWidth="1"/>
    <col min="2" max="2" width="20.59765625" style="2" customWidth="1"/>
    <col min="3" max="10" width="8.1328125" style="2" customWidth="1"/>
    <col min="11" max="11" width="12.86328125" style="2" customWidth="1"/>
    <col min="12" max="12" width="6" style="2" customWidth="1"/>
    <col min="13" max="16384" width="1.59765625" style="2"/>
  </cols>
  <sheetData>
    <row r="1" spans="1:66" s="4" customFormat="1" ht="17.25" customHeight="1" x14ac:dyDescent="0.25">
      <c r="A1" s="4" t="str">
        <f ca="1">MID(CELL("FILENAME",A1),FIND("]",CELL("FILENAME",A1))+1,99)&amp;"　"&amp;"人権平和センターの概況"</f>
        <v>82　人権平和センターの概況</v>
      </c>
      <c r="BF1" s="51"/>
      <c r="BG1" s="51"/>
      <c r="BH1" s="51"/>
      <c r="BI1" s="51"/>
      <c r="BJ1" s="51"/>
      <c r="BK1" s="51"/>
      <c r="BL1" s="51"/>
      <c r="BM1" s="51"/>
      <c r="BN1" s="51"/>
    </row>
    <row r="2" spans="1:66" ht="9" customHeight="1" x14ac:dyDescent="0.25">
      <c r="BF2" s="36"/>
      <c r="BG2" s="36"/>
      <c r="BH2" s="36"/>
      <c r="BI2" s="36"/>
      <c r="BJ2" s="36"/>
      <c r="BK2" s="36"/>
      <c r="BL2" s="36"/>
      <c r="BM2" s="36"/>
      <c r="BN2" s="36"/>
    </row>
    <row r="3" spans="1:66" s="151" customFormat="1" ht="24" customHeight="1" x14ac:dyDescent="0.25">
      <c r="A3" s="382" t="s">
        <v>291</v>
      </c>
      <c r="B3" s="382"/>
      <c r="C3" s="382"/>
      <c r="D3" s="382"/>
      <c r="E3" s="382"/>
      <c r="F3" s="382"/>
      <c r="G3" s="382"/>
      <c r="H3" s="382"/>
      <c r="I3" s="382"/>
      <c r="J3" s="382"/>
      <c r="K3" s="382"/>
      <c r="BF3" s="52"/>
      <c r="BG3" s="52"/>
      <c r="BH3" s="52"/>
      <c r="BI3" s="52"/>
      <c r="BJ3" s="52"/>
      <c r="BK3" s="52"/>
      <c r="BL3" s="52"/>
      <c r="BM3" s="52"/>
      <c r="BN3" s="52"/>
    </row>
    <row r="4" spans="1:66" s="151" customFormat="1" ht="9" customHeight="1" x14ac:dyDescent="0.25">
      <c r="A4" s="224"/>
      <c r="B4" s="224"/>
      <c r="C4" s="224"/>
      <c r="D4" s="224"/>
      <c r="E4" s="224"/>
      <c r="F4" s="224"/>
      <c r="G4" s="224"/>
      <c r="H4" s="224"/>
      <c r="I4" s="224"/>
      <c r="J4" s="224"/>
      <c r="K4" s="224"/>
      <c r="BF4" s="52"/>
      <c r="BG4" s="52"/>
      <c r="BH4" s="52"/>
      <c r="BI4" s="52"/>
      <c r="BJ4" s="52"/>
      <c r="BK4" s="52"/>
      <c r="BL4" s="52"/>
      <c r="BM4" s="52"/>
      <c r="BN4" s="52"/>
    </row>
    <row r="5" spans="1:66" s="151" customFormat="1" ht="1.5" customHeight="1" x14ac:dyDescent="0.25">
      <c r="A5" s="224"/>
      <c r="B5" s="224"/>
      <c r="C5" s="224"/>
      <c r="D5" s="224"/>
      <c r="E5" s="224"/>
      <c r="F5" s="224"/>
      <c r="G5" s="224"/>
      <c r="H5" s="224"/>
      <c r="I5" s="224"/>
      <c r="J5" s="224"/>
      <c r="K5" s="224"/>
      <c r="BF5" s="52"/>
      <c r="BG5" s="52"/>
      <c r="BH5" s="52"/>
      <c r="BI5" s="52"/>
      <c r="BJ5" s="52"/>
      <c r="BK5" s="52"/>
      <c r="BL5" s="52"/>
      <c r="BM5" s="52"/>
      <c r="BN5" s="52"/>
    </row>
    <row r="6" spans="1:66" ht="1.5" customHeight="1" x14ac:dyDescent="0.25">
      <c r="A6" s="21"/>
      <c r="B6" s="21"/>
      <c r="C6" s="21"/>
      <c r="D6" s="21"/>
      <c r="E6" s="21"/>
      <c r="F6" s="21"/>
      <c r="G6" s="21"/>
      <c r="H6" s="21"/>
      <c r="I6" s="21"/>
      <c r="J6" s="21"/>
      <c r="K6" s="21"/>
      <c r="BF6" s="8"/>
      <c r="BG6" s="8"/>
      <c r="BH6" s="8"/>
      <c r="BI6" s="8"/>
      <c r="BJ6" s="8"/>
      <c r="BK6" s="8"/>
      <c r="BL6" s="8"/>
      <c r="BM6" s="8"/>
      <c r="BN6" s="8"/>
    </row>
    <row r="7" spans="1:66" x14ac:dyDescent="0.25">
      <c r="A7" s="21"/>
      <c r="B7" s="21"/>
      <c r="C7" s="21"/>
      <c r="D7" s="21"/>
      <c r="E7" s="21"/>
      <c r="F7" s="21"/>
      <c r="G7" s="21"/>
      <c r="H7" s="21"/>
      <c r="I7" s="21"/>
      <c r="J7" s="21"/>
      <c r="K7" s="6" t="s">
        <v>292</v>
      </c>
      <c r="BF7" s="8"/>
      <c r="BG7" s="8"/>
      <c r="BH7" s="8"/>
      <c r="BI7" s="8"/>
      <c r="BJ7" s="8"/>
      <c r="BK7" s="8"/>
      <c r="BL7" s="8"/>
      <c r="BM7" s="8"/>
      <c r="BN7" s="8"/>
    </row>
    <row r="8" spans="1:66" s="12" customFormat="1" ht="28.5" customHeight="1" x14ac:dyDescent="0.25">
      <c r="A8" s="386" t="s">
        <v>4</v>
      </c>
      <c r="B8" s="387"/>
      <c r="C8" s="333" t="s">
        <v>232</v>
      </c>
      <c r="D8" s="335" t="s">
        <v>12</v>
      </c>
      <c r="E8" s="384"/>
      <c r="F8" s="335" t="s">
        <v>293</v>
      </c>
      <c r="G8" s="336"/>
      <c r="H8" s="335" t="s">
        <v>294</v>
      </c>
      <c r="I8" s="384"/>
      <c r="J8" s="335" t="s">
        <v>295</v>
      </c>
      <c r="K8" s="336"/>
      <c r="BF8" s="16"/>
      <c r="BG8" s="16"/>
      <c r="BH8" s="16"/>
      <c r="BI8" s="16"/>
      <c r="BJ8" s="16"/>
      <c r="BK8" s="16"/>
      <c r="BL8" s="16"/>
      <c r="BM8" s="16"/>
      <c r="BN8" s="16"/>
    </row>
    <row r="9" spans="1:66" s="12" customFormat="1" ht="28.5" customHeight="1" x14ac:dyDescent="0.25">
      <c r="A9" s="388"/>
      <c r="B9" s="332"/>
      <c r="C9" s="334"/>
      <c r="D9" s="213" t="s">
        <v>296</v>
      </c>
      <c r="E9" s="213" t="s">
        <v>297</v>
      </c>
      <c r="F9" s="213" t="s">
        <v>296</v>
      </c>
      <c r="G9" s="213" t="s">
        <v>297</v>
      </c>
      <c r="H9" s="213" t="s">
        <v>296</v>
      </c>
      <c r="I9" s="213" t="s">
        <v>297</v>
      </c>
      <c r="J9" s="213" t="s">
        <v>296</v>
      </c>
      <c r="K9" s="213" t="s">
        <v>297</v>
      </c>
      <c r="BF9" s="16"/>
      <c r="BG9" s="16"/>
      <c r="BH9" s="16"/>
      <c r="BI9" s="16"/>
      <c r="BJ9" s="16"/>
      <c r="BK9" s="16"/>
      <c r="BL9" s="16"/>
      <c r="BM9" s="16"/>
      <c r="BN9" s="16"/>
    </row>
    <row r="10" spans="1:66" ht="42" customHeight="1" x14ac:dyDescent="0.25">
      <c r="A10" s="345" t="s">
        <v>5</v>
      </c>
      <c r="B10" s="345"/>
      <c r="C10" s="169">
        <v>2</v>
      </c>
      <c r="D10" s="23">
        <v>8837</v>
      </c>
      <c r="E10" s="23">
        <v>142126</v>
      </c>
      <c r="F10" s="23">
        <v>3497</v>
      </c>
      <c r="G10" s="23">
        <v>49262</v>
      </c>
      <c r="H10" s="23">
        <v>4720</v>
      </c>
      <c r="I10" s="23">
        <v>78239</v>
      </c>
      <c r="J10" s="23">
        <v>620</v>
      </c>
      <c r="K10" s="23">
        <v>14625</v>
      </c>
    </row>
    <row r="11" spans="1:66" ht="42" customHeight="1" x14ac:dyDescent="0.25">
      <c r="A11" s="385" t="s">
        <v>196</v>
      </c>
      <c r="B11" s="385"/>
      <c r="C11" s="23">
        <v>2</v>
      </c>
      <c r="D11" s="23">
        <v>3256</v>
      </c>
      <c r="E11" s="23">
        <v>39917</v>
      </c>
      <c r="F11" s="23">
        <v>2678</v>
      </c>
      <c r="G11" s="23">
        <v>29644</v>
      </c>
      <c r="H11" s="23" t="s">
        <v>26</v>
      </c>
      <c r="I11" s="23" t="s">
        <v>26</v>
      </c>
      <c r="J11" s="23">
        <v>578</v>
      </c>
      <c r="K11" s="23">
        <v>10273</v>
      </c>
    </row>
    <row r="12" spans="1:66" ht="42" customHeight="1" x14ac:dyDescent="0.25">
      <c r="A12" s="385" t="s">
        <v>7</v>
      </c>
      <c r="B12" s="385"/>
      <c r="C12" s="33">
        <v>2</v>
      </c>
      <c r="D12" s="33">
        <v>4854</v>
      </c>
      <c r="E12" s="33">
        <v>61333</v>
      </c>
      <c r="F12" s="33">
        <v>4336</v>
      </c>
      <c r="G12" s="33">
        <v>52273</v>
      </c>
      <c r="H12" s="33" t="s">
        <v>26</v>
      </c>
      <c r="I12" s="33" t="s">
        <v>26</v>
      </c>
      <c r="J12" s="33">
        <v>518</v>
      </c>
      <c r="K12" s="33">
        <v>9060</v>
      </c>
    </row>
    <row r="13" spans="1:66" ht="42" customHeight="1" x14ac:dyDescent="0.25">
      <c r="A13" s="385" t="s">
        <v>8</v>
      </c>
      <c r="B13" s="385"/>
      <c r="C13" s="33">
        <v>2</v>
      </c>
      <c r="D13" s="33">
        <v>5484</v>
      </c>
      <c r="E13" s="33">
        <v>65569</v>
      </c>
      <c r="F13" s="33">
        <v>4809</v>
      </c>
      <c r="G13" s="33">
        <v>52909</v>
      </c>
      <c r="H13" s="33" t="s">
        <v>26</v>
      </c>
      <c r="I13" s="33" t="s">
        <v>26</v>
      </c>
      <c r="J13" s="33">
        <v>675</v>
      </c>
      <c r="K13" s="33">
        <v>12660</v>
      </c>
    </row>
    <row r="14" spans="1:66" ht="42" customHeight="1" x14ac:dyDescent="0.25">
      <c r="A14" s="385" t="s">
        <v>9</v>
      </c>
      <c r="B14" s="385"/>
      <c r="C14" s="54">
        <v>2</v>
      </c>
      <c r="D14" s="54">
        <v>5305</v>
      </c>
      <c r="E14" s="54">
        <v>94692</v>
      </c>
      <c r="F14" s="54">
        <v>4609</v>
      </c>
      <c r="G14" s="54">
        <v>80835</v>
      </c>
      <c r="H14" s="54" t="s">
        <v>26</v>
      </c>
      <c r="I14" s="54" t="s">
        <v>26</v>
      </c>
      <c r="J14" s="54">
        <v>696</v>
      </c>
      <c r="K14" s="54">
        <v>13857</v>
      </c>
    </row>
    <row r="15" spans="1:66" ht="42" customHeight="1" x14ac:dyDescent="0.25">
      <c r="A15" s="55"/>
      <c r="B15" s="56" t="s">
        <v>298</v>
      </c>
      <c r="C15" s="170">
        <v>1</v>
      </c>
      <c r="D15" s="57">
        <v>3548</v>
      </c>
      <c r="E15" s="57">
        <v>68011</v>
      </c>
      <c r="F15" s="57">
        <v>2852</v>
      </c>
      <c r="G15" s="57">
        <v>54154</v>
      </c>
      <c r="H15" s="57" t="s">
        <v>26</v>
      </c>
      <c r="I15" s="57" t="s">
        <v>26</v>
      </c>
      <c r="J15" s="57">
        <v>696</v>
      </c>
      <c r="K15" s="57">
        <v>13857</v>
      </c>
    </row>
    <row r="16" spans="1:66" ht="42" customHeight="1" x14ac:dyDescent="0.25">
      <c r="A16" s="58"/>
      <c r="B16" s="59" t="s">
        <v>299</v>
      </c>
      <c r="C16" s="171">
        <v>1</v>
      </c>
      <c r="D16" s="60">
        <v>1757</v>
      </c>
      <c r="E16" s="60">
        <v>26681</v>
      </c>
      <c r="F16" s="60">
        <v>1757</v>
      </c>
      <c r="G16" s="60">
        <v>26681</v>
      </c>
      <c r="H16" s="60" t="s">
        <v>26</v>
      </c>
      <c r="I16" s="60" t="s">
        <v>26</v>
      </c>
      <c r="J16" s="61" t="s">
        <v>26</v>
      </c>
      <c r="K16" s="61" t="s">
        <v>26</v>
      </c>
    </row>
    <row r="17" spans="1:11" s="62" customFormat="1" x14ac:dyDescent="0.25">
      <c r="K17" s="63" t="s">
        <v>300</v>
      </c>
    </row>
    <row r="18" spans="1:11" ht="35.25" customHeight="1" x14ac:dyDescent="0.25">
      <c r="A18" s="383" t="s">
        <v>301</v>
      </c>
      <c r="B18" s="383"/>
      <c r="C18" s="383"/>
      <c r="D18" s="383"/>
      <c r="E18" s="383"/>
      <c r="F18" s="383"/>
      <c r="G18" s="383"/>
      <c r="H18" s="383"/>
      <c r="I18" s="383"/>
      <c r="J18" s="383"/>
      <c r="K18" s="383"/>
    </row>
    <row r="19" spans="1:11" x14ac:dyDescent="0.25">
      <c r="B19" s="224"/>
      <c r="C19" s="33"/>
      <c r="D19" s="33"/>
      <c r="E19" s="33"/>
      <c r="F19" s="33"/>
      <c r="G19" s="33"/>
      <c r="H19" s="18"/>
      <c r="I19" s="23"/>
      <c r="J19" s="23"/>
      <c r="K19" s="23"/>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L7" sqref="L7"/>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selection activeCell="T14" sqref="T14"/>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G17" sqref="G17"/>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G17" sqref="G17"/>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hiddenColumns="1" view="pageBreakPreview">
      <selection activeCell="K18" sqref="K18"/>
      <pageMargins left="0" right="0" top="0" bottom="0" header="0" footer="0"/>
      <printOptions horizontalCentered="1"/>
      <pageSetup paperSize="9" scale="88" fitToHeight="0" orientation="portrait" r:id="rId6"/>
      <headerFooter alignWithMargins="0"/>
    </customSheetView>
    <customSheetView guid="{BDB16FDC-C9A6-464E-B066-6BFD3C128E61}" showPageBreaks="1" printArea="1" hiddenColumns="1" view="pageBreakPreview">
      <selection activeCell="G9" sqref="G9"/>
      <pageMargins left="0" right="0" top="0" bottom="0" header="0" footer="0"/>
      <printOptions horizontalCentered="1"/>
      <pageSetup paperSize="9" scale="88" fitToHeight="0" orientation="portrait" r:id="rId7"/>
      <headerFooter alignWithMargins="0"/>
    </customSheetView>
    <customSheetView guid="{DB5DE4BE-BF21-4393-A0F3-206FDA9295A1}">
      <selection activeCell="G17" sqref="G17"/>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G17" sqref="G17"/>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selection activeCell="T14" sqref="T14"/>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selection activeCell="T14" sqref="T14"/>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13">
    <mergeCell ref="A3:K3"/>
    <mergeCell ref="A18:K18"/>
    <mergeCell ref="C8:C9"/>
    <mergeCell ref="D8:E8"/>
    <mergeCell ref="F8:G8"/>
    <mergeCell ref="H8:I8"/>
    <mergeCell ref="J8:K8"/>
    <mergeCell ref="A10:B10"/>
    <mergeCell ref="A11:B11"/>
    <mergeCell ref="A12:B12"/>
    <mergeCell ref="A13:B13"/>
    <mergeCell ref="A14:B14"/>
    <mergeCell ref="A8:B9"/>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view="pageLayout" zoomScale="80" zoomScaleNormal="100" zoomScaleSheetLayoutView="100" zoomScalePageLayoutView="80" workbookViewId="0">
      <selection activeCell="E23" sqref="E23"/>
    </sheetView>
  </sheetViews>
  <sheetFormatPr defaultColWidth="1.86328125" defaultRowHeight="12" x14ac:dyDescent="0.25"/>
  <cols>
    <col min="1" max="1" width="4.3984375" style="2" customWidth="1"/>
    <col min="2" max="2" width="9.86328125" style="2" customWidth="1"/>
    <col min="3" max="3" width="2.1328125" style="2" customWidth="1"/>
    <col min="4" max="4" width="10" style="2" customWidth="1"/>
    <col min="5" max="9" width="14.86328125" style="2" customWidth="1"/>
    <col min="10" max="10" width="13.3984375" style="2" bestFit="1" customWidth="1"/>
    <col min="11" max="11" width="6.1328125" style="2" bestFit="1" customWidth="1"/>
    <col min="12" max="12" width="7.1328125" style="2" bestFit="1" customWidth="1"/>
    <col min="13" max="13" width="11.1328125" style="2" bestFit="1" customWidth="1"/>
    <col min="14" max="16384" width="1.86328125" style="2"/>
  </cols>
  <sheetData>
    <row r="1" spans="1:13" s="4" customFormat="1" ht="17.25" customHeight="1" x14ac:dyDescent="0.25">
      <c r="A1" s="4" t="str">
        <f ca="1">MID(CELL("FILENAME",A1),FIND("]",CELL("FILENAME",A1))+1,99)&amp;"　"&amp;"国民健康保険の状況　－　加入・保険料調定・徴収状況"</f>
        <v>66(1)　国民健康保険の状況　－　加入・保険料調定・徴収状況</v>
      </c>
    </row>
    <row r="2" spans="1:13" s="151" customFormat="1" ht="9" customHeight="1" x14ac:dyDescent="0.25"/>
    <row r="3" spans="1:13" s="151" customFormat="1" ht="1.5" customHeight="1" x14ac:dyDescent="0.25"/>
    <row r="4" spans="1:13" ht="1.5" customHeight="1" x14ac:dyDescent="0.25"/>
    <row r="5" spans="1:13" s="151" customFormat="1" ht="1.5" customHeight="1" x14ac:dyDescent="0.25">
      <c r="A5" s="2"/>
      <c r="B5" s="2"/>
      <c r="C5" s="2"/>
      <c r="D5" s="2"/>
      <c r="E5" s="2"/>
      <c r="F5" s="2"/>
      <c r="G5" s="2"/>
      <c r="H5" s="2"/>
      <c r="I5" s="2"/>
      <c r="J5" s="2"/>
      <c r="K5" s="2"/>
      <c r="L5" s="2"/>
      <c r="M5" s="2"/>
    </row>
    <row r="6" spans="1:13" s="151" customFormat="1" ht="1.5" customHeight="1" x14ac:dyDescent="0.25"/>
    <row r="7" spans="1:13" s="12" customFormat="1" ht="28.5" customHeight="1" x14ac:dyDescent="0.25">
      <c r="A7" s="235" t="s">
        <v>4</v>
      </c>
      <c r="B7" s="235"/>
      <c r="C7" s="235"/>
      <c r="D7" s="236"/>
      <c r="E7" s="205" t="s">
        <v>5</v>
      </c>
      <c r="F7" s="205" t="s">
        <v>6</v>
      </c>
      <c r="G7" s="205" t="s">
        <v>7</v>
      </c>
      <c r="H7" s="205" t="s">
        <v>8</v>
      </c>
      <c r="I7" s="205" t="s">
        <v>9</v>
      </c>
    </row>
    <row r="8" spans="1:13" s="12" customFormat="1" ht="27.75" customHeight="1" x14ac:dyDescent="0.25">
      <c r="A8" s="232" t="s">
        <v>10</v>
      </c>
      <c r="B8" s="227" t="s">
        <v>11</v>
      </c>
      <c r="C8" s="230" t="s">
        <v>12</v>
      </c>
      <c r="D8" s="227"/>
      <c r="E8" s="8">
        <v>193449</v>
      </c>
      <c r="F8" s="8">
        <v>195170</v>
      </c>
      <c r="G8" s="8">
        <v>195697</v>
      </c>
      <c r="H8" s="8">
        <v>196796</v>
      </c>
      <c r="I8" s="27">
        <v>198181</v>
      </c>
    </row>
    <row r="9" spans="1:13" s="12" customFormat="1" ht="27.75" customHeight="1" x14ac:dyDescent="0.25">
      <c r="A9" s="233"/>
      <c r="B9" s="228"/>
      <c r="C9" s="146"/>
      <c r="D9" s="149" t="s">
        <v>13</v>
      </c>
      <c r="E9" s="8">
        <v>51949</v>
      </c>
      <c r="F9" s="8">
        <v>51600</v>
      </c>
      <c r="G9" s="8">
        <v>50464</v>
      </c>
      <c r="H9" s="8">
        <v>48409</v>
      </c>
      <c r="I9" s="27">
        <v>46693</v>
      </c>
    </row>
    <row r="10" spans="1:13" s="12" customFormat="1" ht="27.75" customHeight="1" x14ac:dyDescent="0.25">
      <c r="A10" s="233"/>
      <c r="B10" s="229"/>
      <c r="C10" s="146"/>
      <c r="D10" s="7" t="s">
        <v>14</v>
      </c>
      <c r="E10" s="9">
        <v>26.85</v>
      </c>
      <c r="F10" s="9">
        <v>26.44</v>
      </c>
      <c r="G10" s="9">
        <v>25.79</v>
      </c>
      <c r="H10" s="9">
        <v>24.6</v>
      </c>
      <c r="I10" s="147">
        <v>23.56</v>
      </c>
    </row>
    <row r="11" spans="1:13" s="12" customFormat="1" ht="27.75" customHeight="1" x14ac:dyDescent="0.25">
      <c r="A11" s="233"/>
      <c r="B11" s="231" t="s">
        <v>15</v>
      </c>
      <c r="C11" s="230" t="s">
        <v>12</v>
      </c>
      <c r="D11" s="227"/>
      <c r="E11" s="8">
        <v>408518</v>
      </c>
      <c r="F11" s="8">
        <v>408736</v>
      </c>
      <c r="G11" s="8">
        <v>407867</v>
      </c>
      <c r="H11" s="8">
        <v>406931</v>
      </c>
      <c r="I11" s="27">
        <v>405989</v>
      </c>
    </row>
    <row r="12" spans="1:13" s="12" customFormat="1" ht="27.75" customHeight="1" x14ac:dyDescent="0.25">
      <c r="A12" s="233"/>
      <c r="B12" s="231"/>
      <c r="C12" s="146"/>
      <c r="D12" s="149" t="s">
        <v>16</v>
      </c>
      <c r="E12" s="10">
        <v>78695</v>
      </c>
      <c r="F12" s="10">
        <v>77183</v>
      </c>
      <c r="G12" s="10">
        <v>74655</v>
      </c>
      <c r="H12" s="10">
        <v>70618</v>
      </c>
      <c r="I12" s="148">
        <v>67115</v>
      </c>
    </row>
    <row r="13" spans="1:13" s="12" customFormat="1" ht="27.75" customHeight="1" x14ac:dyDescent="0.25">
      <c r="A13" s="234"/>
      <c r="B13" s="231"/>
      <c r="C13" s="223"/>
      <c r="D13" s="7" t="s">
        <v>14</v>
      </c>
      <c r="E13" s="9">
        <v>19.260000000000002</v>
      </c>
      <c r="F13" s="9">
        <v>18.88</v>
      </c>
      <c r="G13" s="9">
        <v>18.3</v>
      </c>
      <c r="H13" s="9">
        <v>17.350000000000001</v>
      </c>
      <c r="I13" s="147">
        <v>16.53</v>
      </c>
    </row>
    <row r="14" spans="1:13" s="12" customFormat="1" ht="24" customHeight="1" x14ac:dyDescent="0.25">
      <c r="A14" s="251" t="s">
        <v>17</v>
      </c>
      <c r="B14" s="237" t="s">
        <v>18</v>
      </c>
      <c r="C14" s="239" t="s">
        <v>19</v>
      </c>
      <c r="D14" s="240"/>
      <c r="E14" s="123">
        <v>9475458277</v>
      </c>
      <c r="F14" s="124">
        <v>9457890584</v>
      </c>
      <c r="G14" s="124">
        <v>9449435579</v>
      </c>
      <c r="H14" s="124">
        <v>9583063362</v>
      </c>
      <c r="I14" s="125">
        <v>9727138524</v>
      </c>
    </row>
    <row r="15" spans="1:13" s="12" customFormat="1" ht="24" customHeight="1" x14ac:dyDescent="0.25">
      <c r="A15" s="233"/>
      <c r="B15" s="237"/>
      <c r="C15" s="241"/>
      <c r="D15" s="242"/>
      <c r="E15" s="139">
        <v>-780831</v>
      </c>
      <c r="F15" s="127">
        <v>-2400904</v>
      </c>
      <c r="G15" s="127">
        <v>-2378326</v>
      </c>
      <c r="H15" s="127">
        <v>-2152022</v>
      </c>
      <c r="I15" s="129">
        <v>-1836468</v>
      </c>
    </row>
    <row r="16" spans="1:13" ht="24" customHeight="1" x14ac:dyDescent="0.25">
      <c r="A16" s="233"/>
      <c r="B16" s="238"/>
      <c r="C16" s="85"/>
      <c r="D16" s="243" t="s">
        <v>20</v>
      </c>
      <c r="E16" s="126">
        <v>7815634803</v>
      </c>
      <c r="F16" s="128">
        <v>7883880209</v>
      </c>
      <c r="G16" s="128">
        <v>7995433442</v>
      </c>
      <c r="H16" s="128">
        <v>8213596115</v>
      </c>
      <c r="I16" s="129">
        <v>8351750093</v>
      </c>
    </row>
    <row r="17" spans="1:9" ht="24" customHeight="1" x14ac:dyDescent="0.25">
      <c r="A17" s="233"/>
      <c r="B17" s="238"/>
      <c r="C17" s="85"/>
      <c r="D17" s="244"/>
      <c r="E17" s="127">
        <v>-780831</v>
      </c>
      <c r="F17" s="127">
        <v>-2400904</v>
      </c>
      <c r="G17" s="127">
        <v>-2378326</v>
      </c>
      <c r="H17" s="127">
        <v>-2152022</v>
      </c>
      <c r="I17" s="129">
        <v>-1836468</v>
      </c>
    </row>
    <row r="18" spans="1:9" ht="24" customHeight="1" x14ac:dyDescent="0.25">
      <c r="A18" s="233"/>
      <c r="B18" s="238"/>
      <c r="C18" s="197"/>
      <c r="D18" s="199" t="s">
        <v>21</v>
      </c>
      <c r="E18" s="126">
        <v>1659823474</v>
      </c>
      <c r="F18" s="128">
        <v>1574010375</v>
      </c>
      <c r="G18" s="128">
        <v>1454002137</v>
      </c>
      <c r="H18" s="128">
        <v>1369467247</v>
      </c>
      <c r="I18" s="129">
        <v>1375388431</v>
      </c>
    </row>
    <row r="19" spans="1:9" ht="24" customHeight="1" x14ac:dyDescent="0.25">
      <c r="A19" s="233"/>
      <c r="B19" s="245" t="s">
        <v>22</v>
      </c>
      <c r="C19" s="239" t="s">
        <v>19</v>
      </c>
      <c r="D19" s="240"/>
      <c r="E19" s="126">
        <v>7553512526</v>
      </c>
      <c r="F19" s="128">
        <v>7648017280</v>
      </c>
      <c r="G19" s="128">
        <v>7785634151</v>
      </c>
      <c r="H19" s="128">
        <v>7888006471</v>
      </c>
      <c r="I19" s="129">
        <v>7998136142</v>
      </c>
    </row>
    <row r="20" spans="1:9" ht="24" customHeight="1" x14ac:dyDescent="0.25">
      <c r="A20" s="233"/>
      <c r="B20" s="246"/>
      <c r="C20" s="241"/>
      <c r="D20" s="242"/>
      <c r="E20" s="127">
        <v>-19766460</v>
      </c>
      <c r="F20" s="127">
        <v>-26074284</v>
      </c>
      <c r="G20" s="127">
        <v>-23889997</v>
      </c>
      <c r="H20" s="127">
        <v>-25907672</v>
      </c>
      <c r="I20" s="129">
        <v>-30130140</v>
      </c>
    </row>
    <row r="21" spans="1:9" ht="24" customHeight="1" x14ac:dyDescent="0.25">
      <c r="A21" s="233"/>
      <c r="B21" s="246"/>
      <c r="C21" s="85"/>
      <c r="D21" s="243" t="s">
        <v>20</v>
      </c>
      <c r="E21" s="126">
        <v>7220283454</v>
      </c>
      <c r="F21" s="128">
        <v>7322275086</v>
      </c>
      <c r="G21" s="128">
        <v>7462940098</v>
      </c>
      <c r="H21" s="128">
        <v>7621766642</v>
      </c>
      <c r="I21" s="129">
        <v>7741943103</v>
      </c>
    </row>
    <row r="22" spans="1:9" ht="24" customHeight="1" x14ac:dyDescent="0.25">
      <c r="A22" s="233"/>
      <c r="B22" s="246"/>
      <c r="C22" s="85"/>
      <c r="D22" s="244"/>
      <c r="E22" s="127">
        <v>-18638288</v>
      </c>
      <c r="F22" s="127">
        <v>-25352275</v>
      </c>
      <c r="G22" s="127">
        <v>-22898043</v>
      </c>
      <c r="H22" s="127">
        <v>-25125116</v>
      </c>
      <c r="I22" s="129">
        <v>-29357225</v>
      </c>
    </row>
    <row r="23" spans="1:9" ht="24" customHeight="1" x14ac:dyDescent="0.25">
      <c r="A23" s="233"/>
      <c r="B23" s="246"/>
      <c r="C23" s="241"/>
      <c r="D23" s="249" t="s">
        <v>21</v>
      </c>
      <c r="E23" s="126">
        <v>333229072</v>
      </c>
      <c r="F23" s="128">
        <v>325742194</v>
      </c>
      <c r="G23" s="128">
        <v>322694053</v>
      </c>
      <c r="H23" s="128">
        <v>266239829</v>
      </c>
      <c r="I23" s="129">
        <v>256193039</v>
      </c>
    </row>
    <row r="24" spans="1:9" ht="24" customHeight="1" x14ac:dyDescent="0.25">
      <c r="A24" s="233"/>
      <c r="B24" s="247"/>
      <c r="C24" s="248"/>
      <c r="D24" s="250"/>
      <c r="E24" s="127">
        <v>-1128172</v>
      </c>
      <c r="F24" s="127">
        <v>-722009</v>
      </c>
      <c r="G24" s="127">
        <v>-991954</v>
      </c>
      <c r="H24" s="127">
        <v>-782556</v>
      </c>
      <c r="I24" s="129">
        <v>-772915</v>
      </c>
    </row>
    <row r="25" spans="1:9" ht="24" customHeight="1" x14ac:dyDescent="0.25">
      <c r="A25" s="233"/>
      <c r="B25" s="253" t="s">
        <v>23</v>
      </c>
      <c r="C25" s="239" t="s">
        <v>24</v>
      </c>
      <c r="D25" s="238"/>
      <c r="E25" s="126">
        <v>290108625</v>
      </c>
      <c r="F25" s="128">
        <v>306511772</v>
      </c>
      <c r="G25" s="128">
        <v>244619222</v>
      </c>
      <c r="H25" s="128">
        <v>249771272</v>
      </c>
      <c r="I25" s="129">
        <v>279540301</v>
      </c>
    </row>
    <row r="26" spans="1:9" ht="24" customHeight="1" x14ac:dyDescent="0.25">
      <c r="A26" s="233"/>
      <c r="B26" s="253"/>
      <c r="C26" s="85"/>
      <c r="D26" s="198" t="s">
        <v>25</v>
      </c>
      <c r="E26" s="130" t="s">
        <v>26</v>
      </c>
      <c r="F26" s="131" t="s">
        <v>26</v>
      </c>
      <c r="G26" s="131" t="s">
        <v>26</v>
      </c>
      <c r="H26" s="131" t="s">
        <v>26</v>
      </c>
      <c r="I26" s="132" t="s">
        <v>27</v>
      </c>
    </row>
    <row r="27" spans="1:9" ht="24" customHeight="1" x14ac:dyDescent="0.25">
      <c r="A27" s="233"/>
      <c r="B27" s="253"/>
      <c r="C27" s="197"/>
      <c r="D27" s="199" t="s">
        <v>28</v>
      </c>
      <c r="E27" s="126">
        <v>290108625</v>
      </c>
      <c r="F27" s="128">
        <v>306511772</v>
      </c>
      <c r="G27" s="128">
        <v>244619222</v>
      </c>
      <c r="H27" s="128">
        <v>249771272</v>
      </c>
      <c r="I27" s="129">
        <v>279540301</v>
      </c>
    </row>
    <row r="28" spans="1:9" ht="24" customHeight="1" x14ac:dyDescent="0.25">
      <c r="A28" s="233"/>
      <c r="B28" s="253" t="s">
        <v>29</v>
      </c>
      <c r="C28" s="239" t="s">
        <v>24</v>
      </c>
      <c r="D28" s="238"/>
      <c r="E28" s="126">
        <v>1627454939</v>
      </c>
      <c r="F28" s="128">
        <v>1503361532</v>
      </c>
      <c r="G28" s="128">
        <v>1419182206</v>
      </c>
      <c r="H28" s="128">
        <v>1445285619</v>
      </c>
      <c r="I28" s="129">
        <v>1449462081</v>
      </c>
    </row>
    <row r="29" spans="1:9" ht="24" customHeight="1" x14ac:dyDescent="0.25">
      <c r="A29" s="233"/>
      <c r="B29" s="253"/>
      <c r="C29" s="85"/>
      <c r="D29" s="198" t="s">
        <v>25</v>
      </c>
      <c r="E29" s="126">
        <v>596125265</v>
      </c>
      <c r="F29" s="128">
        <v>561605123</v>
      </c>
      <c r="G29" s="128">
        <v>532493344</v>
      </c>
      <c r="H29" s="128">
        <v>591829473</v>
      </c>
      <c r="I29" s="129">
        <v>609806990</v>
      </c>
    </row>
    <row r="30" spans="1:9" ht="24" customHeight="1" x14ac:dyDescent="0.25">
      <c r="A30" s="233"/>
      <c r="B30" s="253"/>
      <c r="C30" s="197"/>
      <c r="D30" s="199" t="s">
        <v>28</v>
      </c>
      <c r="E30" s="126">
        <v>1031329674</v>
      </c>
      <c r="F30" s="128">
        <v>941756409</v>
      </c>
      <c r="G30" s="128">
        <v>886688862</v>
      </c>
      <c r="H30" s="128">
        <v>853456146</v>
      </c>
      <c r="I30" s="129">
        <v>839655091</v>
      </c>
    </row>
    <row r="31" spans="1:9" ht="24" customHeight="1" x14ac:dyDescent="0.25">
      <c r="A31" s="233"/>
      <c r="B31" s="254" t="s">
        <v>30</v>
      </c>
      <c r="C31" s="239" t="s">
        <v>12</v>
      </c>
      <c r="D31" s="238"/>
      <c r="E31" s="133">
        <v>79.72</v>
      </c>
      <c r="F31" s="134">
        <v>80.88</v>
      </c>
      <c r="G31" s="134">
        <v>82.41</v>
      </c>
      <c r="H31" s="134">
        <v>82.33</v>
      </c>
      <c r="I31" s="135">
        <v>82.24</v>
      </c>
    </row>
    <row r="32" spans="1:9" ht="24" customHeight="1" x14ac:dyDescent="0.25">
      <c r="A32" s="233"/>
      <c r="B32" s="253"/>
      <c r="C32" s="85"/>
      <c r="D32" s="198" t="s">
        <v>25</v>
      </c>
      <c r="E32" s="133">
        <v>92.38</v>
      </c>
      <c r="F32" s="134">
        <v>92.9</v>
      </c>
      <c r="G32" s="134">
        <v>93.37</v>
      </c>
      <c r="H32" s="134">
        <v>92.82</v>
      </c>
      <c r="I32" s="135">
        <v>92.72</v>
      </c>
    </row>
    <row r="33" spans="1:9" ht="24" customHeight="1" x14ac:dyDescent="0.25">
      <c r="A33" s="252"/>
      <c r="B33" s="255"/>
      <c r="C33" s="87"/>
      <c r="D33" s="140" t="s">
        <v>28</v>
      </c>
      <c r="E33" s="136">
        <v>20.079999999999998</v>
      </c>
      <c r="F33" s="137">
        <v>20.7</v>
      </c>
      <c r="G33" s="137">
        <v>22.19</v>
      </c>
      <c r="H33" s="137">
        <v>19.440000000000001</v>
      </c>
      <c r="I33" s="138">
        <v>18.63</v>
      </c>
    </row>
    <row r="34" spans="1:9" x14ac:dyDescent="0.25">
      <c r="I34" s="6" t="s">
        <v>31</v>
      </c>
    </row>
    <row r="35" spans="1:9" x14ac:dyDescent="0.25">
      <c r="A35" s="2" t="s">
        <v>32</v>
      </c>
    </row>
    <row r="36" spans="1:9" x14ac:dyDescent="0.25">
      <c r="A36" s="2" t="s">
        <v>33</v>
      </c>
    </row>
    <row r="37" spans="1:9" x14ac:dyDescent="0.25">
      <c r="A37" s="2" t="s">
        <v>34</v>
      </c>
    </row>
  </sheetData>
  <sheetProtection formatCells="0"/>
  <customSheetViews>
    <customSheetView guid="{18957759-A24B-42E8-B03E-81581C5222B9}" scale="80"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howPageBreaks="1" printArea="1" topLeftCell="A22">
      <selection activeCell="I33" sqref="I33"/>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topLeftCell="A22">
      <selection activeCell="I33" sqref="I33"/>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topLeftCell="A22">
      <selection activeCell="I33" sqref="I33"/>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H8" sqref="H8"/>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DB5DE4BE-BF21-4393-A0F3-206FDA9295A1}">
      <selection activeCell="H8" sqref="H8"/>
      <pageMargins left="0" right="0" top="0" bottom="0" header="0" footer="0"/>
      <pageSetup paperSize="9" orientation="portrait" r:id="rId6"/>
      <headerFooter>
        <oddFooter>&amp;L&amp;"HGPｺﾞｼｯｸM,ﾒﾃﾞｨｳﾑ"&amp;A&amp;R&amp;"HGPｺﾞｼｯｸM,ﾒﾃﾞｨｳﾑ"&amp;A</oddFooter>
      </headerFooter>
    </customSheetView>
    <customSheetView guid="{8FA0EC79-6C57-49A8-9F67-BFECAB226302}">
      <selection activeCell="H8" sqref="H8"/>
      <pageMargins left="0" right="0" top="0" bottom="0" header="0" footer="0"/>
      <pageSetup paperSize="9" orientation="portrait" r:id="rId7"/>
      <headerFooter>
        <oddFooter>&amp;L&amp;"HGPｺﾞｼｯｸM,ﾒﾃﾞｨｳﾑ"&amp;A&amp;R&amp;"HGPｺﾞｼｯｸM,ﾒﾃﾞｨｳﾑ"&amp;A</oddFooter>
      </headerFooter>
    </customSheetView>
    <customSheetView guid="{BA1D5D15-B28A-43CF-BB70-5CD45EAF83BC}" topLeftCell="A22">
      <selection activeCell="I33" sqref="I33"/>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27C518E9-D91A-4F10-A306-C905BC2AE38A}" topLeftCell="A22">
      <selection activeCell="I33" sqref="I33"/>
      <pageMargins left="0" right="0" top="0" bottom="0" header="0" footer="0"/>
      <pageSetup paperSize="9" orientation="portrait" r:id="rId9"/>
      <headerFooter>
        <oddFooter>&amp;L&amp;"HGPｺﾞｼｯｸM,ﾒﾃﾞｨｳﾑ"&amp;A&amp;R&amp;"HGPｺﾞｼｯｸM,ﾒﾃﾞｨｳﾑ"&amp;A</oddFooter>
      </headerFooter>
    </customSheetView>
  </customSheetViews>
  <mergeCells count="21">
    <mergeCell ref="A7:D7"/>
    <mergeCell ref="B14:B18"/>
    <mergeCell ref="C14:D15"/>
    <mergeCell ref="D16:D17"/>
    <mergeCell ref="B19:B24"/>
    <mergeCell ref="C19:D20"/>
    <mergeCell ref="D21:D22"/>
    <mergeCell ref="C23:C24"/>
    <mergeCell ref="D23:D24"/>
    <mergeCell ref="A14:A33"/>
    <mergeCell ref="B25:B27"/>
    <mergeCell ref="C25:D25"/>
    <mergeCell ref="B28:B30"/>
    <mergeCell ref="C28:D28"/>
    <mergeCell ref="B31:B33"/>
    <mergeCell ref="C31:D31"/>
    <mergeCell ref="B8:B10"/>
    <mergeCell ref="C8:D8"/>
    <mergeCell ref="B11:B13"/>
    <mergeCell ref="C11:D11"/>
    <mergeCell ref="A8:A13"/>
  </mergeCells>
  <phoneticPr fontId="2"/>
  <pageMargins left="0.25" right="0.25" top="0.75" bottom="0.75" header="0.3" footer="0.3"/>
  <pageSetup paperSize="9" orientation="portrait" r:id="rId10"/>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5"/>
  <sheetViews>
    <sheetView view="pageLayout" topLeftCell="A8" zoomScaleNormal="100" zoomScaleSheetLayoutView="100" workbookViewId="0">
      <selection sqref="A1:B1"/>
    </sheetView>
  </sheetViews>
  <sheetFormatPr defaultColWidth="8.86328125" defaultRowHeight="12" x14ac:dyDescent="0.25"/>
  <cols>
    <col min="1" max="1" width="2.59765625" style="90" customWidth="1"/>
    <col min="2" max="4" width="6.3984375" style="90" customWidth="1"/>
    <col min="5" max="9" width="15.86328125" style="90" customWidth="1"/>
    <col min="10" max="16384" width="8.86328125" style="90"/>
  </cols>
  <sheetData>
    <row r="1" spans="1:27" s="4" customFormat="1" ht="17.25" customHeight="1" x14ac:dyDescent="0.25">
      <c r="A1" s="4" t="str">
        <f ca="1">MID(CELL("FILENAME",A1),FIND("]",CELL("FILENAME",A1))+1,99)&amp;"　"&amp;"国民健康保険の状況　－　保険給付状況"</f>
        <v>66(2)　国民健康保険の状況　－　保険給付状況</v>
      </c>
    </row>
    <row r="2" spans="1:27" s="151" customFormat="1" ht="9" customHeight="1" x14ac:dyDescent="0.25"/>
    <row r="3" spans="1:27" s="151" customFormat="1" ht="1.5" customHeight="1" x14ac:dyDescent="0.25"/>
    <row r="4" spans="1:27" s="2" customFormat="1" ht="1.5" customHeight="1" x14ac:dyDescent="0.25"/>
    <row r="5" spans="1:27" s="151" customFormat="1" ht="1.5" customHeight="1" x14ac:dyDescent="0.25">
      <c r="A5" s="2"/>
      <c r="B5" s="2"/>
      <c r="C5" s="2"/>
      <c r="D5" s="2"/>
      <c r="E5" s="2"/>
      <c r="F5" s="2"/>
      <c r="G5" s="2"/>
      <c r="H5" s="2"/>
      <c r="I5" s="2"/>
      <c r="J5" s="2"/>
      <c r="K5" s="2"/>
      <c r="L5" s="2"/>
      <c r="M5" s="2"/>
      <c r="N5" s="2"/>
      <c r="O5" s="2"/>
      <c r="P5" s="2"/>
      <c r="Q5" s="2"/>
      <c r="R5" s="2"/>
      <c r="S5" s="2"/>
      <c r="T5" s="2"/>
      <c r="U5" s="2"/>
      <c r="V5" s="2"/>
      <c r="W5" s="2"/>
      <c r="X5" s="2"/>
      <c r="Y5" s="2"/>
      <c r="Z5" s="2"/>
      <c r="AA5" s="2"/>
    </row>
    <row r="6" spans="1:27" s="151" customFormat="1" ht="1.5" customHeight="1" x14ac:dyDescent="0.25"/>
    <row r="7" spans="1:27" s="2" customFormat="1" x14ac:dyDescent="0.25">
      <c r="A7" s="151" t="s">
        <v>35</v>
      </c>
    </row>
    <row r="8" spans="1:27" s="122" customFormat="1" ht="28.5" customHeight="1" x14ac:dyDescent="0.25">
      <c r="A8" s="268" t="s">
        <v>4</v>
      </c>
      <c r="B8" s="269"/>
      <c r="C8" s="269"/>
      <c r="D8" s="269"/>
      <c r="E8" s="200" t="s">
        <v>36</v>
      </c>
      <c r="F8" s="200" t="s">
        <v>37</v>
      </c>
      <c r="G8" s="200" t="s">
        <v>7</v>
      </c>
      <c r="H8" s="200" t="s">
        <v>8</v>
      </c>
      <c r="I8" s="121" t="s">
        <v>9</v>
      </c>
    </row>
    <row r="9" spans="1:27" ht="26.1" customHeight="1" x14ac:dyDescent="0.25">
      <c r="A9" s="251" t="s">
        <v>38</v>
      </c>
      <c r="B9" s="267" t="s">
        <v>39</v>
      </c>
      <c r="C9" s="266"/>
      <c r="D9" s="198" t="s">
        <v>40</v>
      </c>
      <c r="E9" s="8">
        <v>1376561</v>
      </c>
      <c r="F9" s="8">
        <v>1240896</v>
      </c>
      <c r="G9" s="8">
        <v>1296228</v>
      </c>
      <c r="H9" s="8">
        <v>1274068</v>
      </c>
      <c r="I9" s="27">
        <v>1237374</v>
      </c>
    </row>
    <row r="10" spans="1:27" ht="26.1" customHeight="1" x14ac:dyDescent="0.25">
      <c r="A10" s="233"/>
      <c r="B10" s="266"/>
      <c r="C10" s="266"/>
      <c r="D10" s="198" t="s">
        <v>41</v>
      </c>
      <c r="E10" s="8">
        <v>31637033294</v>
      </c>
      <c r="F10" s="8">
        <v>29994418763</v>
      </c>
      <c r="G10" s="8">
        <v>31042655628</v>
      </c>
      <c r="H10" s="8">
        <v>31080306182</v>
      </c>
      <c r="I10" s="27">
        <v>30046047513</v>
      </c>
    </row>
    <row r="11" spans="1:27" ht="26.1" customHeight="1" x14ac:dyDescent="0.25">
      <c r="A11" s="233"/>
      <c r="B11" s="266" t="s">
        <v>42</v>
      </c>
      <c r="C11" s="266" t="s">
        <v>43</v>
      </c>
      <c r="D11" s="198" t="s">
        <v>44</v>
      </c>
      <c r="E11" s="8">
        <v>18349</v>
      </c>
      <c r="F11" s="8">
        <v>16583</v>
      </c>
      <c r="G11" s="8">
        <v>16415</v>
      </c>
      <c r="H11" s="8">
        <v>15899</v>
      </c>
      <c r="I11" s="27">
        <v>15167</v>
      </c>
    </row>
    <row r="12" spans="1:27" ht="26.1" customHeight="1" x14ac:dyDescent="0.25">
      <c r="A12" s="233"/>
      <c r="B12" s="266"/>
      <c r="C12" s="266"/>
      <c r="D12" s="198" t="s">
        <v>45</v>
      </c>
      <c r="E12" s="8">
        <v>11283090211</v>
      </c>
      <c r="F12" s="8">
        <v>10817720515</v>
      </c>
      <c r="G12" s="8">
        <v>10955168814</v>
      </c>
      <c r="H12" s="8">
        <v>11108837630</v>
      </c>
      <c r="I12" s="27">
        <v>10544678055</v>
      </c>
    </row>
    <row r="13" spans="1:27" ht="26.1" customHeight="1" x14ac:dyDescent="0.25">
      <c r="A13" s="233"/>
      <c r="B13" s="266"/>
      <c r="C13" s="266" t="s">
        <v>46</v>
      </c>
      <c r="D13" s="198" t="s">
        <v>44</v>
      </c>
      <c r="E13" s="8">
        <v>737360</v>
      </c>
      <c r="F13" s="8">
        <v>659067</v>
      </c>
      <c r="G13" s="8">
        <v>686063</v>
      </c>
      <c r="H13" s="8">
        <v>670862</v>
      </c>
      <c r="I13" s="27">
        <v>646829</v>
      </c>
    </row>
    <row r="14" spans="1:27" ht="26.1" customHeight="1" x14ac:dyDescent="0.25">
      <c r="A14" s="233"/>
      <c r="B14" s="266"/>
      <c r="C14" s="266"/>
      <c r="D14" s="198" t="s">
        <v>45</v>
      </c>
      <c r="E14" s="8">
        <v>11608432959</v>
      </c>
      <c r="F14" s="8">
        <v>10738399664</v>
      </c>
      <c r="G14" s="8">
        <v>11236601984</v>
      </c>
      <c r="H14" s="8">
        <v>11265792603</v>
      </c>
      <c r="I14" s="27">
        <v>10843869941</v>
      </c>
    </row>
    <row r="15" spans="1:27" ht="26.1" customHeight="1" x14ac:dyDescent="0.25">
      <c r="A15" s="233"/>
      <c r="B15" s="266"/>
      <c r="C15" s="266" t="s">
        <v>47</v>
      </c>
      <c r="D15" s="198" t="s">
        <v>44</v>
      </c>
      <c r="E15" s="8">
        <v>191700</v>
      </c>
      <c r="F15" s="8">
        <v>165636</v>
      </c>
      <c r="G15" s="8">
        <v>176196</v>
      </c>
      <c r="H15" s="8">
        <v>173552</v>
      </c>
      <c r="I15" s="27">
        <v>165591</v>
      </c>
    </row>
    <row r="16" spans="1:27" ht="26.1" customHeight="1" x14ac:dyDescent="0.25">
      <c r="A16" s="233"/>
      <c r="B16" s="266"/>
      <c r="C16" s="266"/>
      <c r="D16" s="198" t="s">
        <v>45</v>
      </c>
      <c r="E16" s="8">
        <v>2691987090</v>
      </c>
      <c r="F16" s="8">
        <v>2489281180</v>
      </c>
      <c r="G16" s="8">
        <v>2675098680</v>
      </c>
      <c r="H16" s="8">
        <v>2611288080</v>
      </c>
      <c r="I16" s="27">
        <v>2449901940</v>
      </c>
    </row>
    <row r="17" spans="1:9" ht="26.1" customHeight="1" x14ac:dyDescent="0.25">
      <c r="A17" s="233"/>
      <c r="B17" s="266" t="s">
        <v>48</v>
      </c>
      <c r="C17" s="266"/>
      <c r="D17" s="198" t="s">
        <v>44</v>
      </c>
      <c r="E17" s="8">
        <v>423143</v>
      </c>
      <c r="F17" s="8">
        <v>393114</v>
      </c>
      <c r="G17" s="8">
        <v>409996</v>
      </c>
      <c r="H17" s="8">
        <v>405709</v>
      </c>
      <c r="I17" s="27">
        <v>401023</v>
      </c>
    </row>
    <row r="18" spans="1:9" ht="26.1" customHeight="1" x14ac:dyDescent="0.25">
      <c r="A18" s="233"/>
      <c r="B18" s="266"/>
      <c r="C18" s="266"/>
      <c r="D18" s="198" t="s">
        <v>45</v>
      </c>
      <c r="E18" s="8">
        <v>5129624029</v>
      </c>
      <c r="F18" s="8">
        <v>4981204579</v>
      </c>
      <c r="G18" s="8">
        <v>5134433674</v>
      </c>
      <c r="H18" s="8">
        <v>5027883322</v>
      </c>
      <c r="I18" s="27">
        <v>5047662998</v>
      </c>
    </row>
    <row r="19" spans="1:9" ht="26.1" customHeight="1" x14ac:dyDescent="0.25">
      <c r="A19" s="233"/>
      <c r="B19" s="267" t="s">
        <v>49</v>
      </c>
      <c r="C19" s="266"/>
      <c r="D19" s="198" t="s">
        <v>44</v>
      </c>
      <c r="E19" s="8">
        <v>17498</v>
      </c>
      <c r="F19" s="8">
        <v>15767</v>
      </c>
      <c r="G19" s="8">
        <v>15551</v>
      </c>
      <c r="H19" s="8">
        <v>15084</v>
      </c>
      <c r="I19" s="27">
        <v>14308</v>
      </c>
    </row>
    <row r="20" spans="1:9" ht="26.1" customHeight="1" x14ac:dyDescent="0.25">
      <c r="A20" s="233"/>
      <c r="B20" s="266"/>
      <c r="C20" s="266"/>
      <c r="D20" s="198" t="s">
        <v>45</v>
      </c>
      <c r="E20" s="8">
        <v>464794935</v>
      </c>
      <c r="F20" s="8">
        <v>443651235</v>
      </c>
      <c r="G20" s="8">
        <v>432448076</v>
      </c>
      <c r="H20" s="8">
        <v>414091627</v>
      </c>
      <c r="I20" s="27">
        <v>390146939</v>
      </c>
    </row>
    <row r="21" spans="1:9" ht="26.1" customHeight="1" x14ac:dyDescent="0.25">
      <c r="A21" s="233"/>
      <c r="B21" s="267" t="s">
        <v>50</v>
      </c>
      <c r="C21" s="266"/>
      <c r="D21" s="198" t="s">
        <v>44</v>
      </c>
      <c r="E21" s="8">
        <v>6009</v>
      </c>
      <c r="F21" s="8">
        <v>6496</v>
      </c>
      <c r="G21" s="8">
        <v>7558</v>
      </c>
      <c r="H21" s="8">
        <v>8046</v>
      </c>
      <c r="I21" s="27">
        <v>8764</v>
      </c>
    </row>
    <row r="22" spans="1:9" ht="26.1" customHeight="1" x14ac:dyDescent="0.25">
      <c r="A22" s="234"/>
      <c r="B22" s="266"/>
      <c r="C22" s="266"/>
      <c r="D22" s="198" t="s">
        <v>45</v>
      </c>
      <c r="E22" s="8">
        <v>459104070</v>
      </c>
      <c r="F22" s="8">
        <v>524161590</v>
      </c>
      <c r="G22" s="8">
        <v>608904400</v>
      </c>
      <c r="H22" s="8">
        <v>652412920</v>
      </c>
      <c r="I22" s="27">
        <v>769787640</v>
      </c>
    </row>
    <row r="23" spans="1:9" ht="26.1" customHeight="1" x14ac:dyDescent="0.25">
      <c r="A23" s="256" t="s">
        <v>51</v>
      </c>
      <c r="B23" s="256"/>
      <c r="C23" s="257"/>
      <c r="D23" s="215" t="s">
        <v>52</v>
      </c>
      <c r="E23" s="8">
        <v>59982</v>
      </c>
      <c r="F23" s="8">
        <v>50143</v>
      </c>
      <c r="G23" s="8">
        <v>50585</v>
      </c>
      <c r="H23" s="8">
        <v>48819</v>
      </c>
      <c r="I23" s="27">
        <v>45990</v>
      </c>
    </row>
    <row r="24" spans="1:9" ht="26.1" customHeight="1" x14ac:dyDescent="0.25">
      <c r="A24" s="258"/>
      <c r="B24" s="258"/>
      <c r="C24" s="259"/>
      <c r="D24" s="215" t="s">
        <v>53</v>
      </c>
      <c r="E24" s="8">
        <v>626919575</v>
      </c>
      <c r="F24" s="8">
        <v>547648951</v>
      </c>
      <c r="G24" s="8">
        <v>531890092</v>
      </c>
      <c r="H24" s="8">
        <v>490457483</v>
      </c>
      <c r="I24" s="27">
        <v>468545774</v>
      </c>
    </row>
    <row r="25" spans="1:9" ht="26.1" customHeight="1" x14ac:dyDescent="0.25">
      <c r="A25" s="260" t="s">
        <v>54</v>
      </c>
      <c r="B25" s="260"/>
      <c r="C25" s="261"/>
      <c r="D25" s="215" t="s">
        <v>52</v>
      </c>
      <c r="E25" s="8">
        <v>67440</v>
      </c>
      <c r="F25" s="8">
        <v>65030</v>
      </c>
      <c r="G25" s="8">
        <v>67334</v>
      </c>
      <c r="H25" s="8">
        <v>65986</v>
      </c>
      <c r="I25" s="27">
        <v>63351</v>
      </c>
    </row>
    <row r="26" spans="1:9" ht="26.1" customHeight="1" x14ac:dyDescent="0.25">
      <c r="A26" s="262"/>
      <c r="B26" s="262"/>
      <c r="C26" s="263"/>
      <c r="D26" s="215" t="s">
        <v>55</v>
      </c>
      <c r="E26" s="8">
        <v>3415581727</v>
      </c>
      <c r="F26" s="8">
        <v>3350254550</v>
      </c>
      <c r="G26" s="8">
        <v>3460475436</v>
      </c>
      <c r="H26" s="8">
        <v>3475617278</v>
      </c>
      <c r="I26" s="27">
        <v>3436551330</v>
      </c>
    </row>
    <row r="27" spans="1:9" ht="26.1" customHeight="1" x14ac:dyDescent="0.25">
      <c r="A27" s="260" t="s">
        <v>56</v>
      </c>
      <c r="B27" s="260"/>
      <c r="C27" s="261"/>
      <c r="D27" s="215" t="s">
        <v>44</v>
      </c>
      <c r="E27" s="8">
        <v>293</v>
      </c>
      <c r="F27" s="8">
        <v>275</v>
      </c>
      <c r="G27" s="8">
        <v>223</v>
      </c>
      <c r="H27" s="8">
        <v>214</v>
      </c>
      <c r="I27" s="27">
        <v>201</v>
      </c>
    </row>
    <row r="28" spans="1:9" ht="26.1" customHeight="1" x14ac:dyDescent="0.25">
      <c r="A28" s="262"/>
      <c r="B28" s="262"/>
      <c r="C28" s="263"/>
      <c r="D28" s="215" t="s">
        <v>55</v>
      </c>
      <c r="E28" s="8">
        <v>122836000</v>
      </c>
      <c r="F28" s="8">
        <v>115244000</v>
      </c>
      <c r="G28" s="8">
        <v>93356000</v>
      </c>
      <c r="H28" s="8">
        <v>89816000</v>
      </c>
      <c r="I28" s="27">
        <v>98536000</v>
      </c>
    </row>
    <row r="29" spans="1:9" ht="26.1" customHeight="1" x14ac:dyDescent="0.25">
      <c r="A29" s="256" t="s">
        <v>57</v>
      </c>
      <c r="B29" s="256"/>
      <c r="C29" s="257"/>
      <c r="D29" s="215" t="s">
        <v>44</v>
      </c>
      <c r="E29" s="8">
        <v>464</v>
      </c>
      <c r="F29" s="8">
        <v>476</v>
      </c>
      <c r="G29" s="8">
        <v>443</v>
      </c>
      <c r="H29" s="8">
        <v>457</v>
      </c>
      <c r="I29" s="27">
        <v>481</v>
      </c>
    </row>
    <row r="30" spans="1:9" ht="26.1" customHeight="1" x14ac:dyDescent="0.25">
      <c r="A30" s="258"/>
      <c r="B30" s="258"/>
      <c r="C30" s="259"/>
      <c r="D30" s="215" t="s">
        <v>55</v>
      </c>
      <c r="E30" s="8">
        <v>23200000</v>
      </c>
      <c r="F30" s="8">
        <v>23800000</v>
      </c>
      <c r="G30" s="8">
        <v>22150000</v>
      </c>
      <c r="H30" s="8">
        <v>22850000</v>
      </c>
      <c r="I30" s="27">
        <v>24050000</v>
      </c>
    </row>
    <row r="31" spans="1:9" ht="26.1" customHeight="1" x14ac:dyDescent="0.25">
      <c r="A31" s="260" t="s">
        <v>58</v>
      </c>
      <c r="B31" s="260"/>
      <c r="C31" s="261"/>
      <c r="D31" s="215" t="s">
        <v>44</v>
      </c>
      <c r="E31" s="8">
        <v>44115</v>
      </c>
      <c r="F31" s="8">
        <v>45292</v>
      </c>
      <c r="G31" s="8">
        <v>46644</v>
      </c>
      <c r="H31" s="8">
        <v>49082</v>
      </c>
      <c r="I31" s="27">
        <v>50221</v>
      </c>
    </row>
    <row r="32" spans="1:9" ht="26.1" customHeight="1" x14ac:dyDescent="0.25">
      <c r="A32" s="264"/>
      <c r="B32" s="264"/>
      <c r="C32" s="265"/>
      <c r="D32" s="218" t="s">
        <v>55</v>
      </c>
      <c r="E32" s="26">
        <v>58502748</v>
      </c>
      <c r="F32" s="26">
        <v>59293610</v>
      </c>
      <c r="G32" s="26">
        <v>60488403</v>
      </c>
      <c r="H32" s="26">
        <v>62975094</v>
      </c>
      <c r="I32" s="30">
        <v>63852581</v>
      </c>
    </row>
    <row r="33" spans="1:17" s="2" customFormat="1" x14ac:dyDescent="0.25">
      <c r="I33" s="6" t="s">
        <v>59</v>
      </c>
      <c r="J33" s="23"/>
      <c r="K33" s="23"/>
      <c r="L33" s="23"/>
      <c r="M33" s="23"/>
      <c r="N33" s="23"/>
      <c r="O33" s="23"/>
      <c r="P33" s="23"/>
      <c r="Q33" s="23"/>
    </row>
    <row r="34" spans="1:17" s="2" customFormat="1" x14ac:dyDescent="0.25">
      <c r="A34" s="2" t="s">
        <v>60</v>
      </c>
      <c r="J34" s="23"/>
      <c r="K34" s="23"/>
      <c r="L34" s="23"/>
      <c r="M34" s="23"/>
      <c r="N34" s="23"/>
      <c r="O34" s="23"/>
      <c r="P34" s="23"/>
      <c r="Q34" s="23"/>
    </row>
    <row r="35" spans="1:17" s="2" customFormat="1" x14ac:dyDescent="0.25">
      <c r="A35" s="2" t="s">
        <v>61</v>
      </c>
      <c r="J35" s="23"/>
      <c r="K35" s="23"/>
      <c r="L35" s="23"/>
      <c r="M35" s="23"/>
      <c r="N35" s="23"/>
      <c r="O35" s="23"/>
      <c r="P35" s="23"/>
      <c r="Q35" s="23"/>
    </row>
  </sheetData>
  <customSheetViews>
    <customSheetView guid="{18957759-A24B-42E8-B03E-81581C5222B9}" showPageBreaks="1" printArea="1" view="pageLayout">
      <selection activeCell="H33" sqref="H33"/>
      <pageMargins left="0" right="0" top="0" bottom="0" header="0" footer="0"/>
      <printOptions horizontalCentered="1"/>
      <pageSetup paperSize="9" fitToHeight="0" orientation="portrait" r:id="rId1"/>
      <headerFooter>
        <oddFooter>&amp;L&amp;A&amp;R&amp;A</oddFooter>
      </headerFooter>
    </customSheetView>
    <customSheetView guid="{438573F8-0C9C-4161-80B2-64CCB6626F78}">
      <selection activeCell="I10" sqref="I10"/>
      <pageMargins left="0" right="0" top="0" bottom="0" header="0" footer="0"/>
      <printOptions horizontalCentered="1"/>
      <pageSetup paperSize="9" fitToHeight="0" orientation="portrait" r:id="rId2"/>
      <headerFooter>
        <oddFooter>&amp;L&amp;A&amp;R&amp;A</oddFooter>
      </headerFooter>
    </customSheetView>
    <customSheetView guid="{AF8600AF-68AE-4DF5-88A8-0B20099202CF}" showPageBreaks="1" printArea="1" view="pageLayout">
      <selection activeCell="C11" sqref="C11:C12"/>
      <pageMargins left="0" right="0" top="0" bottom="0" header="0" footer="0"/>
      <printOptions horizontalCentered="1"/>
      <pageSetup paperSize="9" fitToHeight="0" orientation="portrait" r:id="rId3"/>
      <headerFooter alignWithMargins="0">
        <oddFooter>&amp;C&amp;A</oddFooter>
      </headerFooter>
    </customSheetView>
    <customSheetView guid="{2ABD5D7A-60CE-44C5-B00C-4F676D49A6C9}" showPageBreaks="1" printArea="1" view="pageLayout">
      <selection activeCell="C11" sqref="C11"/>
      <pageMargins left="0" right="0" top="0" bottom="0" header="0" footer="0"/>
      <printOptions horizontalCentered="1"/>
      <pageSetup paperSize="9" fitToHeight="0" orientation="portrait" r:id="rId4"/>
      <headerFooter alignWithMargins="0">
        <oddFooter>&amp;C&amp;A</oddFooter>
      </headerFooter>
    </customSheetView>
    <customSheetView guid="{D46A796F-B497-4159-95A0-24635A0CAB61}" topLeftCell="A17">
      <selection activeCell="I33" sqref="I33"/>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topLeftCell="A7">
      <selection activeCell="L18" sqref="L18"/>
      <pageMargins left="0" right="0" top="0" bottom="0" header="0" footer="0"/>
      <printOptions horizontalCentered="1"/>
      <pageSetup paperSize="9" scale="98" fitToHeight="0" orientation="portrait" r:id="rId6"/>
      <headerFooter alignWithMargins="0"/>
    </customSheetView>
    <customSheetView guid="{BDB16FDC-C9A6-464E-B066-6BFD3C128E61}" showPageBreaks="1" printArea="1" view="pageBreakPreview">
      <selection activeCell="I26" sqref="I26"/>
      <pageMargins left="0" right="0" top="0" bottom="0" header="0" footer="0"/>
      <printOptions horizontalCentered="1"/>
      <pageSetup paperSize="9" scale="98" fitToHeight="0" orientation="portrait" r:id="rId7"/>
      <headerFooter alignWithMargins="0"/>
    </customSheetView>
    <customSheetView guid="{DB5DE4BE-BF21-4393-A0F3-206FDA9295A1}" topLeftCell="A17">
      <selection activeCell="I33" sqref="I33"/>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howPageBreaks="1" printArea="1" view="pageLayout">
      <selection activeCell="C11" sqref="C11"/>
      <pageMargins left="0" right="0" top="0" bottom="0" header="0" footer="0"/>
      <printOptions horizontalCentered="1"/>
      <pageSetup paperSize="9" fitToHeight="0" orientation="portrait" r:id="rId9"/>
      <headerFooter alignWithMargins="0">
        <oddFooter>&amp;C&amp;A</oddFooter>
      </headerFooter>
    </customSheetView>
    <customSheetView guid="{BA1D5D15-B28A-43CF-BB70-5CD45EAF83BC}" showPageBreaks="1" printArea="1" view="pageLayout">
      <selection activeCell="C11" sqref="C11:C12"/>
      <pageMargins left="0" right="0" top="0" bottom="0" header="0" footer="0"/>
      <printOptions horizontalCentered="1"/>
      <pageSetup paperSize="9" fitToHeight="0" orientation="portrait" r:id="rId10"/>
      <headerFooter alignWithMargins="0">
        <oddFooter>&amp;C&amp;A</oddFooter>
      </headerFooter>
    </customSheetView>
    <customSheetView guid="{27C518E9-D91A-4F10-A306-C905BC2AE38A}" showPageBreaks="1" printArea="1" view="pageLayout">
      <selection activeCell="C11" sqref="C11:C12"/>
      <pageMargins left="0" right="0" top="0" bottom="0" header="0" footer="0"/>
      <printOptions horizontalCentered="1"/>
      <pageSetup paperSize="9" fitToHeight="0" orientation="portrait" r:id="rId11"/>
      <headerFooter alignWithMargins="0">
        <oddFooter>&amp;C&amp;A</oddFooter>
      </headerFooter>
    </customSheetView>
  </customSheetViews>
  <mergeCells count="15">
    <mergeCell ref="B17:C18"/>
    <mergeCell ref="B19:C20"/>
    <mergeCell ref="B21:C22"/>
    <mergeCell ref="A9:A22"/>
    <mergeCell ref="A8:D8"/>
    <mergeCell ref="B9:C10"/>
    <mergeCell ref="B11:B16"/>
    <mergeCell ref="C11:C12"/>
    <mergeCell ref="C13:C14"/>
    <mergeCell ref="C15:C16"/>
    <mergeCell ref="A23:C24"/>
    <mergeCell ref="A25:C26"/>
    <mergeCell ref="A27:C28"/>
    <mergeCell ref="A29:C30"/>
    <mergeCell ref="A31:C32"/>
  </mergeCells>
  <phoneticPr fontId="2"/>
  <pageMargins left="0.25" right="0.25" top="0.75" bottom="0.75" header="0.3" footer="0.3"/>
  <pageSetup paperSize="9" fitToHeight="0"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2"/>
  <sheetViews>
    <sheetView view="pageLayout" zoomScaleNormal="100" zoomScaleSheetLayoutView="100" workbookViewId="0">
      <selection activeCell="E15" sqref="E15"/>
    </sheetView>
  </sheetViews>
  <sheetFormatPr defaultColWidth="1.59765625" defaultRowHeight="12" x14ac:dyDescent="0.25"/>
  <cols>
    <col min="1" max="1" width="3.59765625" style="2" customWidth="1"/>
    <col min="2" max="2" width="11.86328125" style="2" customWidth="1"/>
    <col min="3" max="12" width="8.46484375" style="2" customWidth="1"/>
    <col min="13" max="13" width="6.1328125" style="2" bestFit="1" customWidth="1"/>
    <col min="14" max="14" width="9.1328125" style="2" bestFit="1" customWidth="1"/>
    <col min="15" max="15" width="4.3984375" style="2" bestFit="1" customWidth="1"/>
    <col min="16" max="16" width="11.1328125" style="2" bestFit="1" customWidth="1"/>
    <col min="17" max="17" width="8.1328125" style="2" bestFit="1" customWidth="1"/>
    <col min="18" max="20" width="7.1328125" style="2" bestFit="1" customWidth="1"/>
    <col min="21" max="21" width="8.1328125" style="2" bestFit="1" customWidth="1"/>
    <col min="22" max="22" width="9.1328125" style="2" bestFit="1" customWidth="1"/>
    <col min="23" max="16384" width="1.59765625" style="2"/>
  </cols>
  <sheetData>
    <row r="1" spans="1:22" s="4" customFormat="1" ht="17.25" customHeight="1" x14ac:dyDescent="0.25">
      <c r="A1" s="4" t="str">
        <f ca="1">MID(CELL("FILENAME",A1),FIND("]",CELL("FILENAME",A1))+1,99)&amp;"　"&amp;"障害者・老人医療の概況"</f>
        <v>67　障害者・老人医療の概況</v>
      </c>
    </row>
    <row r="2" spans="1:22" s="151" customFormat="1" ht="9" customHeight="1" x14ac:dyDescent="0.25"/>
    <row r="3" spans="1:22" s="151" customFormat="1" ht="1.5" customHeight="1" x14ac:dyDescent="0.25"/>
    <row r="4" spans="1:22" s="151" customFormat="1" ht="1.5" customHeight="1" x14ac:dyDescent="0.25"/>
    <row r="5" spans="1:22" s="151" customFormat="1" ht="1.5" customHeight="1" x14ac:dyDescent="0.25"/>
    <row r="6" spans="1:22" ht="1.5" customHeight="1" x14ac:dyDescent="0.25">
      <c r="A6" s="21"/>
      <c r="B6" s="21"/>
      <c r="C6" s="21"/>
      <c r="D6" s="21"/>
      <c r="E6" s="21"/>
      <c r="F6" s="21"/>
      <c r="G6" s="21"/>
      <c r="H6" s="21"/>
      <c r="I6" s="21"/>
      <c r="J6" s="21"/>
      <c r="K6" s="21"/>
      <c r="L6" s="21"/>
    </row>
    <row r="7" spans="1:22" x14ac:dyDescent="0.25">
      <c r="A7" s="2" t="s">
        <v>62</v>
      </c>
      <c r="M7" s="12"/>
      <c r="N7" s="12"/>
      <c r="O7" s="12"/>
      <c r="P7" s="12"/>
      <c r="Q7" s="12"/>
      <c r="R7" s="12"/>
      <c r="S7" s="12"/>
      <c r="T7" s="12"/>
      <c r="U7" s="12"/>
      <c r="V7" s="12"/>
    </row>
    <row r="8" spans="1:22" s="12" customFormat="1" ht="28.5" customHeight="1" x14ac:dyDescent="0.25">
      <c r="A8" s="272" t="s">
        <v>4</v>
      </c>
      <c r="B8" s="273"/>
      <c r="C8" s="271" t="s">
        <v>63</v>
      </c>
      <c r="D8" s="271"/>
      <c r="E8" s="271"/>
      <c r="F8" s="271"/>
      <c r="G8" s="275" t="s">
        <v>64</v>
      </c>
      <c r="H8" s="235"/>
      <c r="I8" s="235"/>
      <c r="J8" s="235"/>
      <c r="K8" s="235"/>
      <c r="L8" s="235"/>
      <c r="M8" s="231"/>
      <c r="N8" s="231"/>
      <c r="O8" s="231"/>
      <c r="P8" s="231"/>
      <c r="Q8" s="231"/>
      <c r="R8" s="231"/>
      <c r="S8" s="231"/>
      <c r="T8" s="231"/>
      <c r="U8" s="231"/>
      <c r="V8" s="270"/>
    </row>
    <row r="9" spans="1:22" s="12" customFormat="1" ht="7.5" customHeight="1" x14ac:dyDescent="0.25">
      <c r="A9" s="231"/>
      <c r="B9" s="228"/>
      <c r="C9" s="277" t="s">
        <v>12</v>
      </c>
      <c r="D9" s="212"/>
      <c r="E9" s="212"/>
      <c r="F9" s="211"/>
      <c r="G9" s="277" t="s">
        <v>19</v>
      </c>
      <c r="H9" s="204"/>
      <c r="I9" s="204"/>
      <c r="J9" s="204"/>
      <c r="K9" s="204"/>
      <c r="L9" s="280" t="s">
        <v>65</v>
      </c>
      <c r="V9" s="270"/>
    </row>
    <row r="10" spans="1:22" s="12" customFormat="1" ht="38.25" customHeight="1" x14ac:dyDescent="0.25">
      <c r="A10" s="274"/>
      <c r="B10" s="229"/>
      <c r="C10" s="278"/>
      <c r="D10" s="100" t="s">
        <v>66</v>
      </c>
      <c r="E10" s="100" t="s">
        <v>67</v>
      </c>
      <c r="F10" s="100" t="s">
        <v>68</v>
      </c>
      <c r="G10" s="279"/>
      <c r="H10" s="99" t="s">
        <v>43</v>
      </c>
      <c r="I10" s="99" t="s">
        <v>46</v>
      </c>
      <c r="J10" s="99" t="s">
        <v>47</v>
      </c>
      <c r="K10" s="183" t="s">
        <v>69</v>
      </c>
      <c r="L10" s="281"/>
      <c r="M10" s="16"/>
      <c r="N10" s="201"/>
      <c r="O10" s="16"/>
      <c r="P10" s="201"/>
      <c r="Q10" s="16"/>
      <c r="R10" s="16"/>
      <c r="S10" s="16"/>
      <c r="T10" s="16"/>
      <c r="U10" s="16"/>
      <c r="V10" s="270"/>
    </row>
    <row r="11" spans="1:22" ht="42" customHeight="1" x14ac:dyDescent="0.25">
      <c r="A11" s="251" t="s">
        <v>70</v>
      </c>
      <c r="B11" s="196" t="s">
        <v>5</v>
      </c>
      <c r="C11" s="115">
        <v>6071</v>
      </c>
      <c r="D11" s="115">
        <v>2284</v>
      </c>
      <c r="E11" s="115">
        <v>1162</v>
      </c>
      <c r="F11" s="115">
        <v>2625</v>
      </c>
      <c r="G11" s="115">
        <v>772145</v>
      </c>
      <c r="H11" s="115">
        <v>239628</v>
      </c>
      <c r="I11" s="115">
        <v>191917</v>
      </c>
      <c r="J11" s="115">
        <v>64355</v>
      </c>
      <c r="K11" s="115">
        <v>276245</v>
      </c>
      <c r="L11" s="115">
        <v>127</v>
      </c>
    </row>
    <row r="12" spans="1:22" ht="42" customHeight="1" x14ac:dyDescent="0.25">
      <c r="A12" s="233"/>
      <c r="B12" s="216" t="s">
        <v>6</v>
      </c>
      <c r="C12" s="116">
        <v>6066</v>
      </c>
      <c r="D12" s="40">
        <v>2259</v>
      </c>
      <c r="E12" s="40">
        <v>1151</v>
      </c>
      <c r="F12" s="40">
        <v>2656</v>
      </c>
      <c r="G12" s="40">
        <v>742038</v>
      </c>
      <c r="H12" s="40">
        <v>217752</v>
      </c>
      <c r="I12" s="40">
        <v>196298</v>
      </c>
      <c r="J12" s="40">
        <v>59445</v>
      </c>
      <c r="K12" s="40">
        <v>268543</v>
      </c>
      <c r="L12" s="40">
        <v>122</v>
      </c>
    </row>
    <row r="13" spans="1:22" ht="42" customHeight="1" x14ac:dyDescent="0.25">
      <c r="A13" s="233"/>
      <c r="B13" s="216" t="s">
        <v>7</v>
      </c>
      <c r="C13" s="116">
        <v>6058</v>
      </c>
      <c r="D13" s="40">
        <v>2242</v>
      </c>
      <c r="E13" s="40">
        <v>1163</v>
      </c>
      <c r="F13" s="40">
        <v>2653</v>
      </c>
      <c r="G13" s="40">
        <v>749725</v>
      </c>
      <c r="H13" s="40">
        <v>216989</v>
      </c>
      <c r="I13" s="40">
        <v>199484</v>
      </c>
      <c r="J13" s="40">
        <v>62791</v>
      </c>
      <c r="K13" s="40">
        <v>270461</v>
      </c>
      <c r="L13" s="40">
        <v>124</v>
      </c>
    </row>
    <row r="14" spans="1:22" ht="42" customHeight="1" x14ac:dyDescent="0.25">
      <c r="A14" s="233"/>
      <c r="B14" s="216" t="s">
        <v>8</v>
      </c>
      <c r="C14" s="116">
        <v>6064</v>
      </c>
      <c r="D14" s="40">
        <v>2172</v>
      </c>
      <c r="E14" s="40">
        <v>1193</v>
      </c>
      <c r="F14" s="40">
        <v>2699</v>
      </c>
      <c r="G14" s="40">
        <v>754590</v>
      </c>
      <c r="H14" s="40">
        <v>215668</v>
      </c>
      <c r="I14" s="40">
        <v>196542</v>
      </c>
      <c r="J14" s="40">
        <v>64352</v>
      </c>
      <c r="K14" s="40">
        <v>278028</v>
      </c>
      <c r="L14" s="40">
        <v>124</v>
      </c>
    </row>
    <row r="15" spans="1:22" ht="42" customHeight="1" x14ac:dyDescent="0.25">
      <c r="A15" s="234"/>
      <c r="B15" s="197" t="s">
        <v>9</v>
      </c>
      <c r="C15" s="117">
        <v>5949</v>
      </c>
      <c r="D15" s="118">
        <v>2063</v>
      </c>
      <c r="E15" s="118">
        <v>1197</v>
      </c>
      <c r="F15" s="118">
        <v>2689</v>
      </c>
      <c r="G15" s="118">
        <v>767033</v>
      </c>
      <c r="H15" s="118">
        <v>213237</v>
      </c>
      <c r="I15" s="118">
        <v>203017</v>
      </c>
      <c r="J15" s="118">
        <v>68208</v>
      </c>
      <c r="K15" s="118">
        <v>282571</v>
      </c>
      <c r="L15" s="118">
        <v>129</v>
      </c>
    </row>
    <row r="16" spans="1:22" ht="42" customHeight="1" x14ac:dyDescent="0.25">
      <c r="A16" s="251" t="s">
        <v>71</v>
      </c>
      <c r="B16" s="196" t="s">
        <v>5</v>
      </c>
      <c r="C16" s="40">
        <v>1030</v>
      </c>
      <c r="D16" s="40">
        <v>333</v>
      </c>
      <c r="E16" s="40">
        <v>32</v>
      </c>
      <c r="F16" s="40">
        <v>665</v>
      </c>
      <c r="G16" s="40">
        <v>73565</v>
      </c>
      <c r="H16" s="40">
        <v>21455</v>
      </c>
      <c r="I16" s="40">
        <v>14112</v>
      </c>
      <c r="J16" s="40">
        <v>6061</v>
      </c>
      <c r="K16" s="40">
        <v>31937</v>
      </c>
      <c r="L16" s="40">
        <v>71</v>
      </c>
      <c r="N16" s="12"/>
      <c r="O16" s="12"/>
      <c r="P16" s="12"/>
      <c r="Q16" s="12"/>
      <c r="R16" s="12"/>
      <c r="S16" s="12"/>
      <c r="T16" s="12"/>
      <c r="U16" s="12"/>
      <c r="V16" s="12"/>
    </row>
    <row r="17" spans="1:22" ht="42" customHeight="1" x14ac:dyDescent="0.25">
      <c r="A17" s="233"/>
      <c r="B17" s="85" t="s">
        <v>6</v>
      </c>
      <c r="C17" s="40">
        <v>944</v>
      </c>
      <c r="D17" s="40">
        <v>285</v>
      </c>
      <c r="E17" s="40">
        <v>27</v>
      </c>
      <c r="F17" s="40">
        <v>632</v>
      </c>
      <c r="G17" s="40">
        <v>63791</v>
      </c>
      <c r="H17" s="40">
        <v>18567</v>
      </c>
      <c r="I17" s="40">
        <v>12734</v>
      </c>
      <c r="J17" s="40">
        <v>5012</v>
      </c>
      <c r="K17" s="40">
        <v>27478</v>
      </c>
      <c r="L17" s="40">
        <v>68</v>
      </c>
      <c r="N17" s="12"/>
      <c r="O17" s="12"/>
      <c r="P17" s="12"/>
      <c r="Q17" s="12"/>
      <c r="R17" s="12"/>
      <c r="S17" s="12"/>
      <c r="T17" s="12"/>
      <c r="U17" s="12"/>
      <c r="V17" s="12"/>
    </row>
    <row r="18" spans="1:22" ht="42" customHeight="1" x14ac:dyDescent="0.25">
      <c r="A18" s="233"/>
      <c r="B18" s="85" t="s">
        <v>7</v>
      </c>
      <c r="C18" s="94" t="s">
        <v>26</v>
      </c>
      <c r="D18" s="94" t="s">
        <v>26</v>
      </c>
      <c r="E18" s="94" t="s">
        <v>26</v>
      </c>
      <c r="F18" s="94" t="s">
        <v>26</v>
      </c>
      <c r="G18" s="94">
        <v>7397</v>
      </c>
      <c r="H18" s="94">
        <v>1742</v>
      </c>
      <c r="I18" s="94">
        <v>660</v>
      </c>
      <c r="J18" s="94">
        <v>556</v>
      </c>
      <c r="K18" s="94">
        <v>4439</v>
      </c>
      <c r="L18" s="94" t="s">
        <v>26</v>
      </c>
      <c r="N18" s="12"/>
      <c r="O18" s="12"/>
      <c r="P18" s="12"/>
      <c r="Q18" s="12"/>
      <c r="R18" s="12"/>
      <c r="S18" s="12"/>
      <c r="T18" s="12"/>
      <c r="U18" s="12"/>
      <c r="V18" s="12"/>
    </row>
    <row r="19" spans="1:22" ht="42" customHeight="1" x14ac:dyDescent="0.25">
      <c r="A19" s="233"/>
      <c r="B19" s="85" t="s">
        <v>8</v>
      </c>
      <c r="C19" s="94" t="s">
        <v>26</v>
      </c>
      <c r="D19" s="94" t="s">
        <v>26</v>
      </c>
      <c r="E19" s="94" t="s">
        <v>26</v>
      </c>
      <c r="F19" s="94" t="s">
        <v>26</v>
      </c>
      <c r="G19" s="94">
        <v>988</v>
      </c>
      <c r="H19" s="94" t="s">
        <v>26</v>
      </c>
      <c r="I19" s="94">
        <v>850</v>
      </c>
      <c r="J19" s="94">
        <v>2</v>
      </c>
      <c r="K19" s="94">
        <v>136</v>
      </c>
      <c r="L19" s="94" t="s">
        <v>26</v>
      </c>
      <c r="N19" s="12"/>
      <c r="O19" s="12"/>
      <c r="P19" s="12"/>
      <c r="Q19" s="12"/>
      <c r="R19" s="12"/>
      <c r="S19" s="12"/>
      <c r="T19" s="12"/>
      <c r="U19" s="12"/>
      <c r="V19" s="12"/>
    </row>
    <row r="20" spans="1:22" ht="42" customHeight="1" x14ac:dyDescent="0.25">
      <c r="A20" s="119" t="s">
        <v>72</v>
      </c>
      <c r="B20" s="87" t="s">
        <v>9</v>
      </c>
      <c r="C20" s="111" t="s">
        <v>26</v>
      </c>
      <c r="D20" s="111" t="s">
        <v>26</v>
      </c>
      <c r="E20" s="111" t="s">
        <v>26</v>
      </c>
      <c r="F20" s="111" t="s">
        <v>26</v>
      </c>
      <c r="G20" s="120">
        <v>37</v>
      </c>
      <c r="H20" s="120">
        <v>7</v>
      </c>
      <c r="I20" s="120">
        <v>30</v>
      </c>
      <c r="J20" s="111" t="s">
        <v>26</v>
      </c>
      <c r="K20" s="111" t="s">
        <v>26</v>
      </c>
      <c r="L20" s="111" t="s">
        <v>26</v>
      </c>
      <c r="N20" s="12"/>
      <c r="O20" s="12"/>
      <c r="P20" s="12"/>
      <c r="Q20" s="12"/>
      <c r="R20" s="12"/>
      <c r="S20" s="12"/>
      <c r="T20" s="12"/>
      <c r="U20" s="12"/>
      <c r="V20" s="12"/>
    </row>
    <row r="21" spans="1:22" x14ac:dyDescent="0.25">
      <c r="B21" s="151"/>
      <c r="L21" s="6" t="s">
        <v>73</v>
      </c>
    </row>
    <row r="22" spans="1:22" ht="32.450000000000003" customHeight="1" x14ac:dyDescent="0.25">
      <c r="A22" s="276" t="s">
        <v>74</v>
      </c>
      <c r="B22" s="276"/>
      <c r="C22" s="276"/>
      <c r="D22" s="276"/>
      <c r="E22" s="276"/>
      <c r="F22" s="276"/>
      <c r="G22" s="276"/>
      <c r="H22" s="276"/>
      <c r="I22" s="276"/>
      <c r="J22" s="276"/>
      <c r="K22" s="276"/>
      <c r="L22" s="276"/>
    </row>
  </sheetData>
  <sheetProtection formatCells="0"/>
  <customSheetViews>
    <customSheetView guid="{18957759-A24B-42E8-B03E-81581C5222B9}"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E13" sqref="E13"/>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topLeftCell="A9">
      <selection activeCell="L18" sqref="L18"/>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selection activeCell="R19" sqref="R19"/>
      <pageMargins left="0" right="0" top="0" bottom="0" header="0" footer="0"/>
      <printOptions horizontalCentered="1"/>
      <pageSetup paperSize="9" scale="92" fitToHeight="0" orientation="portrait" r:id="rId6"/>
      <headerFooter alignWithMargins="0"/>
    </customSheetView>
    <customSheetView guid="{BDB16FDC-C9A6-464E-B066-6BFD3C128E61}" showPageBreaks="1" printArea="1" view="pageBreakPreview">
      <selection activeCell="A23" sqref="A23"/>
      <pageMargins left="0" right="0" top="0" bottom="0" header="0" footer="0"/>
      <printOptions horizontalCentered="1"/>
      <pageSetup paperSize="9" scale="92" fitToHeight="0" orientation="portrait" r:id="rId7"/>
      <headerFooter alignWithMargins="0"/>
    </customSheetView>
    <customSheetView guid="{DB5DE4BE-BF21-4393-A0F3-206FDA9295A1}" topLeftCell="A9">
      <selection activeCell="L18" sqref="L18"/>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12">
    <mergeCell ref="V8:V10"/>
    <mergeCell ref="C8:F8"/>
    <mergeCell ref="A8:B10"/>
    <mergeCell ref="G8:L8"/>
    <mergeCell ref="A22:L22"/>
    <mergeCell ref="A16:A19"/>
    <mergeCell ref="M8:P8"/>
    <mergeCell ref="Q8:U8"/>
    <mergeCell ref="A11:A15"/>
    <mergeCell ref="C9:C10"/>
    <mergeCell ref="G9:G10"/>
    <mergeCell ref="L9:L10"/>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3"/>
  <sheetViews>
    <sheetView view="pageLayout" zoomScaleNormal="100" zoomScaleSheetLayoutView="100" workbookViewId="0">
      <selection activeCell="G11" sqref="G11"/>
    </sheetView>
  </sheetViews>
  <sheetFormatPr defaultColWidth="1.59765625" defaultRowHeight="12" x14ac:dyDescent="0.25"/>
  <cols>
    <col min="1" max="1" width="3.59765625" style="2" customWidth="1"/>
    <col min="2" max="3" width="10.86328125" style="2" customWidth="1"/>
    <col min="4" max="6" width="8" style="2" customWidth="1"/>
    <col min="7" max="7" width="10.86328125" style="2" customWidth="1"/>
    <col min="8" max="12" width="8" style="2" customWidth="1"/>
    <col min="13" max="16384" width="1.59765625" style="2"/>
  </cols>
  <sheetData>
    <row r="1" spans="1:13" s="4" customFormat="1" ht="17.25" customHeight="1" x14ac:dyDescent="0.25">
      <c r="A1" s="4" t="str">
        <f ca="1">MID(CELL("FILENAME",A1),FIND("]",CELL("FILENAME",A1))+1,99)&amp;"　"&amp;"ひとり親家庭・子ども医療の概況"</f>
        <v>68　ひとり親家庭・子ども医療の概況</v>
      </c>
    </row>
    <row r="2" spans="1:13" s="151" customFormat="1" ht="9" customHeight="1" x14ac:dyDescent="0.25"/>
    <row r="3" spans="1:13" s="151" customFormat="1" ht="1.5" customHeight="1" x14ac:dyDescent="0.25"/>
    <row r="4" spans="1:13" s="151" customFormat="1" ht="1.5" customHeight="1" x14ac:dyDescent="0.25"/>
    <row r="5" spans="1:13" s="151" customFormat="1" ht="1.5" customHeight="1" x14ac:dyDescent="0.25"/>
    <row r="6" spans="1:13" ht="1.5" customHeight="1" x14ac:dyDescent="0.25">
      <c r="A6" s="21"/>
      <c r="B6" s="21"/>
      <c r="C6" s="21"/>
      <c r="D6" s="21"/>
      <c r="E6" s="21"/>
      <c r="F6" s="21"/>
      <c r="G6" s="21"/>
      <c r="H6" s="21"/>
      <c r="I6" s="21"/>
      <c r="J6" s="21"/>
      <c r="K6" s="21"/>
      <c r="L6" s="21"/>
    </row>
    <row r="7" spans="1:13" x14ac:dyDescent="0.25">
      <c r="A7" s="2" t="s">
        <v>62</v>
      </c>
      <c r="B7" s="151"/>
      <c r="F7" s="31"/>
      <c r="G7" s="31"/>
      <c r="H7" s="31"/>
      <c r="I7" s="31"/>
      <c r="J7" s="31"/>
      <c r="K7" s="31"/>
      <c r="L7" s="63"/>
    </row>
    <row r="8" spans="1:13" s="12" customFormat="1" ht="28.5" customHeight="1" x14ac:dyDescent="0.25">
      <c r="A8" s="272" t="s">
        <v>4</v>
      </c>
      <c r="B8" s="273"/>
      <c r="C8" s="271" t="s">
        <v>75</v>
      </c>
      <c r="D8" s="282"/>
      <c r="E8" s="282"/>
      <c r="F8" s="282"/>
      <c r="G8" s="283" t="s">
        <v>64</v>
      </c>
      <c r="H8" s="284"/>
      <c r="I8" s="284"/>
      <c r="J8" s="284"/>
      <c r="K8" s="284"/>
      <c r="L8" s="284"/>
    </row>
    <row r="9" spans="1:13" s="12" customFormat="1" ht="7.5" customHeight="1" x14ac:dyDescent="0.25">
      <c r="A9" s="231"/>
      <c r="B9" s="228"/>
      <c r="C9" s="277" t="s">
        <v>12</v>
      </c>
      <c r="D9" s="186"/>
      <c r="E9" s="186"/>
      <c r="F9" s="187"/>
      <c r="G9" s="285" t="s">
        <v>19</v>
      </c>
      <c r="H9" s="184"/>
      <c r="I9" s="184"/>
      <c r="J9" s="184"/>
      <c r="K9" s="185"/>
      <c r="L9" s="287" t="s">
        <v>76</v>
      </c>
    </row>
    <row r="10" spans="1:13" s="12" customFormat="1" ht="39" customHeight="1" x14ac:dyDescent="0.25">
      <c r="A10" s="274"/>
      <c r="B10" s="229"/>
      <c r="C10" s="279"/>
      <c r="D10" s="100" t="s">
        <v>77</v>
      </c>
      <c r="E10" s="100" t="s">
        <v>67</v>
      </c>
      <c r="F10" s="188" t="s">
        <v>78</v>
      </c>
      <c r="G10" s="286"/>
      <c r="H10" s="99" t="s">
        <v>43</v>
      </c>
      <c r="I10" s="99" t="s">
        <v>46</v>
      </c>
      <c r="J10" s="99" t="s">
        <v>47</v>
      </c>
      <c r="K10" s="99" t="s">
        <v>79</v>
      </c>
      <c r="L10" s="288"/>
    </row>
    <row r="11" spans="1:13" ht="42.75" customHeight="1" x14ac:dyDescent="0.25">
      <c r="A11" s="251" t="s">
        <v>80</v>
      </c>
      <c r="B11" s="196" t="s">
        <v>5</v>
      </c>
      <c r="C11" s="101">
        <v>6089</v>
      </c>
      <c r="D11" s="102">
        <v>2723</v>
      </c>
      <c r="E11" s="102">
        <v>3363</v>
      </c>
      <c r="F11" s="102">
        <v>3</v>
      </c>
      <c r="G11" s="102">
        <v>191724</v>
      </c>
      <c r="H11" s="102">
        <v>19634</v>
      </c>
      <c r="I11" s="102">
        <v>73659</v>
      </c>
      <c r="J11" s="102">
        <v>38869</v>
      </c>
      <c r="K11" s="102">
        <v>59562</v>
      </c>
      <c r="L11" s="102">
        <v>32</v>
      </c>
      <c r="M11" s="8"/>
    </row>
    <row r="12" spans="1:13" ht="42.75" customHeight="1" x14ac:dyDescent="0.25">
      <c r="A12" s="233"/>
      <c r="B12" s="216" t="s">
        <v>6</v>
      </c>
      <c r="C12" s="103">
        <v>5925</v>
      </c>
      <c r="D12" s="94">
        <v>2618</v>
      </c>
      <c r="E12" s="94">
        <v>3302</v>
      </c>
      <c r="F12" s="94">
        <v>5</v>
      </c>
      <c r="G12" s="94">
        <v>173635</v>
      </c>
      <c r="H12" s="94">
        <v>15450</v>
      </c>
      <c r="I12" s="94">
        <v>64181</v>
      </c>
      <c r="J12" s="94">
        <v>39832</v>
      </c>
      <c r="K12" s="94">
        <v>54172</v>
      </c>
      <c r="L12" s="94">
        <v>29</v>
      </c>
    </row>
    <row r="13" spans="1:13" ht="42.75" customHeight="1" x14ac:dyDescent="0.25">
      <c r="A13" s="233"/>
      <c r="B13" s="216" t="s">
        <v>7</v>
      </c>
      <c r="C13" s="104">
        <v>5673</v>
      </c>
      <c r="D13" s="105">
        <v>2552</v>
      </c>
      <c r="E13" s="105">
        <v>3116</v>
      </c>
      <c r="F13" s="105">
        <v>5</v>
      </c>
      <c r="G13" s="105">
        <v>179165</v>
      </c>
      <c r="H13" s="105">
        <v>16752</v>
      </c>
      <c r="I13" s="105">
        <v>67976</v>
      </c>
      <c r="J13" s="105">
        <v>39893</v>
      </c>
      <c r="K13" s="105">
        <v>54544</v>
      </c>
      <c r="L13" s="105">
        <v>32</v>
      </c>
    </row>
    <row r="14" spans="1:13" ht="42.75" customHeight="1" x14ac:dyDescent="0.25">
      <c r="A14" s="233"/>
      <c r="B14" s="216" t="s">
        <v>8</v>
      </c>
      <c r="C14" s="104">
        <v>5573</v>
      </c>
      <c r="D14" s="105">
        <v>2525</v>
      </c>
      <c r="E14" s="105">
        <v>3043</v>
      </c>
      <c r="F14" s="105">
        <v>5</v>
      </c>
      <c r="G14" s="105">
        <v>184450</v>
      </c>
      <c r="H14" s="105">
        <v>10954</v>
      </c>
      <c r="I14" s="105">
        <v>76614</v>
      </c>
      <c r="J14" s="105">
        <v>38822</v>
      </c>
      <c r="K14" s="105">
        <v>58060</v>
      </c>
      <c r="L14" s="105">
        <v>33</v>
      </c>
    </row>
    <row r="15" spans="1:13" ht="42.75" customHeight="1" x14ac:dyDescent="0.25">
      <c r="A15" s="234"/>
      <c r="B15" s="197" t="s">
        <v>9</v>
      </c>
      <c r="C15" s="106">
        <v>5429</v>
      </c>
      <c r="D15" s="106">
        <v>2467</v>
      </c>
      <c r="E15" s="106">
        <v>2957</v>
      </c>
      <c r="F15" s="106">
        <v>5</v>
      </c>
      <c r="G15" s="106">
        <v>198956</v>
      </c>
      <c r="H15" s="106">
        <v>11338</v>
      </c>
      <c r="I15" s="106">
        <v>88063</v>
      </c>
      <c r="J15" s="106">
        <v>39053</v>
      </c>
      <c r="K15" s="106">
        <v>60502</v>
      </c>
      <c r="L15" s="106">
        <v>37</v>
      </c>
    </row>
    <row r="16" spans="1:13" ht="42.75" customHeight="1" x14ac:dyDescent="0.25">
      <c r="A16" s="233" t="s">
        <v>81</v>
      </c>
      <c r="B16" s="196" t="s">
        <v>5</v>
      </c>
      <c r="C16" s="40">
        <v>57682</v>
      </c>
      <c r="D16" s="40">
        <v>6833</v>
      </c>
      <c r="E16" s="40">
        <v>50849</v>
      </c>
      <c r="F16" s="94" t="s">
        <v>26</v>
      </c>
      <c r="G16" s="40">
        <v>1441928</v>
      </c>
      <c r="H16" s="40">
        <v>216124</v>
      </c>
      <c r="I16" s="40">
        <v>615532</v>
      </c>
      <c r="J16" s="40">
        <v>232458</v>
      </c>
      <c r="K16" s="40">
        <v>377814</v>
      </c>
      <c r="L16" s="40">
        <v>25</v>
      </c>
    </row>
    <row r="17" spans="1:12" ht="42.75" customHeight="1" x14ac:dyDescent="0.25">
      <c r="A17" s="233"/>
      <c r="B17" s="85" t="s">
        <v>6</v>
      </c>
      <c r="C17" s="40">
        <v>64474</v>
      </c>
      <c r="D17" s="40">
        <v>7524</v>
      </c>
      <c r="E17" s="40">
        <v>56950</v>
      </c>
      <c r="F17" s="94" t="s">
        <v>26</v>
      </c>
      <c r="G17" s="40">
        <v>1266482</v>
      </c>
      <c r="H17" s="40">
        <v>162641</v>
      </c>
      <c r="I17" s="40">
        <v>501818</v>
      </c>
      <c r="J17" s="40">
        <v>260037</v>
      </c>
      <c r="K17" s="40">
        <v>341986</v>
      </c>
      <c r="L17" s="40">
        <v>20</v>
      </c>
    </row>
    <row r="18" spans="1:12" ht="42.75" customHeight="1" x14ac:dyDescent="0.25">
      <c r="A18" s="233"/>
      <c r="B18" s="85" t="s">
        <v>7</v>
      </c>
      <c r="C18" s="107">
        <v>64490</v>
      </c>
      <c r="D18" s="107">
        <v>7267</v>
      </c>
      <c r="E18" s="107">
        <v>57223</v>
      </c>
      <c r="F18" s="94" t="s">
        <v>26</v>
      </c>
      <c r="G18" s="107">
        <v>1516215</v>
      </c>
      <c r="H18" s="107">
        <v>177114</v>
      </c>
      <c r="I18" s="107">
        <v>653544</v>
      </c>
      <c r="J18" s="107">
        <v>286280</v>
      </c>
      <c r="K18" s="107">
        <v>399277</v>
      </c>
      <c r="L18" s="107">
        <v>24</v>
      </c>
    </row>
    <row r="19" spans="1:12" ht="42.75" customHeight="1" x14ac:dyDescent="0.25">
      <c r="A19" s="233"/>
      <c r="B19" s="85" t="s">
        <v>8</v>
      </c>
      <c r="C19" s="108">
        <v>64057</v>
      </c>
      <c r="D19" s="107">
        <v>7139</v>
      </c>
      <c r="E19" s="107">
        <v>56918</v>
      </c>
      <c r="F19" s="94" t="s">
        <v>26</v>
      </c>
      <c r="G19" s="107">
        <v>1649202</v>
      </c>
      <c r="H19" s="107">
        <v>183565</v>
      </c>
      <c r="I19" s="107">
        <v>745996</v>
      </c>
      <c r="J19" s="107">
        <v>292319</v>
      </c>
      <c r="K19" s="107">
        <v>427322</v>
      </c>
      <c r="L19" s="107">
        <v>26</v>
      </c>
    </row>
    <row r="20" spans="1:12" ht="42.75" customHeight="1" x14ac:dyDescent="0.25">
      <c r="A20" s="252"/>
      <c r="B20" s="87" t="s">
        <v>9</v>
      </c>
      <c r="C20" s="109">
        <v>63294</v>
      </c>
      <c r="D20" s="110">
        <v>6950</v>
      </c>
      <c r="E20" s="110">
        <v>56344</v>
      </c>
      <c r="F20" s="111" t="s">
        <v>27</v>
      </c>
      <c r="G20" s="110">
        <v>1928957</v>
      </c>
      <c r="H20" s="110">
        <v>210663</v>
      </c>
      <c r="I20" s="110">
        <v>893135</v>
      </c>
      <c r="J20" s="110">
        <v>304229</v>
      </c>
      <c r="K20" s="112">
        <v>520930</v>
      </c>
      <c r="L20" s="113">
        <v>30</v>
      </c>
    </row>
    <row r="21" spans="1:12" x14ac:dyDescent="0.25">
      <c r="B21" s="151"/>
      <c r="K21" s="114"/>
      <c r="L21" s="6" t="s">
        <v>82</v>
      </c>
    </row>
    <row r="22" spans="1:12" ht="18" customHeight="1" x14ac:dyDescent="0.25">
      <c r="A22" s="182" t="s">
        <v>83</v>
      </c>
      <c r="B22" s="151"/>
    </row>
    <row r="23" spans="1:12" x14ac:dyDescent="0.25">
      <c r="A23" s="151" t="s">
        <v>84</v>
      </c>
      <c r="B23" s="151"/>
    </row>
  </sheetData>
  <sheetProtection formatCells="0"/>
  <customSheetViews>
    <customSheetView guid="{18957759-A24B-42E8-B03E-81581C5222B9}"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D13" sqref="D13"/>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selection activeCell="L20" sqref="L20"/>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L20" sqref="L20"/>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L15" sqref="L15"/>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selection activeCell="A10" sqref="A10:B11"/>
      <pageMargins left="0" right="0" top="0" bottom="0" header="0" footer="0"/>
      <printOptions horizontalCentered="1"/>
      <pageSetup paperSize="9" scale="93" orientation="portrait" r:id="rId6"/>
      <headerFooter alignWithMargins="0"/>
    </customSheetView>
    <customSheetView guid="{BDB16FDC-C9A6-464E-B066-6BFD3C128E61}" showPageBreaks="1" printArea="1" view="pageBreakPreview">
      <selection activeCell="H13" sqref="H13"/>
      <pageMargins left="0" right="0" top="0" bottom="0" header="0" footer="0"/>
      <printOptions horizontalCentered="1"/>
      <pageSetup paperSize="9" scale="93" orientation="portrait" r:id="rId7"/>
      <headerFooter alignWithMargins="0"/>
    </customSheetView>
    <customSheetView guid="{DB5DE4BE-BF21-4393-A0F3-206FDA9295A1}">
      <selection activeCell="L15" sqref="L15"/>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L15" sqref="L15"/>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selection activeCell="L20" sqref="L20"/>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selection activeCell="L20" sqref="L20"/>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8">
    <mergeCell ref="A11:A15"/>
    <mergeCell ref="A16:A20"/>
    <mergeCell ref="C8:F8"/>
    <mergeCell ref="A8:B10"/>
    <mergeCell ref="G8:L8"/>
    <mergeCell ref="C9:C10"/>
    <mergeCell ref="G9:G10"/>
    <mergeCell ref="L9:L10"/>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2"/>
  <sheetViews>
    <sheetView view="pageLayout" zoomScale="85" zoomScaleNormal="100" zoomScaleSheetLayoutView="100" zoomScalePageLayoutView="85" workbookViewId="0">
      <selection sqref="A1:B1"/>
    </sheetView>
  </sheetViews>
  <sheetFormatPr defaultColWidth="1.59765625" defaultRowHeight="12" x14ac:dyDescent="0.25"/>
  <cols>
    <col min="1" max="1" width="3.86328125" style="2" customWidth="1"/>
    <col min="2" max="2" width="11.86328125" style="2" customWidth="1"/>
    <col min="3" max="3" width="2.1328125" style="2" customWidth="1"/>
    <col min="4" max="9" width="13.86328125" style="2" customWidth="1"/>
    <col min="10" max="10" width="15.265625" style="2" bestFit="1" customWidth="1"/>
    <col min="11" max="11" width="13.1328125" style="2" bestFit="1" customWidth="1"/>
    <col min="12" max="12" width="9.1328125" style="2" bestFit="1" customWidth="1"/>
    <col min="13" max="13" width="6.1328125" style="2" bestFit="1" customWidth="1"/>
    <col min="14" max="14" width="11.3984375" style="2" bestFit="1" customWidth="1"/>
    <col min="15" max="15" width="9.1328125" style="2" bestFit="1" customWidth="1"/>
    <col min="16" max="16" width="11.3984375" style="2" bestFit="1" customWidth="1"/>
    <col min="17" max="17" width="15.1328125" style="2" bestFit="1" customWidth="1"/>
    <col min="18" max="16384" width="1.59765625" style="2"/>
  </cols>
  <sheetData>
    <row r="1" spans="1:17" s="4" customFormat="1" ht="17.25" customHeight="1" x14ac:dyDescent="0.25">
      <c r="A1" s="4" t="str">
        <f ca="1">MID(CELL("FILENAME",A1),FIND("]",CELL("FILENAME",A1))+1,99)&amp;"　"&amp;"国民年金の状況"</f>
        <v>69　国民年金の状況</v>
      </c>
    </row>
    <row r="2" spans="1:17" s="151" customFormat="1" ht="9" customHeight="1" x14ac:dyDescent="0.25"/>
    <row r="3" spans="1:17" s="151" customFormat="1" ht="1.5" customHeight="1" x14ac:dyDescent="0.25">
      <c r="C3" s="2"/>
      <c r="D3" s="2"/>
      <c r="E3" s="2"/>
      <c r="F3" s="2"/>
      <c r="G3" s="2"/>
      <c r="H3" s="2"/>
      <c r="I3" s="2"/>
      <c r="J3" s="2"/>
      <c r="K3" s="2"/>
      <c r="L3" s="2"/>
      <c r="M3" s="2"/>
      <c r="N3" s="2"/>
      <c r="O3" s="2"/>
      <c r="P3" s="2"/>
      <c r="Q3" s="2"/>
    </row>
    <row r="4" spans="1:17" s="151" customFormat="1" ht="1.5" customHeight="1" x14ac:dyDescent="0.25">
      <c r="B4" s="2"/>
      <c r="C4" s="2"/>
      <c r="D4" s="2"/>
      <c r="E4" s="2"/>
      <c r="F4" s="2"/>
      <c r="G4" s="2"/>
      <c r="H4" s="2"/>
      <c r="I4" s="2"/>
      <c r="J4" s="2"/>
      <c r="K4" s="2"/>
      <c r="L4" s="2"/>
      <c r="M4" s="2"/>
      <c r="N4" s="2"/>
      <c r="O4" s="2"/>
      <c r="P4" s="2"/>
      <c r="Q4" s="2"/>
    </row>
    <row r="5" spans="1:17" s="151" customFormat="1" ht="1.5" customHeight="1" x14ac:dyDescent="0.25">
      <c r="B5" s="2"/>
      <c r="C5" s="2"/>
      <c r="D5" s="2"/>
      <c r="E5" s="2"/>
      <c r="F5" s="2"/>
      <c r="G5" s="2"/>
      <c r="H5" s="2"/>
      <c r="I5" s="2"/>
      <c r="J5" s="2"/>
      <c r="K5" s="2"/>
      <c r="L5" s="2"/>
      <c r="M5" s="2"/>
      <c r="N5" s="2"/>
      <c r="O5" s="2"/>
      <c r="P5" s="2"/>
      <c r="Q5" s="2"/>
    </row>
    <row r="6" spans="1:17" s="151" customFormat="1" ht="1.5" customHeight="1" x14ac:dyDescent="0.25">
      <c r="B6" s="2"/>
      <c r="C6" s="2"/>
      <c r="D6" s="2"/>
      <c r="E6" s="2"/>
      <c r="F6" s="2"/>
      <c r="G6" s="2"/>
      <c r="H6" s="2"/>
      <c r="I6" s="2"/>
      <c r="J6" s="2"/>
      <c r="K6" s="2"/>
      <c r="L6" s="2"/>
      <c r="M6" s="2"/>
      <c r="N6" s="2"/>
      <c r="O6" s="2"/>
      <c r="P6" s="2"/>
      <c r="Q6" s="2"/>
    </row>
    <row r="7" spans="1:17" ht="28.5" customHeight="1" x14ac:dyDescent="0.25">
      <c r="A7" s="235" t="s">
        <v>4</v>
      </c>
      <c r="B7" s="235"/>
      <c r="C7" s="235"/>
      <c r="D7" s="236"/>
      <c r="E7" s="202" t="s">
        <v>5</v>
      </c>
      <c r="F7" s="202" t="s">
        <v>6</v>
      </c>
      <c r="G7" s="202" t="s">
        <v>7</v>
      </c>
      <c r="H7" s="202" t="s">
        <v>8</v>
      </c>
      <c r="I7" s="205" t="s">
        <v>9</v>
      </c>
    </row>
    <row r="8" spans="1:17" ht="30" customHeight="1" x14ac:dyDescent="0.25">
      <c r="A8" s="251" t="s">
        <v>85</v>
      </c>
      <c r="B8" s="238" t="s">
        <v>86</v>
      </c>
      <c r="C8" s="239" t="s">
        <v>87</v>
      </c>
      <c r="D8" s="253"/>
      <c r="E8" s="78">
        <v>83677</v>
      </c>
      <c r="F8" s="84">
        <v>83301</v>
      </c>
      <c r="G8" s="84">
        <v>81863</v>
      </c>
      <c r="H8" s="84">
        <v>79483</v>
      </c>
      <c r="I8" s="89">
        <v>77298</v>
      </c>
    </row>
    <row r="9" spans="1:17" ht="30" customHeight="1" x14ac:dyDescent="0.25">
      <c r="A9" s="233"/>
      <c r="B9" s="238"/>
      <c r="C9" s="143"/>
      <c r="D9" s="206" t="s">
        <v>88</v>
      </c>
      <c r="E9" s="83">
        <v>49248</v>
      </c>
      <c r="F9" s="84">
        <v>49611</v>
      </c>
      <c r="G9" s="84">
        <v>49058</v>
      </c>
      <c r="H9" s="84">
        <v>47948</v>
      </c>
      <c r="I9" s="89">
        <v>46967</v>
      </c>
    </row>
    <row r="10" spans="1:17" ht="30" customHeight="1" x14ac:dyDescent="0.25">
      <c r="A10" s="233"/>
      <c r="B10" s="238"/>
      <c r="D10" s="206" t="s">
        <v>89</v>
      </c>
      <c r="E10" s="83">
        <v>752</v>
      </c>
      <c r="F10" s="84">
        <v>755</v>
      </c>
      <c r="G10" s="84">
        <v>812</v>
      </c>
      <c r="H10" s="84">
        <v>862</v>
      </c>
      <c r="I10" s="89">
        <v>876</v>
      </c>
    </row>
    <row r="11" spans="1:17" ht="30" customHeight="1" x14ac:dyDescent="0.25">
      <c r="A11" s="233"/>
      <c r="B11" s="238"/>
      <c r="D11" s="206" t="s">
        <v>90</v>
      </c>
      <c r="E11" s="83">
        <v>33677</v>
      </c>
      <c r="F11" s="84">
        <v>32935</v>
      </c>
      <c r="G11" s="84">
        <v>31993</v>
      </c>
      <c r="H11" s="84">
        <v>30673</v>
      </c>
      <c r="I11" s="89">
        <v>29455</v>
      </c>
    </row>
    <row r="12" spans="1:17" ht="30" customHeight="1" x14ac:dyDescent="0.25">
      <c r="A12" s="233"/>
      <c r="B12" s="237" t="s">
        <v>91</v>
      </c>
      <c r="C12" s="239" t="s">
        <v>87</v>
      </c>
      <c r="D12" s="253"/>
      <c r="E12" s="83">
        <v>21446</v>
      </c>
      <c r="F12" s="84">
        <v>22438</v>
      </c>
      <c r="G12" s="84">
        <v>22603</v>
      </c>
      <c r="H12" s="84">
        <v>22149</v>
      </c>
      <c r="I12" s="89">
        <v>21576</v>
      </c>
    </row>
    <row r="13" spans="1:17" ht="30" customHeight="1" x14ac:dyDescent="0.25">
      <c r="A13" s="233"/>
      <c r="B13" s="238"/>
      <c r="C13" s="143"/>
      <c r="D13" s="206" t="s">
        <v>92</v>
      </c>
      <c r="E13" s="83">
        <v>4523</v>
      </c>
      <c r="F13" s="84">
        <v>4703</v>
      </c>
      <c r="G13" s="84">
        <v>4713</v>
      </c>
      <c r="H13" s="84">
        <v>4747</v>
      </c>
      <c r="I13" s="89">
        <v>4762</v>
      </c>
    </row>
    <row r="14" spans="1:17" ht="30" customHeight="1" x14ac:dyDescent="0.25">
      <c r="A14" s="233"/>
      <c r="B14" s="238"/>
      <c r="D14" s="207" t="s">
        <v>93</v>
      </c>
      <c r="E14" s="83">
        <v>7346</v>
      </c>
      <c r="F14" s="84">
        <v>8338</v>
      </c>
      <c r="G14" s="84">
        <v>8722</v>
      </c>
      <c r="H14" s="84">
        <v>8558</v>
      </c>
      <c r="I14" s="89">
        <v>8251</v>
      </c>
    </row>
    <row r="15" spans="1:17" ht="30" customHeight="1" x14ac:dyDescent="0.25">
      <c r="A15" s="233"/>
      <c r="B15" s="238"/>
      <c r="D15" s="207" t="s">
        <v>94</v>
      </c>
      <c r="E15" s="83">
        <v>7724</v>
      </c>
      <c r="F15" s="84">
        <v>7532</v>
      </c>
      <c r="G15" s="84">
        <v>7184</v>
      </c>
      <c r="H15" s="84">
        <v>6860</v>
      </c>
      <c r="I15" s="89">
        <v>6503</v>
      </c>
    </row>
    <row r="16" spans="1:17" ht="30" customHeight="1" x14ac:dyDescent="0.25">
      <c r="A16" s="233"/>
      <c r="B16" s="238"/>
      <c r="D16" s="206" t="s">
        <v>95</v>
      </c>
      <c r="E16" s="83">
        <v>1853</v>
      </c>
      <c r="F16" s="84">
        <v>1865</v>
      </c>
      <c r="G16" s="84">
        <v>1984</v>
      </c>
      <c r="H16" s="84">
        <v>1984</v>
      </c>
      <c r="I16" s="89">
        <v>2060</v>
      </c>
    </row>
    <row r="17" spans="1:9" ht="30" customHeight="1" x14ac:dyDescent="0.25">
      <c r="A17" s="233"/>
      <c r="B17" s="237" t="s">
        <v>96</v>
      </c>
      <c r="C17" s="239" t="s">
        <v>87</v>
      </c>
      <c r="D17" s="253"/>
      <c r="E17" s="83">
        <v>1261</v>
      </c>
      <c r="F17" s="84">
        <v>1105</v>
      </c>
      <c r="G17" s="84">
        <v>1151</v>
      </c>
      <c r="H17" s="84">
        <v>1060</v>
      </c>
      <c r="I17" s="89">
        <v>1026</v>
      </c>
    </row>
    <row r="18" spans="1:9" ht="30" customHeight="1" x14ac:dyDescent="0.25">
      <c r="A18" s="233"/>
      <c r="B18" s="238"/>
      <c r="C18" s="143"/>
      <c r="D18" s="207" t="s">
        <v>97</v>
      </c>
      <c r="E18" s="83">
        <v>641</v>
      </c>
      <c r="F18" s="84">
        <v>599</v>
      </c>
      <c r="G18" s="84">
        <v>607</v>
      </c>
      <c r="H18" s="84">
        <v>569</v>
      </c>
      <c r="I18" s="89">
        <v>527</v>
      </c>
    </row>
    <row r="19" spans="1:9" ht="30" customHeight="1" x14ac:dyDescent="0.25">
      <c r="A19" s="233"/>
      <c r="B19" s="238"/>
      <c r="D19" s="206" t="s">
        <v>98</v>
      </c>
      <c r="E19" s="83">
        <v>384</v>
      </c>
      <c r="F19" s="84">
        <v>319</v>
      </c>
      <c r="G19" s="84">
        <v>354</v>
      </c>
      <c r="H19" s="84">
        <v>306</v>
      </c>
      <c r="I19" s="89">
        <v>318</v>
      </c>
    </row>
    <row r="20" spans="1:9" ht="30" customHeight="1" x14ac:dyDescent="0.25">
      <c r="A20" s="233"/>
      <c r="B20" s="238"/>
      <c r="C20" s="181"/>
      <c r="D20" s="207" t="s">
        <v>99</v>
      </c>
      <c r="E20" s="83">
        <v>236</v>
      </c>
      <c r="F20" s="84">
        <v>187</v>
      </c>
      <c r="G20" s="84">
        <v>190</v>
      </c>
      <c r="H20" s="84">
        <v>185</v>
      </c>
      <c r="I20" s="89">
        <v>181</v>
      </c>
    </row>
    <row r="21" spans="1:9" ht="30" customHeight="1" x14ac:dyDescent="0.25">
      <c r="A21" s="233"/>
      <c r="B21" s="289" t="s">
        <v>100</v>
      </c>
      <c r="C21" s="253"/>
      <c r="D21" s="238"/>
      <c r="E21" s="83">
        <v>41</v>
      </c>
      <c r="F21" s="84">
        <v>37</v>
      </c>
      <c r="G21" s="84">
        <v>24</v>
      </c>
      <c r="H21" s="84">
        <v>22</v>
      </c>
      <c r="I21" s="89">
        <v>35</v>
      </c>
    </row>
    <row r="22" spans="1:9" ht="30" customHeight="1" x14ac:dyDescent="0.25">
      <c r="A22" s="233"/>
      <c r="B22" s="292" t="s">
        <v>101</v>
      </c>
      <c r="C22" s="254"/>
      <c r="D22" s="254"/>
      <c r="E22" s="144">
        <v>2499</v>
      </c>
      <c r="F22" s="84">
        <v>2582</v>
      </c>
      <c r="G22" s="84">
        <v>2707</v>
      </c>
      <c r="H22" s="84">
        <v>2693</v>
      </c>
      <c r="I22" s="89">
        <v>2616</v>
      </c>
    </row>
    <row r="23" spans="1:9" ht="30" customHeight="1" x14ac:dyDescent="0.25">
      <c r="A23" s="251" t="s">
        <v>102</v>
      </c>
      <c r="B23" s="292" t="s">
        <v>103</v>
      </c>
      <c r="C23" s="289" t="s">
        <v>104</v>
      </c>
      <c r="D23" s="238"/>
      <c r="E23" s="78">
        <v>97735</v>
      </c>
      <c r="F23" s="79">
        <v>98116</v>
      </c>
      <c r="G23" s="79">
        <v>98097</v>
      </c>
      <c r="H23" s="79">
        <v>97861</v>
      </c>
      <c r="I23" s="141">
        <v>97868</v>
      </c>
    </row>
    <row r="24" spans="1:9" ht="30" customHeight="1" x14ac:dyDescent="0.25">
      <c r="A24" s="233"/>
      <c r="B24" s="267"/>
      <c r="C24" s="289" t="s">
        <v>105</v>
      </c>
      <c r="D24" s="238"/>
      <c r="E24" s="83">
        <v>62469791</v>
      </c>
      <c r="F24" s="84">
        <v>62969744</v>
      </c>
      <c r="G24" s="84">
        <v>63030031</v>
      </c>
      <c r="H24" s="84">
        <v>62704949</v>
      </c>
      <c r="I24" s="89">
        <v>64068738</v>
      </c>
    </row>
    <row r="25" spans="1:9" ht="30" customHeight="1" x14ac:dyDescent="0.25">
      <c r="A25" s="233"/>
      <c r="B25" s="292" t="s">
        <v>106</v>
      </c>
      <c r="C25" s="289" t="s">
        <v>104</v>
      </c>
      <c r="D25" s="238"/>
      <c r="E25" s="83">
        <v>5716</v>
      </c>
      <c r="F25" s="84">
        <v>5848</v>
      </c>
      <c r="G25" s="84">
        <v>5993</v>
      </c>
      <c r="H25" s="84">
        <v>6180</v>
      </c>
      <c r="I25" s="89">
        <v>6319</v>
      </c>
    </row>
    <row r="26" spans="1:9" ht="30" customHeight="1" x14ac:dyDescent="0.25">
      <c r="A26" s="233"/>
      <c r="B26" s="267"/>
      <c r="C26" s="289" t="s">
        <v>107</v>
      </c>
      <c r="D26" s="238"/>
      <c r="E26" s="83">
        <v>4927107</v>
      </c>
      <c r="F26" s="84">
        <v>5049114</v>
      </c>
      <c r="G26" s="84">
        <v>5165230</v>
      </c>
      <c r="H26" s="84">
        <v>5304346</v>
      </c>
      <c r="I26" s="89">
        <v>5537454</v>
      </c>
    </row>
    <row r="27" spans="1:9" ht="30" customHeight="1" x14ac:dyDescent="0.25">
      <c r="A27" s="233"/>
      <c r="B27" s="293" t="s">
        <v>108</v>
      </c>
      <c r="C27" s="289" t="s">
        <v>104</v>
      </c>
      <c r="D27" s="238"/>
      <c r="E27" s="83">
        <v>587</v>
      </c>
      <c r="F27" s="84">
        <v>571</v>
      </c>
      <c r="G27" s="84">
        <v>576</v>
      </c>
      <c r="H27" s="84">
        <v>619</v>
      </c>
      <c r="I27" s="89">
        <v>652</v>
      </c>
    </row>
    <row r="28" spans="1:9" ht="30" customHeight="1" x14ac:dyDescent="0.25">
      <c r="A28" s="252"/>
      <c r="B28" s="294"/>
      <c r="C28" s="290" t="s">
        <v>109</v>
      </c>
      <c r="D28" s="291"/>
      <c r="E28" s="142">
        <v>461150</v>
      </c>
      <c r="F28" s="98">
        <v>444237</v>
      </c>
      <c r="G28" s="98">
        <v>442427</v>
      </c>
      <c r="H28" s="98">
        <v>474152</v>
      </c>
      <c r="I28" s="97">
        <v>499646</v>
      </c>
    </row>
    <row r="29" spans="1:9" x14ac:dyDescent="0.25">
      <c r="I29" s="6" t="s">
        <v>110</v>
      </c>
    </row>
    <row r="30" spans="1:9" x14ac:dyDescent="0.25">
      <c r="A30" s="151" t="s">
        <v>111</v>
      </c>
    </row>
    <row r="31" spans="1:9" x14ac:dyDescent="0.25">
      <c r="A31" s="151" t="s">
        <v>112</v>
      </c>
    </row>
    <row r="32" spans="1:9" x14ac:dyDescent="0.25">
      <c r="A32" s="151" t="s">
        <v>113</v>
      </c>
    </row>
  </sheetData>
  <sheetProtection formatCells="0"/>
  <customSheetViews>
    <customSheetView guid="{18957759-A24B-42E8-B03E-81581C5222B9}" scale="85" showPageBreaks="1" printArea="1" view="pageLayout" topLeftCell="A9">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I2" sqref="I2"/>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topLeftCell="A14">
      <selection activeCell="I28" sqref="I28"/>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topLeftCell="A14">
      <selection activeCell="I28" sqref="I28"/>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topLeftCell="A14">
      <selection activeCell="I28" sqref="I28"/>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DB5DE4BE-BF21-4393-A0F3-206FDA9295A1}" topLeftCell="A14">
      <selection activeCell="I28" sqref="I28"/>
      <pageMargins left="0" right="0" top="0" bottom="0" header="0" footer="0"/>
      <pageSetup paperSize="9" orientation="portrait" r:id="rId6"/>
      <headerFooter>
        <oddFooter>&amp;L&amp;"HGPｺﾞｼｯｸM,ﾒﾃﾞｨｳﾑ"&amp;A&amp;R&amp;"HGPｺﾞｼｯｸM,ﾒﾃﾞｨｳﾑ"&amp;A</oddFooter>
      </headerFooter>
    </customSheetView>
    <customSheetView guid="{8FA0EC79-6C57-49A8-9F67-BFECAB226302}" topLeftCell="A14">
      <selection activeCell="I28" sqref="I28"/>
      <pageMargins left="0" right="0" top="0" bottom="0" header="0" footer="0"/>
      <pageSetup paperSize="9" orientation="portrait" r:id="rId7"/>
      <headerFooter>
        <oddFooter>&amp;L&amp;"HGPｺﾞｼｯｸM,ﾒﾃﾞｨｳﾑ"&amp;A&amp;R&amp;"HGPｺﾞｼｯｸM,ﾒﾃﾞｨｳﾑ"&amp;A</oddFooter>
      </headerFooter>
    </customSheetView>
    <customSheetView guid="{BA1D5D15-B28A-43CF-BB70-5CD45EAF83BC}" topLeftCell="A14">
      <selection activeCell="I28" sqref="I28"/>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27C518E9-D91A-4F10-A306-C905BC2AE38A}" topLeftCell="A14">
      <selection activeCell="I28" sqref="I28"/>
      <pageMargins left="0" right="0" top="0" bottom="0" header="0" footer="0"/>
      <pageSetup paperSize="9" orientation="portrait" r:id="rId9"/>
      <headerFooter>
        <oddFooter>&amp;L&amp;"HGPｺﾞｼｯｸM,ﾒﾃﾞｨｳﾑ"&amp;A&amp;R&amp;"HGPｺﾞｼｯｸM,ﾒﾃﾞｨｳﾑ"&amp;A</oddFooter>
      </headerFooter>
    </customSheetView>
  </customSheetViews>
  <mergeCells count="20">
    <mergeCell ref="A7:D7"/>
    <mergeCell ref="B23:B24"/>
    <mergeCell ref="B25:B26"/>
    <mergeCell ref="B27:B28"/>
    <mergeCell ref="A23:A28"/>
    <mergeCell ref="C8:D8"/>
    <mergeCell ref="C12:D12"/>
    <mergeCell ref="C17:D17"/>
    <mergeCell ref="B22:D22"/>
    <mergeCell ref="C23:D23"/>
    <mergeCell ref="B8:B11"/>
    <mergeCell ref="B12:B16"/>
    <mergeCell ref="B17:B20"/>
    <mergeCell ref="A8:A22"/>
    <mergeCell ref="B21:D21"/>
    <mergeCell ref="C24:D24"/>
    <mergeCell ref="C25:D25"/>
    <mergeCell ref="C26:D26"/>
    <mergeCell ref="C27:D27"/>
    <mergeCell ref="C28:D28"/>
  </mergeCells>
  <phoneticPr fontId="2"/>
  <pageMargins left="0.25" right="0.25" top="0.75" bottom="0.75" header="0.3" footer="0.3"/>
  <pageSetup paperSize="9" orientation="portrait" r:id="rId10"/>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8"/>
  <sheetViews>
    <sheetView view="pageLayout" topLeftCell="A21" zoomScale="85" zoomScaleNormal="100" zoomScaleSheetLayoutView="100" zoomScalePageLayoutView="85" workbookViewId="0">
      <selection sqref="A1:B1"/>
    </sheetView>
  </sheetViews>
  <sheetFormatPr defaultColWidth="8.86328125" defaultRowHeight="12" x14ac:dyDescent="0.25"/>
  <cols>
    <col min="1" max="1" width="2.86328125" style="90" customWidth="1"/>
    <col min="2" max="2" width="15.3984375" style="90" customWidth="1"/>
    <col min="3" max="3" width="12.59765625" style="90" customWidth="1"/>
    <col min="4" max="8" width="14" style="90" customWidth="1"/>
    <col min="9" max="16384" width="8.86328125" style="90"/>
  </cols>
  <sheetData>
    <row r="1" spans="1:30" s="4" customFormat="1" ht="17.25" customHeight="1" x14ac:dyDescent="0.25">
      <c r="A1" s="4" t="str">
        <f ca="1">MID(CELL("FILENAME",A1),FIND("]",CELL("FILENAME",A1))+1,99)&amp;"　"&amp;"生活保護の状況"</f>
        <v>70　生活保護の状況</v>
      </c>
    </row>
    <row r="2" spans="1:30" s="2" customFormat="1" ht="9" customHeight="1" x14ac:dyDescent="0.25">
      <c r="A2" s="21"/>
      <c r="B2" s="21"/>
      <c r="C2" s="21"/>
      <c r="D2" s="21"/>
      <c r="E2" s="21"/>
      <c r="F2" s="21"/>
    </row>
    <row r="3" spans="1:30" s="151" customFormat="1" ht="60" customHeight="1" x14ac:dyDescent="0.25">
      <c r="A3" s="295" t="s">
        <v>114</v>
      </c>
      <c r="B3" s="295"/>
      <c r="C3" s="295"/>
      <c r="D3" s="295"/>
      <c r="E3" s="295"/>
      <c r="F3" s="295"/>
      <c r="G3" s="295"/>
      <c r="H3" s="295"/>
      <c r="I3" s="22"/>
      <c r="J3" s="22"/>
      <c r="K3" s="22"/>
      <c r="L3" s="22"/>
      <c r="M3" s="22"/>
      <c r="N3" s="22"/>
      <c r="O3" s="22"/>
      <c r="P3" s="22"/>
      <c r="Q3" s="22"/>
      <c r="R3" s="22"/>
      <c r="S3" s="22"/>
      <c r="T3" s="22"/>
      <c r="U3" s="22"/>
      <c r="V3" s="22"/>
      <c r="W3" s="22"/>
      <c r="X3" s="22"/>
      <c r="Y3" s="22"/>
      <c r="Z3" s="22"/>
      <c r="AA3" s="22"/>
      <c r="AB3" s="22"/>
      <c r="AC3" s="22"/>
      <c r="AD3" s="22"/>
    </row>
    <row r="4" spans="1:30" s="151" customFormat="1" ht="1.5" customHeight="1" x14ac:dyDescent="0.25">
      <c r="A4" s="209"/>
      <c r="B4" s="209"/>
      <c r="C4" s="209"/>
      <c r="D4" s="209"/>
      <c r="E4" s="209"/>
      <c r="F4" s="209"/>
      <c r="G4" s="209"/>
      <c r="H4" s="209"/>
      <c r="I4" s="22"/>
      <c r="J4" s="22"/>
      <c r="K4" s="22"/>
      <c r="L4" s="22"/>
      <c r="M4" s="22"/>
      <c r="N4" s="22"/>
      <c r="O4" s="22"/>
      <c r="P4" s="22"/>
      <c r="Q4" s="22"/>
      <c r="R4" s="22"/>
      <c r="S4" s="22"/>
      <c r="T4" s="22"/>
      <c r="U4" s="22"/>
      <c r="V4" s="22"/>
      <c r="W4" s="22"/>
      <c r="X4" s="22"/>
      <c r="Y4" s="22"/>
      <c r="Z4" s="22"/>
      <c r="AA4" s="22"/>
      <c r="AB4" s="22"/>
      <c r="AC4" s="22"/>
      <c r="AD4" s="22"/>
    </row>
    <row r="5" spans="1:30" s="151" customFormat="1" ht="1.5" customHeight="1" x14ac:dyDescent="0.25">
      <c r="A5" s="209"/>
      <c r="B5" s="209"/>
      <c r="C5" s="209"/>
      <c r="D5" s="209"/>
      <c r="E5" s="209"/>
      <c r="F5" s="209"/>
      <c r="G5" s="209"/>
      <c r="H5" s="209"/>
      <c r="I5" s="22"/>
      <c r="J5" s="22"/>
      <c r="K5" s="22"/>
      <c r="L5" s="22"/>
      <c r="M5" s="22"/>
      <c r="N5" s="22"/>
      <c r="O5" s="22"/>
      <c r="P5" s="22"/>
      <c r="Q5" s="22"/>
      <c r="R5" s="22"/>
      <c r="S5" s="22"/>
      <c r="T5" s="22"/>
      <c r="U5" s="22"/>
      <c r="V5" s="22"/>
      <c r="W5" s="22"/>
      <c r="X5" s="22"/>
      <c r="Y5" s="22"/>
      <c r="Z5" s="22"/>
      <c r="AA5" s="22"/>
      <c r="AB5" s="22"/>
      <c r="AC5" s="22"/>
      <c r="AD5" s="22"/>
    </row>
    <row r="6" spans="1:30" s="151" customFormat="1" ht="1.5" customHeight="1" x14ac:dyDescent="0.25">
      <c r="A6" s="209"/>
      <c r="B6" s="209"/>
      <c r="C6" s="209"/>
      <c r="D6" s="209"/>
      <c r="E6" s="209"/>
      <c r="F6" s="209"/>
      <c r="G6" s="209"/>
      <c r="H6" s="209"/>
      <c r="I6" s="22"/>
      <c r="J6" s="22"/>
      <c r="K6" s="22"/>
      <c r="L6" s="22"/>
      <c r="M6" s="22"/>
      <c r="N6" s="22"/>
      <c r="O6" s="22"/>
      <c r="P6" s="22"/>
      <c r="Q6" s="22"/>
      <c r="R6" s="22"/>
      <c r="S6" s="22"/>
      <c r="T6" s="22"/>
      <c r="U6" s="22"/>
      <c r="V6" s="22"/>
      <c r="W6" s="22"/>
      <c r="X6" s="22"/>
      <c r="Y6" s="22"/>
      <c r="Z6" s="22"/>
      <c r="AA6" s="22"/>
      <c r="AB6" s="22"/>
      <c r="AC6" s="22"/>
      <c r="AD6" s="22"/>
    </row>
    <row r="7" spans="1:30" s="2" customFormat="1" ht="9" customHeight="1" x14ac:dyDescent="0.25">
      <c r="A7" s="151" t="s">
        <v>115</v>
      </c>
      <c r="H7" s="84"/>
    </row>
    <row r="8" spans="1:30" s="88" customFormat="1" ht="20.25" customHeight="1" x14ac:dyDescent="0.25">
      <c r="A8" s="297" t="s">
        <v>4</v>
      </c>
      <c r="B8" s="298"/>
      <c r="C8" s="298"/>
      <c r="D8" s="202" t="s">
        <v>36</v>
      </c>
      <c r="E8" s="202" t="s">
        <v>37</v>
      </c>
      <c r="F8" s="202" t="s">
        <v>7</v>
      </c>
      <c r="G8" s="202" t="s">
        <v>8</v>
      </c>
      <c r="H8" s="205" t="s">
        <v>9</v>
      </c>
    </row>
    <row r="9" spans="1:30" ht="21" customHeight="1" x14ac:dyDescent="0.25">
      <c r="A9" s="237" t="s">
        <v>116</v>
      </c>
      <c r="B9" s="267"/>
      <c r="C9" s="267"/>
      <c r="D9" s="84">
        <v>90928</v>
      </c>
      <c r="E9" s="84">
        <v>90498</v>
      </c>
      <c r="F9" s="84">
        <v>90520</v>
      </c>
      <c r="G9" s="84">
        <v>90323</v>
      </c>
      <c r="H9" s="89">
        <v>91751</v>
      </c>
    </row>
    <row r="10" spans="1:30" ht="21" customHeight="1" x14ac:dyDescent="0.25">
      <c r="A10" s="237" t="s">
        <v>117</v>
      </c>
      <c r="B10" s="267"/>
      <c r="C10" s="267"/>
      <c r="D10" s="84">
        <v>118621</v>
      </c>
      <c r="E10" s="84">
        <v>116511</v>
      </c>
      <c r="F10" s="84">
        <v>114751</v>
      </c>
      <c r="G10" s="84">
        <v>113545</v>
      </c>
      <c r="H10" s="89">
        <v>114682</v>
      </c>
    </row>
    <row r="11" spans="1:30" ht="21" customHeight="1" x14ac:dyDescent="0.25">
      <c r="A11" s="237" t="s">
        <v>118</v>
      </c>
      <c r="B11" s="267"/>
      <c r="C11" s="267"/>
      <c r="D11" s="84">
        <v>18038500</v>
      </c>
      <c r="E11" s="84">
        <v>17785560</v>
      </c>
      <c r="F11" s="84">
        <v>17606084</v>
      </c>
      <c r="G11" s="84">
        <v>17629599</v>
      </c>
      <c r="H11" s="89">
        <v>18303030</v>
      </c>
    </row>
    <row r="12" spans="1:30" ht="21" customHeight="1" x14ac:dyDescent="0.25">
      <c r="A12" s="232" t="s">
        <v>119</v>
      </c>
      <c r="B12" s="296" t="s">
        <v>120</v>
      </c>
      <c r="C12" s="199" t="s">
        <v>121</v>
      </c>
      <c r="D12" s="40">
        <v>102561</v>
      </c>
      <c r="E12" s="40">
        <v>101474</v>
      </c>
      <c r="F12" s="40">
        <v>100401</v>
      </c>
      <c r="G12" s="40">
        <v>99018</v>
      </c>
      <c r="H12" s="91">
        <v>98830</v>
      </c>
    </row>
    <row r="13" spans="1:30" ht="21" customHeight="1" x14ac:dyDescent="0.25">
      <c r="A13" s="300"/>
      <c r="B13" s="296"/>
      <c r="C13" s="199" t="s">
        <v>122</v>
      </c>
      <c r="D13" s="40">
        <v>5252912</v>
      </c>
      <c r="E13" s="40">
        <v>5167113</v>
      </c>
      <c r="F13" s="40">
        <v>5126482</v>
      </c>
      <c r="G13" s="40">
        <v>5072721</v>
      </c>
      <c r="H13" s="91">
        <v>5040951</v>
      </c>
    </row>
    <row r="14" spans="1:30" ht="21" customHeight="1" x14ac:dyDescent="0.25">
      <c r="A14" s="300"/>
      <c r="B14" s="267" t="s">
        <v>123</v>
      </c>
      <c r="C14" s="199" t="s">
        <v>121</v>
      </c>
      <c r="D14" s="40">
        <v>106880</v>
      </c>
      <c r="E14" s="40">
        <v>105258</v>
      </c>
      <c r="F14" s="40">
        <v>103893</v>
      </c>
      <c r="G14" s="40">
        <v>102399</v>
      </c>
      <c r="H14" s="91">
        <v>102776</v>
      </c>
    </row>
    <row r="15" spans="1:30" ht="21" customHeight="1" x14ac:dyDescent="0.25">
      <c r="A15" s="300"/>
      <c r="B15" s="267"/>
      <c r="C15" s="199" t="s">
        <v>122</v>
      </c>
      <c r="D15" s="40">
        <v>3119509</v>
      </c>
      <c r="E15" s="40">
        <v>3132231</v>
      </c>
      <c r="F15" s="40">
        <v>3139708</v>
      </c>
      <c r="G15" s="40">
        <v>3137512</v>
      </c>
      <c r="H15" s="91">
        <v>3162653</v>
      </c>
    </row>
    <row r="16" spans="1:30" ht="21" customHeight="1" x14ac:dyDescent="0.25">
      <c r="A16" s="300"/>
      <c r="B16" s="267" t="s">
        <v>124</v>
      </c>
      <c r="C16" s="199" t="s">
        <v>121</v>
      </c>
      <c r="D16" s="92">
        <v>7293</v>
      </c>
      <c r="E16" s="92">
        <v>6706</v>
      </c>
      <c r="F16" s="92">
        <v>6243</v>
      </c>
      <c r="G16" s="92">
        <v>5604</v>
      </c>
      <c r="H16" s="93">
        <v>5376</v>
      </c>
    </row>
    <row r="17" spans="1:8" ht="21" customHeight="1" x14ac:dyDescent="0.25">
      <c r="A17" s="300"/>
      <c r="B17" s="267"/>
      <c r="C17" s="199" t="s">
        <v>122</v>
      </c>
      <c r="D17" s="92">
        <v>55588</v>
      </c>
      <c r="E17" s="92">
        <v>55938</v>
      </c>
      <c r="F17" s="92">
        <v>50066</v>
      </c>
      <c r="G17" s="92">
        <v>50062</v>
      </c>
      <c r="H17" s="93">
        <v>49717</v>
      </c>
    </row>
    <row r="18" spans="1:8" ht="21" customHeight="1" x14ac:dyDescent="0.25">
      <c r="A18" s="300"/>
      <c r="B18" s="267" t="s">
        <v>125</v>
      </c>
      <c r="C18" s="199" t="s">
        <v>121</v>
      </c>
      <c r="D18" s="40">
        <v>26603</v>
      </c>
      <c r="E18" s="40">
        <v>27708</v>
      </c>
      <c r="F18" s="40">
        <v>28046</v>
      </c>
      <c r="G18" s="40">
        <v>28357</v>
      </c>
      <c r="H18" s="91">
        <v>29542</v>
      </c>
    </row>
    <row r="19" spans="1:8" ht="21" customHeight="1" x14ac:dyDescent="0.25">
      <c r="A19" s="300"/>
      <c r="B19" s="267"/>
      <c r="C19" s="199" t="s">
        <v>122</v>
      </c>
      <c r="D19" s="40">
        <v>439175</v>
      </c>
      <c r="E19" s="40">
        <v>425430</v>
      </c>
      <c r="F19" s="40">
        <v>462438</v>
      </c>
      <c r="G19" s="40">
        <v>450088</v>
      </c>
      <c r="H19" s="91">
        <v>479364</v>
      </c>
    </row>
    <row r="20" spans="1:8" ht="21" customHeight="1" x14ac:dyDescent="0.25">
      <c r="A20" s="300"/>
      <c r="B20" s="296" t="s">
        <v>126</v>
      </c>
      <c r="C20" s="199" t="s">
        <v>121</v>
      </c>
      <c r="D20" s="40">
        <v>99953</v>
      </c>
      <c r="E20" s="40">
        <v>97928</v>
      </c>
      <c r="F20" s="40">
        <v>97111</v>
      </c>
      <c r="G20" s="40">
        <v>96340</v>
      </c>
      <c r="H20" s="91">
        <v>98354</v>
      </c>
    </row>
    <row r="21" spans="1:8" ht="21" customHeight="1" x14ac:dyDescent="0.25">
      <c r="A21" s="300"/>
      <c r="B21" s="296"/>
      <c r="C21" s="199" t="s">
        <v>122</v>
      </c>
      <c r="D21" s="40">
        <v>8895463</v>
      </c>
      <c r="E21" s="40">
        <v>8745089</v>
      </c>
      <c r="F21" s="40">
        <v>8548811</v>
      </c>
      <c r="G21" s="40">
        <v>8657791</v>
      </c>
      <c r="H21" s="91">
        <v>9312609</v>
      </c>
    </row>
    <row r="22" spans="1:8" ht="21" customHeight="1" x14ac:dyDescent="0.25">
      <c r="A22" s="300"/>
      <c r="B22" s="267" t="s">
        <v>127</v>
      </c>
      <c r="C22" s="199" t="s">
        <v>121</v>
      </c>
      <c r="D22" s="40">
        <v>11</v>
      </c>
      <c r="E22" s="40">
        <v>16</v>
      </c>
      <c r="F22" s="40">
        <v>9</v>
      </c>
      <c r="G22" s="40">
        <v>11</v>
      </c>
      <c r="H22" s="91">
        <v>11</v>
      </c>
    </row>
    <row r="23" spans="1:8" ht="21" customHeight="1" x14ac:dyDescent="0.25">
      <c r="A23" s="300"/>
      <c r="B23" s="267"/>
      <c r="C23" s="199" t="s">
        <v>122</v>
      </c>
      <c r="D23" s="40">
        <v>637</v>
      </c>
      <c r="E23" s="40">
        <v>625</v>
      </c>
      <c r="F23" s="40">
        <v>1194</v>
      </c>
      <c r="G23" s="40">
        <v>605</v>
      </c>
      <c r="H23" s="91">
        <v>274</v>
      </c>
    </row>
    <row r="24" spans="1:8" ht="21" customHeight="1" x14ac:dyDescent="0.25">
      <c r="A24" s="300"/>
      <c r="B24" s="267" t="s">
        <v>128</v>
      </c>
      <c r="C24" s="199" t="s">
        <v>121</v>
      </c>
      <c r="D24" s="40">
        <v>2797</v>
      </c>
      <c r="E24" s="40">
        <v>2773</v>
      </c>
      <c r="F24" s="40">
        <v>2555</v>
      </c>
      <c r="G24" s="40">
        <v>2580</v>
      </c>
      <c r="H24" s="91">
        <v>2416</v>
      </c>
    </row>
    <row r="25" spans="1:8" ht="21" customHeight="1" x14ac:dyDescent="0.25">
      <c r="A25" s="300"/>
      <c r="B25" s="267"/>
      <c r="C25" s="199" t="s">
        <v>122</v>
      </c>
      <c r="D25" s="40">
        <v>38708</v>
      </c>
      <c r="E25" s="40">
        <v>35704</v>
      </c>
      <c r="F25" s="40">
        <v>37888</v>
      </c>
      <c r="G25" s="40">
        <v>38472</v>
      </c>
      <c r="H25" s="91">
        <v>34082</v>
      </c>
    </row>
    <row r="26" spans="1:8" ht="21" customHeight="1" x14ac:dyDescent="0.25">
      <c r="A26" s="300"/>
      <c r="B26" s="267" t="s">
        <v>129</v>
      </c>
      <c r="C26" s="199" t="s">
        <v>121</v>
      </c>
      <c r="D26" s="40">
        <v>220</v>
      </c>
      <c r="E26" s="40">
        <v>229</v>
      </c>
      <c r="F26" s="40">
        <v>293</v>
      </c>
      <c r="G26" s="40">
        <v>284</v>
      </c>
      <c r="H26" s="91">
        <v>318</v>
      </c>
    </row>
    <row r="27" spans="1:8" ht="21" customHeight="1" x14ac:dyDescent="0.25">
      <c r="A27" s="300"/>
      <c r="B27" s="267"/>
      <c r="C27" s="199" t="s">
        <v>122</v>
      </c>
      <c r="D27" s="40">
        <v>35190</v>
      </c>
      <c r="E27" s="40">
        <v>38743</v>
      </c>
      <c r="F27" s="40">
        <v>47123</v>
      </c>
      <c r="G27" s="40">
        <v>48342</v>
      </c>
      <c r="H27" s="91">
        <v>56238</v>
      </c>
    </row>
    <row r="28" spans="1:8" ht="21" customHeight="1" x14ac:dyDescent="0.25">
      <c r="A28" s="300"/>
      <c r="B28" s="267" t="s">
        <v>130</v>
      </c>
      <c r="C28" s="199" t="s">
        <v>121</v>
      </c>
      <c r="D28" s="92">
        <v>1087</v>
      </c>
      <c r="E28" s="92">
        <v>1020</v>
      </c>
      <c r="F28" s="92">
        <v>1072</v>
      </c>
      <c r="G28" s="92">
        <v>961</v>
      </c>
      <c r="H28" s="93">
        <v>894</v>
      </c>
    </row>
    <row r="29" spans="1:8" ht="21" customHeight="1" x14ac:dyDescent="0.25">
      <c r="A29" s="300"/>
      <c r="B29" s="267"/>
      <c r="C29" s="199" t="s">
        <v>122</v>
      </c>
      <c r="D29" s="92">
        <v>192797</v>
      </c>
      <c r="E29" s="92">
        <v>177374</v>
      </c>
      <c r="F29" s="92">
        <v>185074</v>
      </c>
      <c r="G29" s="92">
        <v>167238</v>
      </c>
      <c r="H29" s="93">
        <v>160161</v>
      </c>
    </row>
    <row r="30" spans="1:8" ht="21" customHeight="1" x14ac:dyDescent="0.25">
      <c r="A30" s="300"/>
      <c r="B30" s="267" t="s">
        <v>131</v>
      </c>
      <c r="C30" s="199" t="s">
        <v>121</v>
      </c>
      <c r="D30" s="94" t="s">
        <v>26</v>
      </c>
      <c r="E30" s="94" t="s">
        <v>26</v>
      </c>
      <c r="F30" s="94">
        <v>1</v>
      </c>
      <c r="G30" s="40">
        <v>9</v>
      </c>
      <c r="H30" s="91">
        <v>13</v>
      </c>
    </row>
    <row r="31" spans="1:8" ht="21" customHeight="1" x14ac:dyDescent="0.25">
      <c r="A31" s="300"/>
      <c r="B31" s="267"/>
      <c r="C31" s="199" t="s">
        <v>122</v>
      </c>
      <c r="D31" s="94" t="s">
        <v>26</v>
      </c>
      <c r="E31" s="94" t="s">
        <v>26</v>
      </c>
      <c r="F31" s="94">
        <v>3</v>
      </c>
      <c r="G31" s="40">
        <v>383</v>
      </c>
      <c r="H31" s="91">
        <v>540</v>
      </c>
    </row>
    <row r="32" spans="1:8" ht="21" customHeight="1" x14ac:dyDescent="0.25">
      <c r="A32" s="300"/>
      <c r="B32" s="267" t="s">
        <v>132</v>
      </c>
      <c r="C32" s="199" t="s">
        <v>133</v>
      </c>
      <c r="D32" s="40">
        <v>78</v>
      </c>
      <c r="E32" s="40">
        <v>52</v>
      </c>
      <c r="F32" s="40">
        <v>65</v>
      </c>
      <c r="G32" s="40">
        <v>62</v>
      </c>
      <c r="H32" s="91">
        <v>58</v>
      </c>
    </row>
    <row r="33" spans="1:8" ht="21" customHeight="1" x14ac:dyDescent="0.25">
      <c r="A33" s="300"/>
      <c r="B33" s="267"/>
      <c r="C33" s="199" t="s">
        <v>122</v>
      </c>
      <c r="D33" s="40">
        <v>4620</v>
      </c>
      <c r="E33" s="40">
        <v>3011</v>
      </c>
      <c r="F33" s="40">
        <v>3498</v>
      </c>
      <c r="G33" s="40">
        <v>3183</v>
      </c>
      <c r="H33" s="91">
        <v>2942</v>
      </c>
    </row>
    <row r="34" spans="1:8" ht="21" customHeight="1" x14ac:dyDescent="0.25">
      <c r="A34" s="300"/>
      <c r="B34" s="267" t="s">
        <v>134</v>
      </c>
      <c r="C34" s="199" t="s">
        <v>133</v>
      </c>
      <c r="D34" s="40">
        <v>31</v>
      </c>
      <c r="E34" s="40">
        <v>35</v>
      </c>
      <c r="F34" s="40">
        <v>32</v>
      </c>
      <c r="G34" s="40">
        <v>26</v>
      </c>
      <c r="H34" s="91">
        <v>27</v>
      </c>
    </row>
    <row r="35" spans="1:8" ht="21" customHeight="1" x14ac:dyDescent="0.25">
      <c r="A35" s="301"/>
      <c r="B35" s="299"/>
      <c r="C35" s="208" t="s">
        <v>122</v>
      </c>
      <c r="D35" s="95">
        <v>3900</v>
      </c>
      <c r="E35" s="95">
        <v>4300</v>
      </c>
      <c r="F35" s="95">
        <v>3800</v>
      </c>
      <c r="G35" s="95">
        <v>3200</v>
      </c>
      <c r="H35" s="96">
        <v>3500</v>
      </c>
    </row>
    <row r="36" spans="1:8" s="2" customFormat="1" x14ac:dyDescent="0.25">
      <c r="B36" s="151"/>
      <c r="H36" s="6" t="s">
        <v>135</v>
      </c>
    </row>
    <row r="37" spans="1:8" s="2" customFormat="1" x14ac:dyDescent="0.25">
      <c r="A37" s="151" t="s">
        <v>136</v>
      </c>
    </row>
    <row r="38" spans="1:8" s="2" customFormat="1" x14ac:dyDescent="0.25">
      <c r="A38" s="151"/>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H22" sqref="H22"/>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selection activeCell="F38" sqref="F38"/>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H10" sqref="H10"/>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H10" sqref="H10"/>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topLeftCell="A26">
      <selection activeCell="G35" sqref="G35"/>
      <pageMargins left="0" right="0" top="0" bottom="0" header="0" footer="0"/>
      <printOptions horizontalCentered="1"/>
      <pageSetup paperSize="9" fitToHeight="0" orientation="portrait" r:id="rId6"/>
      <headerFooter alignWithMargins="0"/>
    </customSheetView>
    <customSheetView guid="{BDB16FDC-C9A6-464E-B066-6BFD3C128E61}" showPageBreaks="1" printArea="1" view="pageBreakPreview">
      <selection activeCell="A3" sqref="A3:H3"/>
      <pageMargins left="0" right="0" top="0" bottom="0" header="0" footer="0"/>
      <printOptions horizontalCentered="1"/>
      <pageSetup paperSize="9" fitToHeight="0" orientation="portrait" r:id="rId7"/>
      <headerFooter alignWithMargins="0"/>
    </customSheetView>
    <customSheetView guid="{DB5DE4BE-BF21-4393-A0F3-206FDA9295A1}">
      <selection activeCell="H10" sqref="H10"/>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H10" sqref="H10"/>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selection activeCell="F38" sqref="F38"/>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selection activeCell="F38" sqref="F38"/>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18">
    <mergeCell ref="B28:B29"/>
    <mergeCell ref="B30:B31"/>
    <mergeCell ref="B32:B33"/>
    <mergeCell ref="B34:B35"/>
    <mergeCell ref="A12:A35"/>
    <mergeCell ref="A3:H3"/>
    <mergeCell ref="B20:B21"/>
    <mergeCell ref="B22:B23"/>
    <mergeCell ref="B24:B25"/>
    <mergeCell ref="B26:B27"/>
    <mergeCell ref="A8:C8"/>
    <mergeCell ref="A9:C9"/>
    <mergeCell ref="A10:C10"/>
    <mergeCell ref="A11:C11"/>
    <mergeCell ref="B12:B13"/>
    <mergeCell ref="B14:B15"/>
    <mergeCell ref="B16:B17"/>
    <mergeCell ref="B18:B19"/>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dimension ref="A1:AY26"/>
  <sheetViews>
    <sheetView view="pageLayout" zoomScale="85" zoomScaleNormal="100" zoomScaleSheetLayoutView="100" zoomScalePageLayoutView="85" workbookViewId="0">
      <selection sqref="A1:B1"/>
    </sheetView>
  </sheetViews>
  <sheetFormatPr defaultColWidth="1.59765625" defaultRowHeight="12" x14ac:dyDescent="0.25"/>
  <cols>
    <col min="1" max="1" width="14.59765625" style="2" customWidth="1"/>
    <col min="2" max="2" width="17.1328125" style="2" customWidth="1"/>
    <col min="3" max="6" width="17.265625" style="2" customWidth="1"/>
    <col min="7" max="32" width="1.59765625" style="2"/>
    <col min="33" max="33" width="1.59765625" style="2" customWidth="1"/>
    <col min="34" max="16384" width="1.59765625" style="2"/>
  </cols>
  <sheetData>
    <row r="1" spans="1:51" s="4" customFormat="1" ht="17.45" customHeight="1" x14ac:dyDescent="0.25">
      <c r="A1" s="4" t="str">
        <f ca="1">MID(CELL("FILENAME",A1),FIND("]",CELL("FILENAME",A1))+1,99)&amp;"　"&amp;"児童手当の支給状況"</f>
        <v>71　児童手当の支給状況</v>
      </c>
    </row>
    <row r="2" spans="1:51" s="151" customFormat="1" ht="9" customHeight="1" x14ac:dyDescent="0.25"/>
    <row r="3" spans="1:51" s="151" customFormat="1" ht="1.5" customHeight="1" x14ac:dyDescent="0.25"/>
    <row r="4" spans="1:51" s="151" customFormat="1" ht="1.5" customHeight="1" x14ac:dyDescent="0.25"/>
    <row r="5" spans="1:51" s="151" customFormat="1" ht="1.5" customHeight="1" x14ac:dyDescent="0.25"/>
    <row r="6" spans="1:51" s="151" customFormat="1" ht="1.5" customHeight="1" x14ac:dyDescent="0.25">
      <c r="B6" s="11"/>
      <c r="C6" s="11"/>
      <c r="AW6" s="209"/>
    </row>
    <row r="7" spans="1:51" s="12" customFormat="1" ht="28.5" customHeight="1" x14ac:dyDescent="0.25">
      <c r="A7" s="304" t="s">
        <v>4</v>
      </c>
      <c r="B7" s="307" t="s">
        <v>137</v>
      </c>
      <c r="C7" s="302" t="s">
        <v>138</v>
      </c>
      <c r="D7" s="303"/>
      <c r="E7" s="303"/>
      <c r="F7" s="303"/>
    </row>
    <row r="8" spans="1:51" s="12" customFormat="1" ht="10.5" customHeight="1" x14ac:dyDescent="0.25">
      <c r="A8" s="305"/>
      <c r="B8" s="308"/>
      <c r="C8" s="285" t="s">
        <v>19</v>
      </c>
      <c r="AW8" s="16"/>
      <c r="AX8" s="16"/>
    </row>
    <row r="9" spans="1:51" s="12" customFormat="1" ht="28.5" customHeight="1" x14ac:dyDescent="0.25">
      <c r="A9" s="306"/>
      <c r="B9" s="309"/>
      <c r="C9" s="286"/>
      <c r="D9" s="13" t="s">
        <v>139</v>
      </c>
      <c r="E9" s="14" t="s">
        <v>140</v>
      </c>
      <c r="F9" s="15" t="s">
        <v>141</v>
      </c>
      <c r="AW9" s="16"/>
      <c r="AX9" s="16"/>
    </row>
    <row r="10" spans="1:51" ht="42" customHeight="1" x14ac:dyDescent="0.25">
      <c r="A10" s="194" t="s">
        <v>5</v>
      </c>
      <c r="B10" s="17">
        <v>647095</v>
      </c>
      <c r="C10" s="18">
        <v>6483655000</v>
      </c>
      <c r="D10" s="18">
        <v>1619940000</v>
      </c>
      <c r="E10" s="18">
        <v>3786295000</v>
      </c>
      <c r="F10" s="18">
        <v>1077420000</v>
      </c>
      <c r="AW10" s="8"/>
      <c r="AX10" s="8"/>
      <c r="AY10" s="8"/>
    </row>
    <row r="11" spans="1:51" ht="42" customHeight="1" x14ac:dyDescent="0.25">
      <c r="A11" s="195" t="s">
        <v>6</v>
      </c>
      <c r="B11" s="18">
        <v>645493</v>
      </c>
      <c r="C11" s="18">
        <v>6440450000</v>
      </c>
      <c r="D11" s="18">
        <v>1601965000</v>
      </c>
      <c r="E11" s="18">
        <v>3762745000</v>
      </c>
      <c r="F11" s="18">
        <v>1075740000</v>
      </c>
      <c r="AW11" s="8"/>
      <c r="AX11" s="8"/>
      <c r="AY11" s="8"/>
    </row>
    <row r="12" spans="1:51" ht="42" customHeight="1" x14ac:dyDescent="0.25">
      <c r="A12" s="195" t="s">
        <v>7</v>
      </c>
      <c r="B12" s="18">
        <v>640499</v>
      </c>
      <c r="C12" s="18">
        <v>6377755000</v>
      </c>
      <c r="D12" s="18">
        <v>1546875000</v>
      </c>
      <c r="E12" s="18">
        <v>3739435000</v>
      </c>
      <c r="F12" s="18">
        <v>1091445000</v>
      </c>
      <c r="AW12" s="8"/>
      <c r="AX12" s="8"/>
      <c r="AY12" s="8"/>
    </row>
    <row r="13" spans="1:51" ht="42" customHeight="1" x14ac:dyDescent="0.25">
      <c r="A13" s="195" t="s">
        <v>8</v>
      </c>
      <c r="B13" s="18">
        <v>584911</v>
      </c>
      <c r="C13" s="18">
        <v>6032925000</v>
      </c>
      <c r="D13" s="18">
        <v>1454630000</v>
      </c>
      <c r="E13" s="18">
        <v>3538735000</v>
      </c>
      <c r="F13" s="18">
        <v>1039560000</v>
      </c>
      <c r="AW13" s="8"/>
      <c r="AX13" s="8"/>
      <c r="AY13" s="8"/>
    </row>
    <row r="14" spans="1:51" ht="42" customHeight="1" x14ac:dyDescent="0.25">
      <c r="A14" s="19" t="s">
        <v>9</v>
      </c>
      <c r="B14" s="20">
        <v>548079</v>
      </c>
      <c r="C14" s="20">
        <v>5758940000</v>
      </c>
      <c r="D14" s="20">
        <v>1373440000</v>
      </c>
      <c r="E14" s="20">
        <v>3379035000</v>
      </c>
      <c r="F14" s="20">
        <v>1006465000</v>
      </c>
      <c r="AW14" s="8"/>
      <c r="AX14" s="8"/>
      <c r="AY14" s="8"/>
    </row>
    <row r="15" spans="1:51" x14ac:dyDescent="0.25">
      <c r="F15" s="6" t="s">
        <v>82</v>
      </c>
    </row>
    <row r="16" spans="1:51" x14ac:dyDescent="0.25">
      <c r="S16" s="151"/>
    </row>
    <row r="18" spans="1:7" s="151" customFormat="1" x14ac:dyDescent="0.25">
      <c r="A18" s="2"/>
      <c r="B18" s="2"/>
      <c r="C18" s="2"/>
      <c r="D18" s="2"/>
      <c r="E18" s="2"/>
      <c r="F18" s="2"/>
      <c r="G18" s="2"/>
    </row>
    <row r="19" spans="1:7" s="151" customFormat="1" x14ac:dyDescent="0.25">
      <c r="A19" s="2"/>
      <c r="B19" s="2"/>
      <c r="C19" s="2"/>
      <c r="D19" s="2"/>
      <c r="E19" s="2"/>
      <c r="F19" s="2"/>
      <c r="G19" s="2"/>
    </row>
    <row r="21" spans="1:7" s="151" customFormat="1" x14ac:dyDescent="0.25">
      <c r="A21" s="2"/>
      <c r="B21" s="2"/>
      <c r="C21" s="2"/>
      <c r="D21" s="2"/>
      <c r="E21" s="2"/>
      <c r="F21" s="2"/>
      <c r="G21" s="2"/>
    </row>
    <row r="22" spans="1:7" s="151" customFormat="1" x14ac:dyDescent="0.25">
      <c r="A22" s="2"/>
      <c r="B22" s="2"/>
      <c r="C22" s="2"/>
      <c r="D22" s="2"/>
      <c r="E22" s="2"/>
      <c r="F22" s="2"/>
      <c r="G22" s="2"/>
    </row>
    <row r="23" spans="1:7" s="151" customFormat="1" x14ac:dyDescent="0.25">
      <c r="A23" s="2"/>
      <c r="B23" s="2"/>
      <c r="C23" s="2"/>
      <c r="D23" s="2"/>
      <c r="E23" s="2"/>
      <c r="F23" s="2"/>
      <c r="G23" s="2"/>
    </row>
    <row r="26" spans="1:7" x14ac:dyDescent="0.25">
      <c r="E26" s="2" t="s">
        <v>142</v>
      </c>
    </row>
  </sheetData>
  <sheetProtection formatCells="0"/>
  <customSheetViews>
    <customSheetView guid="{18957759-A24B-42E8-B03E-81581C5222B9}" scale="85" showPageBreaks="1" printArea="1" view="pageLayout">
      <selection activeCell="H33" sqref="H33"/>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A14" sqref="A14"/>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selection activeCell="A14" sqref="A14"/>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selection activeCell="B15" sqref="B15"/>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selection activeCell="B15" sqref="B15"/>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howPageBreaks="1" printArea="1" view="pageBreakPreview">
      <selection activeCell="E15" sqref="E15"/>
      <pageMargins left="0" right="0" top="0" bottom="0" header="0" footer="0"/>
      <printOptions horizontalCentered="1"/>
      <pageSetup paperSize="9" fitToHeight="0" orientation="portrait" r:id="rId6"/>
      <headerFooter alignWithMargins="0"/>
    </customSheetView>
    <customSheetView guid="{BDB16FDC-C9A6-464E-B066-6BFD3C128E61}" showPageBreaks="1" printArea="1" view="pageBreakPreview">
      <selection activeCell="E11" sqref="E11"/>
      <pageMargins left="0" right="0" top="0" bottom="0" header="0" footer="0"/>
      <printOptions horizontalCentered="1"/>
      <pageSetup paperSize="9" fitToHeight="0" orientation="portrait" r:id="rId7"/>
      <headerFooter alignWithMargins="0"/>
    </customSheetView>
    <customSheetView guid="{DB5DE4BE-BF21-4393-A0F3-206FDA9295A1}">
      <selection activeCell="B15" sqref="B15"/>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selection activeCell="B15" sqref="B15"/>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selection activeCell="A14" sqref="A14"/>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selection activeCell="A14" sqref="A14"/>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4">
    <mergeCell ref="C7:F7"/>
    <mergeCell ref="A7:A9"/>
    <mergeCell ref="B7:B9"/>
    <mergeCell ref="C8:C9"/>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1"/>
  <sheetViews>
    <sheetView tabSelected="1" view="pageLayout" zoomScale="85" zoomScaleNormal="100" zoomScaleSheetLayoutView="85" zoomScalePageLayoutView="85" workbookViewId="0">
      <selection activeCell="I2" sqref="I2"/>
    </sheetView>
  </sheetViews>
  <sheetFormatPr defaultColWidth="1.59765625" defaultRowHeight="12" x14ac:dyDescent="0.25"/>
  <cols>
    <col min="1" max="1" width="3.59765625" style="2" customWidth="1"/>
    <col min="2" max="2" width="9.86328125" style="2" customWidth="1"/>
    <col min="3" max="3" width="7.86328125" style="2" customWidth="1"/>
    <col min="4" max="5" width="7.59765625" style="2" customWidth="1"/>
    <col min="6" max="8" width="5.86328125" style="2" customWidth="1"/>
    <col min="9" max="16" width="5.73046875" style="2" customWidth="1"/>
    <col min="17" max="42" width="1.59765625" style="2"/>
    <col min="43" max="44" width="1.59765625" style="2" customWidth="1"/>
    <col min="45" max="45" width="1.59765625" style="2"/>
    <col min="46" max="47" width="1.59765625" style="2" customWidth="1"/>
    <col min="48" max="16384" width="1.59765625" style="2"/>
  </cols>
  <sheetData>
    <row r="1" spans="1:34" s="4" customFormat="1" ht="17.25" customHeight="1" x14ac:dyDescent="0.25">
      <c r="A1" s="4" t="str">
        <f ca="1">MID(CELL("FILENAME",A1),FIND("]",CELL("FILENAME",A1))+1,99)&amp;"　"&amp;"保育所の概況"</f>
        <v>72　保育所の概況</v>
      </c>
    </row>
    <row r="2" spans="1:34" ht="9" customHeight="1" x14ac:dyDescent="0.25">
      <c r="A2" s="6"/>
      <c r="B2" s="6"/>
      <c r="C2" s="21"/>
      <c r="D2" s="21"/>
      <c r="E2" s="21"/>
      <c r="F2" s="21"/>
      <c r="G2" s="21"/>
      <c r="H2" s="21"/>
      <c r="I2" s="21"/>
      <c r="J2" s="21"/>
      <c r="K2" s="21"/>
      <c r="L2" s="21"/>
      <c r="M2" s="21"/>
      <c r="N2" s="21"/>
      <c r="O2" s="21"/>
      <c r="P2" s="21"/>
    </row>
    <row r="3" spans="1:34" s="151" customFormat="1" ht="50.45" customHeight="1" x14ac:dyDescent="0.25">
      <c r="A3" s="295" t="s">
        <v>143</v>
      </c>
      <c r="B3" s="314"/>
      <c r="C3" s="314"/>
      <c r="D3" s="314"/>
      <c r="E3" s="314"/>
      <c r="F3" s="314"/>
      <c r="G3" s="314"/>
      <c r="H3" s="314"/>
      <c r="I3" s="314"/>
      <c r="J3" s="314"/>
      <c r="K3" s="314"/>
      <c r="L3" s="314"/>
      <c r="M3" s="314"/>
      <c r="N3" s="314"/>
      <c r="O3" s="314"/>
      <c r="P3" s="314"/>
      <c r="AH3" s="209"/>
    </row>
    <row r="4" spans="1:34" ht="9" customHeight="1" x14ac:dyDescent="0.25">
      <c r="A4" s="21"/>
      <c r="B4" s="21"/>
      <c r="C4" s="21"/>
      <c r="D4" s="21"/>
      <c r="E4" s="21"/>
      <c r="F4" s="21"/>
      <c r="G4" s="21"/>
      <c r="H4" s="21"/>
      <c r="I4" s="21"/>
      <c r="J4" s="21"/>
      <c r="K4" s="21"/>
      <c r="L4" s="21"/>
      <c r="M4" s="21"/>
      <c r="N4" s="21"/>
      <c r="O4" s="21"/>
      <c r="P4" s="21"/>
    </row>
    <row r="5" spans="1:34" ht="1.5" customHeight="1" x14ac:dyDescent="0.25">
      <c r="A5" s="21"/>
      <c r="B5" s="21"/>
      <c r="C5" s="21"/>
      <c r="D5" s="21"/>
      <c r="E5" s="21"/>
      <c r="F5" s="21"/>
      <c r="G5" s="21"/>
      <c r="H5" s="21"/>
      <c r="I5" s="21"/>
      <c r="J5" s="21"/>
      <c r="K5" s="21"/>
      <c r="L5" s="21"/>
      <c r="M5" s="21"/>
      <c r="N5" s="21"/>
      <c r="O5" s="21"/>
      <c r="P5" s="21"/>
    </row>
    <row r="6" spans="1:34" ht="1.5" customHeight="1" x14ac:dyDescent="0.25">
      <c r="A6" s="21"/>
      <c r="B6" s="21"/>
      <c r="C6" s="21"/>
      <c r="D6" s="21"/>
      <c r="E6" s="21"/>
      <c r="F6" s="21"/>
      <c r="G6" s="21"/>
      <c r="H6" s="21"/>
      <c r="I6" s="21"/>
      <c r="J6" s="21"/>
      <c r="K6" s="21"/>
      <c r="L6" s="21"/>
      <c r="M6" s="21"/>
      <c r="N6" s="21"/>
      <c r="O6" s="21"/>
      <c r="P6" s="21"/>
    </row>
    <row r="7" spans="1:34" ht="1.5" customHeight="1" x14ac:dyDescent="0.25">
      <c r="A7" s="21"/>
      <c r="B7" s="21"/>
      <c r="C7" s="21"/>
      <c r="D7" s="21"/>
      <c r="E7" s="21"/>
      <c r="F7" s="21"/>
      <c r="G7" s="21"/>
      <c r="H7" s="21"/>
      <c r="I7" s="21"/>
      <c r="J7" s="21"/>
      <c r="K7" s="21"/>
      <c r="L7" s="21"/>
      <c r="M7" s="21"/>
      <c r="N7" s="21"/>
      <c r="O7" s="21"/>
      <c r="P7" s="21"/>
    </row>
    <row r="8" spans="1:34" s="12" customFormat="1" ht="28.5" customHeight="1" x14ac:dyDescent="0.25">
      <c r="A8" s="272" t="s">
        <v>4</v>
      </c>
      <c r="B8" s="272"/>
      <c r="C8" s="315" t="s">
        <v>144</v>
      </c>
      <c r="D8" s="315" t="s">
        <v>145</v>
      </c>
      <c r="E8" s="318" t="s">
        <v>146</v>
      </c>
      <c r="F8" s="275" t="s">
        <v>147</v>
      </c>
      <c r="G8" s="321"/>
      <c r="H8" s="321"/>
      <c r="I8" s="321"/>
      <c r="J8" s="321"/>
      <c r="K8" s="321"/>
      <c r="L8" s="321"/>
      <c r="M8" s="321"/>
      <c r="N8" s="321"/>
      <c r="O8" s="321"/>
      <c r="P8" s="321"/>
    </row>
    <row r="9" spans="1:34" s="12" customFormat="1" ht="28.5" customHeight="1" x14ac:dyDescent="0.25">
      <c r="A9" s="231"/>
      <c r="B9" s="231"/>
      <c r="C9" s="316"/>
      <c r="D9" s="316"/>
      <c r="E9" s="319"/>
      <c r="F9" s="322" t="s">
        <v>148</v>
      </c>
      <c r="G9" s="324" t="s">
        <v>149</v>
      </c>
      <c r="H9" s="325"/>
      <c r="I9" s="324" t="s">
        <v>150</v>
      </c>
      <c r="J9" s="326"/>
      <c r="K9" s="326"/>
      <c r="L9" s="326"/>
      <c r="M9" s="326"/>
      <c r="N9" s="326"/>
      <c r="O9" s="326"/>
      <c r="P9" s="326"/>
      <c r="AC9" s="76"/>
    </row>
    <row r="10" spans="1:34" s="12" customFormat="1" ht="28.5" customHeight="1" x14ac:dyDescent="0.25">
      <c r="A10" s="274"/>
      <c r="B10" s="274"/>
      <c r="C10" s="317"/>
      <c r="D10" s="317"/>
      <c r="E10" s="320"/>
      <c r="F10" s="323"/>
      <c r="G10" s="77" t="s">
        <v>151</v>
      </c>
      <c r="H10" s="77" t="s">
        <v>152</v>
      </c>
      <c r="I10" s="7">
        <v>1</v>
      </c>
      <c r="J10" s="7">
        <v>2</v>
      </c>
      <c r="K10" s="7">
        <v>3</v>
      </c>
      <c r="L10" s="7">
        <v>4</v>
      </c>
      <c r="M10" s="7">
        <v>5</v>
      </c>
      <c r="N10" s="7">
        <v>6</v>
      </c>
      <c r="O10" s="7">
        <v>7</v>
      </c>
      <c r="P10" s="210">
        <v>8</v>
      </c>
    </row>
    <row r="11" spans="1:34" ht="28.5" customHeight="1" x14ac:dyDescent="0.25">
      <c r="A11" s="311" t="s">
        <v>153</v>
      </c>
      <c r="B11" s="196" t="s">
        <v>5</v>
      </c>
      <c r="C11" s="152">
        <v>5</v>
      </c>
      <c r="D11" s="153">
        <v>30</v>
      </c>
      <c r="E11" s="153">
        <v>52</v>
      </c>
      <c r="F11" s="153">
        <v>50</v>
      </c>
      <c r="G11" s="81">
        <v>50</v>
      </c>
      <c r="H11" s="81" t="s">
        <v>26</v>
      </c>
      <c r="I11" s="82" t="s">
        <v>26</v>
      </c>
      <c r="J11" s="82">
        <v>3</v>
      </c>
      <c r="K11" s="82">
        <v>5</v>
      </c>
      <c r="L11" s="82">
        <v>10</v>
      </c>
      <c r="M11" s="82">
        <v>15</v>
      </c>
      <c r="N11" s="82">
        <v>7</v>
      </c>
      <c r="O11" s="82">
        <v>3</v>
      </c>
      <c r="P11" s="82">
        <v>7</v>
      </c>
    </row>
    <row r="12" spans="1:34" ht="28.5" customHeight="1" x14ac:dyDescent="0.25">
      <c r="A12" s="311"/>
      <c r="B12" s="195" t="s">
        <v>6</v>
      </c>
      <c r="C12" s="154">
        <v>4</v>
      </c>
      <c r="D12" s="155">
        <v>19</v>
      </c>
      <c r="E12" s="155">
        <v>40</v>
      </c>
      <c r="F12" s="155">
        <v>33</v>
      </c>
      <c r="G12" s="23">
        <v>33</v>
      </c>
      <c r="H12" s="23" t="s">
        <v>26</v>
      </c>
      <c r="I12" s="6" t="s">
        <v>26</v>
      </c>
      <c r="J12" s="6">
        <v>4</v>
      </c>
      <c r="K12" s="6">
        <v>3</v>
      </c>
      <c r="L12" s="6">
        <v>3</v>
      </c>
      <c r="M12" s="6">
        <v>6</v>
      </c>
      <c r="N12" s="6">
        <v>11</v>
      </c>
      <c r="O12" s="6">
        <v>3</v>
      </c>
      <c r="P12" s="6">
        <v>3</v>
      </c>
    </row>
    <row r="13" spans="1:34" ht="28.5" customHeight="1" x14ac:dyDescent="0.25">
      <c r="A13" s="311"/>
      <c r="B13" s="195" t="s">
        <v>7</v>
      </c>
      <c r="C13" s="156">
        <v>4</v>
      </c>
      <c r="D13" s="157">
        <v>22</v>
      </c>
      <c r="E13" s="157">
        <v>40</v>
      </c>
      <c r="F13" s="157">
        <v>36</v>
      </c>
      <c r="G13" s="33">
        <v>36</v>
      </c>
      <c r="H13" s="33" t="s">
        <v>26</v>
      </c>
      <c r="I13" s="63" t="s">
        <v>26</v>
      </c>
      <c r="J13" s="63">
        <v>2</v>
      </c>
      <c r="K13" s="63">
        <v>5</v>
      </c>
      <c r="L13" s="63">
        <v>4</v>
      </c>
      <c r="M13" s="63">
        <v>9</v>
      </c>
      <c r="N13" s="63">
        <v>12</v>
      </c>
      <c r="O13" s="63">
        <v>4</v>
      </c>
      <c r="P13" s="63" t="s">
        <v>26</v>
      </c>
    </row>
    <row r="14" spans="1:34" ht="28.5" customHeight="1" x14ac:dyDescent="0.25">
      <c r="A14" s="311"/>
      <c r="B14" s="195" t="s">
        <v>8</v>
      </c>
      <c r="C14" s="156">
        <v>4</v>
      </c>
      <c r="D14" s="157">
        <v>13</v>
      </c>
      <c r="E14" s="157">
        <v>40</v>
      </c>
      <c r="F14" s="157">
        <v>39</v>
      </c>
      <c r="G14" s="33">
        <v>39</v>
      </c>
      <c r="H14" s="33" t="s">
        <v>26</v>
      </c>
      <c r="I14" s="63" t="s">
        <v>26</v>
      </c>
      <c r="J14" s="63">
        <v>2</v>
      </c>
      <c r="K14" s="63" t="s">
        <v>26</v>
      </c>
      <c r="L14" s="63">
        <v>6</v>
      </c>
      <c r="M14" s="63">
        <v>11</v>
      </c>
      <c r="N14" s="63">
        <v>12</v>
      </c>
      <c r="O14" s="63">
        <v>4</v>
      </c>
      <c r="P14" s="63">
        <v>4</v>
      </c>
    </row>
    <row r="15" spans="1:34" ht="28.5" customHeight="1" x14ac:dyDescent="0.25">
      <c r="A15" s="311"/>
      <c r="B15" s="197" t="s">
        <v>9</v>
      </c>
      <c r="C15" s="175">
        <v>2</v>
      </c>
      <c r="D15" s="176">
        <v>12</v>
      </c>
      <c r="E15" s="176">
        <v>18</v>
      </c>
      <c r="F15" s="158">
        <v>18</v>
      </c>
      <c r="G15" s="159">
        <v>18</v>
      </c>
      <c r="H15" s="158" t="s">
        <v>27</v>
      </c>
      <c r="I15" s="159" t="s">
        <v>27</v>
      </c>
      <c r="J15" s="86">
        <v>1</v>
      </c>
      <c r="K15" s="86" t="s">
        <v>27</v>
      </c>
      <c r="L15" s="86" t="s">
        <v>27</v>
      </c>
      <c r="M15" s="86">
        <v>5</v>
      </c>
      <c r="N15" s="86">
        <v>9</v>
      </c>
      <c r="O15" s="86">
        <v>1</v>
      </c>
      <c r="P15" s="86">
        <v>2</v>
      </c>
    </row>
    <row r="16" spans="1:34" ht="28.5" customHeight="1" x14ac:dyDescent="0.25">
      <c r="A16" s="310" t="s">
        <v>154</v>
      </c>
      <c r="B16" s="85" t="s">
        <v>5</v>
      </c>
      <c r="C16" s="154">
        <v>44</v>
      </c>
      <c r="D16" s="155">
        <v>857</v>
      </c>
      <c r="E16" s="155">
        <v>2649</v>
      </c>
      <c r="F16" s="155">
        <v>2697</v>
      </c>
      <c r="G16" s="23">
        <v>1576</v>
      </c>
      <c r="H16" s="23">
        <v>1121</v>
      </c>
      <c r="I16" s="6">
        <v>42</v>
      </c>
      <c r="J16" s="6">
        <v>227</v>
      </c>
      <c r="K16" s="6">
        <v>129</v>
      </c>
      <c r="L16" s="6">
        <v>367</v>
      </c>
      <c r="M16" s="6">
        <v>649</v>
      </c>
      <c r="N16" s="160">
        <v>801</v>
      </c>
      <c r="O16" s="6">
        <v>276</v>
      </c>
      <c r="P16" s="6">
        <v>206</v>
      </c>
    </row>
    <row r="17" spans="1:16" ht="28.5" customHeight="1" x14ac:dyDescent="0.25">
      <c r="A17" s="311"/>
      <c r="B17" s="195" t="s">
        <v>6</v>
      </c>
      <c r="C17" s="154">
        <v>48</v>
      </c>
      <c r="D17" s="155">
        <v>858</v>
      </c>
      <c r="E17" s="155">
        <v>2760</v>
      </c>
      <c r="F17" s="155">
        <v>2704</v>
      </c>
      <c r="G17" s="23">
        <v>1637</v>
      </c>
      <c r="H17" s="23">
        <v>1067</v>
      </c>
      <c r="I17" s="6">
        <v>34</v>
      </c>
      <c r="J17" s="6">
        <v>208</v>
      </c>
      <c r="K17" s="6">
        <v>159</v>
      </c>
      <c r="L17" s="6">
        <v>359</v>
      </c>
      <c r="M17" s="6">
        <v>646</v>
      </c>
      <c r="N17" s="6">
        <v>813</v>
      </c>
      <c r="O17" s="6">
        <v>242</v>
      </c>
      <c r="P17" s="6">
        <v>243</v>
      </c>
    </row>
    <row r="18" spans="1:16" ht="28.5" customHeight="1" x14ac:dyDescent="0.25">
      <c r="A18" s="311"/>
      <c r="B18" s="195" t="s">
        <v>7</v>
      </c>
      <c r="C18" s="156">
        <v>45</v>
      </c>
      <c r="D18" s="157">
        <v>806</v>
      </c>
      <c r="E18" s="157">
        <v>2471</v>
      </c>
      <c r="F18" s="157">
        <v>2361</v>
      </c>
      <c r="G18" s="33">
        <v>1513</v>
      </c>
      <c r="H18" s="33">
        <v>848</v>
      </c>
      <c r="I18" s="63">
        <v>29</v>
      </c>
      <c r="J18" s="63">
        <v>159</v>
      </c>
      <c r="K18" s="63">
        <v>137</v>
      </c>
      <c r="L18" s="63">
        <v>287</v>
      </c>
      <c r="M18" s="63">
        <v>601</v>
      </c>
      <c r="N18" s="63">
        <v>749</v>
      </c>
      <c r="O18" s="63">
        <v>204</v>
      </c>
      <c r="P18" s="63">
        <v>195</v>
      </c>
    </row>
    <row r="19" spans="1:16" ht="28.5" customHeight="1" x14ac:dyDescent="0.25">
      <c r="A19" s="311"/>
      <c r="B19" s="195" t="s">
        <v>8</v>
      </c>
      <c r="C19" s="156">
        <v>47</v>
      </c>
      <c r="D19" s="157">
        <v>606</v>
      </c>
      <c r="E19" s="157">
        <v>2544</v>
      </c>
      <c r="F19" s="157">
        <v>2566</v>
      </c>
      <c r="G19" s="33">
        <v>1629</v>
      </c>
      <c r="H19" s="33">
        <v>937</v>
      </c>
      <c r="I19" s="63">
        <v>23</v>
      </c>
      <c r="J19" s="63">
        <v>182</v>
      </c>
      <c r="K19" s="63">
        <v>121</v>
      </c>
      <c r="L19" s="63">
        <v>320</v>
      </c>
      <c r="M19" s="63">
        <v>680</v>
      </c>
      <c r="N19" s="63">
        <v>791</v>
      </c>
      <c r="O19" s="63">
        <v>213</v>
      </c>
      <c r="P19" s="63">
        <v>236</v>
      </c>
    </row>
    <row r="20" spans="1:16" ht="28.5" customHeight="1" x14ac:dyDescent="0.25">
      <c r="A20" s="312"/>
      <c r="B20" s="197" t="s">
        <v>9</v>
      </c>
      <c r="C20" s="177">
        <v>48</v>
      </c>
      <c r="D20" s="178">
        <v>640</v>
      </c>
      <c r="E20" s="178">
        <v>2525</v>
      </c>
      <c r="F20" s="161">
        <v>2505</v>
      </c>
      <c r="G20" s="54">
        <v>1601</v>
      </c>
      <c r="H20" s="54">
        <v>904</v>
      </c>
      <c r="I20" s="162">
        <v>20</v>
      </c>
      <c r="J20" s="162">
        <v>183</v>
      </c>
      <c r="K20" s="162">
        <v>110</v>
      </c>
      <c r="L20" s="162">
        <v>289</v>
      </c>
      <c r="M20" s="162">
        <v>616</v>
      </c>
      <c r="N20" s="162">
        <v>803</v>
      </c>
      <c r="O20" s="162">
        <v>244</v>
      </c>
      <c r="P20" s="162">
        <v>240</v>
      </c>
    </row>
    <row r="21" spans="1:16" ht="28.5" customHeight="1" x14ac:dyDescent="0.25">
      <c r="A21" s="311" t="s">
        <v>155</v>
      </c>
      <c r="B21" s="85" t="s">
        <v>5</v>
      </c>
      <c r="C21" s="163">
        <v>2</v>
      </c>
      <c r="D21" s="153">
        <v>20</v>
      </c>
      <c r="E21" s="153">
        <v>40</v>
      </c>
      <c r="F21" s="153">
        <v>44</v>
      </c>
      <c r="G21" s="81">
        <v>44</v>
      </c>
      <c r="H21" s="81" t="s">
        <v>26</v>
      </c>
      <c r="I21" s="82" t="s">
        <v>26</v>
      </c>
      <c r="J21" s="82">
        <v>4</v>
      </c>
      <c r="K21" s="82">
        <v>2</v>
      </c>
      <c r="L21" s="82">
        <v>5</v>
      </c>
      <c r="M21" s="82">
        <v>17</v>
      </c>
      <c r="N21" s="82">
        <v>7</v>
      </c>
      <c r="O21" s="82">
        <v>5</v>
      </c>
      <c r="P21" s="82">
        <v>4</v>
      </c>
    </row>
    <row r="22" spans="1:16" ht="28.5" customHeight="1" x14ac:dyDescent="0.25">
      <c r="A22" s="311"/>
      <c r="B22" s="195" t="s">
        <v>6</v>
      </c>
      <c r="C22" s="164">
        <v>2</v>
      </c>
      <c r="D22" s="155">
        <v>20</v>
      </c>
      <c r="E22" s="155">
        <v>82</v>
      </c>
      <c r="F22" s="155">
        <v>57</v>
      </c>
      <c r="G22" s="23">
        <v>39</v>
      </c>
      <c r="H22" s="23">
        <v>18</v>
      </c>
      <c r="I22" s="6" t="s">
        <v>26</v>
      </c>
      <c r="J22" s="6">
        <v>1</v>
      </c>
      <c r="K22" s="6">
        <v>3</v>
      </c>
      <c r="L22" s="6">
        <v>8</v>
      </c>
      <c r="M22" s="6">
        <v>18</v>
      </c>
      <c r="N22" s="6">
        <v>17</v>
      </c>
      <c r="O22" s="6">
        <v>3</v>
      </c>
      <c r="P22" s="6">
        <v>7</v>
      </c>
    </row>
    <row r="23" spans="1:16" ht="28.5" customHeight="1" x14ac:dyDescent="0.25">
      <c r="A23" s="311"/>
      <c r="B23" s="195" t="s">
        <v>7</v>
      </c>
      <c r="C23" s="156">
        <v>1</v>
      </c>
      <c r="D23" s="157">
        <v>15</v>
      </c>
      <c r="E23" s="157">
        <v>38</v>
      </c>
      <c r="F23" s="157">
        <v>71</v>
      </c>
      <c r="G23" s="33">
        <v>31</v>
      </c>
      <c r="H23" s="33">
        <v>40</v>
      </c>
      <c r="I23" s="63" t="s">
        <v>26</v>
      </c>
      <c r="J23" s="63">
        <v>4</v>
      </c>
      <c r="K23" s="63">
        <v>3</v>
      </c>
      <c r="L23" s="63">
        <v>8</v>
      </c>
      <c r="M23" s="63">
        <v>15</v>
      </c>
      <c r="N23" s="63">
        <v>24</v>
      </c>
      <c r="O23" s="63">
        <v>4</v>
      </c>
      <c r="P23" s="63">
        <v>13</v>
      </c>
    </row>
    <row r="24" spans="1:16" ht="28.5" customHeight="1" x14ac:dyDescent="0.25">
      <c r="A24" s="311"/>
      <c r="B24" s="195" t="s">
        <v>8</v>
      </c>
      <c r="C24" s="156">
        <v>1</v>
      </c>
      <c r="D24" s="157">
        <v>12</v>
      </c>
      <c r="E24" s="157">
        <v>66</v>
      </c>
      <c r="F24" s="157">
        <v>76</v>
      </c>
      <c r="G24" s="33">
        <v>29</v>
      </c>
      <c r="H24" s="33">
        <v>47</v>
      </c>
      <c r="I24" s="63" t="s">
        <v>26</v>
      </c>
      <c r="J24" s="63">
        <v>2</v>
      </c>
      <c r="K24" s="63">
        <v>3</v>
      </c>
      <c r="L24" s="63">
        <v>8</v>
      </c>
      <c r="M24" s="63">
        <v>20</v>
      </c>
      <c r="N24" s="63">
        <v>29</v>
      </c>
      <c r="O24" s="63">
        <v>7</v>
      </c>
      <c r="P24" s="63">
        <v>7</v>
      </c>
    </row>
    <row r="25" spans="1:16" ht="28.5" customHeight="1" x14ac:dyDescent="0.25">
      <c r="A25" s="311"/>
      <c r="B25" s="197" t="s">
        <v>9</v>
      </c>
      <c r="C25" s="175">
        <v>1</v>
      </c>
      <c r="D25" s="176">
        <v>15</v>
      </c>
      <c r="E25" s="176">
        <v>66</v>
      </c>
      <c r="F25" s="158">
        <v>77</v>
      </c>
      <c r="G25" s="159">
        <v>29</v>
      </c>
      <c r="H25" s="159">
        <v>48</v>
      </c>
      <c r="I25" s="86" t="s">
        <v>27</v>
      </c>
      <c r="J25" s="86">
        <v>4</v>
      </c>
      <c r="K25" s="86">
        <v>4</v>
      </c>
      <c r="L25" s="86">
        <v>8</v>
      </c>
      <c r="M25" s="86">
        <v>16</v>
      </c>
      <c r="N25" s="86">
        <v>24</v>
      </c>
      <c r="O25" s="86">
        <v>13</v>
      </c>
      <c r="P25" s="86">
        <v>8</v>
      </c>
    </row>
    <row r="26" spans="1:16" ht="28.5" customHeight="1" x14ac:dyDescent="0.25">
      <c r="A26" s="310" t="s">
        <v>156</v>
      </c>
      <c r="B26" s="85" t="s">
        <v>5</v>
      </c>
      <c r="C26" s="164">
        <v>14</v>
      </c>
      <c r="D26" s="155">
        <v>141</v>
      </c>
      <c r="E26" s="155">
        <v>234</v>
      </c>
      <c r="F26" s="23">
        <v>213</v>
      </c>
      <c r="G26" s="23">
        <v>213</v>
      </c>
      <c r="H26" s="23" t="s">
        <v>26</v>
      </c>
      <c r="I26" s="23">
        <v>3</v>
      </c>
      <c r="J26" s="6">
        <v>18</v>
      </c>
      <c r="K26" s="6">
        <v>9</v>
      </c>
      <c r="L26" s="6">
        <v>29</v>
      </c>
      <c r="M26" s="6">
        <v>57</v>
      </c>
      <c r="N26" s="6">
        <v>61</v>
      </c>
      <c r="O26" s="6">
        <v>18</v>
      </c>
      <c r="P26" s="6">
        <v>18</v>
      </c>
    </row>
    <row r="27" spans="1:16" ht="28.5" customHeight="1" x14ac:dyDescent="0.25">
      <c r="A27" s="311"/>
      <c r="B27" s="195" t="s">
        <v>6</v>
      </c>
      <c r="C27" s="164">
        <v>15</v>
      </c>
      <c r="D27" s="155">
        <v>134</v>
      </c>
      <c r="E27" s="155">
        <v>252</v>
      </c>
      <c r="F27" s="23">
        <v>225</v>
      </c>
      <c r="G27" s="23">
        <v>225</v>
      </c>
      <c r="H27" s="23" t="s">
        <v>26</v>
      </c>
      <c r="I27" s="23">
        <v>4</v>
      </c>
      <c r="J27" s="6">
        <v>24</v>
      </c>
      <c r="K27" s="6">
        <v>13</v>
      </c>
      <c r="L27" s="6">
        <v>28</v>
      </c>
      <c r="M27" s="6">
        <v>67</v>
      </c>
      <c r="N27" s="6">
        <v>59</v>
      </c>
      <c r="O27" s="6">
        <v>16</v>
      </c>
      <c r="P27" s="6">
        <v>14</v>
      </c>
    </row>
    <row r="28" spans="1:16" ht="28.5" customHeight="1" x14ac:dyDescent="0.25">
      <c r="A28" s="311"/>
      <c r="B28" s="195" t="s">
        <v>7</v>
      </c>
      <c r="C28" s="165">
        <v>15</v>
      </c>
      <c r="D28" s="157">
        <v>141</v>
      </c>
      <c r="E28" s="157">
        <v>252</v>
      </c>
      <c r="F28" s="33">
        <v>229</v>
      </c>
      <c r="G28" s="33">
        <v>229</v>
      </c>
      <c r="H28" s="33" t="s">
        <v>26</v>
      </c>
      <c r="I28" s="33">
        <v>3</v>
      </c>
      <c r="J28" s="63">
        <v>18</v>
      </c>
      <c r="K28" s="63">
        <v>15</v>
      </c>
      <c r="L28" s="63">
        <v>28</v>
      </c>
      <c r="M28" s="63">
        <v>58</v>
      </c>
      <c r="N28" s="63">
        <v>78</v>
      </c>
      <c r="O28" s="63">
        <v>13</v>
      </c>
      <c r="P28" s="63">
        <v>16</v>
      </c>
    </row>
    <row r="29" spans="1:16" ht="28.5" customHeight="1" x14ac:dyDescent="0.25">
      <c r="A29" s="311"/>
      <c r="B29" s="195" t="s">
        <v>8</v>
      </c>
      <c r="C29" s="165">
        <v>15</v>
      </c>
      <c r="D29" s="157">
        <v>85</v>
      </c>
      <c r="E29" s="157">
        <v>252</v>
      </c>
      <c r="F29" s="33">
        <v>241</v>
      </c>
      <c r="G29" s="33">
        <v>241</v>
      </c>
      <c r="H29" s="33" t="s">
        <v>26</v>
      </c>
      <c r="I29" s="33">
        <v>1</v>
      </c>
      <c r="J29" s="63">
        <v>16</v>
      </c>
      <c r="K29" s="63">
        <v>18</v>
      </c>
      <c r="L29" s="63">
        <v>31</v>
      </c>
      <c r="M29" s="63">
        <v>64</v>
      </c>
      <c r="N29" s="63">
        <v>78</v>
      </c>
      <c r="O29" s="63">
        <v>20</v>
      </c>
      <c r="P29" s="63">
        <v>13</v>
      </c>
    </row>
    <row r="30" spans="1:16" ht="28.5" customHeight="1" x14ac:dyDescent="0.25">
      <c r="A30" s="313"/>
      <c r="B30" s="87" t="s">
        <v>9</v>
      </c>
      <c r="C30" s="179">
        <v>15</v>
      </c>
      <c r="D30" s="180">
        <v>106</v>
      </c>
      <c r="E30" s="180">
        <v>250</v>
      </c>
      <c r="F30" s="60">
        <v>246</v>
      </c>
      <c r="G30" s="60">
        <v>246</v>
      </c>
      <c r="H30" s="60" t="s">
        <v>27</v>
      </c>
      <c r="I30" s="60">
        <v>2</v>
      </c>
      <c r="J30" s="166">
        <v>13</v>
      </c>
      <c r="K30" s="166">
        <v>7</v>
      </c>
      <c r="L30" s="166">
        <v>28</v>
      </c>
      <c r="M30" s="166">
        <v>67</v>
      </c>
      <c r="N30" s="166">
        <v>80</v>
      </c>
      <c r="O30" s="166">
        <v>24</v>
      </c>
      <c r="P30" s="166">
        <v>25</v>
      </c>
    </row>
    <row r="31" spans="1:16" x14ac:dyDescent="0.25">
      <c r="P31" s="6" t="s">
        <v>157</v>
      </c>
    </row>
  </sheetData>
  <sheetProtection formatCells="0"/>
  <customSheetViews>
    <customSheetView guid="{18957759-A24B-42E8-B03E-81581C5222B9}" scale="85" showPageBreaks="1" printArea="1" view="pageLayout">
      <selection activeCell="H33" sqref="H33"/>
      <colBreaks count="1" manualBreakCount="1">
        <brk id="16" max="1048575" man="1"/>
      </colBreaks>
      <pageMargins left="0" right="0" top="0" bottom="0" header="0" footer="0"/>
      <pageSetup paperSize="9" orientation="portrait" r:id="rId1"/>
      <headerFooter>
        <oddFooter>&amp;L&amp;"HGPｺﾞｼｯｸM,ﾒﾃﾞｨｳﾑ"&amp;A&amp;R&amp;"HGPｺﾞｼｯｸM,ﾒﾃﾞｨｳﾑ"&amp;A</oddFooter>
      </headerFooter>
    </customSheetView>
    <customSheetView guid="{438573F8-0C9C-4161-80B2-64CCB6626F78}">
      <selection activeCell="A8" sqref="A8:B10"/>
      <colBreaks count="1" manualBreakCount="1">
        <brk id="16" max="1048575" man="1"/>
      </colBreaks>
      <pageMargins left="0" right="0" top="0" bottom="0" header="0" footer="0"/>
      <pageSetup paperSize="9" orientation="portrait" r:id="rId2"/>
      <headerFooter>
        <oddFooter>&amp;L&amp;"HGPｺﾞｼｯｸM,ﾒﾃﾞｨｳﾑ"&amp;A&amp;R&amp;"HGPｺﾞｼｯｸM,ﾒﾃﾞｨｳﾑ"&amp;A</oddFooter>
      </headerFooter>
    </customSheetView>
    <customSheetView guid="{AF8600AF-68AE-4DF5-88A8-0B20099202CF}" topLeftCell="A28">
      <selection activeCell="P31" sqref="P31"/>
      <colBreaks count="1" manualBreakCount="1">
        <brk id="16" max="1048575" man="1"/>
      </colBreaks>
      <pageMargins left="0" right="0" top="0" bottom="0" header="0" footer="0"/>
      <pageSetup paperSize="9" orientation="portrait" r:id="rId3"/>
      <headerFooter>
        <oddFooter>&amp;L&amp;"HGPｺﾞｼｯｸM,ﾒﾃﾞｨｳﾑ"&amp;A&amp;R&amp;"HGPｺﾞｼｯｸM,ﾒﾃﾞｨｳﾑ"&amp;A</oddFooter>
      </headerFooter>
    </customSheetView>
    <customSheetView guid="{2ABD5D7A-60CE-44C5-B00C-4F676D49A6C9}" topLeftCell="A12">
      <selection activeCell="P31" sqref="P31"/>
      <colBreaks count="1" manualBreakCount="1">
        <brk id="16" max="1048575" man="1"/>
      </colBreaks>
      <pageMargins left="0" right="0" top="0" bottom="0" header="0" footer="0"/>
      <pageSetup paperSize="9" orientation="portrait" r:id="rId4"/>
      <headerFooter>
        <oddFooter>&amp;L&amp;"HGPｺﾞｼｯｸM,ﾒﾃﾞｨｳﾑ"&amp;A&amp;R&amp;"HGPｺﾞｼｯｸM,ﾒﾃﾞｨｳﾑ"&amp;A</oddFooter>
      </headerFooter>
    </customSheetView>
    <customSheetView guid="{D46A796F-B497-4159-95A0-24635A0CAB61}" topLeftCell="A12">
      <selection activeCell="P31" sqref="P31"/>
      <colBreaks count="1" manualBreakCount="1">
        <brk id="16" max="1048575" man="1"/>
      </colBreaks>
      <pageMargins left="0" right="0" top="0" bottom="0" header="0" footer="0"/>
      <pageSetup paperSize="9" orientation="portrait" r:id="rId5"/>
      <headerFooter>
        <oddFooter>&amp;L&amp;"HGPｺﾞｼｯｸM,ﾒﾃﾞｨｳﾑ"&amp;A&amp;R&amp;"HGPｺﾞｼｯｸM,ﾒﾃﾞｨｳﾑ"&amp;A</oddFooter>
      </headerFooter>
    </customSheetView>
    <customSheetView guid="{EAFE70FB-8828-4452-8D4E-FBB1D0E6FBC3}" scale="85" showPageBreaks="1" printArea="1" view="pageBreakPreview" topLeftCell="A19">
      <selection activeCell="E32" sqref="E32"/>
      <colBreaks count="1" manualBreakCount="1">
        <brk id="16" max="1048575" man="1"/>
      </colBreaks>
      <pageMargins left="0" right="0" top="0" bottom="0" header="0" footer="0"/>
      <printOptions horizontalCentered="1"/>
      <pageSetup paperSize="9" scale="81" fitToWidth="0" orientation="portrait" r:id="rId6"/>
      <headerFooter alignWithMargins="0">
        <oddHeader>&amp;A</oddHeader>
        <oddFooter>&amp;P ページ&amp;R&amp;Z&amp;F</oddFooter>
      </headerFooter>
    </customSheetView>
    <customSheetView guid="{BDB16FDC-C9A6-464E-B066-6BFD3C128E61}" showPageBreaks="1" printArea="1" view="pageBreakPreview" topLeftCell="A19">
      <selection activeCell="G24" sqref="G24"/>
      <colBreaks count="1" manualBreakCount="1">
        <brk id="16" max="1048575" man="1"/>
      </colBreaks>
      <pageMargins left="0" right="0" top="0" bottom="0" header="0" footer="0"/>
      <printOptions horizontalCentered="1"/>
      <pageSetup paperSize="9" scale="81" fitToWidth="0" orientation="portrait" r:id="rId7"/>
      <headerFooter alignWithMargins="0"/>
    </customSheetView>
    <customSheetView guid="{DB5DE4BE-BF21-4393-A0F3-206FDA9295A1}" topLeftCell="A8">
      <selection activeCell="F31" sqref="F31"/>
      <colBreaks count="1" manualBreakCount="1">
        <brk id="16" max="1048575" man="1"/>
      </colBreaks>
      <pageMargins left="0" right="0" top="0" bottom="0" header="0" footer="0"/>
      <pageSetup paperSize="9" orientation="portrait" r:id="rId8"/>
      <headerFooter>
        <oddFooter>&amp;L&amp;"HGPｺﾞｼｯｸM,ﾒﾃﾞｨｳﾑ"&amp;A&amp;R&amp;"HGPｺﾞｼｯｸM,ﾒﾃﾞｨｳﾑ"&amp;A</oddFooter>
      </headerFooter>
    </customSheetView>
    <customSheetView guid="{8FA0EC79-6C57-49A8-9F67-BFECAB226302}" topLeftCell="A12">
      <selection activeCell="P31" sqref="P31"/>
      <colBreaks count="1" manualBreakCount="1">
        <brk id="16" max="1048575" man="1"/>
      </colBreaks>
      <pageMargins left="0" right="0" top="0" bottom="0" header="0" footer="0"/>
      <pageSetup paperSize="9" orientation="portrait" r:id="rId9"/>
      <headerFooter>
        <oddFooter>&amp;L&amp;"HGPｺﾞｼｯｸM,ﾒﾃﾞｨｳﾑ"&amp;A&amp;R&amp;"HGPｺﾞｼｯｸM,ﾒﾃﾞｨｳﾑ"&amp;A</oddFooter>
      </headerFooter>
    </customSheetView>
    <customSheetView guid="{BA1D5D15-B28A-43CF-BB70-5CD45EAF83BC}" topLeftCell="A15">
      <selection activeCell="C30" sqref="C30:E30"/>
      <colBreaks count="1" manualBreakCount="1">
        <brk id="16" max="1048575" man="1"/>
      </colBreaks>
      <pageMargins left="0" right="0" top="0" bottom="0" header="0" footer="0"/>
      <pageSetup paperSize="9" orientation="portrait" r:id="rId10"/>
      <headerFooter>
        <oddFooter>&amp;L&amp;"HGPｺﾞｼｯｸM,ﾒﾃﾞｨｳﾑ"&amp;A&amp;R&amp;"HGPｺﾞｼｯｸM,ﾒﾃﾞｨｳﾑ"&amp;A</oddFooter>
      </headerFooter>
    </customSheetView>
    <customSheetView guid="{27C518E9-D91A-4F10-A306-C905BC2AE38A}" topLeftCell="A13">
      <selection activeCell="AG26" sqref="AG26"/>
      <colBreaks count="1" manualBreakCount="1">
        <brk id="16" max="1048575" man="1"/>
      </colBreaks>
      <pageMargins left="0" right="0" top="0" bottom="0" header="0" footer="0"/>
      <pageSetup paperSize="9" orientation="portrait" r:id="rId11"/>
      <headerFooter>
        <oddFooter>&amp;L&amp;"HGPｺﾞｼｯｸM,ﾒﾃﾞｨｳﾑ"&amp;A&amp;R&amp;"HGPｺﾞｼｯｸM,ﾒﾃﾞｨｳﾑ"&amp;A</oddFooter>
      </headerFooter>
    </customSheetView>
  </customSheetViews>
  <mergeCells count="13">
    <mergeCell ref="A16:A20"/>
    <mergeCell ref="A21:A25"/>
    <mergeCell ref="A26:A30"/>
    <mergeCell ref="A11:A15"/>
    <mergeCell ref="A3:P3"/>
    <mergeCell ref="A8:B10"/>
    <mergeCell ref="C8:C10"/>
    <mergeCell ref="D8:D10"/>
    <mergeCell ref="E8:E10"/>
    <mergeCell ref="F8:P8"/>
    <mergeCell ref="F9:F10"/>
    <mergeCell ref="G9:H9"/>
    <mergeCell ref="I9:P9"/>
  </mergeCells>
  <phoneticPr fontId="2"/>
  <pageMargins left="0.25" right="0.25" top="0.75" bottom="0.75" header="0.3" footer="0.3"/>
  <pageSetup paperSize="9" orientation="portrait" r:id="rId12"/>
  <headerFooter>
    <oddHeader>&amp;L&amp;"HGPｺﾞｼｯｸM,ﾒﾃﾞｨｳﾑ"&amp;8第11章　社会保障&amp;R&amp;"HGPｺﾞｼｯｸM,ﾒﾃﾞｨｳﾑ"&amp;8第11章　社会保障</oddHeader>
    <oddFooter>&amp;L&amp;"HGPｺﾞｼｯｸM,ﾒﾃﾞｨｳﾑ"&amp;A&amp;R&amp;"HGPｺﾞｼｯｸM,ﾒﾃﾞｨｳﾑ"&amp;A</oddFoot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目次</vt:lpstr>
      <vt:lpstr>66(1)</vt:lpstr>
      <vt:lpstr>66(2)</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'66(1)'!Print_Area</vt:lpstr>
      <vt:lpstr>'66(2)'!Print_Area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'78'!Print_Area</vt:lpstr>
      <vt:lpstr>'80'!Print_Area</vt:lpstr>
      <vt:lpstr>'81'!Print_Area</vt:lpstr>
      <vt:lpstr>'82'!Print_Area</vt:lpstr>
    </vt:vector>
  </TitlesOfParts>
  <Manager/>
  <Company>豊中市役所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toyozaimu</dc:creator>
  <cp:keywords/>
  <dc:description/>
  <cp:lastModifiedBy>清水 真理子</cp:lastModifiedBy>
  <cp:revision/>
  <cp:lastPrinted>2025-03-31T06:40:05Z</cp:lastPrinted>
  <dcterms:created xsi:type="dcterms:W3CDTF">2006-05-24T04:23:09Z</dcterms:created>
  <dcterms:modified xsi:type="dcterms:W3CDTF">2025-03-31T06:40:19Z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2024-06-27T07:51:41Z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4ba9ad69-5b1b-4a11-a1b1-056542d5e78b</vt:lpwstr>
  </property>
  <property fmtid="{D5CDD505-2E9C-101B-9397-08002B2CF9AE}" pid="8" name="MSIP_Label_defa4170-0d19-0005-0004-bc88714345d2_ContentBits">
    <vt:lpwstr>0</vt:lpwstr>
  </property>
</Properties>
</file>