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1_★入力データ\99_各照会後～統計係更新\"/>
    </mc:Choice>
  </mc:AlternateContent>
  <xr:revisionPtr revIDLastSave="0" documentId="13_ncr:1_{BFFF3D09-BF87-4629-A312-981A9D8A839B}" xr6:coauthVersionLast="47" xr6:coauthVersionMax="47" xr10:uidLastSave="{00000000-0000-0000-0000-000000000000}"/>
  <bookViews>
    <workbookView xWindow="-98" yWindow="-98" windowWidth="21795" windowHeight="13875" tabRatio="828" activeTab="6" xr2:uid="{00000000-000D-0000-FFFF-FFFF00000000}"/>
  </bookViews>
  <sheets>
    <sheet name="目次" sheetId="1" r:id="rId1"/>
    <sheet name="117" sheetId="2" r:id="rId2"/>
    <sheet name="118" sheetId="3" r:id="rId3"/>
    <sheet name="119" sheetId="4" r:id="rId4"/>
    <sheet name="120" sheetId="5" r:id="rId5"/>
    <sheet name="121" sheetId="6" r:id="rId6"/>
    <sheet name="122(1)" sheetId="7" r:id="rId7"/>
    <sheet name="122(2)" sheetId="8" r:id="rId8"/>
    <sheet name="122(3)" sheetId="9" r:id="rId9"/>
    <sheet name="123" sheetId="10" r:id="rId10"/>
    <sheet name="124(1)" sheetId="11" r:id="rId11"/>
    <sheet name="124(2)" sheetId="12" r:id="rId12"/>
    <sheet name="125" sheetId="13" r:id="rId13"/>
    <sheet name="126(1)" sheetId="14" r:id="rId14"/>
    <sheet name="126(2)" sheetId="15" r:id="rId15"/>
    <sheet name="127" sheetId="16" r:id="rId16"/>
    <sheet name="128" sheetId="17" r:id="rId17"/>
  </sheets>
  <definedNames>
    <definedName name="_xlnm.Print_Area" localSheetId="1">'117'!$A$1:$G$38</definedName>
    <definedName name="_xlnm.Print_Area" localSheetId="2">'118'!$A$1:$G$23</definedName>
    <definedName name="_xlnm.Print_Area" localSheetId="3">'119'!$A$1:$G$19</definedName>
    <definedName name="_xlnm.Print_Area" localSheetId="4">'120'!$A$1:$P$29</definedName>
    <definedName name="_xlnm.Print_Area" localSheetId="5">'121'!$A$1:$H$30</definedName>
    <definedName name="_xlnm.Print_Area" localSheetId="6">'122(1)'!$A$1:$N$34</definedName>
    <definedName name="_xlnm.Print_Area" localSheetId="7">'122(2)'!$A$1:$N$34</definedName>
    <definedName name="_xlnm.Print_Area" localSheetId="8">'122(3)'!$A$1:$N$34</definedName>
    <definedName name="_xlnm.Print_Area" localSheetId="9">'123'!$A$1:$L$17</definedName>
    <definedName name="_xlnm.Print_Area" localSheetId="10">'124(1)'!$A$1:$M$19</definedName>
    <definedName name="_xlnm.Print_Area" localSheetId="11">'124(2)'!$A$1:$L$19</definedName>
    <definedName name="_xlnm.Print_Area" localSheetId="13">'126(1)'!$A$1:$N$25</definedName>
    <definedName name="_xlnm.Print_Area" localSheetId="14">'126(2)'!$A$1:$N$25</definedName>
    <definedName name="_xlnm.Print_Area" localSheetId="15">'127'!$A$1:$T$35</definedName>
    <definedName name="_xlnm.Print_Area" localSheetId="16">'128'!$A$1:$G$37</definedName>
    <definedName name="Z_536F6559_4EFA_4093_AD01_030BA0A9F6B7_.wvu.PrintArea" localSheetId="1" hidden="1">'117'!$A$1:$G$37</definedName>
    <definedName name="Z_536F6559_4EFA_4093_AD01_030BA0A9F6B7_.wvu.PrintArea" localSheetId="2" hidden="1">'118'!$A$1:$G$22</definedName>
    <definedName name="Z_536F6559_4EFA_4093_AD01_030BA0A9F6B7_.wvu.PrintArea" localSheetId="3" hidden="1">'119'!$A$1:$G$18</definedName>
    <definedName name="Z_536F6559_4EFA_4093_AD01_030BA0A9F6B7_.wvu.PrintArea" localSheetId="4" hidden="1">'120'!$A$1:$P$28</definedName>
    <definedName name="Z_536F6559_4EFA_4093_AD01_030BA0A9F6B7_.wvu.PrintArea" localSheetId="5" hidden="1">'121'!$A$1:$H$30</definedName>
    <definedName name="Z_536F6559_4EFA_4093_AD01_030BA0A9F6B7_.wvu.PrintArea" localSheetId="6" hidden="1">'122(1)'!$A$1:$N$33</definedName>
    <definedName name="Z_536F6559_4EFA_4093_AD01_030BA0A9F6B7_.wvu.PrintArea" localSheetId="7" hidden="1">'122(2)'!$A$1:$N$33</definedName>
    <definedName name="Z_536F6559_4EFA_4093_AD01_030BA0A9F6B7_.wvu.PrintArea" localSheetId="8" hidden="1">'122(3)'!$A$1:$N$33</definedName>
    <definedName name="Z_536F6559_4EFA_4093_AD01_030BA0A9F6B7_.wvu.PrintArea" localSheetId="9" hidden="1">'123'!$A$1:$L$17</definedName>
    <definedName name="Z_536F6559_4EFA_4093_AD01_030BA0A9F6B7_.wvu.PrintArea" localSheetId="10" hidden="1">'124(1)'!$A$1:$M$19</definedName>
    <definedName name="Z_536F6559_4EFA_4093_AD01_030BA0A9F6B7_.wvu.PrintArea" localSheetId="11" hidden="1">'124(2)'!$A$1:$L$19</definedName>
    <definedName name="Z_536F6559_4EFA_4093_AD01_030BA0A9F6B7_.wvu.PrintArea" localSheetId="13" hidden="1">'126(1)'!$A$1:$N$25</definedName>
    <definedName name="Z_536F6559_4EFA_4093_AD01_030BA0A9F6B7_.wvu.PrintArea" localSheetId="14" hidden="1">'126(2)'!$A$1:$N$25</definedName>
    <definedName name="Z_536F6559_4EFA_4093_AD01_030BA0A9F6B7_.wvu.PrintArea" localSheetId="15" hidden="1">'127'!$A$1:$T$35</definedName>
    <definedName name="Z_536F6559_4EFA_4093_AD01_030BA0A9F6B7_.wvu.PrintArea" localSheetId="16" hidden="1">'128'!$A$1:$G$37</definedName>
    <definedName name="Z_872F8F3E_474A_4822_A3CE_BBB7F86D40B1_.wvu.PrintArea" localSheetId="1" hidden="1">'117'!$A$1:$G$38</definedName>
    <definedName name="Z_872F8F3E_474A_4822_A3CE_BBB7F86D40B1_.wvu.PrintArea" localSheetId="2" hidden="1">'118'!$A$1:$G$23</definedName>
    <definedName name="Z_872F8F3E_474A_4822_A3CE_BBB7F86D40B1_.wvu.PrintArea" localSheetId="3" hidden="1">'119'!$A$1:$G$19</definedName>
    <definedName name="Z_872F8F3E_474A_4822_A3CE_BBB7F86D40B1_.wvu.PrintArea" localSheetId="4" hidden="1">'120'!$A$1:$P$29</definedName>
    <definedName name="Z_872F8F3E_474A_4822_A3CE_BBB7F86D40B1_.wvu.PrintArea" localSheetId="5" hidden="1">'121'!$A$1:$H$30</definedName>
    <definedName name="Z_872F8F3E_474A_4822_A3CE_BBB7F86D40B1_.wvu.PrintArea" localSheetId="6" hidden="1">'122(1)'!$A$1:$N$34</definedName>
    <definedName name="Z_872F8F3E_474A_4822_A3CE_BBB7F86D40B1_.wvu.PrintArea" localSheetId="7" hidden="1">'122(2)'!$A$1:$N$34</definedName>
    <definedName name="Z_872F8F3E_474A_4822_A3CE_BBB7F86D40B1_.wvu.PrintArea" localSheetId="8" hidden="1">'122(3)'!$A$1:$N$34</definedName>
    <definedName name="Z_872F8F3E_474A_4822_A3CE_BBB7F86D40B1_.wvu.PrintArea" localSheetId="9" hidden="1">'123'!$A$1:$L$17</definedName>
    <definedName name="Z_872F8F3E_474A_4822_A3CE_BBB7F86D40B1_.wvu.PrintArea" localSheetId="10" hidden="1">'124(1)'!$A$1:$M$19</definedName>
    <definedName name="Z_872F8F3E_474A_4822_A3CE_BBB7F86D40B1_.wvu.PrintArea" localSheetId="11" hidden="1">'124(2)'!$A$1:$L$19</definedName>
    <definedName name="Z_872F8F3E_474A_4822_A3CE_BBB7F86D40B1_.wvu.PrintArea" localSheetId="13" hidden="1">'126(1)'!$A$1:$N$25</definedName>
    <definedName name="Z_872F8F3E_474A_4822_A3CE_BBB7F86D40B1_.wvu.PrintArea" localSheetId="14" hidden="1">'126(2)'!$A$1:$N$25</definedName>
    <definedName name="Z_872F8F3E_474A_4822_A3CE_BBB7F86D40B1_.wvu.PrintArea" localSheetId="15" hidden="1">'127'!$A$1:$T$35</definedName>
    <definedName name="Z_872F8F3E_474A_4822_A3CE_BBB7F86D40B1_.wvu.PrintArea" localSheetId="16" hidden="1">'128'!$A$1:$G$37</definedName>
    <definedName name="Z_C52BD464_26B0_4209_9874_62DC7577C84C_.wvu.PrintArea" localSheetId="1" hidden="1">'117'!$A$1:$G$38</definedName>
    <definedName name="Z_C52BD464_26B0_4209_9874_62DC7577C84C_.wvu.PrintArea" localSheetId="2" hidden="1">'118'!$A$1:$G$23</definedName>
    <definedName name="Z_C52BD464_26B0_4209_9874_62DC7577C84C_.wvu.PrintArea" localSheetId="3" hidden="1">'119'!$A$1:$G$19</definedName>
    <definedName name="Z_C52BD464_26B0_4209_9874_62DC7577C84C_.wvu.PrintArea" localSheetId="4" hidden="1">'120'!$A$1:$P$29</definedName>
    <definedName name="Z_C52BD464_26B0_4209_9874_62DC7577C84C_.wvu.PrintArea" localSheetId="5" hidden="1">'121'!$A$1:$H$30</definedName>
    <definedName name="Z_C52BD464_26B0_4209_9874_62DC7577C84C_.wvu.PrintArea" localSheetId="6" hidden="1">'122(1)'!$A$1:$N$34</definedName>
    <definedName name="Z_C52BD464_26B0_4209_9874_62DC7577C84C_.wvu.PrintArea" localSheetId="7" hidden="1">'122(2)'!$A$1:$N$34</definedName>
    <definedName name="Z_C52BD464_26B0_4209_9874_62DC7577C84C_.wvu.PrintArea" localSheetId="8" hidden="1">'122(3)'!$A$1:$N$34</definedName>
    <definedName name="Z_C52BD464_26B0_4209_9874_62DC7577C84C_.wvu.PrintArea" localSheetId="9" hidden="1">'123'!$A$1:$L$17</definedName>
    <definedName name="Z_C52BD464_26B0_4209_9874_62DC7577C84C_.wvu.PrintArea" localSheetId="10" hidden="1">'124(1)'!$A$1:$M$19</definedName>
    <definedName name="Z_C52BD464_26B0_4209_9874_62DC7577C84C_.wvu.PrintArea" localSheetId="11" hidden="1">'124(2)'!$A$1:$L$19</definedName>
    <definedName name="Z_C52BD464_26B0_4209_9874_62DC7577C84C_.wvu.PrintArea" localSheetId="13" hidden="1">'126(1)'!$A$1:$N$25</definedName>
    <definedName name="Z_C52BD464_26B0_4209_9874_62DC7577C84C_.wvu.PrintArea" localSheetId="14" hidden="1">'126(2)'!$A$1:$N$25</definedName>
    <definedName name="Z_C52BD464_26B0_4209_9874_62DC7577C84C_.wvu.PrintArea" localSheetId="15" hidden="1">'127'!$A$1:$T$35</definedName>
    <definedName name="Z_C52BD464_26B0_4209_9874_62DC7577C84C_.wvu.PrintArea" localSheetId="16" hidden="1">'128'!$A$1:$G$37</definedName>
    <definedName name="Z_F1FAECAD_D4CC_49FD_AE7F_E381CDF04327_.wvu.PrintArea" localSheetId="1" hidden="1">'117'!$A$1:$G$38</definedName>
    <definedName name="Z_F1FAECAD_D4CC_49FD_AE7F_E381CDF04327_.wvu.PrintArea" localSheetId="2" hidden="1">'118'!$A$1:$G$23</definedName>
    <definedName name="Z_F1FAECAD_D4CC_49FD_AE7F_E381CDF04327_.wvu.PrintArea" localSheetId="3" hidden="1">'119'!$A$1:$G$19</definedName>
    <definedName name="Z_F1FAECAD_D4CC_49FD_AE7F_E381CDF04327_.wvu.PrintArea" localSheetId="4" hidden="1">'120'!$A$1:$P$29</definedName>
    <definedName name="Z_F1FAECAD_D4CC_49FD_AE7F_E381CDF04327_.wvu.PrintArea" localSheetId="5" hidden="1">'121'!$A$1:$H$30</definedName>
    <definedName name="Z_F1FAECAD_D4CC_49FD_AE7F_E381CDF04327_.wvu.PrintArea" localSheetId="6" hidden="1">'122(1)'!$A$1:$N$34</definedName>
    <definedName name="Z_F1FAECAD_D4CC_49FD_AE7F_E381CDF04327_.wvu.PrintArea" localSheetId="7" hidden="1">'122(2)'!$A$1:$N$34</definedName>
    <definedName name="Z_F1FAECAD_D4CC_49FD_AE7F_E381CDF04327_.wvu.PrintArea" localSheetId="8" hidden="1">'122(3)'!$A$1:$N$34</definedName>
    <definedName name="Z_F1FAECAD_D4CC_49FD_AE7F_E381CDF04327_.wvu.PrintArea" localSheetId="9" hidden="1">'123'!$A$1:$L$17</definedName>
    <definedName name="Z_F1FAECAD_D4CC_49FD_AE7F_E381CDF04327_.wvu.PrintArea" localSheetId="10" hidden="1">'124(1)'!$A$1:$M$19</definedName>
    <definedName name="Z_F1FAECAD_D4CC_49FD_AE7F_E381CDF04327_.wvu.PrintArea" localSheetId="11" hidden="1">'124(2)'!$A$1:$L$19</definedName>
    <definedName name="Z_F1FAECAD_D4CC_49FD_AE7F_E381CDF04327_.wvu.PrintArea" localSheetId="13" hidden="1">'126(1)'!$A$1:$N$25</definedName>
    <definedName name="Z_F1FAECAD_D4CC_49FD_AE7F_E381CDF04327_.wvu.PrintArea" localSheetId="14" hidden="1">'126(2)'!$A$1:$N$25</definedName>
    <definedName name="Z_F1FAECAD_D4CC_49FD_AE7F_E381CDF04327_.wvu.PrintArea" localSheetId="15" hidden="1">'127'!$A$1:$T$35</definedName>
    <definedName name="Z_F1FAECAD_D4CC_49FD_AE7F_E381CDF04327_.wvu.PrintArea" localSheetId="16" hidden="1">'128'!$A$1:$G$37</definedName>
  </definedNames>
  <calcPr calcId="191029"/>
  <customWorkbookViews>
    <customWorkbookView name="清水 真理子 - 個人用ビュー" guid="{872F8F3E-474A-4822-A3CE-BBB7F86D40B1}" mergeInterval="0" personalView="1" maximized="1" xWindow="471" yWindow="-1088" windowWidth="1936" windowHeight="1048" tabRatio="828" activeSheetId="12"/>
    <customWorkbookView name="岡村 幸代 - 個人用ビュー" guid="{F1FAECAD-D4CC-49FD-AE7F-E381CDF04327}" mergeInterval="0" personalView="1" maximized="1" xWindow="-13" yWindow="-13" windowWidth="2906" windowHeight="1850" tabRatio="828" activeSheetId="9"/>
    <customWorkbookView name="中村 祥子 - 個人用ビュー" guid="{C52BD464-26B0-4209-9874-62DC7577C84C}" mergeInterval="0" personalView="1" maximized="1" xWindow="2872" yWindow="401" windowWidth="1296" windowHeight="992" tabRatio="828" activeSheetId="7"/>
    <customWorkbookView name="豊中市 - 個人用ビュー" guid="{536F6559-4EFA-4093-AD01-030BA0A9F6B7}" mergeInterval="0" personalView="1" maximized="1" xWindow="-9" yWindow="-9" windowWidth="1938" windowHeight="1048" tabRatio="927" activeSheetId="1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5" l="1"/>
  <c r="B17" i="1" s="1"/>
  <c r="A1" i="14"/>
  <c r="B16" i="1" s="1"/>
  <c r="A1" i="12"/>
  <c r="B14" i="1" s="1"/>
  <c r="A1" i="11"/>
  <c r="B13" i="1" s="1"/>
  <c r="A1" i="9"/>
  <c r="B11" i="1" s="1"/>
  <c r="A1" i="8"/>
  <c r="B10" i="1" s="1"/>
  <c r="A1" i="7"/>
  <c r="B9" i="1" s="1"/>
  <c r="A1" i="17"/>
  <c r="B19" i="1" s="1"/>
  <c r="A1" i="16"/>
  <c r="B18" i="1" s="1"/>
  <c r="A1" i="13"/>
  <c r="B15" i="1" s="1"/>
  <c r="A1" i="10"/>
  <c r="B12" i="1" s="1"/>
  <c r="A1" i="6"/>
  <c r="B8" i="1" s="1"/>
  <c r="A1" i="5"/>
  <c r="B7" i="1" s="1"/>
  <c r="A1" i="4"/>
  <c r="B6" i="1" s="1"/>
  <c r="A1" i="3"/>
  <c r="B5" i="1" s="1"/>
  <c r="A1" i="2"/>
  <c r="B4" i="1" s="1"/>
</calcChain>
</file>

<file path=xl/sharedStrings.xml><?xml version="1.0" encoding="utf-8"?>
<sst xmlns="http://schemas.openxmlformats.org/spreadsheetml/2006/main" count="1250" uniqueCount="296">
  <si>
    <t>特定調停</t>
    <rPh sb="0" eb="2">
      <t>トクテイ</t>
    </rPh>
    <rPh sb="2" eb="4">
      <t>チョウテイ</t>
    </rPh>
    <phoneticPr fontId="3"/>
  </si>
  <si>
    <t>公害等調停</t>
    <rPh sb="2" eb="3">
      <t>トウ</t>
    </rPh>
    <phoneticPr fontId="3"/>
  </si>
  <si>
    <t>交通調停</t>
  </si>
  <si>
    <t>商事調停</t>
  </si>
  <si>
    <t>農事調停</t>
  </si>
  <si>
    <t>宅地建物調停</t>
  </si>
  <si>
    <t>一般調停</t>
  </si>
  <si>
    <t xml:space="preserve"> </t>
  </si>
  <si>
    <t>新受</t>
    <rPh sb="0" eb="1">
      <t>シン</t>
    </rPh>
    <rPh sb="1" eb="2">
      <t>ウ</t>
    </rPh>
    <phoneticPr fontId="2"/>
  </si>
  <si>
    <t>旧受</t>
    <phoneticPr fontId="2"/>
  </si>
  <si>
    <t>総数</t>
    <phoneticPr fontId="2"/>
  </si>
  <si>
    <t>未済</t>
    <phoneticPr fontId="2"/>
  </si>
  <si>
    <t>既済</t>
    <phoneticPr fontId="2"/>
  </si>
  <si>
    <t>受理</t>
    <phoneticPr fontId="2"/>
  </si>
  <si>
    <t>（単位　件）</t>
  </si>
  <si>
    <t>この表は、豊中簡易裁判所において受理した民事調停事件の処理状況を掲げたものである。</t>
    <phoneticPr fontId="2"/>
  </si>
  <si>
    <t>行政雑</t>
  </si>
  <si>
    <t>行政共助</t>
    <rPh sb="0" eb="2">
      <t>ギョウセイ</t>
    </rPh>
    <rPh sb="2" eb="4">
      <t>キョウジョ</t>
    </rPh>
    <phoneticPr fontId="3"/>
  </si>
  <si>
    <t>調停</t>
  </si>
  <si>
    <t>雑</t>
    <phoneticPr fontId="3"/>
  </si>
  <si>
    <t>共助</t>
  </si>
  <si>
    <t>過料</t>
  </si>
  <si>
    <t>少額訴訟債権執行</t>
    <rPh sb="0" eb="2">
      <t>ショウガク</t>
    </rPh>
    <rPh sb="2" eb="4">
      <t>ソショウ</t>
    </rPh>
    <rPh sb="4" eb="6">
      <t>サイケン</t>
    </rPh>
    <rPh sb="6" eb="8">
      <t>シッコウ</t>
    </rPh>
    <phoneticPr fontId="2"/>
  </si>
  <si>
    <t>保全命令</t>
  </si>
  <si>
    <t>公示催告</t>
    <rPh sb="3" eb="4">
      <t>コク</t>
    </rPh>
    <phoneticPr fontId="3"/>
  </si>
  <si>
    <t>督促</t>
  </si>
  <si>
    <t>和解</t>
  </si>
  <si>
    <t>借地非訟</t>
    <rPh sb="0" eb="2">
      <t>シャクチ</t>
    </rPh>
    <rPh sb="2" eb="3">
      <t>ヒ</t>
    </rPh>
    <rPh sb="3" eb="4">
      <t>ソショウ</t>
    </rPh>
    <phoneticPr fontId="3"/>
  </si>
  <si>
    <t>抗告提起</t>
    <rPh sb="0" eb="1">
      <t>コウ</t>
    </rPh>
    <rPh sb="1" eb="2">
      <t>コク</t>
    </rPh>
    <rPh sb="2" eb="3">
      <t>ツツミ</t>
    </rPh>
    <rPh sb="3" eb="4">
      <t>オコシ</t>
    </rPh>
    <phoneticPr fontId="3"/>
  </si>
  <si>
    <t>再審（抗告）</t>
    <rPh sb="3" eb="5">
      <t>コウコク</t>
    </rPh>
    <phoneticPr fontId="3"/>
  </si>
  <si>
    <t>飛躍上告提起</t>
    <rPh sb="0" eb="2">
      <t>ヒヤク</t>
    </rPh>
    <rPh sb="2" eb="4">
      <t>ジョウコク</t>
    </rPh>
    <rPh sb="4" eb="6">
      <t>テイキ</t>
    </rPh>
    <phoneticPr fontId="3"/>
  </si>
  <si>
    <t>控訴提起</t>
  </si>
  <si>
    <t>再審（訴訟）</t>
    <rPh sb="3" eb="5">
      <t>ソショウ</t>
    </rPh>
    <phoneticPr fontId="3"/>
  </si>
  <si>
    <t>少額訴訟</t>
  </si>
  <si>
    <t>手形・小切手訴訟</t>
    <phoneticPr fontId="3"/>
  </si>
  <si>
    <t>通常訴訟</t>
  </si>
  <si>
    <t>新受</t>
  </si>
  <si>
    <t>旧受</t>
  </si>
  <si>
    <t>総数</t>
  </si>
  <si>
    <t>未済</t>
  </si>
  <si>
    <t>既済</t>
  </si>
  <si>
    <t>受理</t>
  </si>
  <si>
    <t>この表は、豊中簡易裁判所において受理した民事･行政事件の処理状況を掲げたものである。</t>
    <rPh sb="23" eb="25">
      <t>ギョウセイ</t>
    </rPh>
    <phoneticPr fontId="3"/>
  </si>
  <si>
    <t>その他の特別法犯</t>
    <rPh sb="0" eb="3">
      <t>ソノタ</t>
    </rPh>
    <rPh sb="4" eb="7">
      <t>トクベツホウ</t>
    </rPh>
    <rPh sb="7" eb="8">
      <t>ハン</t>
    </rPh>
    <phoneticPr fontId="3"/>
  </si>
  <si>
    <t>その他の刑法犯</t>
    <rPh sb="0" eb="3">
      <t>ソノタ</t>
    </rPh>
    <rPh sb="4" eb="7">
      <t>ケイホウハン</t>
    </rPh>
    <phoneticPr fontId="3"/>
  </si>
  <si>
    <t>窃盗</t>
    <rPh sb="0" eb="1">
      <t>セツ</t>
    </rPh>
    <rPh sb="1" eb="2">
      <t>ヌス</t>
    </rPh>
    <phoneticPr fontId="3"/>
  </si>
  <si>
    <t>公務執行妨害</t>
    <rPh sb="0" eb="1">
      <t>コウ</t>
    </rPh>
    <rPh sb="1" eb="2">
      <t>ツトム</t>
    </rPh>
    <rPh sb="2" eb="3">
      <t>モリ</t>
    </rPh>
    <rPh sb="3" eb="4">
      <t>ギョウ</t>
    </rPh>
    <rPh sb="4" eb="5">
      <t>サマタ</t>
    </rPh>
    <rPh sb="5" eb="6">
      <t>ガイ</t>
    </rPh>
    <phoneticPr fontId="3"/>
  </si>
  <si>
    <t>道路交通法</t>
  </si>
  <si>
    <t>過失運転致傷</t>
    <rPh sb="0" eb="2">
      <t>カシツ</t>
    </rPh>
    <rPh sb="2" eb="4">
      <t>ウンテン</t>
    </rPh>
    <rPh sb="4" eb="6">
      <t>チショウ</t>
    </rPh>
    <phoneticPr fontId="2"/>
  </si>
  <si>
    <t>重過失傷害</t>
  </si>
  <si>
    <t>業務上過失傷害</t>
  </si>
  <si>
    <t>過失運転致死</t>
    <rPh sb="0" eb="2">
      <t>カシツ</t>
    </rPh>
    <rPh sb="2" eb="4">
      <t>ウンテン</t>
    </rPh>
    <rPh sb="4" eb="6">
      <t>チシ</t>
    </rPh>
    <phoneticPr fontId="2"/>
  </si>
  <si>
    <t>重過失致死</t>
  </si>
  <si>
    <t>業務上過失致死</t>
  </si>
  <si>
    <t>総数</t>
    <rPh sb="0" eb="2">
      <t>ソウスウ</t>
    </rPh>
    <phoneticPr fontId="3"/>
  </si>
  <si>
    <t>罰金</t>
  </si>
  <si>
    <t>既済</t>
    <rPh sb="0" eb="1">
      <t>キ</t>
    </rPh>
    <rPh sb="1" eb="2">
      <t>スミ</t>
    </rPh>
    <phoneticPr fontId="3"/>
  </si>
  <si>
    <t>（単位　人）</t>
  </si>
  <si>
    <t>この表は、豊中簡易裁判所において受理した刑事略式事件の処理状況を掲げたものである。</t>
    <phoneticPr fontId="3"/>
  </si>
  <si>
    <t>その他の事件</t>
  </si>
  <si>
    <t>略式事件</t>
  </si>
  <si>
    <t>通常第一審事件
(再審事件を含む)</t>
    <rPh sb="0" eb="2">
      <t>ツウジョウ</t>
    </rPh>
    <rPh sb="2" eb="3">
      <t>ダイ</t>
    </rPh>
    <rPh sb="3" eb="5">
      <t>イッシン</t>
    </rPh>
    <rPh sb="5" eb="7">
      <t>ジケン</t>
    </rPh>
    <phoneticPr fontId="3"/>
  </si>
  <si>
    <t>新受</t>
    <phoneticPr fontId="2"/>
  </si>
  <si>
    <t>（単位　人）</t>
    <phoneticPr fontId="2"/>
  </si>
  <si>
    <t>この表は、豊中簡易裁判所において受理した刑事事件の処理状況を掲げたものである。</t>
    <phoneticPr fontId="2"/>
  </si>
  <si>
    <t>他</t>
  </si>
  <si>
    <t>賭博</t>
  </si>
  <si>
    <t>偽造</t>
  </si>
  <si>
    <t>詐欺</t>
  </si>
  <si>
    <t>その他</t>
  </si>
  <si>
    <t>知能犯</t>
  </si>
  <si>
    <t>その他</t>
    <rPh sb="2" eb="3">
      <t>タ</t>
    </rPh>
    <phoneticPr fontId="2"/>
  </si>
  <si>
    <t>風俗犯</t>
    <rPh sb="0" eb="2">
      <t>フウゾク</t>
    </rPh>
    <rPh sb="2" eb="3">
      <t>ハン</t>
    </rPh>
    <phoneticPr fontId="2"/>
  </si>
  <si>
    <t>知能犯</t>
    <rPh sb="0" eb="3">
      <t>チノウハン</t>
    </rPh>
    <phoneticPr fontId="2"/>
  </si>
  <si>
    <t>窃盗犯</t>
    <rPh sb="0" eb="3">
      <t>セットウハン</t>
    </rPh>
    <phoneticPr fontId="2"/>
  </si>
  <si>
    <t>粗暴犯</t>
    <rPh sb="0" eb="2">
      <t>ソボウ</t>
    </rPh>
    <rPh sb="2" eb="3">
      <t>ハン</t>
    </rPh>
    <phoneticPr fontId="2"/>
  </si>
  <si>
    <t>凶悪犯</t>
    <rPh sb="0" eb="3">
      <t>キョウアクハン</t>
    </rPh>
    <phoneticPr fontId="2"/>
  </si>
  <si>
    <t>総数</t>
    <rPh sb="0" eb="2">
      <t>ソウスウ</t>
    </rPh>
    <phoneticPr fontId="2"/>
  </si>
  <si>
    <t>恐喝</t>
  </si>
  <si>
    <t>傷害</t>
  </si>
  <si>
    <t>暴行</t>
  </si>
  <si>
    <t>粗暴犯</t>
  </si>
  <si>
    <t>窃盗</t>
  </si>
  <si>
    <t>放火</t>
  </si>
  <si>
    <t>強盗</t>
  </si>
  <si>
    <t>殺人</t>
  </si>
  <si>
    <t>凶悪犯</t>
  </si>
  <si>
    <t>盗品</t>
    <rPh sb="0" eb="2">
      <t>トウヒン</t>
    </rPh>
    <phoneticPr fontId="3"/>
  </si>
  <si>
    <t>風俗犯</t>
    <phoneticPr fontId="2"/>
  </si>
  <si>
    <t>再起</t>
    <phoneticPr fontId="2"/>
  </si>
  <si>
    <t>送致</t>
    <phoneticPr fontId="2"/>
  </si>
  <si>
    <t>中止</t>
    <phoneticPr fontId="2"/>
  </si>
  <si>
    <t>不起訴</t>
    <rPh sb="0" eb="3">
      <t>フキソ</t>
    </rPh>
    <phoneticPr fontId="2"/>
  </si>
  <si>
    <t>起訴</t>
    <phoneticPr fontId="2"/>
  </si>
  <si>
    <t>新受</t>
    <rPh sb="0" eb="1">
      <t>シン</t>
    </rPh>
    <phoneticPr fontId="2"/>
  </si>
  <si>
    <t>旧受</t>
    <rPh sb="0" eb="1">
      <t>キュウ</t>
    </rPh>
    <rPh sb="1" eb="2">
      <t>ウ</t>
    </rPh>
    <phoneticPr fontId="2"/>
  </si>
  <si>
    <t>消防ポンプ自動車数</t>
  </si>
  <si>
    <t>分団数</t>
  </si>
  <si>
    <t>消防団数</t>
  </si>
  <si>
    <t>消防団</t>
  </si>
  <si>
    <t>救急車両台数</t>
  </si>
  <si>
    <t>消防局</t>
    <rPh sb="2" eb="3">
      <t>キョク</t>
    </rPh>
    <phoneticPr fontId="2"/>
  </si>
  <si>
    <t>消防局・署</t>
    <rPh sb="2" eb="3">
      <t>キョク</t>
    </rPh>
    <phoneticPr fontId="2"/>
  </si>
  <si>
    <t>負傷者</t>
  </si>
  <si>
    <t>死者</t>
  </si>
  <si>
    <t>歩行者</t>
  </si>
  <si>
    <t>自転車</t>
  </si>
  <si>
    <t>二輪車</t>
  </si>
  <si>
    <t>貨物車</t>
  </si>
  <si>
    <t>乗用車</t>
  </si>
  <si>
    <t>右左折</t>
    <rPh sb="1" eb="2">
      <t>ヒダリ</t>
    </rPh>
    <phoneticPr fontId="2"/>
  </si>
  <si>
    <t>出合頭</t>
    <rPh sb="1" eb="2">
      <t>ア</t>
    </rPh>
    <phoneticPr fontId="3"/>
  </si>
  <si>
    <t>追突</t>
    <phoneticPr fontId="2"/>
  </si>
  <si>
    <t>車単独</t>
  </si>
  <si>
    <t>人対列車</t>
    <rPh sb="0" eb="1">
      <t>ヒト</t>
    </rPh>
    <rPh sb="1" eb="2">
      <t>タイ</t>
    </rPh>
    <rPh sb="2" eb="4">
      <t>レッシャ</t>
    </rPh>
    <phoneticPr fontId="2"/>
  </si>
  <si>
    <t>人対車</t>
  </si>
  <si>
    <t>急病</t>
    <phoneticPr fontId="2"/>
  </si>
  <si>
    <t>水難</t>
    <phoneticPr fontId="2"/>
  </si>
  <si>
    <t>火災</t>
    <phoneticPr fontId="2"/>
  </si>
  <si>
    <t>-</t>
  </si>
  <si>
    <t>火入れ</t>
  </si>
  <si>
    <t>取灰</t>
  </si>
  <si>
    <t>たき火</t>
  </si>
  <si>
    <t>火あそび</t>
  </si>
  <si>
    <t>排気管</t>
  </si>
  <si>
    <t>ボイラー</t>
  </si>
  <si>
    <t>こたつ</t>
  </si>
  <si>
    <t>ストーブ</t>
  </si>
  <si>
    <t>焼却炉</t>
  </si>
  <si>
    <t>炉</t>
  </si>
  <si>
    <t>かまど</t>
  </si>
  <si>
    <t>こんろ</t>
  </si>
  <si>
    <t>たばこ</t>
  </si>
  <si>
    <t>その他</t>
    <phoneticPr fontId="2"/>
  </si>
  <si>
    <t>爆発</t>
    <rPh sb="0" eb="2">
      <t>バクハツ</t>
    </rPh>
    <phoneticPr fontId="2"/>
  </si>
  <si>
    <t>林野</t>
    <rPh sb="0" eb="1">
      <t>ハヤシ</t>
    </rPh>
    <rPh sb="1" eb="2">
      <t>ノ</t>
    </rPh>
    <phoneticPr fontId="3"/>
  </si>
  <si>
    <t>車両</t>
  </si>
  <si>
    <t>建物</t>
  </si>
  <si>
    <t>総額</t>
  </si>
  <si>
    <t>軽症</t>
  </si>
  <si>
    <t>中等症</t>
  </si>
  <si>
    <t>重症</t>
  </si>
  <si>
    <t>小損</t>
  </si>
  <si>
    <t>半損</t>
  </si>
  <si>
    <t>全損</t>
  </si>
  <si>
    <t>ぼや</t>
  </si>
  <si>
    <t>部分焼</t>
  </si>
  <si>
    <t>半焼</t>
  </si>
  <si>
    <t>全焼</t>
  </si>
  <si>
    <t>り災世帯</t>
  </si>
  <si>
    <t>焼損棟数</t>
  </si>
  <si>
    <t>発生件数</t>
  </si>
  <si>
    <t>-</t>
    <phoneticPr fontId="2"/>
  </si>
  <si>
    <t>資　料    大阪地方裁判所</t>
    <phoneticPr fontId="2"/>
  </si>
  <si>
    <t>資　料    大阪地方裁判所</t>
    <rPh sb="7" eb="9">
      <t>オオサカ</t>
    </rPh>
    <rPh sb="9" eb="11">
      <t>チホウ</t>
    </rPh>
    <rPh sb="11" eb="14">
      <t>サイバンショ</t>
    </rPh>
    <phoneticPr fontId="2"/>
  </si>
  <si>
    <t>（単位　件）</t>
    <phoneticPr fontId="2"/>
  </si>
  <si>
    <t>30万円
以上</t>
    <rPh sb="5" eb="7">
      <t>イジョウ</t>
    </rPh>
    <phoneticPr fontId="3"/>
  </si>
  <si>
    <t>20万円
以上</t>
    <rPh sb="5" eb="7">
      <t>イジョウ</t>
    </rPh>
    <phoneticPr fontId="3"/>
  </si>
  <si>
    <t>10万円
以上</t>
    <rPh sb="5" eb="7">
      <t>イジョウ</t>
    </rPh>
    <phoneticPr fontId="3"/>
  </si>
  <si>
    <t>この表は、豊中区検察庁にかかる受理・処理状況を掲げたものである。</t>
    <phoneticPr fontId="2"/>
  </si>
  <si>
    <t>公判請求</t>
    <phoneticPr fontId="2"/>
  </si>
  <si>
    <t>起訴猶予</t>
    <phoneticPr fontId="2"/>
  </si>
  <si>
    <t>資　料    大阪府　豊中警察署、豊中南警察署</t>
    <phoneticPr fontId="2"/>
  </si>
  <si>
    <t>一般犯</t>
    <rPh sb="0" eb="2">
      <t>イッパン</t>
    </rPh>
    <rPh sb="2" eb="3">
      <t>ハン</t>
    </rPh>
    <phoneticPr fontId="2"/>
  </si>
  <si>
    <t>資　料　　大阪府　豊中警察署、豊中南警察署</t>
    <phoneticPr fontId="2"/>
  </si>
  <si>
    <t>資　料    消防局　消防総務課</t>
    <phoneticPr fontId="2"/>
  </si>
  <si>
    <t>消防職員数（定数）</t>
    <phoneticPr fontId="2"/>
  </si>
  <si>
    <t>資　料    消防局　救急救命課</t>
    <phoneticPr fontId="2"/>
  </si>
  <si>
    <t>資　料    消防局　警防課</t>
    <phoneticPr fontId="2"/>
  </si>
  <si>
    <t>50万円以上
100万円未満</t>
    <rPh sb="4" eb="6">
      <t>イジョウ</t>
    </rPh>
    <phoneticPr fontId="3"/>
  </si>
  <si>
    <t>資　料　　大阪地方検察庁</t>
    <phoneticPr fontId="2"/>
  </si>
  <si>
    <t>この表は、市内における犯罪少年等の検挙・解決人員を掲げたものである。なお、暴力行為等処罰に関する法律も含む。</t>
    <phoneticPr fontId="2"/>
  </si>
  <si>
    <t>死傷者（人）</t>
    <phoneticPr fontId="2"/>
  </si>
  <si>
    <t>注2）    再任用職員を含む。　</t>
    <rPh sb="0" eb="1">
      <t>チュウ</t>
    </rPh>
    <phoneticPr fontId="2"/>
  </si>
  <si>
    <t>令和元年</t>
    <rPh sb="0" eb="4">
      <t>レイワガンネン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</si>
  <si>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</si>
  <si>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</si>
  <si>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</si>
  <si>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自動車の保管場所の確保等に関する法律</t>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</si>
  <si>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</si>
  <si>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</si>
  <si>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</si>
  <si>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</si>
  <si>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</si>
  <si>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</si>
  <si>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</si>
  <si>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</si>
  <si>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</si>
  <si>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</si>
  <si>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</si>
  <si>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</si>
  <si>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令和3年</t>
    <rPh sb="0" eb="2">
      <t>レイワ</t>
    </rPh>
    <phoneticPr fontId="2"/>
  </si>
  <si>
    <t>令和4年</t>
    <rPh sb="0" eb="2">
      <t>レイワ</t>
    </rPh>
    <phoneticPr fontId="2"/>
  </si>
  <si>
    <t>令和5年</t>
    <rPh sb="0" eb="2">
      <t>レイワ</t>
    </rPh>
    <rPh sb="3" eb="4">
      <t>ネン</t>
    </rPh>
    <phoneticPr fontId="2"/>
  </si>
  <si>
    <t>令和元年</t>
    <rPh sb="2" eb="4">
      <t>ガンネン</t>
    </rPh>
    <phoneticPr fontId="2"/>
  </si>
  <si>
    <t>り災人員（人）</t>
    <rPh sb="5" eb="6">
      <t>ニン</t>
    </rPh>
    <phoneticPr fontId="2"/>
  </si>
  <si>
    <t>損害額（千円）</t>
    <rPh sb="4" eb="5">
      <t>セン</t>
    </rPh>
    <rPh sb="5" eb="6">
      <t>エン</t>
    </rPh>
    <phoneticPr fontId="2"/>
  </si>
  <si>
    <t>消署数</t>
    <phoneticPr fontId="2"/>
  </si>
  <si>
    <t>団員数（実数）</t>
    <phoneticPr fontId="2"/>
  </si>
  <si>
    <t>団員数（定数）</t>
    <phoneticPr fontId="2"/>
  </si>
  <si>
    <t>区分</t>
    <rPh sb="0" eb="2">
      <t>クブン</t>
    </rPh>
    <phoneticPr fontId="2"/>
  </si>
  <si>
    <t>区分</t>
    <rPh sb="0" eb="2">
      <t>クブン</t>
    </rPh>
    <phoneticPr fontId="2"/>
  </si>
  <si>
    <t>区分</t>
    <rPh sb="0" eb="2">
      <t>クブン</t>
    </rPh>
    <phoneticPr fontId="2"/>
  </si>
  <si>
    <t>風呂かまど</t>
  </si>
  <si>
    <t>煙突・煙道</t>
  </si>
  <si>
    <t>電気機器</t>
  </si>
  <si>
    <t>電気装置</t>
  </si>
  <si>
    <t>電灯・電話等の配線</t>
  </si>
  <si>
    <t>内燃機関</t>
  </si>
  <si>
    <t>配線器具</t>
  </si>
  <si>
    <t>溶接機・切断機</t>
  </si>
  <si>
    <t>灯火（灯明等）</t>
  </si>
  <si>
    <t>衝突の火花</t>
  </si>
  <si>
    <t>放火の疑い</t>
  </si>
  <si>
    <t>不明・調査中</t>
  </si>
  <si>
    <t>令和2年</t>
    <phoneticPr fontId="2"/>
  </si>
  <si>
    <t>車対車
（自転車を含む）</t>
    <phoneticPr fontId="2"/>
  </si>
  <si>
    <t>各年4月1日現在</t>
    <rPh sb="0" eb="2">
      <t>カクネン</t>
    </rPh>
    <rPh sb="3" eb="4">
      <t>ガツ</t>
    </rPh>
    <rPh sb="5" eb="6">
      <t>ニチ</t>
    </rPh>
    <rPh sb="6" eb="8">
      <t>ゲンザイ</t>
    </rPh>
    <phoneticPr fontId="2"/>
  </si>
  <si>
    <t>　　　　 -</t>
    <phoneticPr fontId="2"/>
  </si>
  <si>
    <t>　　　　　　 -</t>
  </si>
  <si>
    <t>　　　　　　 -</t>
    <phoneticPr fontId="2"/>
  </si>
  <si>
    <t>検察官認知・直受</t>
    <rPh sb="0" eb="3">
      <t>ケンサツカン</t>
    </rPh>
    <rPh sb="3" eb="5">
      <t>ニンチ</t>
    </rPh>
    <rPh sb="6" eb="7">
      <t>チョク</t>
    </rPh>
    <rPh sb="7" eb="8">
      <t>ウ</t>
    </rPh>
    <phoneticPr fontId="2"/>
  </si>
  <si>
    <t>司法警察員から</t>
    <rPh sb="4" eb="5">
      <t>イン</t>
    </rPh>
    <phoneticPr fontId="2"/>
  </si>
  <si>
    <t>他の検察庁から</t>
    <rPh sb="4" eb="5">
      <t>チョウ</t>
    </rPh>
    <phoneticPr fontId="2"/>
  </si>
  <si>
    <t>家庭裁判所から</t>
    <rPh sb="4" eb="5">
      <t>トコロ</t>
    </rPh>
    <phoneticPr fontId="2"/>
  </si>
  <si>
    <t>略式命令請求</t>
    <phoneticPr fontId="2"/>
  </si>
  <si>
    <t>即決裁判請求</t>
    <rPh sb="0" eb="1">
      <t>ソク</t>
    </rPh>
    <phoneticPr fontId="3"/>
  </si>
  <si>
    <t>嫌疑不十分</t>
    <phoneticPr fontId="2"/>
  </si>
  <si>
    <t>他の検察庁に</t>
    <phoneticPr fontId="2"/>
  </si>
  <si>
    <t>家庭裁判所に</t>
    <phoneticPr fontId="2"/>
  </si>
  <si>
    <t>犯罪少年
（刑法犯・触法少年含む）</t>
    <rPh sb="0" eb="2">
      <t>ハンザイ</t>
    </rPh>
    <rPh sb="2" eb="4">
      <t>ショウネン</t>
    </rPh>
    <rPh sb="6" eb="9">
      <t>ケイホウハン</t>
    </rPh>
    <rPh sb="10" eb="12">
      <t>ショクホウ</t>
    </rPh>
    <rPh sb="12" eb="14">
      <t>ショウネン</t>
    </rPh>
    <rPh sb="14" eb="15">
      <t>フク</t>
    </rPh>
    <phoneticPr fontId="2"/>
  </si>
  <si>
    <t>（再掲）触法少年</t>
    <rPh sb="1" eb="3">
      <t>サイケイ</t>
    </rPh>
    <rPh sb="4" eb="6">
      <t>ショクホウ</t>
    </rPh>
    <rPh sb="6" eb="8">
      <t>ショウネン</t>
    </rPh>
    <phoneticPr fontId="2"/>
  </si>
  <si>
    <t>正面衝突</t>
    <phoneticPr fontId="2"/>
  </si>
  <si>
    <t>マッチ・ライター</t>
    <phoneticPr fontId="2"/>
  </si>
  <si>
    <t>目次</t>
    <rPh sb="0" eb="2">
      <t>モクジ</t>
    </rPh>
    <phoneticPr fontId="2"/>
  </si>
  <si>
    <t>項目　タイトル</t>
    <rPh sb="0" eb="2">
      <t>コウモク</t>
    </rPh>
    <phoneticPr fontId="2"/>
  </si>
  <si>
    <t>←各タイトルをクリックすると各ページへ</t>
    <rPh sb="1" eb="2">
      <t>カク</t>
    </rPh>
    <rPh sb="14" eb="15">
      <t>カク</t>
    </rPh>
    <phoneticPr fontId="2"/>
  </si>
  <si>
    <t>豊中
警察署</t>
    <rPh sb="0" eb="2">
      <t>トヨナカ</t>
    </rPh>
    <rPh sb="3" eb="6">
      <t>ケイサツショ</t>
    </rPh>
    <phoneticPr fontId="2"/>
  </si>
  <si>
    <t>豊中南
警察署</t>
    <rPh sb="0" eb="2">
      <t>トヨナカ</t>
    </rPh>
    <rPh sb="2" eb="3">
      <t>ミナミ</t>
    </rPh>
    <rPh sb="4" eb="7">
      <t>ケイサツショ</t>
    </rPh>
    <phoneticPr fontId="2"/>
  </si>
  <si>
    <t>自然
災害</t>
    <phoneticPr fontId="2"/>
  </si>
  <si>
    <t>交通
事故</t>
    <rPh sb="3" eb="5">
      <t>ジコ</t>
    </rPh>
    <phoneticPr fontId="3"/>
  </si>
  <si>
    <t>労働
災害</t>
    <rPh sb="1" eb="2">
      <t>ドウ</t>
    </rPh>
    <rPh sb="4" eb="5">
      <t>ガイ</t>
    </rPh>
    <phoneticPr fontId="3"/>
  </si>
  <si>
    <t>運動
競技</t>
    <rPh sb="3" eb="5">
      <t>キョウギ</t>
    </rPh>
    <phoneticPr fontId="3"/>
  </si>
  <si>
    <t>一般
負傷</t>
    <rPh sb="3" eb="5">
      <t>フショウ</t>
    </rPh>
    <phoneticPr fontId="3"/>
  </si>
  <si>
    <t>加害
事故</t>
    <rPh sb="3" eb="5">
      <t>ジコ</t>
    </rPh>
    <phoneticPr fontId="3"/>
  </si>
  <si>
    <t>自損
行為</t>
    <rPh sb="3" eb="5">
      <t>コウイ</t>
    </rPh>
    <phoneticPr fontId="3"/>
  </si>
  <si>
    <t>罰金･科料のうち
仮納付を命ぜられたもの</t>
    <rPh sb="0" eb="2">
      <t>バッキン</t>
    </rPh>
    <rPh sb="3" eb="5">
      <t>カリョウ</t>
    </rPh>
    <phoneticPr fontId="3"/>
  </si>
  <si>
    <t>5万円
以上</t>
    <rPh sb="4" eb="6">
      <t>イジョウ</t>
    </rPh>
    <phoneticPr fontId="3"/>
  </si>
  <si>
    <t>3万円
以上</t>
    <rPh sb="4" eb="6">
      <t>イジョウ</t>
    </rPh>
    <phoneticPr fontId="3"/>
  </si>
  <si>
    <t>1万円
以上</t>
    <rPh sb="4" eb="6">
      <t>イジョウ</t>
    </rPh>
    <phoneticPr fontId="3"/>
  </si>
  <si>
    <t>1万円
未満</t>
    <rPh sb="4" eb="6">
      <t>ミマン</t>
    </rPh>
    <phoneticPr fontId="3"/>
  </si>
  <si>
    <t xml:space="preserve">注1）    １分署含む。    </t>
    <rPh sb="0" eb="1">
      <t>チュウ</t>
    </rPh>
    <phoneticPr fontId="2"/>
  </si>
  <si>
    <t>凶悪犯</t>
    <phoneticPr fontId="2"/>
  </si>
  <si>
    <t>第一原因者別（件）</t>
    <rPh sb="7" eb="8">
      <t>ケン</t>
    </rPh>
    <phoneticPr fontId="2"/>
  </si>
  <si>
    <t>少額訴訟判決に対する異議申立て</t>
    <rPh sb="4" eb="6">
      <t>ハンケツ</t>
    </rPh>
    <rPh sb="7" eb="8">
      <t>タイ</t>
    </rPh>
    <phoneticPr fontId="3"/>
  </si>
  <si>
    <t>少額異議判決に対する特別上告提起</t>
    <rPh sb="0" eb="2">
      <t>ショウガク</t>
    </rPh>
    <rPh sb="2" eb="4">
      <t>イギ</t>
    </rPh>
    <rPh sb="4" eb="6">
      <t>ハンケツ</t>
    </rPh>
    <rPh sb="7" eb="8">
      <t>タイ</t>
    </rPh>
    <rPh sb="10" eb="12">
      <t>トクベツ</t>
    </rPh>
    <rPh sb="12" eb="14">
      <t>ジョウコク</t>
    </rPh>
    <rPh sb="14" eb="16">
      <t>テイキ</t>
    </rPh>
    <phoneticPr fontId="3"/>
  </si>
  <si>
    <t>科料・その他</t>
    <rPh sb="3" eb="6">
      <t>ソノタ</t>
    </rPh>
    <phoneticPr fontId="3"/>
  </si>
  <si>
    <t>略式不能又は不相当</t>
    <rPh sb="0" eb="2">
      <t>リャクシキ</t>
    </rPh>
    <rPh sb="2" eb="4">
      <t>フノウ</t>
    </rPh>
    <rPh sb="4" eb="5">
      <t>マタ</t>
    </rPh>
    <rPh sb="6" eb="7">
      <t>フ</t>
    </rPh>
    <rPh sb="7" eb="9">
      <t>ソウトウ</t>
    </rPh>
    <phoneticPr fontId="3"/>
  </si>
  <si>
    <t>運動
競技</t>
    <rPh sb="3" eb="5">
      <t>キョウギ</t>
    </rPh>
    <rPh sb="4" eb="5">
      <t>ワザ</t>
    </rPh>
    <phoneticPr fontId="3"/>
  </si>
  <si>
    <r>
      <t>出張所数</t>
    </r>
    <r>
      <rPr>
        <vertAlign val="superscript"/>
        <sz val="10"/>
        <rFont val="HGPｺﾞｼｯｸM"/>
        <family val="3"/>
        <charset val="128"/>
      </rPr>
      <t>1)</t>
    </r>
    <phoneticPr fontId="2"/>
  </si>
  <si>
    <r>
      <t>消防職員数（実数）</t>
    </r>
    <r>
      <rPr>
        <vertAlign val="superscript"/>
        <sz val="10"/>
        <rFont val="HGPｺﾞｼｯｸM"/>
        <family val="3"/>
        <charset val="128"/>
      </rPr>
      <t>2)</t>
    </r>
    <phoneticPr fontId="2"/>
  </si>
  <si>
    <t>建物
火災</t>
    <phoneticPr fontId="2"/>
  </si>
  <si>
    <t>車両
火災</t>
    <phoneticPr fontId="2"/>
  </si>
  <si>
    <t>その他
の火災</t>
    <phoneticPr fontId="2"/>
  </si>
  <si>
    <t>焼損
床面積</t>
    <phoneticPr fontId="2"/>
  </si>
  <si>
    <t>焼損
表面積</t>
    <phoneticPr fontId="2"/>
  </si>
  <si>
    <t>火災種別</t>
    <phoneticPr fontId="2"/>
  </si>
  <si>
    <t>建物
焼損
面積
（㎡）</t>
    <phoneticPr fontId="2"/>
  </si>
  <si>
    <t>令和
元年</t>
    <rPh sb="3" eb="5">
      <t>ガンネン</t>
    </rPh>
    <phoneticPr fontId="2"/>
  </si>
  <si>
    <t>令和
2年</t>
    <rPh sb="0" eb="2">
      <t>レイワ</t>
    </rPh>
    <rPh sb="4" eb="5">
      <t>ネン</t>
    </rPh>
    <phoneticPr fontId="2"/>
  </si>
  <si>
    <t>令和
3年</t>
    <rPh sb="0" eb="2">
      <t>レイワ</t>
    </rPh>
    <rPh sb="4" eb="5">
      <t>ネン</t>
    </rPh>
    <phoneticPr fontId="2"/>
  </si>
  <si>
    <t>令和
4年</t>
    <rPh sb="0" eb="2">
      <t>レイワ</t>
    </rPh>
    <rPh sb="4" eb="5">
      <t>ネン</t>
    </rPh>
    <phoneticPr fontId="2"/>
  </si>
  <si>
    <t>1
月</t>
    <rPh sb="2" eb="3">
      <t>ガツ</t>
    </rPh>
    <phoneticPr fontId="2"/>
  </si>
  <si>
    <t>2
月</t>
    <rPh sb="2" eb="3">
      <t>ガツ</t>
    </rPh>
    <phoneticPr fontId="2"/>
  </si>
  <si>
    <t>3
月</t>
    <rPh sb="2" eb="3">
      <t>ガツ</t>
    </rPh>
    <phoneticPr fontId="2"/>
  </si>
  <si>
    <t>4
月</t>
    <rPh sb="2" eb="3">
      <t>ガツ</t>
    </rPh>
    <phoneticPr fontId="2"/>
  </si>
  <si>
    <t>5
月</t>
    <rPh sb="2" eb="3">
      <t>ガツ</t>
    </rPh>
    <phoneticPr fontId="2"/>
  </si>
  <si>
    <t>6
月</t>
    <rPh sb="2" eb="3">
      <t>ガツ</t>
    </rPh>
    <phoneticPr fontId="2"/>
  </si>
  <si>
    <t>7
月</t>
    <rPh sb="2" eb="3">
      <t>ガツ</t>
    </rPh>
    <phoneticPr fontId="2"/>
  </si>
  <si>
    <t>8
月</t>
    <rPh sb="2" eb="3">
      <t>ガツ</t>
    </rPh>
    <phoneticPr fontId="2"/>
  </si>
  <si>
    <t>9
月</t>
    <rPh sb="2" eb="3">
      <t>ガツ</t>
    </rPh>
    <phoneticPr fontId="2"/>
  </si>
  <si>
    <t>10
月</t>
    <rPh sb="3" eb="4">
      <t>ガツ</t>
    </rPh>
    <phoneticPr fontId="2"/>
  </si>
  <si>
    <t>11
月</t>
    <rPh sb="3" eb="4">
      <t>ガツ</t>
    </rPh>
    <phoneticPr fontId="2"/>
  </si>
  <si>
    <t>12
月</t>
    <rPh sb="3" eb="4">
      <t>ガツ</t>
    </rPh>
    <phoneticPr fontId="2"/>
  </si>
  <si>
    <t>注）　数値は、各年次の算出時点での値を記載。</t>
    <phoneticPr fontId="2"/>
  </si>
  <si>
    <t>100
万円</t>
    <phoneticPr fontId="3"/>
  </si>
  <si>
    <t>第13章　司法、警察および消防</t>
    <rPh sb="0" eb="1">
      <t>ダイ</t>
    </rPh>
    <rPh sb="3" eb="4">
      <t>ショウ</t>
    </rPh>
    <rPh sb="5" eb="7">
      <t>シホウ</t>
    </rPh>
    <rPh sb="8" eb="10">
      <t>ケイサツ</t>
    </rPh>
    <rPh sb="13" eb="15">
      <t>ショウボウ</t>
    </rPh>
    <phoneticPr fontId="2"/>
  </si>
  <si>
    <t>令和
5年</t>
    <rPh sb="0" eb="2">
      <t>レイワ</t>
    </rPh>
    <rPh sb="4" eb="5">
      <t>ネン</t>
    </rPh>
    <phoneticPr fontId="2"/>
  </si>
  <si>
    <t>令和6年</t>
    <rPh sb="0" eb="2">
      <t>レイワ</t>
    </rPh>
    <rPh sb="3" eb="4">
      <t>ネン</t>
    </rPh>
    <phoneticPr fontId="2"/>
  </si>
  <si>
    <t>令和元年</t>
    <rPh sb="0" eb="2">
      <t>レイワ</t>
    </rPh>
    <rPh sb="2" eb="3">
      <t>ガン</t>
    </rPh>
    <rPh sb="3" eb="4">
      <t>ネン</t>
    </rPh>
    <phoneticPr fontId="2"/>
  </si>
  <si>
    <t>-</t>
    <phoneticPr fontId="2"/>
  </si>
  <si>
    <t>-</t>
    <phoneticPr fontId="2"/>
  </si>
  <si>
    <t>注1）　令和5年から名称変更。</t>
    <rPh sb="4" eb="6">
      <t>レイワ</t>
    </rPh>
    <rPh sb="7" eb="8">
      <t>ネン</t>
    </rPh>
    <rPh sb="10" eb="14">
      <t>メイショウヘンコウ</t>
    </rPh>
    <phoneticPr fontId="2"/>
  </si>
  <si>
    <r>
      <t>不同意性交等</t>
    </r>
    <r>
      <rPr>
        <vertAlign val="superscript"/>
        <sz val="10"/>
        <rFont val="HGPｺﾞｼｯｸM"/>
        <family val="3"/>
        <charset val="128"/>
      </rPr>
      <t>1)</t>
    </r>
    <rPh sb="0" eb="3">
      <t>フドウイ</t>
    </rPh>
    <rPh sb="3" eb="5">
      <t>セイコウ</t>
    </rPh>
    <rPh sb="5" eb="6">
      <t>トウ</t>
    </rPh>
    <phoneticPr fontId="2"/>
  </si>
  <si>
    <r>
      <t>不同意
わいせつ等</t>
    </r>
    <r>
      <rPr>
        <vertAlign val="superscript"/>
        <sz val="10"/>
        <rFont val="HGPｺﾞｼｯｸM"/>
        <family val="3"/>
        <charset val="128"/>
      </rPr>
      <t>1)</t>
    </r>
    <rPh sb="0" eb="3">
      <t>フドウイ</t>
    </rPh>
    <rPh sb="8" eb="9">
      <t>トウ</t>
    </rPh>
    <phoneticPr fontId="2"/>
  </si>
  <si>
    <t>注1）　令和5年から名称変更。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</si>
</sst>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vertAlign val="superscript"/>
      <sz val="10"/>
      <name val="HGPｺﾞｼｯｸM"/>
      <family val="3"/>
      <charset val="128"/>
    </font>
    <font>
      <sz val="8.5"/>
      <name val="HGPｺﾞｼｯｸM"/>
      <family val="3"/>
      <charset val="128"/>
    </font>
    <font>
      <sz val="9"/>
      <name val="HGPｺﾞｼｯｸM"/>
      <family val="3"/>
      <charset val="128"/>
    </font>
    <font>
      <sz val="9.5"/>
      <name val="HGPｺﾞｼｯｸM"/>
      <family val="3"/>
      <charset val="128"/>
    </font>
    <font>
      <sz val="20"/>
      <name val="HGPｺﾞｼｯｸM"/>
      <family val="3"/>
      <charset val="128"/>
    </font>
    <font>
      <u/>
      <sz val="11"/>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top style="dotted">
        <color rgb="FF3F3F3F"/>
      </top>
      <bottom style="dotted">
        <color rgb="FF3F3F3F"/>
      </bottom>
      <diagonal/>
    </border>
    <border>
      <left/>
      <right/>
      <top style="hair">
        <color indexed="64"/>
      </top>
      <bottom style="thin">
        <color indexed="64"/>
      </bottom>
      <diagonal/>
    </border>
  </borders>
  <cellStyleXfs count="4">
    <xf numFmtId="0" fontId="0" fillId="0" borderId="0"/>
    <xf numFmtId="38" fontId="1" fillId="0" borderId="0" applyFont="0" applyFill="0" applyBorder="0" applyAlignment="0" applyProtection="0"/>
    <xf numFmtId="0" fontId="5" fillId="2" borderId="30">
      <alignment vertical="center"/>
    </xf>
    <xf numFmtId="0" fontId="13" fillId="0" borderId="0" applyNumberFormat="0" applyFill="0" applyBorder="0" applyAlignment="0" applyProtection="0"/>
  </cellStyleXfs>
  <cellXfs count="269">
    <xf numFmtId="0" fontId="0" fillId="0" borderId="0" xfId="0"/>
    <xf numFmtId="0" fontId="0" fillId="2" borderId="0" xfId="0" applyFill="1"/>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xf numFmtId="38" fontId="4" fillId="2" borderId="20" xfId="1" applyFont="1" applyFill="1" applyBorder="1" applyAlignment="1">
      <alignment horizontal="right" vertical="center"/>
    </xf>
    <xf numFmtId="38" fontId="4" fillId="2" borderId="5" xfId="1" applyFont="1" applyFill="1" applyBorder="1" applyAlignment="1">
      <alignment horizontal="right" vertical="center"/>
    </xf>
    <xf numFmtId="38" fontId="4" fillId="2" borderId="5" xfId="1" applyFont="1" applyFill="1" applyBorder="1" applyAlignment="1" applyProtection="1">
      <alignment horizontal="right" vertical="center"/>
      <protection locked="0"/>
    </xf>
    <xf numFmtId="38" fontId="4" fillId="2" borderId="21" xfId="1" applyFont="1" applyFill="1" applyBorder="1" applyAlignment="1">
      <alignment horizontal="distributed" vertical="center"/>
    </xf>
    <xf numFmtId="38" fontId="4" fillId="2" borderId="4" xfId="1" applyFont="1" applyFill="1" applyBorder="1" applyAlignment="1">
      <alignment horizontal="right" vertical="center"/>
    </xf>
    <xf numFmtId="38" fontId="4" fillId="2" borderId="0" xfId="1" applyFont="1" applyFill="1" applyBorder="1" applyAlignment="1">
      <alignment horizontal="right" vertical="center"/>
    </xf>
    <xf numFmtId="38" fontId="4" fillId="2" borderId="0" xfId="1" applyFont="1" applyFill="1" applyBorder="1" applyAlignment="1" applyProtection="1">
      <alignment horizontal="right" vertical="center"/>
      <protection locked="0"/>
    </xf>
    <xf numFmtId="38" fontId="4" fillId="2" borderId="19" xfId="1" applyFont="1" applyFill="1" applyBorder="1" applyAlignment="1">
      <alignment horizontal="distributed" vertical="center"/>
    </xf>
    <xf numFmtId="38" fontId="4" fillId="2" borderId="0" xfId="1" applyFont="1" applyFill="1" applyBorder="1" applyAlignment="1">
      <alignment horizontal="distributed" vertical="center" shrinkToFit="1"/>
    </xf>
    <xf numFmtId="38" fontId="4" fillId="2" borderId="19" xfId="1" applyFont="1" applyFill="1" applyBorder="1" applyAlignment="1">
      <alignment horizontal="distributed" vertical="center" shrinkToFit="1"/>
    </xf>
    <xf numFmtId="38" fontId="4" fillId="2" borderId="0" xfId="1" applyFont="1" applyFill="1" applyBorder="1" applyAlignment="1">
      <alignment horizontal="distributed" vertical="center" wrapText="1"/>
    </xf>
    <xf numFmtId="38" fontId="4" fillId="2" borderId="19" xfId="1" applyFont="1" applyFill="1" applyBorder="1" applyAlignment="1">
      <alignment horizontal="distributed" vertical="center" wrapText="1"/>
    </xf>
    <xf numFmtId="38" fontId="4" fillId="2" borderId="0" xfId="1" applyFont="1" applyFill="1" applyBorder="1" applyAlignment="1">
      <alignment horizontal="distributed" vertical="center" wrapText="1" shrinkToFit="1"/>
    </xf>
    <xf numFmtId="38" fontId="4" fillId="2" borderId="19" xfId="1" applyFont="1" applyFill="1" applyBorder="1" applyAlignment="1">
      <alignment horizontal="distributed" vertical="center" wrapText="1" shrinkToFit="1"/>
    </xf>
    <xf numFmtId="38" fontId="4" fillId="2" borderId="25" xfId="1" applyFont="1" applyFill="1" applyBorder="1" applyAlignment="1">
      <alignment horizontal="distributed" vertical="center" shrinkToFit="1"/>
    </xf>
    <xf numFmtId="38" fontId="4" fillId="2" borderId="23" xfId="1" applyFont="1" applyFill="1" applyBorder="1" applyAlignment="1">
      <alignment horizontal="distributed" vertical="center" wrapText="1"/>
    </xf>
    <xf numFmtId="38" fontId="4" fillId="2" borderId="2" xfId="1" applyFont="1" applyFill="1" applyBorder="1" applyAlignment="1">
      <alignment horizontal="right" vertical="center"/>
    </xf>
    <xf numFmtId="38" fontId="4" fillId="2" borderId="2" xfId="1" applyFont="1" applyFill="1" applyBorder="1" applyAlignment="1" applyProtection="1">
      <alignment horizontal="right" vertical="center"/>
      <protection locked="0"/>
    </xf>
    <xf numFmtId="0" fontId="4" fillId="2" borderId="0" xfId="0" applyFont="1" applyFill="1" applyAlignment="1">
      <alignment horizontal="right" vertical="center"/>
    </xf>
    <xf numFmtId="38" fontId="4" fillId="2" borderId="17" xfId="1" applyFont="1" applyFill="1" applyBorder="1" applyAlignment="1">
      <alignment horizontal="distributed" vertical="center" justifyLastLine="1"/>
    </xf>
    <xf numFmtId="38" fontId="4" fillId="2" borderId="17" xfId="1" applyFont="1" applyFill="1" applyBorder="1" applyAlignment="1">
      <alignment horizontal="distributed" vertical="distributed"/>
    </xf>
    <xf numFmtId="0" fontId="4" fillId="2" borderId="0" xfId="0" applyFont="1" applyFill="1" applyAlignment="1">
      <alignment vertical="center" wrapText="1"/>
    </xf>
    <xf numFmtId="38" fontId="4" fillId="2" borderId="24" xfId="1" applyFont="1" applyFill="1" applyBorder="1" applyAlignment="1">
      <alignment horizontal="distributed" vertical="center" wrapText="1" justifyLastLine="1"/>
    </xf>
    <xf numFmtId="0" fontId="4" fillId="2" borderId="0" xfId="0" applyFont="1" applyFill="1" applyAlignment="1">
      <alignment horizontal="distributed" justifyLastLine="1"/>
    </xf>
    <xf numFmtId="38" fontId="4" fillId="2" borderId="21" xfId="1" applyFont="1" applyFill="1" applyBorder="1" applyAlignment="1">
      <alignment horizontal="distributed" vertical="center" justifyLastLine="1"/>
    </xf>
    <xf numFmtId="38" fontId="4" fillId="2" borderId="19" xfId="1" applyFont="1" applyFill="1" applyBorder="1" applyAlignment="1">
      <alignment horizontal="distributed" vertical="center" justifyLastLine="1"/>
    </xf>
    <xf numFmtId="38" fontId="4" fillId="2" borderId="2" xfId="1" applyFont="1" applyFill="1" applyBorder="1" applyAlignment="1">
      <alignment horizontal="distributed" vertical="center"/>
    </xf>
    <xf numFmtId="38" fontId="4" fillId="2" borderId="23" xfId="1" applyFont="1" applyFill="1" applyBorder="1" applyAlignment="1">
      <alignment horizontal="distributed" vertical="center" justifyLastLine="1"/>
    </xf>
    <xf numFmtId="20" fontId="4" fillId="2" borderId="0" xfId="0" applyNumberFormat="1" applyFont="1" applyFill="1" applyAlignment="1">
      <alignment horizontal="left" vertical="center"/>
    </xf>
    <xf numFmtId="0" fontId="4" fillId="2" borderId="0" xfId="0" applyFont="1" applyFill="1" applyAlignment="1">
      <alignment horizontal="distributed" vertical="center" justifyLastLine="1"/>
    </xf>
    <xf numFmtId="38" fontId="4" fillId="2" borderId="5" xfId="1" applyFont="1" applyFill="1" applyBorder="1" applyAlignment="1">
      <alignment vertical="center"/>
    </xf>
    <xf numFmtId="38" fontId="4" fillId="2" borderId="5" xfId="1" applyFont="1" applyFill="1" applyBorder="1" applyAlignment="1" applyProtection="1">
      <alignment vertical="center"/>
      <protection locked="0"/>
    </xf>
    <xf numFmtId="176" fontId="4" fillId="2" borderId="17" xfId="1" applyNumberFormat="1" applyFont="1" applyFill="1" applyBorder="1" applyAlignment="1">
      <alignment horizontal="distributed" vertical="center" wrapText="1"/>
    </xf>
    <xf numFmtId="38" fontId="4" fillId="2" borderId="0" xfId="1" applyFont="1" applyFill="1" applyBorder="1" applyAlignment="1">
      <alignment vertical="center"/>
    </xf>
    <xf numFmtId="38" fontId="4" fillId="2" borderId="0" xfId="1" applyFont="1" applyFill="1" applyBorder="1" applyAlignment="1" applyProtection="1">
      <alignment vertical="center"/>
      <protection locked="0"/>
    </xf>
    <xf numFmtId="176" fontId="4" fillId="2" borderId="17" xfId="1" applyNumberFormat="1" applyFont="1" applyFill="1" applyBorder="1" applyAlignment="1">
      <alignment horizontal="distributed" vertical="center"/>
    </xf>
    <xf numFmtId="38" fontId="4" fillId="2" borderId="6" xfId="1" applyFont="1" applyFill="1" applyBorder="1" applyAlignment="1">
      <alignment vertical="center"/>
    </xf>
    <xf numFmtId="38" fontId="4" fillId="2" borderId="6" xfId="1" applyFont="1" applyFill="1" applyBorder="1" applyAlignment="1" applyProtection="1">
      <alignment vertical="center"/>
      <protection locked="0"/>
    </xf>
    <xf numFmtId="176" fontId="4" fillId="2" borderId="27" xfId="1" applyNumberFormat="1" applyFont="1" applyFill="1" applyBorder="1" applyAlignment="1">
      <alignment horizontal="distributed" vertical="center"/>
    </xf>
    <xf numFmtId="38" fontId="4" fillId="2" borderId="2" xfId="1" applyFont="1" applyFill="1" applyBorder="1" applyAlignment="1">
      <alignment vertical="center"/>
    </xf>
    <xf numFmtId="38" fontId="4" fillId="2" borderId="2" xfId="1" applyFont="1" applyFill="1" applyBorder="1" applyAlignment="1" applyProtection="1">
      <alignment vertical="center"/>
      <protection locked="0"/>
    </xf>
    <xf numFmtId="0" fontId="4" fillId="2" borderId="1" xfId="0" applyFont="1" applyFill="1" applyBorder="1" applyAlignment="1">
      <alignment vertical="center"/>
    </xf>
    <xf numFmtId="176" fontId="4" fillId="2" borderId="17" xfId="1" applyNumberFormat="1" applyFont="1" applyFill="1" applyBorder="1" applyAlignment="1">
      <alignment horizontal="distributed" vertical="center" justifyLastLine="1"/>
    </xf>
    <xf numFmtId="176" fontId="4" fillId="2" borderId="17" xfId="0" applyNumberFormat="1" applyFont="1" applyFill="1" applyBorder="1" applyAlignment="1">
      <alignment horizontal="distributed" vertical="center" justifyLastLine="1"/>
    </xf>
    <xf numFmtId="176" fontId="4" fillId="2" borderId="11" xfId="1" applyNumberFormat="1" applyFont="1" applyFill="1" applyBorder="1" applyAlignment="1">
      <alignment horizontal="distributed" vertical="center" justifyLastLine="1"/>
    </xf>
    <xf numFmtId="0" fontId="4" fillId="2" borderId="17" xfId="0" applyFont="1" applyFill="1" applyBorder="1" applyAlignment="1">
      <alignment horizontal="distributed" vertical="center" justifyLastLine="1"/>
    </xf>
    <xf numFmtId="38" fontId="4" fillId="2" borderId="11" xfId="1" applyFont="1" applyFill="1" applyBorder="1" applyAlignment="1" applyProtection="1">
      <alignment horizontal="distributed" vertical="center" justifyLastLine="1"/>
      <protection locked="0"/>
    </xf>
    <xf numFmtId="0" fontId="4" fillId="2" borderId="8" xfId="0" applyFont="1" applyFill="1" applyBorder="1" applyAlignment="1">
      <alignment horizontal="center" vertical="center" justifyLastLine="1"/>
    </xf>
    <xf numFmtId="38" fontId="4" fillId="2" borderId="17" xfId="1" applyFont="1" applyFill="1" applyBorder="1" applyAlignment="1">
      <alignment horizontal="distributed" vertical="center" wrapText="1" justifyLastLine="1"/>
    </xf>
    <xf numFmtId="0" fontId="4" fillId="2" borderId="0" xfId="0" applyFont="1" applyFill="1" applyAlignment="1">
      <alignment horizontal="center" vertical="center"/>
    </xf>
    <xf numFmtId="0" fontId="4" fillId="2" borderId="19" xfId="0" applyFont="1" applyFill="1" applyBorder="1" applyAlignment="1">
      <alignment horizontal="distributed" vertical="center" textRotation="255"/>
    </xf>
    <xf numFmtId="0" fontId="4" fillId="2" borderId="18" xfId="0" applyFont="1" applyFill="1" applyBorder="1" applyAlignment="1">
      <alignment horizontal="distributed" vertical="center" textRotation="255"/>
    </xf>
    <xf numFmtId="38" fontId="4" fillId="2" borderId="19" xfId="1" applyFont="1" applyFill="1" applyBorder="1" applyAlignment="1">
      <alignment horizontal="distributed" vertical="center" textRotation="255"/>
    </xf>
    <xf numFmtId="38" fontId="4" fillId="2" borderId="17" xfId="1" applyFont="1" applyFill="1" applyBorder="1" applyAlignment="1">
      <alignment horizontal="distributed" vertical="center" shrinkToFit="1"/>
    </xf>
    <xf numFmtId="38" fontId="4" fillId="2" borderId="17" xfId="1" applyFont="1" applyFill="1" applyBorder="1" applyAlignment="1">
      <alignment horizontal="distributed" vertical="center" wrapText="1" shrinkToFit="1"/>
    </xf>
    <xf numFmtId="38" fontId="4" fillId="2" borderId="25" xfId="1" applyFont="1" applyFill="1" applyBorder="1" applyAlignment="1">
      <alignment vertical="distributed" textRotation="255" justifyLastLine="1"/>
    </xf>
    <xf numFmtId="38" fontId="4" fillId="2" borderId="25" xfId="1" applyFont="1" applyFill="1" applyBorder="1" applyAlignment="1">
      <alignment horizontal="distributed" vertical="distributed" textRotation="255" justifyLastLine="1"/>
    </xf>
    <xf numFmtId="0" fontId="4" fillId="2" borderId="23" xfId="0" applyFont="1" applyFill="1" applyBorder="1" applyAlignment="1">
      <alignment horizontal="distributed" vertical="center" textRotation="255"/>
    </xf>
    <xf numFmtId="38" fontId="4" fillId="2" borderId="27" xfId="1" applyFont="1" applyFill="1" applyBorder="1" applyAlignment="1">
      <alignment horizontal="distributed" vertical="center" shrinkToFit="1"/>
    </xf>
    <xf numFmtId="0" fontId="4" fillId="2" borderId="1" xfId="0" applyFont="1" applyFill="1" applyBorder="1" applyAlignment="1">
      <alignment horizontal="right" vertical="center"/>
    </xf>
    <xf numFmtId="0" fontId="4" fillId="2" borderId="2" xfId="0" applyFont="1" applyFill="1" applyBorder="1" applyAlignment="1">
      <alignment horizontal="distributed" vertical="center"/>
    </xf>
    <xf numFmtId="38" fontId="4" fillId="2" borderId="23" xfId="1" applyFont="1" applyFill="1" applyBorder="1" applyAlignment="1">
      <alignment horizontal="distributed" vertical="center" textRotation="255"/>
    </xf>
    <xf numFmtId="38" fontId="4" fillId="2" borderId="11" xfId="1" applyFont="1" applyFill="1" applyBorder="1" applyAlignment="1">
      <alignment horizontal="distributed" vertical="center" wrapText="1" justifyLastLine="1"/>
    </xf>
    <xf numFmtId="0" fontId="4" fillId="2" borderId="0" xfId="0" applyFont="1" applyFill="1" applyAlignment="1" applyProtection="1">
      <alignment horizontal="right" vertical="center"/>
      <protection locked="0"/>
    </xf>
    <xf numFmtId="38" fontId="9" fillId="2" borderId="17" xfId="1" applyFont="1" applyFill="1" applyBorder="1" applyAlignment="1">
      <alignment horizontal="distributed" vertical="center" wrapText="1" justifyLastLine="1"/>
    </xf>
    <xf numFmtId="38" fontId="10" fillId="2" borderId="17" xfId="1" applyFont="1" applyFill="1" applyBorder="1" applyAlignment="1">
      <alignment horizontal="distributed" vertical="center" wrapText="1" justifyLastLine="1" shrinkToFit="1"/>
    </xf>
    <xf numFmtId="38" fontId="10" fillId="2" borderId="17" xfId="1" applyFont="1" applyFill="1" applyBorder="1" applyAlignment="1">
      <alignment horizontal="distributed" vertical="center" wrapText="1" justifyLastLine="1"/>
    </xf>
    <xf numFmtId="0" fontId="4" fillId="2" borderId="4" xfId="1" applyNumberFormat="1" applyFont="1" applyFill="1" applyBorder="1" applyAlignment="1">
      <alignment horizontal="right" vertical="center"/>
    </xf>
    <xf numFmtId="0" fontId="4" fillId="2" borderId="0" xfId="1" applyNumberFormat="1" applyFont="1" applyFill="1" applyBorder="1" applyAlignment="1">
      <alignment horizontal="right" vertical="center"/>
    </xf>
    <xf numFmtId="0" fontId="4" fillId="2" borderId="7" xfId="1" applyNumberFormat="1" applyFont="1" applyFill="1" applyBorder="1" applyAlignment="1" applyProtection="1">
      <alignment horizontal="right" vertical="center"/>
      <protection locked="0"/>
    </xf>
    <xf numFmtId="0" fontId="4" fillId="2" borderId="6" xfId="1" applyNumberFormat="1" applyFont="1" applyFill="1" applyBorder="1" applyAlignment="1" applyProtection="1">
      <alignment horizontal="right" vertical="center"/>
      <protection locked="0"/>
    </xf>
    <xf numFmtId="0" fontId="4" fillId="2" borderId="6" xfId="0" applyFont="1" applyFill="1" applyBorder="1" applyAlignment="1" applyProtection="1">
      <alignment horizontal="right" vertical="center"/>
      <protection locked="0"/>
    </xf>
    <xf numFmtId="0" fontId="4" fillId="2" borderId="4" xfId="1" applyNumberFormat="1" applyFont="1" applyFill="1" applyBorder="1" applyAlignment="1" applyProtection="1">
      <alignment horizontal="right" vertical="center"/>
      <protection locked="0"/>
    </xf>
    <xf numFmtId="0" fontId="4" fillId="2" borderId="0" xfId="1" applyNumberFormat="1" applyFont="1" applyFill="1" applyBorder="1" applyAlignment="1" applyProtection="1">
      <alignment horizontal="right" vertical="center"/>
      <protection locked="0"/>
    </xf>
    <xf numFmtId="38" fontId="10" fillId="2" borderId="19" xfId="1" applyFont="1" applyFill="1" applyBorder="1" applyAlignment="1">
      <alignment horizontal="distributed" vertical="center" wrapText="1" shrinkToFit="1"/>
    </xf>
    <xf numFmtId="0" fontId="4" fillId="2" borderId="0" xfId="1" quotePrefix="1" applyNumberFormat="1" applyFont="1" applyFill="1" applyBorder="1" applyAlignment="1" applyProtection="1">
      <alignment horizontal="right" vertical="center"/>
      <protection locked="0"/>
    </xf>
    <xf numFmtId="38" fontId="11" fillId="2" borderId="23" xfId="1" applyFont="1" applyFill="1" applyBorder="1" applyAlignment="1">
      <alignment horizontal="distributed" vertical="center"/>
    </xf>
    <xf numFmtId="0" fontId="4" fillId="2" borderId="3" xfId="1" applyNumberFormat="1" applyFont="1" applyFill="1" applyBorder="1" applyAlignment="1" applyProtection="1">
      <alignment horizontal="right" vertical="center"/>
      <protection locked="0"/>
    </xf>
    <xf numFmtId="0" fontId="4" fillId="2" borderId="2" xfId="1" applyNumberFormat="1" applyFont="1" applyFill="1" applyBorder="1" applyAlignment="1" applyProtection="1">
      <alignment horizontal="right" vertical="center"/>
      <protection locked="0"/>
    </xf>
    <xf numFmtId="0" fontId="4" fillId="2" borderId="2" xfId="0" applyFont="1" applyFill="1" applyBorder="1" applyAlignment="1" applyProtection="1">
      <alignment horizontal="right" vertical="center"/>
      <protection locked="0"/>
    </xf>
    <xf numFmtId="0" fontId="4" fillId="2" borderId="0" xfId="0" applyFont="1" applyFill="1" applyAlignment="1">
      <alignment horizontal="left"/>
    </xf>
    <xf numFmtId="38" fontId="4" fillId="2" borderId="7" xfId="1" applyFont="1" applyFill="1" applyBorder="1" applyAlignment="1" applyProtection="1">
      <alignment horizontal="right" vertical="center"/>
      <protection locked="0"/>
    </xf>
    <xf numFmtId="38" fontId="4" fillId="2" borderId="6" xfId="1" applyFont="1" applyFill="1" applyBorder="1" applyAlignment="1" applyProtection="1">
      <alignment horizontal="right" vertical="center"/>
      <protection locked="0"/>
    </xf>
    <xf numFmtId="38" fontId="4" fillId="2" borderId="21" xfId="1" applyFont="1" applyFill="1" applyBorder="1" applyAlignment="1">
      <alignment horizontal="distributed" vertical="center" wrapText="1"/>
    </xf>
    <xf numFmtId="38" fontId="4" fillId="2" borderId="4" xfId="1" applyFont="1" applyFill="1" applyBorder="1" applyAlignment="1" applyProtection="1">
      <alignment horizontal="right" vertical="center"/>
      <protection locked="0"/>
    </xf>
    <xf numFmtId="38" fontId="4" fillId="2" borderId="23" xfId="1" applyFont="1" applyFill="1" applyBorder="1" applyAlignment="1">
      <alignment horizontal="distributed" vertical="center"/>
    </xf>
    <xf numFmtId="38" fontId="4" fillId="2" borderId="3" xfId="1" applyFont="1" applyFill="1" applyBorder="1" applyAlignment="1" applyProtection="1">
      <alignment horizontal="right" vertical="center"/>
      <protection locked="0"/>
    </xf>
    <xf numFmtId="20" fontId="7" fillId="2" borderId="0" xfId="0" applyNumberFormat="1" applyFont="1" applyFill="1" applyAlignment="1">
      <alignment horizontal="left" vertical="center"/>
    </xf>
    <xf numFmtId="20" fontId="4" fillId="2" borderId="0" xfId="0" applyNumberFormat="1" applyFont="1" applyFill="1" applyAlignment="1">
      <alignment vertical="center" wrapText="1"/>
    </xf>
    <xf numFmtId="20" fontId="4" fillId="2" borderId="0" xfId="0" applyNumberFormat="1" applyFont="1" applyFill="1" applyAlignment="1">
      <alignment vertical="center"/>
    </xf>
    <xf numFmtId="20" fontId="4" fillId="2" borderId="0" xfId="0" applyNumberFormat="1" applyFont="1" applyFill="1"/>
    <xf numFmtId="20" fontId="4" fillId="2" borderId="0" xfId="1" applyNumberFormat="1" applyFont="1" applyFill="1" applyBorder="1" applyAlignment="1">
      <alignment horizontal="distributed" vertical="center" justifyLastLine="1"/>
    </xf>
    <xf numFmtId="20" fontId="4" fillId="2" borderId="0" xfId="0" applyNumberFormat="1" applyFont="1" applyFill="1" applyAlignment="1">
      <alignment horizontal="distributed" vertical="center"/>
    </xf>
    <xf numFmtId="20" fontId="4" fillId="2" borderId="11" xfId="1" applyNumberFormat="1" applyFont="1" applyFill="1" applyBorder="1" applyAlignment="1">
      <alignment horizontal="distributed" vertical="center" justifyLastLine="1"/>
    </xf>
    <xf numFmtId="20" fontId="4" fillId="2" borderId="0" xfId="1" applyNumberFormat="1" applyFont="1" applyFill="1" applyBorder="1" applyAlignment="1">
      <alignment vertical="center"/>
    </xf>
    <xf numFmtId="3" fontId="4" fillId="2" borderId="4" xfId="1" applyNumberFormat="1" applyFont="1" applyFill="1" applyBorder="1" applyAlignment="1">
      <alignment horizontal="right" vertical="center"/>
    </xf>
    <xf numFmtId="3" fontId="4" fillId="2" borderId="7" xfId="1" applyNumberFormat="1" applyFont="1" applyFill="1" applyBorder="1" applyAlignment="1" applyProtection="1">
      <alignment horizontal="right" vertical="center"/>
      <protection locked="0"/>
    </xf>
    <xf numFmtId="38" fontId="4" fillId="2" borderId="0" xfId="1" quotePrefix="1" applyFont="1" applyFill="1" applyBorder="1" applyAlignment="1" applyProtection="1">
      <alignment horizontal="right" vertical="center"/>
      <protection locked="0"/>
    </xf>
    <xf numFmtId="0" fontId="4" fillId="2" borderId="25" xfId="0" applyFont="1" applyFill="1" applyBorder="1" applyAlignment="1">
      <alignment vertical="center"/>
    </xf>
    <xf numFmtId="0" fontId="4" fillId="2" borderId="29" xfId="0" applyFont="1" applyFill="1" applyBorder="1" applyAlignment="1">
      <alignment vertical="center"/>
    </xf>
    <xf numFmtId="38" fontId="11" fillId="2" borderId="17" xfId="1" applyFont="1" applyFill="1" applyBorder="1" applyAlignment="1">
      <alignment horizontal="distributed" vertical="distributed" wrapText="1" shrinkToFit="1"/>
    </xf>
    <xf numFmtId="38" fontId="11" fillId="2" borderId="17" xfId="1" applyFont="1" applyFill="1" applyBorder="1" applyAlignment="1">
      <alignment horizontal="distributed" vertical="distributed" shrinkToFit="1"/>
    </xf>
    <xf numFmtId="38" fontId="11" fillId="2" borderId="17" xfId="1" applyFont="1" applyFill="1" applyBorder="1" applyAlignment="1">
      <alignment horizontal="distributed" vertical="distributed"/>
    </xf>
    <xf numFmtId="0" fontId="11" fillId="2" borderId="17" xfId="0" applyFont="1" applyFill="1" applyBorder="1" applyAlignment="1">
      <alignment horizontal="distributed" vertical="distributed"/>
    </xf>
    <xf numFmtId="0" fontId="11" fillId="2" borderId="27" xfId="0" applyFont="1" applyFill="1" applyBorder="1" applyAlignment="1">
      <alignment horizontal="distributed" vertical="distributed"/>
    </xf>
    <xf numFmtId="38" fontId="10" fillId="2" borderId="0" xfId="1" applyFont="1" applyFill="1" applyBorder="1" applyAlignment="1">
      <alignment horizontal="right" vertical="center"/>
    </xf>
    <xf numFmtId="38" fontId="10" fillId="2" borderId="0" xfId="1" applyFont="1" applyFill="1" applyBorder="1" applyAlignment="1" applyProtection="1">
      <alignment horizontal="right" vertical="center"/>
      <protection locked="0"/>
    </xf>
    <xf numFmtId="38" fontId="10" fillId="2" borderId="2" xfId="1" applyFont="1" applyFill="1" applyBorder="1" applyAlignment="1">
      <alignment horizontal="right" vertical="center"/>
    </xf>
    <xf numFmtId="38" fontId="10" fillId="2" borderId="2" xfId="1" applyFont="1" applyFill="1" applyBorder="1" applyAlignment="1" applyProtection="1">
      <alignment horizontal="right" vertical="center"/>
      <protection locked="0"/>
    </xf>
    <xf numFmtId="0" fontId="4" fillId="2" borderId="24" xfId="0" applyFont="1" applyFill="1" applyBorder="1" applyAlignment="1">
      <alignment horizontal="distributed" vertical="center" justifyLastLine="1"/>
    </xf>
    <xf numFmtId="0" fontId="4" fillId="2" borderId="0" xfId="0" applyFont="1" applyFill="1" applyAlignment="1">
      <alignment horizontal="distributed" vertical="center"/>
    </xf>
    <xf numFmtId="38" fontId="4" fillId="2" borderId="0" xfId="1" applyFont="1" applyFill="1" applyBorder="1" applyAlignment="1">
      <alignment horizontal="distributed" vertical="center"/>
    </xf>
    <xf numFmtId="38" fontId="4" fillId="2" borderId="16" xfId="1" applyFont="1" applyFill="1" applyBorder="1" applyAlignment="1">
      <alignment horizontal="distributed" vertical="center" justifyLastLine="1"/>
    </xf>
    <xf numFmtId="0" fontId="4" fillId="2" borderId="0" xfId="0" applyFont="1" applyFill="1" applyAlignment="1">
      <alignment horizontal="left" vertical="center" wrapText="1"/>
    </xf>
    <xf numFmtId="38" fontId="4" fillId="2" borderId="11" xfId="1" applyFont="1" applyFill="1" applyBorder="1" applyAlignment="1">
      <alignment horizontal="distributed" vertical="center" justifyLastLine="1"/>
    </xf>
    <xf numFmtId="38" fontId="4" fillId="2" borderId="27" xfId="1" applyFont="1" applyFill="1" applyBorder="1" applyAlignment="1">
      <alignment horizontal="distributed" vertical="center"/>
    </xf>
    <xf numFmtId="38" fontId="4" fillId="2" borderId="17" xfId="1" applyFont="1" applyFill="1" applyBorder="1" applyAlignment="1">
      <alignment horizontal="distributed" vertical="center"/>
    </xf>
    <xf numFmtId="38" fontId="4" fillId="2" borderId="24" xfId="1" applyFont="1" applyFill="1" applyBorder="1" applyAlignment="1">
      <alignment horizontal="distributed" vertical="center" justifyLastLine="1"/>
    </xf>
    <xf numFmtId="38" fontId="4" fillId="2" borderId="17" xfId="1" applyFont="1" applyFill="1" applyBorder="1" applyAlignment="1">
      <alignment horizontal="distributed" vertical="center" wrapText="1"/>
    </xf>
    <xf numFmtId="0" fontId="4" fillId="2" borderId="29" xfId="0" applyFont="1" applyFill="1" applyBorder="1" applyAlignment="1">
      <alignment horizontal="center" vertical="center" justifyLastLine="1"/>
    </xf>
    <xf numFmtId="38" fontId="11" fillId="2" borderId="17" xfId="1" applyFont="1" applyFill="1" applyBorder="1" applyAlignment="1">
      <alignment horizontal="distributed" vertical="distributed" wrapText="1"/>
    </xf>
    <xf numFmtId="38" fontId="4" fillId="2" borderId="4" xfId="1" applyFont="1" applyFill="1" applyBorder="1" applyAlignment="1" applyProtection="1">
      <alignment horizontal="right" vertical="center"/>
    </xf>
    <xf numFmtId="38" fontId="4" fillId="2" borderId="0" xfId="1" applyFont="1" applyFill="1" applyBorder="1" applyAlignment="1" applyProtection="1">
      <alignment horizontal="right" vertical="center"/>
    </xf>
    <xf numFmtId="3" fontId="4" fillId="2" borderId="4" xfId="1" applyNumberFormat="1" applyFont="1" applyFill="1" applyBorder="1" applyAlignment="1" applyProtection="1">
      <alignment horizontal="right" vertical="center"/>
    </xf>
    <xf numFmtId="0" fontId="4" fillId="2" borderId="4" xfId="1" applyNumberFormat="1" applyFont="1" applyFill="1" applyBorder="1" applyAlignment="1" applyProtection="1">
      <alignment horizontal="right" vertical="center"/>
    </xf>
    <xf numFmtId="0" fontId="4" fillId="2" borderId="0" xfId="1" applyNumberFormat="1" applyFont="1" applyFill="1" applyBorder="1" applyAlignment="1" applyProtection="1">
      <alignment horizontal="right" vertical="center"/>
    </xf>
    <xf numFmtId="38" fontId="4" fillId="2" borderId="2" xfId="1" applyFont="1" applyFill="1" applyBorder="1" applyAlignment="1" applyProtection="1">
      <alignment horizontal="right" vertical="center"/>
    </xf>
    <xf numFmtId="0" fontId="4" fillId="2" borderId="2" xfId="0" applyFont="1" applyFill="1" applyBorder="1" applyAlignment="1">
      <alignment horizontal="right" vertical="center"/>
    </xf>
    <xf numFmtId="38" fontId="4" fillId="2" borderId="5" xfId="1" applyFont="1" applyFill="1" applyBorder="1" applyAlignment="1" applyProtection="1">
      <alignment vertical="center"/>
    </xf>
    <xf numFmtId="38" fontId="4" fillId="2" borderId="0" xfId="1" applyFont="1" applyFill="1" applyBorder="1" applyAlignment="1" applyProtection="1">
      <alignment vertical="center"/>
    </xf>
    <xf numFmtId="38" fontId="4" fillId="2" borderId="6" xfId="1" applyFont="1" applyFill="1" applyBorder="1" applyAlignment="1" applyProtection="1">
      <alignment vertical="center"/>
    </xf>
    <xf numFmtId="38" fontId="4" fillId="2" borderId="2" xfId="1" applyFont="1" applyFill="1" applyBorder="1" applyAlignment="1" applyProtection="1">
      <alignment vertical="center"/>
    </xf>
    <xf numFmtId="38" fontId="10" fillId="2" borderId="0" xfId="1" applyFont="1" applyFill="1" applyBorder="1" applyAlignment="1" applyProtection="1">
      <alignment horizontal="right" vertical="center"/>
    </xf>
    <xf numFmtId="38" fontId="10" fillId="2" borderId="2" xfId="1" applyFont="1" applyFill="1" applyBorder="1" applyAlignment="1" applyProtection="1">
      <alignment horizontal="right" vertical="center"/>
    </xf>
    <xf numFmtId="38" fontId="4" fillId="2" borderId="5" xfId="1" applyFont="1" applyFill="1" applyBorder="1" applyAlignment="1" applyProtection="1">
      <alignment horizontal="right" vertical="center"/>
    </xf>
    <xf numFmtId="0" fontId="7" fillId="2" borderId="0" xfId="0" applyFont="1" applyFill="1" applyAlignment="1">
      <alignment horizontal="left" vertical="center" shrinkToFit="1"/>
    </xf>
    <xf numFmtId="0" fontId="4" fillId="2" borderId="0" xfId="0" applyFont="1" applyFill="1" applyAlignment="1">
      <alignment horizontal="left" vertical="center" shrinkToFit="1"/>
    </xf>
    <xf numFmtId="38" fontId="11" fillId="2" borderId="1" xfId="1" applyFont="1" applyFill="1" applyBorder="1" applyAlignment="1">
      <alignment horizontal="distributed" vertical="center" shrinkToFit="1"/>
    </xf>
    <xf numFmtId="38" fontId="11" fillId="2" borderId="11" xfId="1" applyFont="1" applyFill="1" applyBorder="1" applyAlignment="1">
      <alignment horizontal="distributed" vertical="center" shrinkToFit="1"/>
    </xf>
    <xf numFmtId="38" fontId="11" fillId="2" borderId="17" xfId="1" applyFont="1" applyFill="1" applyBorder="1" applyAlignment="1">
      <alignment horizontal="distributed" vertical="center" shrinkToFit="1"/>
    </xf>
    <xf numFmtId="38" fontId="11" fillId="2" borderId="10" xfId="1" applyFont="1" applyFill="1" applyBorder="1" applyAlignment="1">
      <alignment horizontal="distributed" vertical="center" shrinkToFit="1"/>
    </xf>
    <xf numFmtId="38" fontId="10" fillId="2" borderId="0" xfId="1" applyFont="1" applyFill="1" applyBorder="1" applyAlignment="1" applyProtection="1">
      <alignment horizontal="right" vertical="center" shrinkToFit="1"/>
      <protection locked="0"/>
    </xf>
    <xf numFmtId="38" fontId="10" fillId="2" borderId="2" xfId="1" applyFont="1" applyFill="1" applyBorder="1" applyAlignment="1" applyProtection="1">
      <alignment horizontal="right" vertical="center" shrinkToFit="1"/>
      <protection locked="0"/>
    </xf>
    <xf numFmtId="0" fontId="4" fillId="2" borderId="0" xfId="0" applyFont="1" applyFill="1" applyAlignment="1">
      <alignment vertical="center" shrinkToFit="1"/>
    </xf>
    <xf numFmtId="0" fontId="4" fillId="2" borderId="0" xfId="0" applyFont="1" applyFill="1" applyAlignment="1">
      <alignment shrinkToFit="1"/>
    </xf>
    <xf numFmtId="38" fontId="4" fillId="2" borderId="29" xfId="1" applyFont="1" applyFill="1" applyBorder="1" applyAlignment="1">
      <alignment horizontal="distributed" vertical="distributed" textRotation="255" justifyLastLine="1"/>
    </xf>
    <xf numFmtId="38" fontId="4" fillId="2" borderId="8" xfId="1" applyFont="1" applyFill="1" applyBorder="1" applyAlignment="1">
      <alignment horizontal="distributed" vertical="distributed" textRotation="255" justifyLastLine="1"/>
    </xf>
    <xf numFmtId="0" fontId="4" fillId="2" borderId="19"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29" xfId="0" applyFont="1" applyFill="1" applyBorder="1" applyAlignment="1">
      <alignment horizontal="distributed" vertical="distributed" textRotation="255" justifyLastLine="1"/>
    </xf>
    <xf numFmtId="0" fontId="4" fillId="2" borderId="8" xfId="0" applyFont="1" applyFill="1" applyBorder="1" applyAlignment="1">
      <alignment horizontal="distributed" vertical="distributed" textRotation="255" justifyLastLine="1"/>
    </xf>
    <xf numFmtId="38" fontId="10" fillId="2" borderId="20" xfId="1" applyFont="1" applyFill="1" applyBorder="1" applyAlignment="1" applyProtection="1">
      <alignment horizontal="right" vertical="center" shrinkToFit="1"/>
      <protection locked="0"/>
    </xf>
    <xf numFmtId="38" fontId="10" fillId="2" borderId="4" xfId="1" applyFont="1" applyFill="1" applyBorder="1" applyAlignment="1" applyProtection="1">
      <alignment horizontal="right" vertical="center" shrinkToFit="1"/>
      <protection locked="0"/>
    </xf>
    <xf numFmtId="38" fontId="10" fillId="2" borderId="3" xfId="1" applyFont="1" applyFill="1" applyBorder="1" applyAlignment="1" applyProtection="1">
      <alignment horizontal="right" vertical="center" shrinkToFit="1"/>
      <protection locked="0"/>
    </xf>
    <xf numFmtId="0" fontId="7" fillId="2" borderId="0" xfId="0" applyFont="1" applyFill="1" applyAlignment="1">
      <alignment vertical="center"/>
    </xf>
    <xf numFmtId="0" fontId="10" fillId="2" borderId="0" xfId="0" applyFont="1" applyFill="1" applyAlignment="1">
      <alignment vertical="center"/>
    </xf>
    <xf numFmtId="0" fontId="10" fillId="3" borderId="2" xfId="0" applyFont="1" applyFill="1" applyBorder="1" applyAlignment="1">
      <alignment vertical="center"/>
    </xf>
    <xf numFmtId="0" fontId="5" fillId="2" borderId="30" xfId="3" applyFont="1" applyFill="1" applyBorder="1" applyAlignment="1">
      <alignment vertical="center"/>
    </xf>
    <xf numFmtId="0" fontId="12" fillId="2" borderId="0" xfId="0" applyFont="1" applyFill="1" applyAlignment="1">
      <alignment horizontal="center" vertical="center"/>
    </xf>
    <xf numFmtId="38" fontId="4" fillId="2" borderId="16" xfId="1" applyFont="1" applyFill="1" applyBorder="1" applyAlignment="1">
      <alignment horizontal="distributed" vertical="center" justifyLastLine="1"/>
    </xf>
    <xf numFmtId="0" fontId="4" fillId="2" borderId="15" xfId="0" applyFont="1" applyFill="1" applyBorder="1" applyAlignment="1">
      <alignment horizontal="distributed" vertical="center" justifyLastLine="1"/>
    </xf>
    <xf numFmtId="0" fontId="4" fillId="2" borderId="14" xfId="0" applyFont="1" applyFill="1" applyBorder="1" applyAlignment="1">
      <alignment horizontal="distributed" vertical="center" justifyLastLine="1"/>
    </xf>
    <xf numFmtId="38" fontId="4" fillId="2" borderId="22" xfId="1" applyFont="1" applyFill="1" applyBorder="1" applyAlignment="1">
      <alignment horizontal="distributed" vertical="center" justifyLastLine="1"/>
    </xf>
    <xf numFmtId="38" fontId="4" fillId="2" borderId="18" xfId="1" applyFont="1" applyFill="1" applyBorder="1" applyAlignment="1">
      <alignment horizontal="distributed" vertical="center" justifyLastLine="1"/>
    </xf>
    <xf numFmtId="38" fontId="4" fillId="2" borderId="12" xfId="1"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0" fontId="4" fillId="2" borderId="0" xfId="0" applyFont="1" applyFill="1" applyAlignment="1">
      <alignment horizontal="left" vertical="center" wrapText="1"/>
    </xf>
    <xf numFmtId="38" fontId="4" fillId="2" borderId="1" xfId="1" applyFont="1" applyFill="1" applyBorder="1" applyAlignment="1">
      <alignment horizontal="distributed" vertical="center" justifyLastLine="1"/>
    </xf>
    <xf numFmtId="0" fontId="4" fillId="2" borderId="13" xfId="0" applyFont="1" applyFill="1" applyBorder="1" applyAlignment="1">
      <alignment horizontal="distributed" vertical="center" justifyLastLine="1"/>
    </xf>
    <xf numFmtId="0" fontId="4" fillId="2" borderId="6"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38" fontId="4" fillId="2" borderId="5" xfId="1" applyFont="1" applyFill="1" applyBorder="1" applyAlignment="1">
      <alignment horizontal="distributed" vertical="center"/>
    </xf>
    <xf numFmtId="38" fontId="4" fillId="2" borderId="28" xfId="1" applyFont="1" applyFill="1" applyBorder="1" applyAlignment="1">
      <alignment horizontal="distributed" vertical="center"/>
    </xf>
    <xf numFmtId="38" fontId="4" fillId="2" borderId="0" xfId="1" applyFont="1" applyFill="1" applyBorder="1" applyAlignment="1">
      <alignment horizontal="distributed" vertical="center"/>
    </xf>
    <xf numFmtId="38" fontId="4" fillId="2" borderId="29" xfId="1" applyFont="1" applyFill="1" applyBorder="1" applyAlignment="1">
      <alignment horizontal="distributed" vertical="center"/>
    </xf>
    <xf numFmtId="38" fontId="4" fillId="2" borderId="8" xfId="1" applyFont="1" applyFill="1" applyBorder="1" applyAlignment="1">
      <alignment horizontal="distributed" vertical="center"/>
    </xf>
    <xf numFmtId="20" fontId="4" fillId="2" borderId="16" xfId="1" applyNumberFormat="1" applyFont="1" applyFill="1" applyBorder="1" applyAlignment="1">
      <alignment horizontal="distributed" vertical="center" justifyLastLine="1"/>
    </xf>
    <xf numFmtId="20" fontId="4" fillId="2" borderId="22" xfId="1" applyNumberFormat="1" applyFont="1" applyFill="1" applyBorder="1" applyAlignment="1">
      <alignment horizontal="distributed" vertical="center" justifyLastLine="1"/>
    </xf>
    <xf numFmtId="0" fontId="4" fillId="2" borderId="18" xfId="0" applyFont="1" applyFill="1" applyBorder="1" applyAlignment="1">
      <alignment horizontal="distributed" vertical="center" justifyLastLine="1"/>
    </xf>
    <xf numFmtId="20" fontId="4" fillId="2" borderId="12" xfId="1" applyNumberFormat="1" applyFont="1" applyFill="1" applyBorder="1" applyAlignment="1">
      <alignment horizontal="distributed" vertical="center" justifyLastLine="1"/>
    </xf>
    <xf numFmtId="38" fontId="4" fillId="2" borderId="12" xfId="1" applyFont="1" applyFill="1" applyBorder="1" applyAlignment="1">
      <alignment horizontal="center" vertical="distributed" textRotation="255" wrapText="1"/>
    </xf>
    <xf numFmtId="38" fontId="4" fillId="2" borderId="4" xfId="1" applyFont="1" applyFill="1" applyBorder="1" applyAlignment="1">
      <alignment horizontal="center" vertical="distributed" textRotation="255" wrapText="1"/>
    </xf>
    <xf numFmtId="38" fontId="4" fillId="2" borderId="7" xfId="1" applyFont="1" applyFill="1" applyBorder="1" applyAlignment="1">
      <alignment horizontal="center" vertical="distributed" textRotation="255" wrapText="1"/>
    </xf>
    <xf numFmtId="0" fontId="4" fillId="2" borderId="21" xfId="0" applyFont="1" applyFill="1" applyBorder="1" applyAlignment="1">
      <alignment horizontal="distributed" vertical="center" justifyLastLine="1"/>
    </xf>
    <xf numFmtId="38" fontId="4" fillId="2" borderId="21" xfId="1" applyFont="1" applyFill="1" applyBorder="1" applyAlignment="1">
      <alignment horizontal="center" vertical="distributed" textRotation="255" wrapText="1"/>
    </xf>
    <xf numFmtId="38" fontId="4" fillId="2" borderId="18" xfId="1" applyFont="1" applyFill="1" applyBorder="1" applyAlignment="1">
      <alignment horizontal="center" vertical="distributed" textRotation="255" wrapText="1"/>
    </xf>
    <xf numFmtId="0" fontId="4" fillId="2" borderId="16" xfId="0" applyFont="1" applyFill="1" applyBorder="1" applyAlignment="1">
      <alignment horizontal="distributed" vertical="center" justifyLastLine="1"/>
    </xf>
    <xf numFmtId="38" fontId="4" fillId="2" borderId="11" xfId="1"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0" fontId="4" fillId="2" borderId="9" xfId="0" applyFont="1" applyFill="1" applyBorder="1" applyAlignment="1">
      <alignment horizontal="distributed" vertical="center" justifyLastLine="1"/>
    </xf>
    <xf numFmtId="38" fontId="4" fillId="2" borderId="1" xfId="1" applyFont="1" applyFill="1" applyBorder="1" applyAlignment="1">
      <alignment horizontal="distributed" vertical="center" justifyLastLine="1" shrinkToFit="1"/>
    </xf>
    <xf numFmtId="0" fontId="4" fillId="2" borderId="13" xfId="0" applyFont="1" applyFill="1" applyBorder="1" applyAlignment="1">
      <alignment horizontal="distributed" vertical="center" justifyLastLine="1" shrinkToFit="1"/>
    </xf>
    <xf numFmtId="38" fontId="4" fillId="2" borderId="0" xfId="1" applyFont="1" applyFill="1" applyBorder="1" applyAlignment="1">
      <alignment horizontal="distributed" vertical="center" justifyLastLine="1" shrinkToFit="1"/>
    </xf>
    <xf numFmtId="0" fontId="4" fillId="2" borderId="29" xfId="0" applyFont="1" applyFill="1" applyBorder="1" applyAlignment="1">
      <alignment horizontal="distributed" vertical="center" justifyLastLine="1" shrinkToFit="1"/>
    </xf>
    <xf numFmtId="38" fontId="4" fillId="2" borderId="6" xfId="1" applyFont="1" applyFill="1" applyBorder="1" applyAlignment="1">
      <alignment horizontal="distributed" vertical="center" justifyLastLine="1" shrinkToFit="1"/>
    </xf>
    <xf numFmtId="0" fontId="4" fillId="2" borderId="8" xfId="0" applyFont="1" applyFill="1" applyBorder="1" applyAlignment="1">
      <alignment horizontal="distributed" vertical="center" justifyLastLine="1" shrinkToFit="1"/>
    </xf>
    <xf numFmtId="38" fontId="4" fillId="2" borderId="14" xfId="1" applyFont="1" applyFill="1" applyBorder="1" applyAlignment="1">
      <alignment horizontal="distributed" vertical="center" justifyLastLine="1"/>
    </xf>
    <xf numFmtId="38" fontId="4" fillId="2" borderId="24" xfId="1" applyFont="1" applyFill="1" applyBorder="1" applyAlignment="1">
      <alignment horizontal="distributed" vertical="center" justifyLastLine="1"/>
    </xf>
    <xf numFmtId="0" fontId="4" fillId="2" borderId="17" xfId="0" applyFont="1" applyFill="1" applyBorder="1" applyAlignment="1">
      <alignment horizontal="distributed" vertical="center"/>
    </xf>
    <xf numFmtId="38" fontId="4" fillId="2" borderId="20" xfId="1" applyFont="1" applyFill="1" applyBorder="1" applyAlignment="1">
      <alignment horizontal="distributed" vertical="center"/>
    </xf>
    <xf numFmtId="38" fontId="4" fillId="2" borderId="9" xfId="1" applyFont="1" applyFill="1" applyBorder="1" applyAlignment="1">
      <alignment horizontal="distributed" vertical="center"/>
    </xf>
    <xf numFmtId="38" fontId="4" fillId="2" borderId="26" xfId="1" applyFont="1" applyFill="1" applyBorder="1" applyAlignment="1">
      <alignment horizontal="distributed" vertical="center"/>
    </xf>
    <xf numFmtId="38" fontId="4" fillId="2" borderId="27" xfId="1" applyFont="1" applyFill="1" applyBorder="1" applyAlignment="1">
      <alignment horizontal="distributed" vertical="center"/>
    </xf>
    <xf numFmtId="38" fontId="4" fillId="2" borderId="17" xfId="1" applyFont="1" applyFill="1" applyBorder="1" applyAlignment="1">
      <alignment horizontal="distributed" vertical="center"/>
    </xf>
    <xf numFmtId="38" fontId="4" fillId="2" borderId="15" xfId="1" applyFont="1" applyFill="1" applyBorder="1" applyAlignment="1">
      <alignment horizontal="distributed" vertical="center" justifyLastLine="1"/>
    </xf>
    <xf numFmtId="38" fontId="4" fillId="2" borderId="13" xfId="1" applyFont="1" applyFill="1" applyBorder="1" applyAlignment="1">
      <alignment horizontal="distributed" vertical="center" justifyLastLine="1"/>
    </xf>
    <xf numFmtId="38" fontId="4" fillId="2" borderId="6" xfId="1" applyFont="1" applyFill="1" applyBorder="1" applyAlignment="1">
      <alignment horizontal="distributed" vertical="center" justifyLastLine="1"/>
    </xf>
    <xf numFmtId="38" fontId="4" fillId="2" borderId="8" xfId="1" applyFont="1" applyFill="1" applyBorder="1" applyAlignment="1">
      <alignment horizontal="distributed" vertical="center" justifyLastLine="1"/>
    </xf>
    <xf numFmtId="38" fontId="4" fillId="2" borderId="8" xfId="1" applyFont="1" applyFill="1" applyBorder="1" applyAlignment="1">
      <alignment horizontal="distributed" vertical="center" textRotation="255"/>
    </xf>
    <xf numFmtId="0" fontId="4" fillId="2" borderId="9" xfId="0" applyFont="1" applyFill="1" applyBorder="1" applyAlignment="1">
      <alignment horizontal="distributed" vertical="center" textRotation="255"/>
    </xf>
    <xf numFmtId="0" fontId="4" fillId="2" borderId="28" xfId="0" applyFont="1" applyFill="1" applyBorder="1" applyAlignment="1">
      <alignment horizontal="distributed" vertical="center" textRotation="255"/>
    </xf>
    <xf numFmtId="38" fontId="4" fillId="2" borderId="17" xfId="1" applyFont="1" applyFill="1" applyBorder="1" applyAlignment="1">
      <alignment horizontal="distributed" vertical="center" wrapText="1"/>
    </xf>
    <xf numFmtId="38" fontId="4" fillId="2" borderId="10" xfId="1" applyFont="1" applyFill="1" applyBorder="1" applyAlignment="1">
      <alignment horizontal="distributed" vertical="center"/>
    </xf>
    <xf numFmtId="0" fontId="4" fillId="2" borderId="20" xfId="0" applyFont="1" applyFill="1" applyBorder="1" applyAlignment="1">
      <alignment horizontal="distributed" vertical="center"/>
    </xf>
    <xf numFmtId="0" fontId="4" fillId="2" borderId="9" xfId="0" applyFont="1" applyFill="1" applyBorder="1" applyAlignment="1">
      <alignment horizontal="distributed" vertical="center"/>
    </xf>
    <xf numFmtId="38" fontId="4" fillId="2" borderId="26" xfId="1" applyFont="1" applyFill="1" applyBorder="1" applyAlignment="1">
      <alignment horizontal="distributed" vertical="distributed" wrapText="1"/>
    </xf>
    <xf numFmtId="38" fontId="4" fillId="2" borderId="27" xfId="1" applyFont="1" applyFill="1" applyBorder="1" applyAlignment="1">
      <alignment horizontal="distributed" vertical="distributed" wrapText="1"/>
    </xf>
    <xf numFmtId="38" fontId="4" fillId="2" borderId="28" xfId="1" applyFont="1" applyFill="1" applyBorder="1" applyAlignment="1">
      <alignment horizontal="distributed" vertical="center" wrapText="1"/>
    </xf>
    <xf numFmtId="38" fontId="4" fillId="2" borderId="31" xfId="1" applyFont="1" applyFill="1" applyBorder="1" applyAlignment="1">
      <alignment horizontal="distributed" vertical="center"/>
    </xf>
    <xf numFmtId="38" fontId="4" fillId="2" borderId="11" xfId="1" applyFont="1" applyFill="1" applyBorder="1" applyAlignment="1">
      <alignment horizontal="distributed" vertical="center"/>
    </xf>
    <xf numFmtId="38" fontId="4" fillId="2" borderId="20" xfId="1" applyFont="1" applyFill="1" applyBorder="1" applyAlignment="1">
      <alignment horizontal="distributed" vertical="center" wrapText="1"/>
    </xf>
    <xf numFmtId="0" fontId="4" fillId="2" borderId="29" xfId="0" applyFont="1" applyFill="1" applyBorder="1" applyAlignment="1">
      <alignment horizontal="center" vertical="center" justifyLastLine="1"/>
    </xf>
    <xf numFmtId="38" fontId="4" fillId="2" borderId="16" xfId="1" applyFont="1" applyFill="1" applyBorder="1" applyAlignment="1" applyProtection="1">
      <alignment horizontal="distributed" vertical="center" justifyLastLine="1"/>
      <protection locked="0"/>
    </xf>
    <xf numFmtId="38" fontId="4" fillId="2" borderId="15" xfId="1" applyFont="1" applyFill="1" applyBorder="1" applyAlignment="1" applyProtection="1">
      <alignment horizontal="distributed" vertical="center" justifyLastLine="1"/>
      <protection locked="0"/>
    </xf>
    <xf numFmtId="176" fontId="4" fillId="2" borderId="12" xfId="1" applyNumberFormat="1" applyFont="1" applyFill="1" applyBorder="1" applyAlignment="1">
      <alignment horizontal="distributed" vertical="center" justifyLastLine="1"/>
    </xf>
    <xf numFmtId="176" fontId="4" fillId="2" borderId="1" xfId="1" applyNumberFormat="1" applyFont="1" applyFill="1" applyBorder="1" applyAlignment="1">
      <alignment horizontal="distributed" vertical="center" justifyLastLine="1"/>
    </xf>
    <xf numFmtId="38" fontId="4" fillId="2" borderId="9" xfId="1" applyFont="1" applyFill="1" applyBorder="1" applyAlignment="1">
      <alignment horizontal="center" vertical="distributed" textRotation="255" wrapText="1" justifyLastLine="1"/>
    </xf>
    <xf numFmtId="0" fontId="4" fillId="2" borderId="9" xfId="0" applyFont="1" applyFill="1" applyBorder="1" applyAlignment="1">
      <alignment horizontal="center" vertical="distributed" textRotation="255" justifyLastLine="1"/>
    </xf>
    <xf numFmtId="0" fontId="4" fillId="2" borderId="26" xfId="0" applyFont="1" applyFill="1" applyBorder="1" applyAlignment="1">
      <alignment horizontal="center" vertical="distributed" textRotation="255" justifyLastLine="1"/>
    </xf>
    <xf numFmtId="38" fontId="4" fillId="2" borderId="9" xfId="1" applyFont="1" applyFill="1" applyBorder="1" applyAlignment="1">
      <alignment horizontal="center" vertical="distributed" textRotation="255" justifyLastLine="1"/>
    </xf>
    <xf numFmtId="38" fontId="4" fillId="2" borderId="1" xfId="1" applyFont="1" applyFill="1" applyBorder="1" applyAlignment="1">
      <alignment horizontal="distributed" vertical="distributed" justifyLastLine="1"/>
    </xf>
    <xf numFmtId="38" fontId="4" fillId="2" borderId="13" xfId="1" applyFont="1" applyFill="1" applyBorder="1" applyAlignment="1">
      <alignment horizontal="distributed" vertical="distributed" justifyLastLine="1"/>
    </xf>
    <xf numFmtId="38" fontId="4" fillId="2" borderId="6" xfId="1" applyFont="1" applyFill="1" applyBorder="1" applyAlignment="1">
      <alignment horizontal="distributed" vertical="distributed" justifyLastLine="1"/>
    </xf>
    <xf numFmtId="38" fontId="4" fillId="2" borderId="8" xfId="1" applyFont="1" applyFill="1" applyBorder="1" applyAlignment="1">
      <alignment horizontal="distributed" vertical="distributed" justifyLastLine="1"/>
    </xf>
    <xf numFmtId="38" fontId="4" fillId="2" borderId="5" xfId="1" applyFont="1" applyFill="1" applyBorder="1" applyAlignment="1">
      <alignment horizontal="center" vertical="distributed" textRotation="255" justifyLastLine="1"/>
    </xf>
    <xf numFmtId="38" fontId="4" fillId="2" borderId="0" xfId="1" applyFont="1" applyFill="1" applyBorder="1" applyAlignment="1">
      <alignment horizontal="center" vertical="distributed" textRotation="255" justifyLastLine="1"/>
    </xf>
    <xf numFmtId="38" fontId="4" fillId="2" borderId="6" xfId="1" applyFont="1" applyFill="1" applyBorder="1" applyAlignment="1">
      <alignment horizontal="center" vertical="distributed" textRotation="255" justifyLastLine="1"/>
    </xf>
    <xf numFmtId="38" fontId="4" fillId="2" borderId="2" xfId="1" applyFont="1" applyFill="1" applyBorder="1" applyAlignment="1">
      <alignment horizontal="center" vertical="distributed" textRotation="255" justifyLastLine="1"/>
    </xf>
    <xf numFmtId="0" fontId="4" fillId="2" borderId="14" xfId="0" applyFont="1" applyFill="1" applyBorder="1" applyAlignment="1">
      <alignment horizontal="distributed" vertical="center" wrapText="1" justifyLastLine="1"/>
    </xf>
    <xf numFmtId="0" fontId="4" fillId="2" borderId="24" xfId="0" applyFont="1" applyFill="1" applyBorder="1" applyAlignment="1">
      <alignment horizontal="distributed" vertical="center" wrapText="1" justifyLastLine="1"/>
    </xf>
    <xf numFmtId="38" fontId="11" fillId="2" borderId="9" xfId="1" applyFont="1" applyFill="1" applyBorder="1" applyAlignment="1">
      <alignment horizontal="center" vertical="distributed" textRotation="255" justifyLastLine="1"/>
    </xf>
    <xf numFmtId="0" fontId="11" fillId="2" borderId="17" xfId="0" applyFont="1" applyFill="1" applyBorder="1" applyAlignment="1">
      <alignment horizontal="center" vertical="distributed" textRotation="255" justifyLastLine="1"/>
    </xf>
    <xf numFmtId="0" fontId="11" fillId="2" borderId="9" xfId="0" applyFont="1" applyFill="1" applyBorder="1" applyAlignment="1">
      <alignment horizontal="center" vertical="distributed" textRotation="255" justifyLastLine="1"/>
    </xf>
    <xf numFmtId="38" fontId="11" fillId="2" borderId="9" xfId="1" applyFont="1" applyFill="1" applyBorder="1" applyAlignment="1">
      <alignment horizontal="distributed" vertical="center" wrapText="1"/>
    </xf>
    <xf numFmtId="38" fontId="11" fillId="2" borderId="17" xfId="1" applyFont="1" applyFill="1" applyBorder="1" applyAlignment="1">
      <alignment horizontal="distributed" vertical="center"/>
    </xf>
    <xf numFmtId="38" fontId="11" fillId="2" borderId="9" xfId="1" applyFont="1" applyFill="1" applyBorder="1" applyAlignment="1">
      <alignment horizontal="distributed" vertical="center"/>
    </xf>
    <xf numFmtId="0" fontId="11" fillId="2" borderId="26" xfId="0" applyFont="1" applyFill="1" applyBorder="1" applyAlignment="1">
      <alignment horizontal="center" vertical="distributed" textRotation="255" justifyLastLine="1"/>
    </xf>
    <xf numFmtId="0" fontId="11" fillId="2" borderId="27" xfId="0" applyFont="1" applyFill="1" applyBorder="1" applyAlignment="1">
      <alignment horizontal="center" vertical="distributed" textRotation="255" justifyLastLine="1"/>
    </xf>
    <xf numFmtId="38" fontId="11" fillId="2" borderId="8" xfId="1" applyFont="1" applyFill="1" applyBorder="1" applyAlignment="1">
      <alignment horizontal="distributed" vertical="distributed" textRotation="255" justifyLastLine="1"/>
    </xf>
    <xf numFmtId="0" fontId="11" fillId="2" borderId="9" xfId="0" applyFont="1" applyFill="1" applyBorder="1" applyAlignment="1">
      <alignment horizontal="distributed" vertical="distributed" textRotation="255" justifyLastLine="1"/>
    </xf>
    <xf numFmtId="38" fontId="11" fillId="2" borderId="18" xfId="1" applyFont="1" applyFill="1" applyBorder="1" applyAlignment="1">
      <alignment horizontal="distributed" vertical="distributed"/>
    </xf>
    <xf numFmtId="38" fontId="11" fillId="2" borderId="17" xfId="1" applyFont="1" applyFill="1" applyBorder="1" applyAlignment="1">
      <alignment horizontal="center" vertical="distributed" textRotation="255" justifyLastLine="1"/>
    </xf>
    <xf numFmtId="38" fontId="11" fillId="2" borderId="9" xfId="1" applyFont="1" applyFill="1" applyBorder="1" applyAlignment="1">
      <alignment horizontal="distributed" vertical="distributed" wrapText="1"/>
    </xf>
    <xf numFmtId="38" fontId="11" fillId="2" borderId="17" xfId="1" applyFont="1" applyFill="1" applyBorder="1" applyAlignment="1">
      <alignment horizontal="distributed" vertical="distributed" wrapText="1"/>
    </xf>
    <xf numFmtId="38" fontId="11" fillId="2" borderId="12" xfId="1" applyFont="1" applyFill="1" applyBorder="1" applyAlignment="1">
      <alignment horizontal="distributed" vertical="center" wrapText="1" justifyLastLine="1"/>
    </xf>
    <xf numFmtId="38" fontId="11" fillId="2" borderId="7" xfId="1" applyFont="1" applyFill="1" applyBorder="1" applyAlignment="1">
      <alignment horizontal="distributed" vertical="center" justifyLastLine="1"/>
    </xf>
    <xf numFmtId="38" fontId="11" fillId="2" borderId="14" xfId="1" applyFont="1" applyFill="1" applyBorder="1" applyAlignment="1">
      <alignment horizontal="distributed" vertical="center" justifyLastLine="1"/>
    </xf>
    <xf numFmtId="0" fontId="11" fillId="2" borderId="24" xfId="0" applyFont="1" applyFill="1" applyBorder="1" applyAlignment="1">
      <alignment horizontal="distributed" vertical="center" justifyLastLine="1"/>
    </xf>
    <xf numFmtId="0" fontId="11" fillId="2" borderId="9" xfId="0" applyFont="1" applyFill="1" applyBorder="1" applyAlignment="1">
      <alignment horizontal="distributed" vertical="center" justifyLastLine="1"/>
    </xf>
    <xf numFmtId="0" fontId="11" fillId="2" borderId="17" xfId="0" applyFont="1" applyFill="1" applyBorder="1" applyAlignment="1">
      <alignment horizontal="distributed" vertical="center" justifyLastLine="1"/>
    </xf>
    <xf numFmtId="38" fontId="11" fillId="2" borderId="22" xfId="1" applyFont="1" applyFill="1" applyBorder="1" applyAlignment="1">
      <alignment horizontal="distributed" vertical="center" wrapText="1" justifyLastLine="1"/>
    </xf>
    <xf numFmtId="38" fontId="11" fillId="2" borderId="18" xfId="1" applyFont="1" applyFill="1" applyBorder="1" applyAlignment="1">
      <alignment horizontal="distributed" vertical="center" wrapText="1" justifyLastLine="1"/>
    </xf>
  </cellXfs>
  <cellStyles count="4">
    <cellStyle name="スタイル 1" xfId="2" xr:uid="{00000000-0005-0000-0000-000000000000}"/>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workbookViewId="0">
      <pane ySplit="3" topLeftCell="A4" activePane="bottomLeft" state="frozen"/>
      <selection pane="bottomLeft" activeCell="B9" sqref="B9"/>
    </sheetView>
  </sheetViews>
  <sheetFormatPr defaultColWidth="8.86328125" defaultRowHeight="12.75" x14ac:dyDescent="0.25"/>
  <cols>
    <col min="1" max="1" width="4.46484375" style="1" customWidth="1"/>
    <col min="2" max="2" width="86.33203125" style="1" customWidth="1"/>
    <col min="3" max="16384" width="8.86328125" style="1"/>
  </cols>
  <sheetData>
    <row r="1" spans="1:4" ht="22.9" x14ac:dyDescent="0.25">
      <c r="A1" s="165" t="s">
        <v>234</v>
      </c>
      <c r="B1" s="165"/>
    </row>
    <row r="2" spans="1:4" ht="18.75" x14ac:dyDescent="0.25">
      <c r="A2" s="161" t="s">
        <v>286</v>
      </c>
      <c r="B2" s="3"/>
    </row>
    <row r="3" spans="1:4" x14ac:dyDescent="0.25">
      <c r="A3" s="162"/>
      <c r="B3" s="163" t="s">
        <v>235</v>
      </c>
    </row>
    <row r="4" spans="1:4" s="3" customFormat="1" ht="18" customHeight="1" x14ac:dyDescent="0.25">
      <c r="A4" s="2"/>
      <c r="B4" s="164" t="str">
        <f ca="1">'117'!A1</f>
        <v>117　民事・行政事件</v>
      </c>
      <c r="D4" s="3" t="s">
        <v>236</v>
      </c>
    </row>
    <row r="5" spans="1:4" s="3" customFormat="1" ht="18" customHeight="1" x14ac:dyDescent="0.25">
      <c r="A5" s="2"/>
      <c r="B5" s="164" t="str">
        <f ca="1">'118'!A1</f>
        <v>118　民事調停事件</v>
      </c>
    </row>
    <row r="6" spans="1:4" s="3" customFormat="1" ht="18" customHeight="1" x14ac:dyDescent="0.25">
      <c r="A6" s="2"/>
      <c r="B6" s="164" t="str">
        <f ca="1">'119'!A1</f>
        <v>119　刑事事件</v>
      </c>
    </row>
    <row r="7" spans="1:4" s="3" customFormat="1" ht="18" customHeight="1" x14ac:dyDescent="0.25">
      <c r="A7" s="2"/>
      <c r="B7" s="164" t="str">
        <f ca="1">'120'!A1</f>
        <v>120　刑事略式事件</v>
      </c>
    </row>
    <row r="8" spans="1:4" s="3" customFormat="1" ht="18" customHeight="1" x14ac:dyDescent="0.25">
      <c r="A8" s="2"/>
      <c r="B8" s="164" t="str">
        <f ca="1">'121'!A1</f>
        <v>121　捜査事件の被疑者数</v>
      </c>
    </row>
    <row r="9" spans="1:4" s="3" customFormat="1" ht="18" customHeight="1" x14ac:dyDescent="0.25">
      <c r="A9" s="2"/>
      <c r="B9" s="164" t="str">
        <f ca="1">'122(1)'!A1</f>
        <v>122(1)　刑事犯罪発生検挙状況　－　認知件数</v>
      </c>
    </row>
    <row r="10" spans="1:4" s="3" customFormat="1" ht="18" customHeight="1" x14ac:dyDescent="0.25">
      <c r="A10" s="2"/>
      <c r="B10" s="164" t="str">
        <f ca="1">'122(2)'!A1</f>
        <v>122(2)　刑事犯罪発生検挙状況　－　検挙件数</v>
      </c>
    </row>
    <row r="11" spans="1:4" s="3" customFormat="1" ht="18" customHeight="1" x14ac:dyDescent="0.25">
      <c r="A11" s="2"/>
      <c r="B11" s="164" t="str">
        <f ca="1">'122(3)'!A1</f>
        <v>122(3)　刑事犯罪発生検挙状況　－　検挙人員</v>
      </c>
    </row>
    <row r="12" spans="1:4" s="3" customFormat="1" ht="18" customHeight="1" x14ac:dyDescent="0.25">
      <c r="A12" s="2"/>
      <c r="B12" s="164" t="str">
        <f ca="1">'123'!A1</f>
        <v>123　少年犯罪</v>
      </c>
    </row>
    <row r="13" spans="1:4" s="3" customFormat="1" ht="18" customHeight="1" x14ac:dyDescent="0.25">
      <c r="A13" s="2"/>
      <c r="B13" s="164" t="str">
        <f ca="1">'124(1)'!A1</f>
        <v>124(1)　交通事故発生状況　－　原因別交通事故発生件数</v>
      </c>
    </row>
    <row r="14" spans="1:4" s="3" customFormat="1" ht="18" customHeight="1" x14ac:dyDescent="0.25">
      <c r="A14" s="2"/>
      <c r="B14" s="164" t="str">
        <f ca="1">'124(2)'!A1</f>
        <v>124(2)　交通事故発生状況　－　交通事故発生件数および死傷者数</v>
      </c>
    </row>
    <row r="15" spans="1:4" s="3" customFormat="1" ht="18" customHeight="1" x14ac:dyDescent="0.25">
      <c r="A15" s="2"/>
      <c r="B15" s="164" t="str">
        <f ca="1">'125'!A1</f>
        <v>125　消防の概況</v>
      </c>
    </row>
    <row r="16" spans="1:4" s="3" customFormat="1" ht="18" customHeight="1" x14ac:dyDescent="0.25">
      <c r="A16" s="2"/>
      <c r="B16" s="164" t="str">
        <f ca="1">'126(1)'!A1</f>
        <v>126(1)　救急活動状況　－　出場件数</v>
      </c>
    </row>
    <row r="17" spans="1:2" s="3" customFormat="1" ht="18" customHeight="1" x14ac:dyDescent="0.25">
      <c r="A17" s="2"/>
      <c r="B17" s="164" t="str">
        <f ca="1">'126(2)'!A1</f>
        <v>126(2)　救急活動状況　－　搬送人員</v>
      </c>
    </row>
    <row r="18" spans="1:2" s="3" customFormat="1" ht="18" customHeight="1" x14ac:dyDescent="0.25">
      <c r="A18" s="2"/>
      <c r="B18" s="164" t="str">
        <f ca="1">'127'!A1</f>
        <v>127　火災発生状況</v>
      </c>
    </row>
    <row r="19" spans="1:2" s="3" customFormat="1" ht="18" customHeight="1" x14ac:dyDescent="0.25">
      <c r="A19" s="2"/>
      <c r="B19" s="164" t="str">
        <f ca="1">'128'!A1</f>
        <v>128　原因別火災発生件数</v>
      </c>
    </row>
  </sheetData>
  <customSheetViews>
    <customSheetView guid="{872F8F3E-474A-4822-A3CE-BBB7F86D40B1}">
      <pane ySplit="3" topLeftCell="A4" activePane="bottomLeft" state="frozen"/>
      <selection pane="bottomLeft" activeCell="B8" sqref="B8"/>
      <pageMargins left="0.7" right="0.7" top="0.75" bottom="0.75" header="0.3" footer="0.3"/>
      <pageSetup paperSize="9" orientation="portrait" verticalDpi="1200" r:id="rId1"/>
    </customSheetView>
    <customSheetView guid="{F1FAECAD-D4CC-49FD-AE7F-E381CDF04327}">
      <pane ySplit="3" topLeftCell="A4" activePane="bottomLeft" state="frozen"/>
      <selection pane="bottomLeft" activeCell="B8" sqref="B8"/>
      <pageMargins left="0.7" right="0.7" top="0.75" bottom="0.75" header="0.3" footer="0.3"/>
      <pageSetup paperSize="9" orientation="portrait" verticalDpi="1200" r:id="rId2"/>
    </customSheetView>
    <customSheetView guid="{C52BD464-26B0-4209-9874-62DC7577C84C}">
      <pane ySplit="3" topLeftCell="A4" activePane="bottomLeft" state="frozen"/>
      <selection pane="bottomLeft" activeCell="B8" sqref="B8"/>
      <pageMargins left="0.7" right="0.7" top="0.75" bottom="0.75" header="0.3" footer="0.3"/>
      <pageSetup paperSize="9" orientation="portrait" verticalDpi="1200" r:id="rId3"/>
    </customSheetView>
  </customSheetViews>
  <mergeCells count="1">
    <mergeCell ref="A1:B1"/>
  </mergeCells>
  <phoneticPr fontId="2"/>
  <hyperlinks>
    <hyperlink ref="B4" location="'117'!A1" display="'117'!A1" xr:uid="{00000000-0004-0000-0000-000000000000}"/>
    <hyperlink ref="B5" location="'118'!A1" display="'118'!A1" xr:uid="{00000000-0004-0000-0000-000001000000}"/>
    <hyperlink ref="B6" location="'119'!A1" display="'119'!A1" xr:uid="{00000000-0004-0000-0000-000002000000}"/>
    <hyperlink ref="B7" location="'120'!A1" display="'120'!A1" xr:uid="{00000000-0004-0000-0000-000003000000}"/>
    <hyperlink ref="B8" location="'121'!A1" display="'121'!A1" xr:uid="{00000000-0004-0000-0000-000004000000}"/>
    <hyperlink ref="B9" location="'122(1)'!A1" display="'122(1)'!A1" xr:uid="{00000000-0004-0000-0000-000005000000}"/>
    <hyperlink ref="B10" location="'122(2)'!A1" display="'122(2)'!A1" xr:uid="{00000000-0004-0000-0000-000006000000}"/>
    <hyperlink ref="B11" location="'122(3)'!A1" display="'122(3)'!A1" xr:uid="{00000000-0004-0000-0000-000007000000}"/>
    <hyperlink ref="B12" location="'123'!A1" display="'123'!A1" xr:uid="{00000000-0004-0000-0000-000008000000}"/>
    <hyperlink ref="B13" location="'124(1)'!A1" display="'124(1)'!A1" xr:uid="{00000000-0004-0000-0000-000009000000}"/>
    <hyperlink ref="B14" location="'124(2)'!A1" display="'124(2)'!A1" xr:uid="{00000000-0004-0000-0000-00000A000000}"/>
    <hyperlink ref="B15" location="'125'!A1" display="'125'!A1" xr:uid="{00000000-0004-0000-0000-00000B000000}"/>
    <hyperlink ref="B16" location="'126(1)'!A1" display="'126(1)'!A1" xr:uid="{00000000-0004-0000-0000-00000C000000}"/>
    <hyperlink ref="B17" location="'126(2)'!A1" display="'126(2)'!A1" xr:uid="{00000000-0004-0000-0000-00000D000000}"/>
    <hyperlink ref="B18" location="'127'!A1" display="'127'!A1" xr:uid="{00000000-0004-0000-0000-00000E000000}"/>
    <hyperlink ref="B19" location="'128'!A1" display="'128'!A1" xr:uid="{00000000-0004-0000-0000-00000F000000}"/>
  </hyperlinks>
  <pageMargins left="0.7" right="0.7" top="0.75" bottom="0.75" header="0.3" footer="0.3"/>
  <pageSetup paperSize="9" orientation="portrait"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8"/>
  <sheetViews>
    <sheetView view="pageLayout" zoomScale="85" zoomScaleNormal="100" zoomScaleSheetLayoutView="100" zoomScalePageLayoutView="85" workbookViewId="0">
      <selection activeCell="G1" sqref="G1"/>
    </sheetView>
  </sheetViews>
  <sheetFormatPr defaultColWidth="1.6640625" defaultRowHeight="12" x14ac:dyDescent="0.25"/>
  <cols>
    <col min="1" max="1" width="21.33203125" style="2" customWidth="1"/>
    <col min="2" max="2" width="9.796875" style="2" customWidth="1"/>
    <col min="3" max="12" width="7" style="2" customWidth="1"/>
    <col min="13" max="13" width="9.796875" style="2" customWidth="1"/>
    <col min="14" max="14" width="10" style="2" customWidth="1"/>
    <col min="15" max="16384" width="1.6640625" style="2"/>
  </cols>
  <sheetData>
    <row r="1" spans="1:14" s="4" customFormat="1" ht="18.75" x14ac:dyDescent="0.25">
      <c r="A1" s="4" t="str">
        <f ca="1">MID(CELL("FILENAME",A1),FIND("]",CELL("FILENAME",A1))+1,99)&amp;"　"&amp;"少年犯罪"</f>
        <v>123　少年犯罪</v>
      </c>
    </row>
    <row r="2" spans="1:14" s="5" customFormat="1" x14ac:dyDescent="0.25"/>
    <row r="3" spans="1:14" s="120" customFormat="1" ht="24" customHeight="1" x14ac:dyDescent="0.25">
      <c r="A3" s="173" t="s">
        <v>171</v>
      </c>
      <c r="B3" s="173"/>
      <c r="C3" s="173"/>
      <c r="D3" s="173"/>
      <c r="E3" s="173"/>
      <c r="F3" s="173"/>
      <c r="G3" s="173"/>
      <c r="H3" s="173"/>
      <c r="I3" s="173"/>
      <c r="J3" s="173"/>
      <c r="K3" s="173"/>
      <c r="L3" s="173"/>
      <c r="M3" s="28"/>
      <c r="N3" s="28"/>
    </row>
    <row r="4" spans="1:14" s="5" customFormat="1" x14ac:dyDescent="0.25">
      <c r="A4" s="120"/>
      <c r="B4" s="120"/>
      <c r="C4" s="120"/>
      <c r="D4" s="120"/>
      <c r="E4" s="120"/>
      <c r="F4" s="120"/>
      <c r="G4" s="120"/>
      <c r="H4" s="120"/>
      <c r="I4" s="120"/>
      <c r="J4" s="120"/>
      <c r="K4" s="120"/>
      <c r="L4" s="120"/>
      <c r="M4" s="28"/>
      <c r="N4" s="28"/>
    </row>
    <row r="5" spans="1:14" s="120" customFormat="1" ht="1.05" customHeight="1" x14ac:dyDescent="0.25">
      <c r="M5" s="28"/>
      <c r="N5" s="28"/>
    </row>
    <row r="6" spans="1:14" s="5" customFormat="1" ht="1.05" customHeight="1" x14ac:dyDescent="0.25">
      <c r="B6" s="2"/>
      <c r="C6" s="2"/>
      <c r="D6" s="2"/>
      <c r="E6" s="2"/>
      <c r="F6" s="2"/>
      <c r="G6" s="2"/>
      <c r="H6" s="2"/>
      <c r="I6" s="2"/>
    </row>
    <row r="7" spans="1:14" s="36" customFormat="1" ht="28.25" customHeight="1" x14ac:dyDescent="0.25">
      <c r="A7" s="174" t="s">
        <v>202</v>
      </c>
      <c r="B7" s="212"/>
      <c r="C7" s="166" t="s">
        <v>289</v>
      </c>
      <c r="D7" s="211"/>
      <c r="E7" s="166" t="s">
        <v>175</v>
      </c>
      <c r="F7" s="211"/>
      <c r="G7" s="166" t="s">
        <v>176</v>
      </c>
      <c r="H7" s="211"/>
      <c r="I7" s="166" t="s">
        <v>177</v>
      </c>
      <c r="J7" s="211"/>
      <c r="K7" s="166" t="s">
        <v>193</v>
      </c>
      <c r="L7" s="211"/>
    </row>
    <row r="8" spans="1:14" s="36" customFormat="1" ht="28.25" customHeight="1" x14ac:dyDescent="0.25">
      <c r="A8" s="213"/>
      <c r="B8" s="214"/>
      <c r="C8" s="55" t="s">
        <v>237</v>
      </c>
      <c r="D8" s="55" t="s">
        <v>238</v>
      </c>
      <c r="E8" s="55" t="s">
        <v>237</v>
      </c>
      <c r="F8" s="55" t="s">
        <v>238</v>
      </c>
      <c r="G8" s="55" t="s">
        <v>237</v>
      </c>
      <c r="H8" s="55" t="s">
        <v>238</v>
      </c>
      <c r="I8" s="55" t="s">
        <v>237</v>
      </c>
      <c r="J8" s="69" t="s">
        <v>238</v>
      </c>
      <c r="K8" s="55" t="s">
        <v>237</v>
      </c>
      <c r="L8" s="69" t="s">
        <v>238</v>
      </c>
    </row>
    <row r="9" spans="1:14" ht="42" customHeight="1" x14ac:dyDescent="0.25">
      <c r="A9" s="224" t="s">
        <v>230</v>
      </c>
      <c r="B9" s="27" t="s">
        <v>77</v>
      </c>
      <c r="C9" s="12">
        <v>32</v>
      </c>
      <c r="D9" s="12">
        <v>23</v>
      </c>
      <c r="E9" s="12">
        <v>47</v>
      </c>
      <c r="F9" s="12">
        <v>19</v>
      </c>
      <c r="G9" s="12">
        <v>32</v>
      </c>
      <c r="H9" s="12">
        <v>23</v>
      </c>
      <c r="I9" s="129">
        <v>31</v>
      </c>
      <c r="J9" s="129">
        <v>52</v>
      </c>
      <c r="K9" s="13">
        <v>32</v>
      </c>
      <c r="L9" s="13">
        <v>64</v>
      </c>
    </row>
    <row r="10" spans="1:14" ht="42" customHeight="1" x14ac:dyDescent="0.25">
      <c r="A10" s="181"/>
      <c r="B10" s="27" t="s">
        <v>76</v>
      </c>
      <c r="C10" s="12" t="s">
        <v>152</v>
      </c>
      <c r="D10" s="12" t="s">
        <v>152</v>
      </c>
      <c r="E10" s="12" t="s">
        <v>152</v>
      </c>
      <c r="F10" s="12" t="s">
        <v>152</v>
      </c>
      <c r="G10" s="12" t="s">
        <v>152</v>
      </c>
      <c r="H10" s="12" t="s">
        <v>152</v>
      </c>
      <c r="I10" s="129" t="s">
        <v>152</v>
      </c>
      <c r="J10" s="129">
        <v>1</v>
      </c>
      <c r="K10" s="13" t="s">
        <v>152</v>
      </c>
      <c r="L10" s="13" t="s">
        <v>152</v>
      </c>
    </row>
    <row r="11" spans="1:14" ht="42" customHeight="1" x14ac:dyDescent="0.25">
      <c r="A11" s="181"/>
      <c r="B11" s="27" t="s">
        <v>75</v>
      </c>
      <c r="C11" s="12">
        <v>9</v>
      </c>
      <c r="D11" s="12">
        <v>3</v>
      </c>
      <c r="E11" s="12">
        <v>6</v>
      </c>
      <c r="F11" s="12">
        <v>4</v>
      </c>
      <c r="G11" s="12">
        <v>2</v>
      </c>
      <c r="H11" s="12">
        <v>3</v>
      </c>
      <c r="I11" s="129">
        <v>3</v>
      </c>
      <c r="J11" s="129">
        <v>5</v>
      </c>
      <c r="K11" s="13">
        <v>6</v>
      </c>
      <c r="L11" s="13">
        <v>12</v>
      </c>
    </row>
    <row r="12" spans="1:14" ht="42" customHeight="1" x14ac:dyDescent="0.25">
      <c r="A12" s="181"/>
      <c r="B12" s="27" t="s">
        <v>74</v>
      </c>
      <c r="C12" s="12">
        <v>13</v>
      </c>
      <c r="D12" s="12">
        <v>14</v>
      </c>
      <c r="E12" s="12">
        <v>24</v>
      </c>
      <c r="F12" s="12">
        <v>11</v>
      </c>
      <c r="G12" s="12">
        <v>17</v>
      </c>
      <c r="H12" s="12">
        <v>15</v>
      </c>
      <c r="I12" s="129">
        <v>15</v>
      </c>
      <c r="J12" s="129">
        <v>28</v>
      </c>
      <c r="K12" s="13">
        <v>13</v>
      </c>
      <c r="L12" s="13">
        <v>21</v>
      </c>
    </row>
    <row r="13" spans="1:14" ht="42" customHeight="1" x14ac:dyDescent="0.25">
      <c r="A13" s="181"/>
      <c r="B13" s="27" t="s">
        <v>73</v>
      </c>
      <c r="C13" s="12">
        <v>1</v>
      </c>
      <c r="D13" s="12">
        <v>1</v>
      </c>
      <c r="E13" s="12">
        <v>2</v>
      </c>
      <c r="F13" s="12">
        <v>1</v>
      </c>
      <c r="G13" s="12">
        <v>2</v>
      </c>
      <c r="H13" s="12" t="s">
        <v>152</v>
      </c>
      <c r="I13" s="129">
        <v>2</v>
      </c>
      <c r="J13" s="129">
        <v>3</v>
      </c>
      <c r="K13" s="13">
        <v>4</v>
      </c>
      <c r="L13" s="13">
        <v>2</v>
      </c>
    </row>
    <row r="14" spans="1:14" ht="42" customHeight="1" x14ac:dyDescent="0.25">
      <c r="A14" s="181"/>
      <c r="B14" s="27" t="s">
        <v>72</v>
      </c>
      <c r="C14" s="12">
        <v>3</v>
      </c>
      <c r="D14" s="12" t="s">
        <v>152</v>
      </c>
      <c r="E14" s="12">
        <v>1</v>
      </c>
      <c r="F14" s="12" t="s">
        <v>152</v>
      </c>
      <c r="G14" s="12">
        <v>4</v>
      </c>
      <c r="H14" s="12">
        <v>2</v>
      </c>
      <c r="I14" s="129">
        <v>5</v>
      </c>
      <c r="J14" s="129">
        <v>6</v>
      </c>
      <c r="K14" s="13">
        <v>1</v>
      </c>
      <c r="L14" s="13">
        <v>4</v>
      </c>
    </row>
    <row r="15" spans="1:14" ht="42" customHeight="1" x14ac:dyDescent="0.25">
      <c r="A15" s="182"/>
      <c r="B15" s="27" t="s">
        <v>71</v>
      </c>
      <c r="C15" s="12">
        <v>6</v>
      </c>
      <c r="D15" s="12">
        <v>5</v>
      </c>
      <c r="E15" s="12">
        <v>14</v>
      </c>
      <c r="F15" s="12">
        <v>3</v>
      </c>
      <c r="G15" s="12">
        <v>7</v>
      </c>
      <c r="H15" s="12">
        <v>3</v>
      </c>
      <c r="I15" s="129">
        <v>6</v>
      </c>
      <c r="J15" s="129">
        <v>9</v>
      </c>
      <c r="K15" s="13">
        <v>8</v>
      </c>
      <c r="L15" s="13">
        <v>25</v>
      </c>
    </row>
    <row r="16" spans="1:14" ht="42" customHeight="1" x14ac:dyDescent="0.25">
      <c r="A16" s="222" t="s">
        <v>231</v>
      </c>
      <c r="B16" s="223"/>
      <c r="C16" s="23">
        <v>4</v>
      </c>
      <c r="D16" s="23">
        <v>2</v>
      </c>
      <c r="E16" s="23">
        <v>7</v>
      </c>
      <c r="F16" s="23">
        <v>2</v>
      </c>
      <c r="G16" s="23">
        <v>9</v>
      </c>
      <c r="H16" s="23">
        <v>1</v>
      </c>
      <c r="I16" s="133">
        <v>9</v>
      </c>
      <c r="J16" s="133">
        <v>11</v>
      </c>
      <c r="K16" s="24">
        <v>4</v>
      </c>
      <c r="L16" s="24">
        <v>25</v>
      </c>
    </row>
    <row r="17" spans="4:12" x14ac:dyDescent="0.25">
      <c r="L17" s="25" t="s">
        <v>164</v>
      </c>
    </row>
    <row r="18" spans="4:12" x14ac:dyDescent="0.25">
      <c r="D18" s="56"/>
      <c r="E18" s="56"/>
    </row>
  </sheetData>
  <sheetProtection formatCells="0"/>
  <customSheetViews>
    <customSheetView guid="{872F8F3E-474A-4822-A3CE-BBB7F86D40B1}">
      <selection activeCell="A7" sqref="A7:D8"/>
      <pageMargins left="0.25" right="0.25" top="0.75" bottom="0.75" header="0.3" footer="0.3"/>
      <pageSetup paperSize="9" scale="99" orientation="portrait" r:id="rId1"/>
      <headerFooter>
        <oddFooter>&amp;L&amp;"HGPｺﾞｼｯｸM,ﾒﾃﾞｨｳﾑ"&amp;A&amp;R&amp;"HGPｺﾞｼｯｸM,ﾒﾃﾞｨｳﾑ"&amp;A</oddFooter>
      </headerFooter>
    </customSheetView>
    <customSheetView guid="{F1FAECAD-D4CC-49FD-AE7F-E381CDF04327}">
      <selection activeCell="K17" sqref="K17"/>
      <pageMargins left="0.25" right="0.25" top="0.75" bottom="0.75" header="0.3" footer="0.3"/>
      <pageSetup paperSize="9" scale="99" orientation="portrait" r:id="rId2"/>
      <headerFooter>
        <oddFooter>&amp;L&amp;"HGPｺﾞｼｯｸM,ﾒﾃﾞｨｳﾑ"&amp;A&amp;R&amp;"HGPｺﾞｼｯｸM,ﾒﾃﾞｨｳﾑ"&amp;A</oddFooter>
      </headerFooter>
    </customSheetView>
    <customSheetView guid="{C52BD464-26B0-4209-9874-62DC7577C84C}">
      <selection activeCell="K4" sqref="K4"/>
      <pageMargins left="0.25" right="0.25" top="0.75" bottom="0.75" header="0.3" footer="0.3"/>
      <pageSetup paperSize="9" scale="9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E1" sqref="E1"/>
      <pageMargins left="0.19685039370078741" right="0.19685039370078741" top="0.59055118110236227" bottom="0.59055118110236227" header="0.51181102362204722" footer="0.51181102362204722"/>
      <printOptions horizontalCentered="1"/>
      <pageSetup paperSize="9" fitToHeight="0" orientation="portrait" r:id="rId4"/>
      <headerFooter alignWithMargins="0"/>
    </customSheetView>
  </customSheetViews>
  <mergeCells count="9">
    <mergeCell ref="A16:B16"/>
    <mergeCell ref="A9:A15"/>
    <mergeCell ref="A3:L3"/>
    <mergeCell ref="K7:L7"/>
    <mergeCell ref="A7:B8"/>
    <mergeCell ref="C7:D7"/>
    <mergeCell ref="E7:F7"/>
    <mergeCell ref="G7:H7"/>
    <mergeCell ref="I7:J7"/>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9"/>
  <sheetViews>
    <sheetView view="pageLayout" topLeftCell="A11" zoomScale="85" zoomScaleNormal="100" zoomScaleSheetLayoutView="100" zoomScalePageLayoutView="85" workbookViewId="0">
      <selection activeCell="G1" sqref="G1"/>
    </sheetView>
  </sheetViews>
  <sheetFormatPr defaultColWidth="1.6640625" defaultRowHeight="12" x14ac:dyDescent="0.25"/>
  <cols>
    <col min="1" max="2" width="4.796875" style="2" customWidth="1"/>
    <col min="3" max="3" width="12.46484375" style="2" customWidth="1"/>
    <col min="4" max="13" width="7.86328125" style="2" customWidth="1"/>
    <col min="14" max="14" width="7.19921875" style="2" bestFit="1" customWidth="1"/>
    <col min="15" max="16384" width="1.6640625" style="2"/>
  </cols>
  <sheetData>
    <row r="1" spans="1:13" s="4" customFormat="1" ht="18.75" x14ac:dyDescent="0.25">
      <c r="A1" s="4" t="str">
        <f ca="1">MID(CELL("FILENAME",A1),FIND("]",CELL("FILENAME",A1))+1,99)&amp;"　"&amp;"交通事故発生状況　－　原因別交通事故発生件数"</f>
        <v>124(1)　交通事故発生状況　－　原因別交通事故発生件数</v>
      </c>
    </row>
    <row r="2" spans="1:13" s="5" customFormat="1" x14ac:dyDescent="0.25"/>
    <row r="3" spans="1:13" s="120" customFormat="1" ht="1.05" customHeight="1" x14ac:dyDescent="0.25"/>
    <row r="4" spans="1:13" s="5" customFormat="1" ht="1.05" customHeight="1" x14ac:dyDescent="0.25"/>
    <row r="5" spans="1:13" s="120" customFormat="1" ht="1.05" customHeight="1" x14ac:dyDescent="0.25"/>
    <row r="6" spans="1:13" ht="1.05" customHeight="1" x14ac:dyDescent="0.25"/>
    <row r="7" spans="1:13" s="36" customFormat="1" ht="28.25" customHeight="1" x14ac:dyDescent="0.25">
      <c r="A7" s="174" t="s">
        <v>202</v>
      </c>
      <c r="B7" s="174"/>
      <c r="C7" s="212"/>
      <c r="D7" s="229" t="s">
        <v>289</v>
      </c>
      <c r="E7" s="230"/>
      <c r="F7" s="229" t="s">
        <v>175</v>
      </c>
      <c r="G7" s="230"/>
      <c r="H7" s="229" t="s">
        <v>176</v>
      </c>
      <c r="I7" s="230"/>
      <c r="J7" s="229" t="s">
        <v>177</v>
      </c>
      <c r="K7" s="230"/>
      <c r="L7" s="229" t="s">
        <v>193</v>
      </c>
      <c r="M7" s="230"/>
    </row>
    <row r="8" spans="1:13" s="36" customFormat="1" ht="28.25" customHeight="1" x14ac:dyDescent="0.25">
      <c r="A8" s="213"/>
      <c r="B8" s="213"/>
      <c r="C8" s="214"/>
      <c r="D8" s="26" t="s">
        <v>237</v>
      </c>
      <c r="E8" s="52" t="s">
        <v>238</v>
      </c>
      <c r="F8" s="52" t="s">
        <v>237</v>
      </c>
      <c r="G8" s="26" t="s">
        <v>238</v>
      </c>
      <c r="H8" s="26" t="s">
        <v>237</v>
      </c>
      <c r="I8" s="26" t="s">
        <v>238</v>
      </c>
      <c r="J8" s="26" t="s">
        <v>237</v>
      </c>
      <c r="K8" s="53" t="s">
        <v>238</v>
      </c>
      <c r="L8" s="26" t="s">
        <v>237</v>
      </c>
      <c r="M8" s="53" t="s">
        <v>238</v>
      </c>
    </row>
    <row r="9" spans="1:13" ht="42" customHeight="1" x14ac:dyDescent="0.25">
      <c r="A9" s="179" t="s">
        <v>38</v>
      </c>
      <c r="B9" s="207"/>
      <c r="C9" s="210"/>
      <c r="D9" s="12">
        <v>576</v>
      </c>
      <c r="E9" s="12">
        <v>390</v>
      </c>
      <c r="F9" s="12">
        <v>549</v>
      </c>
      <c r="G9" s="12">
        <v>363</v>
      </c>
      <c r="H9" s="12">
        <v>524</v>
      </c>
      <c r="I9" s="12">
        <v>319</v>
      </c>
      <c r="J9" s="25">
        <v>612</v>
      </c>
      <c r="K9" s="25">
        <v>305</v>
      </c>
      <c r="L9" s="70">
        <v>748</v>
      </c>
      <c r="M9" s="70">
        <v>305</v>
      </c>
    </row>
    <row r="10" spans="1:13" ht="42" customHeight="1" x14ac:dyDescent="0.25">
      <c r="A10" s="106"/>
      <c r="B10" s="226" t="s">
        <v>115</v>
      </c>
      <c r="C10" s="207"/>
      <c r="D10" s="12">
        <v>73</v>
      </c>
      <c r="E10" s="12">
        <v>27</v>
      </c>
      <c r="F10" s="12">
        <v>70</v>
      </c>
      <c r="G10" s="12">
        <v>42</v>
      </c>
      <c r="H10" s="12">
        <v>61</v>
      </c>
      <c r="I10" s="12">
        <v>42</v>
      </c>
      <c r="J10" s="25">
        <v>85</v>
      </c>
      <c r="K10" s="25">
        <v>31</v>
      </c>
      <c r="L10" s="70">
        <v>117</v>
      </c>
      <c r="M10" s="70">
        <v>31</v>
      </c>
    </row>
    <row r="11" spans="1:13" ht="42" customHeight="1" x14ac:dyDescent="0.25">
      <c r="B11" s="226" t="s">
        <v>114</v>
      </c>
      <c r="C11" s="207"/>
      <c r="D11" s="12" t="s">
        <v>152</v>
      </c>
      <c r="E11" s="12">
        <v>1</v>
      </c>
      <c r="F11" s="12" t="s">
        <v>152</v>
      </c>
      <c r="G11" s="12" t="s">
        <v>152</v>
      </c>
      <c r="H11" s="12" t="s">
        <v>152</v>
      </c>
      <c r="I11" s="12" t="s">
        <v>152</v>
      </c>
      <c r="J11" s="25" t="s">
        <v>290</v>
      </c>
      <c r="K11" s="25" t="s">
        <v>290</v>
      </c>
      <c r="L11" s="70" t="s">
        <v>152</v>
      </c>
      <c r="M11" s="70" t="s">
        <v>152</v>
      </c>
    </row>
    <row r="12" spans="1:13" ht="42" customHeight="1" x14ac:dyDescent="0.25">
      <c r="B12" s="227" t="s">
        <v>216</v>
      </c>
      <c r="C12" s="224"/>
      <c r="D12" s="12">
        <v>496</v>
      </c>
      <c r="E12" s="12">
        <v>358</v>
      </c>
      <c r="F12" s="12">
        <v>472</v>
      </c>
      <c r="G12" s="12">
        <v>320</v>
      </c>
      <c r="H12" s="12">
        <v>462</v>
      </c>
      <c r="I12" s="12">
        <v>276</v>
      </c>
      <c r="J12" s="25">
        <v>524</v>
      </c>
      <c r="K12" s="25">
        <v>271</v>
      </c>
      <c r="L12" s="70">
        <v>625</v>
      </c>
      <c r="M12" s="70">
        <v>271</v>
      </c>
    </row>
    <row r="13" spans="1:13" ht="42" customHeight="1" x14ac:dyDescent="0.25">
      <c r="A13" s="228"/>
      <c r="B13" s="126"/>
      <c r="C13" s="125" t="s">
        <v>232</v>
      </c>
      <c r="D13" s="12">
        <v>6</v>
      </c>
      <c r="E13" s="12">
        <v>6</v>
      </c>
      <c r="F13" s="12">
        <v>3</v>
      </c>
      <c r="G13" s="12">
        <v>4</v>
      </c>
      <c r="H13" s="12">
        <v>5</v>
      </c>
      <c r="I13" s="12">
        <v>2</v>
      </c>
      <c r="J13" s="25">
        <v>8</v>
      </c>
      <c r="K13" s="25">
        <v>4</v>
      </c>
      <c r="L13" s="70">
        <v>13</v>
      </c>
      <c r="M13" s="70">
        <v>4</v>
      </c>
    </row>
    <row r="14" spans="1:13" ht="42" customHeight="1" x14ac:dyDescent="0.25">
      <c r="A14" s="228"/>
      <c r="B14" s="126"/>
      <c r="C14" s="123" t="s">
        <v>112</v>
      </c>
      <c r="D14" s="12">
        <v>165</v>
      </c>
      <c r="E14" s="12">
        <v>105</v>
      </c>
      <c r="F14" s="12">
        <v>159</v>
      </c>
      <c r="G14" s="12">
        <v>60</v>
      </c>
      <c r="H14" s="12">
        <v>131</v>
      </c>
      <c r="I14" s="12">
        <v>60</v>
      </c>
      <c r="J14" s="25">
        <v>159</v>
      </c>
      <c r="K14" s="25">
        <v>66</v>
      </c>
      <c r="L14" s="70">
        <v>167</v>
      </c>
      <c r="M14" s="70">
        <v>66</v>
      </c>
    </row>
    <row r="15" spans="1:13" ht="42" customHeight="1" x14ac:dyDescent="0.25">
      <c r="A15" s="228"/>
      <c r="B15" s="126"/>
      <c r="C15" s="123" t="s">
        <v>111</v>
      </c>
      <c r="D15" s="12">
        <v>139</v>
      </c>
      <c r="E15" s="12">
        <v>119</v>
      </c>
      <c r="F15" s="12">
        <v>132</v>
      </c>
      <c r="G15" s="12">
        <v>127</v>
      </c>
      <c r="H15" s="12">
        <v>137</v>
      </c>
      <c r="I15" s="12">
        <v>99</v>
      </c>
      <c r="J15" s="25">
        <v>179</v>
      </c>
      <c r="K15" s="25">
        <v>93</v>
      </c>
      <c r="L15" s="70">
        <v>177</v>
      </c>
      <c r="M15" s="70">
        <v>93</v>
      </c>
    </row>
    <row r="16" spans="1:13" ht="42" customHeight="1" x14ac:dyDescent="0.25">
      <c r="A16" s="228"/>
      <c r="B16" s="126"/>
      <c r="C16" s="123" t="s">
        <v>110</v>
      </c>
      <c r="D16" s="12">
        <v>97</v>
      </c>
      <c r="E16" s="12">
        <v>70</v>
      </c>
      <c r="F16" s="12">
        <v>101</v>
      </c>
      <c r="G16" s="12">
        <v>70</v>
      </c>
      <c r="H16" s="12">
        <v>110</v>
      </c>
      <c r="I16" s="12">
        <v>56</v>
      </c>
      <c r="J16" s="25">
        <v>101</v>
      </c>
      <c r="K16" s="25">
        <v>61</v>
      </c>
      <c r="L16" s="70">
        <v>129</v>
      </c>
      <c r="M16" s="70">
        <v>61</v>
      </c>
    </row>
    <row r="17" spans="1:13" ht="42" customHeight="1" x14ac:dyDescent="0.25">
      <c r="A17" s="228"/>
      <c r="B17" s="54"/>
      <c r="C17" s="123" t="s">
        <v>69</v>
      </c>
      <c r="D17" s="12">
        <v>89</v>
      </c>
      <c r="E17" s="12">
        <v>58</v>
      </c>
      <c r="F17" s="12">
        <v>77</v>
      </c>
      <c r="G17" s="12">
        <v>59</v>
      </c>
      <c r="H17" s="12">
        <v>79</v>
      </c>
      <c r="I17" s="12">
        <v>59</v>
      </c>
      <c r="J17" s="25">
        <v>77</v>
      </c>
      <c r="K17" s="25">
        <v>47</v>
      </c>
      <c r="L17" s="70">
        <v>139</v>
      </c>
      <c r="M17" s="70">
        <v>47</v>
      </c>
    </row>
    <row r="18" spans="1:13" ht="42" customHeight="1" x14ac:dyDescent="0.25">
      <c r="A18" s="105"/>
      <c r="B18" s="225" t="s">
        <v>113</v>
      </c>
      <c r="C18" s="208"/>
      <c r="D18" s="23">
        <v>7</v>
      </c>
      <c r="E18" s="23">
        <v>4</v>
      </c>
      <c r="F18" s="23">
        <v>7</v>
      </c>
      <c r="G18" s="23">
        <v>1</v>
      </c>
      <c r="H18" s="23">
        <v>1</v>
      </c>
      <c r="I18" s="23">
        <v>1</v>
      </c>
      <c r="J18" s="134">
        <v>3</v>
      </c>
      <c r="K18" s="134">
        <v>3</v>
      </c>
      <c r="L18" s="86">
        <v>6</v>
      </c>
      <c r="M18" s="86">
        <v>3</v>
      </c>
    </row>
    <row r="19" spans="1:13" x14ac:dyDescent="0.25">
      <c r="M19" s="25" t="s">
        <v>162</v>
      </c>
    </row>
  </sheetData>
  <sheetProtection formatCells="0"/>
  <customSheetViews>
    <customSheetView guid="{872F8F3E-474A-4822-A3CE-BBB7F86D40B1}">
      <selection activeCell="A7" sqref="A7:E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election activeCell="L19" sqref="L19"/>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election activeCell="H9" sqref="H9"/>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F2" sqref="F2"/>
      <pageMargins left="0.19685039370078741" right="0.70866141732283472" top="0.59055118110236227" bottom="0.39370078740157483" header="0.51181102362204722" footer="0.27559055118110237"/>
      <printOptions horizontalCentered="1"/>
      <pageSetup paperSize="9" fitToHeight="0" orientation="portrait" r:id="rId4"/>
      <headerFooter alignWithMargins="0"/>
    </customSheetView>
  </customSheetViews>
  <mergeCells count="12">
    <mergeCell ref="D7:E7"/>
    <mergeCell ref="F7:G7"/>
    <mergeCell ref="H7:I7"/>
    <mergeCell ref="J7:K7"/>
    <mergeCell ref="L7:M7"/>
    <mergeCell ref="B18:C18"/>
    <mergeCell ref="B10:C10"/>
    <mergeCell ref="B11:C11"/>
    <mergeCell ref="B12:C12"/>
    <mergeCell ref="A7:C8"/>
    <mergeCell ref="A9:C9"/>
    <mergeCell ref="A13:A17"/>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
  <sheetViews>
    <sheetView view="pageLayout" topLeftCell="A2" zoomScale="85" zoomScaleNormal="100" zoomScaleSheetLayoutView="100" zoomScalePageLayoutView="85" workbookViewId="0">
      <selection activeCell="G1" sqref="G1"/>
    </sheetView>
  </sheetViews>
  <sheetFormatPr defaultColWidth="1.6640625" defaultRowHeight="12" x14ac:dyDescent="0.25"/>
  <cols>
    <col min="1" max="1" width="7" style="2" customWidth="1"/>
    <col min="2" max="2" width="14.1328125" style="2" customWidth="1"/>
    <col min="3" max="12" width="8" style="2" customWidth="1"/>
    <col min="13" max="13" width="7" style="2" bestFit="1" customWidth="1"/>
    <col min="14" max="16384" width="1.6640625" style="2"/>
  </cols>
  <sheetData>
    <row r="1" spans="1:12" s="4" customFormat="1" ht="18.75" x14ac:dyDescent="0.25">
      <c r="A1" s="4" t="str">
        <f ca="1">MID(CELL("FILENAME",A1),FIND("]",CELL("FILENAME",A1))+1,99)&amp;"　"&amp;"交通事故発生状況　－　交通事故発生件数および死傷者数"</f>
        <v>124(2)　交通事故発生状況　－　交通事故発生件数および死傷者数</v>
      </c>
    </row>
    <row r="2" spans="1:12" s="5" customFormat="1" x14ac:dyDescent="0.25"/>
    <row r="3" spans="1:12" s="120" customFormat="1" ht="1.05" customHeight="1" x14ac:dyDescent="0.25"/>
    <row r="4" spans="1:12" s="5" customFormat="1" ht="1.05" customHeight="1" x14ac:dyDescent="0.25"/>
    <row r="5" spans="1:12" s="120" customFormat="1" ht="1.05" customHeight="1" x14ac:dyDescent="0.25"/>
    <row r="6" spans="1:12" ht="1.05" customHeight="1" x14ac:dyDescent="0.25"/>
    <row r="7" spans="1:12" s="36" customFormat="1" ht="28.25" customHeight="1" x14ac:dyDescent="0.25">
      <c r="A7" s="237" t="s">
        <v>200</v>
      </c>
      <c r="B7" s="238"/>
      <c r="C7" s="231" t="s">
        <v>289</v>
      </c>
      <c r="D7" s="232"/>
      <c r="E7" s="231" t="s">
        <v>175</v>
      </c>
      <c r="F7" s="232"/>
      <c r="G7" s="231" t="s">
        <v>176</v>
      </c>
      <c r="H7" s="232"/>
      <c r="I7" s="231" t="s">
        <v>177</v>
      </c>
      <c r="J7" s="232"/>
      <c r="K7" s="231" t="s">
        <v>193</v>
      </c>
      <c r="L7" s="232"/>
    </row>
    <row r="8" spans="1:12" s="36" customFormat="1" ht="28.25" customHeight="1" x14ac:dyDescent="0.25">
      <c r="A8" s="239"/>
      <c r="B8" s="240"/>
      <c r="C8" s="49" t="s">
        <v>237</v>
      </c>
      <c r="D8" s="50" t="s">
        <v>238</v>
      </c>
      <c r="E8" s="50" t="s">
        <v>237</v>
      </c>
      <c r="F8" s="49" t="s">
        <v>238</v>
      </c>
      <c r="G8" s="49" t="s">
        <v>237</v>
      </c>
      <c r="H8" s="49" t="s">
        <v>238</v>
      </c>
      <c r="I8" s="49" t="s">
        <v>237</v>
      </c>
      <c r="J8" s="51" t="s">
        <v>238</v>
      </c>
      <c r="K8" s="49" t="s">
        <v>237</v>
      </c>
      <c r="L8" s="51" t="s">
        <v>238</v>
      </c>
    </row>
    <row r="9" spans="1:12" ht="42" customHeight="1" x14ac:dyDescent="0.25">
      <c r="A9" s="236" t="s">
        <v>253</v>
      </c>
      <c r="B9" s="123" t="s">
        <v>38</v>
      </c>
      <c r="C9" s="12">
        <v>576</v>
      </c>
      <c r="D9" s="12">
        <v>390</v>
      </c>
      <c r="E9" s="12">
        <v>549</v>
      </c>
      <c r="F9" s="12">
        <v>363</v>
      </c>
      <c r="G9" s="12">
        <v>524</v>
      </c>
      <c r="H9" s="12">
        <v>319</v>
      </c>
      <c r="I9" s="129">
        <v>612</v>
      </c>
      <c r="J9" s="129">
        <v>341</v>
      </c>
      <c r="K9" s="13">
        <v>748</v>
      </c>
      <c r="L9" s="13">
        <v>305</v>
      </c>
    </row>
    <row r="10" spans="1:12" ht="42" customHeight="1" x14ac:dyDescent="0.25">
      <c r="A10" s="234"/>
      <c r="B10" s="123" t="s">
        <v>109</v>
      </c>
      <c r="C10" s="12">
        <v>413</v>
      </c>
      <c r="D10" s="12">
        <v>247</v>
      </c>
      <c r="E10" s="12">
        <v>385</v>
      </c>
      <c r="F10" s="12">
        <v>213</v>
      </c>
      <c r="G10" s="12">
        <v>341</v>
      </c>
      <c r="H10" s="12">
        <v>201</v>
      </c>
      <c r="I10" s="129">
        <v>403</v>
      </c>
      <c r="J10" s="129">
        <v>196</v>
      </c>
      <c r="K10" s="13">
        <v>506</v>
      </c>
      <c r="L10" s="13">
        <v>187</v>
      </c>
    </row>
    <row r="11" spans="1:12" ht="42" customHeight="1" x14ac:dyDescent="0.25">
      <c r="A11" s="234"/>
      <c r="B11" s="123" t="s">
        <v>108</v>
      </c>
      <c r="C11" s="12">
        <v>109</v>
      </c>
      <c r="D11" s="12">
        <v>86</v>
      </c>
      <c r="E11" s="12">
        <v>105</v>
      </c>
      <c r="F11" s="12">
        <v>95</v>
      </c>
      <c r="G11" s="12">
        <v>92</v>
      </c>
      <c r="H11" s="12">
        <v>83</v>
      </c>
      <c r="I11" s="129">
        <v>116</v>
      </c>
      <c r="J11" s="129">
        <v>102</v>
      </c>
      <c r="K11" s="13">
        <v>120</v>
      </c>
      <c r="L11" s="13">
        <v>77</v>
      </c>
    </row>
    <row r="12" spans="1:12" ht="42" customHeight="1" x14ac:dyDescent="0.25">
      <c r="A12" s="234"/>
      <c r="B12" s="123" t="s">
        <v>107</v>
      </c>
      <c r="C12" s="12">
        <v>39</v>
      </c>
      <c r="D12" s="12">
        <v>30</v>
      </c>
      <c r="E12" s="12">
        <v>33</v>
      </c>
      <c r="F12" s="12">
        <v>36</v>
      </c>
      <c r="G12" s="12">
        <v>53</v>
      </c>
      <c r="H12" s="12">
        <v>25</v>
      </c>
      <c r="I12" s="129">
        <v>53</v>
      </c>
      <c r="J12" s="129">
        <v>27</v>
      </c>
      <c r="K12" s="13">
        <v>53</v>
      </c>
      <c r="L12" s="13">
        <v>24</v>
      </c>
    </row>
    <row r="13" spans="1:12" ht="42" customHeight="1" x14ac:dyDescent="0.25">
      <c r="A13" s="234"/>
      <c r="B13" s="123" t="s">
        <v>106</v>
      </c>
      <c r="C13" s="12">
        <v>12</v>
      </c>
      <c r="D13" s="12">
        <v>18</v>
      </c>
      <c r="E13" s="12">
        <v>24</v>
      </c>
      <c r="F13" s="12">
        <v>9</v>
      </c>
      <c r="G13" s="12">
        <v>35</v>
      </c>
      <c r="H13" s="12">
        <v>6</v>
      </c>
      <c r="I13" s="129">
        <v>36</v>
      </c>
      <c r="J13" s="129">
        <v>13</v>
      </c>
      <c r="K13" s="13">
        <v>62</v>
      </c>
      <c r="L13" s="13">
        <v>13</v>
      </c>
    </row>
    <row r="14" spans="1:12" ht="42" customHeight="1" x14ac:dyDescent="0.25">
      <c r="A14" s="234"/>
      <c r="B14" s="123" t="s">
        <v>105</v>
      </c>
      <c r="C14" s="12" t="s">
        <v>152</v>
      </c>
      <c r="D14" s="12">
        <v>1</v>
      </c>
      <c r="E14" s="12" t="s">
        <v>152</v>
      </c>
      <c r="F14" s="12" t="s">
        <v>152</v>
      </c>
      <c r="G14" s="12" t="s">
        <v>152</v>
      </c>
      <c r="H14" s="12" t="s">
        <v>152</v>
      </c>
      <c r="I14" s="129" t="s">
        <v>290</v>
      </c>
      <c r="J14" s="129" t="s">
        <v>290</v>
      </c>
      <c r="K14" s="13">
        <v>1</v>
      </c>
      <c r="L14" s="13" t="s">
        <v>152</v>
      </c>
    </row>
    <row r="15" spans="1:12" ht="42" customHeight="1" x14ac:dyDescent="0.25">
      <c r="A15" s="234"/>
      <c r="B15" s="123" t="s">
        <v>69</v>
      </c>
      <c r="C15" s="12">
        <v>3</v>
      </c>
      <c r="D15" s="12">
        <v>8</v>
      </c>
      <c r="E15" s="12">
        <v>2</v>
      </c>
      <c r="F15" s="12">
        <v>10</v>
      </c>
      <c r="G15" s="12">
        <v>3</v>
      </c>
      <c r="H15" s="12">
        <v>4</v>
      </c>
      <c r="I15" s="129">
        <v>4</v>
      </c>
      <c r="J15" s="129">
        <v>3</v>
      </c>
      <c r="K15" s="13">
        <v>6</v>
      </c>
      <c r="L15" s="13">
        <v>4</v>
      </c>
    </row>
    <row r="16" spans="1:12" ht="42" customHeight="1" x14ac:dyDescent="0.25">
      <c r="A16" s="233" t="s">
        <v>172</v>
      </c>
      <c r="B16" s="123" t="s">
        <v>38</v>
      </c>
      <c r="C16" s="12">
        <v>678</v>
      </c>
      <c r="D16" s="12">
        <v>434</v>
      </c>
      <c r="E16" s="12">
        <v>635</v>
      </c>
      <c r="F16" s="12">
        <v>413</v>
      </c>
      <c r="G16" s="12">
        <v>584</v>
      </c>
      <c r="H16" s="12">
        <v>353</v>
      </c>
      <c r="I16" s="129">
        <v>683</v>
      </c>
      <c r="J16" s="129">
        <v>402</v>
      </c>
      <c r="K16" s="13">
        <v>854</v>
      </c>
      <c r="L16" s="13">
        <v>356</v>
      </c>
    </row>
    <row r="17" spans="1:12" ht="42" customHeight="1" x14ac:dyDescent="0.25">
      <c r="A17" s="234"/>
      <c r="B17" s="123" t="s">
        <v>104</v>
      </c>
      <c r="C17" s="12">
        <v>4</v>
      </c>
      <c r="D17" s="12">
        <v>2</v>
      </c>
      <c r="E17" s="12" t="s">
        <v>152</v>
      </c>
      <c r="F17" s="12">
        <v>1</v>
      </c>
      <c r="G17" s="12" t="s">
        <v>152</v>
      </c>
      <c r="H17" s="12">
        <v>1</v>
      </c>
      <c r="I17" s="129">
        <v>1</v>
      </c>
      <c r="J17" s="129">
        <v>1</v>
      </c>
      <c r="K17" s="13">
        <v>2</v>
      </c>
      <c r="L17" s="13">
        <v>4</v>
      </c>
    </row>
    <row r="18" spans="1:12" ht="42" customHeight="1" x14ac:dyDescent="0.25">
      <c r="A18" s="235"/>
      <c r="B18" s="122" t="s">
        <v>103</v>
      </c>
      <c r="C18" s="23">
        <v>674</v>
      </c>
      <c r="D18" s="23">
        <v>432</v>
      </c>
      <c r="E18" s="23">
        <v>635</v>
      </c>
      <c r="F18" s="23">
        <v>412</v>
      </c>
      <c r="G18" s="23">
        <v>584</v>
      </c>
      <c r="H18" s="23">
        <v>352</v>
      </c>
      <c r="I18" s="133">
        <v>682</v>
      </c>
      <c r="J18" s="133">
        <v>401</v>
      </c>
      <c r="K18" s="24">
        <v>852</v>
      </c>
      <c r="L18" s="24">
        <v>352</v>
      </c>
    </row>
    <row r="19" spans="1:12" x14ac:dyDescent="0.25">
      <c r="L19" s="25" t="s">
        <v>162</v>
      </c>
    </row>
  </sheetData>
  <sheetProtection formatCells="0"/>
  <customSheetViews>
    <customSheetView guid="{872F8F3E-474A-4822-A3CE-BBB7F86D40B1}" topLeftCell="A2">
      <selection activeCell="J9" sqref="J9:J12"/>
      <pageMargins left="0.25" right="0.25" top="0.75" bottom="0.75" header="0.3" footer="0.3"/>
      <pageSetup paperSize="9" scale="99" orientation="portrait" r:id="rId1"/>
      <headerFooter>
        <oddFooter>&amp;L&amp;"HGPｺﾞｼｯｸM,ﾒﾃﾞｨｳﾑ"&amp;A&amp;R&amp;"HGPｺﾞｼｯｸM,ﾒﾃﾞｨｳﾑ"&amp;A</oddFooter>
      </headerFooter>
    </customSheetView>
    <customSheetView guid="{F1FAECAD-D4CC-49FD-AE7F-E381CDF04327}" topLeftCell="A7">
      <selection activeCell="K19" sqref="K19"/>
      <pageMargins left="0.25" right="0.25" top="0.75" bottom="0.75" header="0.3" footer="0.3"/>
      <pageSetup paperSize="9" scale="99" orientation="portrait" r:id="rId2"/>
      <headerFooter>
        <oddFooter>&amp;L&amp;"HGPｺﾞｼｯｸM,ﾒﾃﾞｨｳﾑ"&amp;A&amp;R&amp;"HGPｺﾞｼｯｸM,ﾒﾃﾞｨｳﾑ"&amp;A</oddFooter>
      </headerFooter>
    </customSheetView>
    <customSheetView guid="{C52BD464-26B0-4209-9874-62DC7577C84C}">
      <selection activeCell="L10" sqref="L10"/>
      <pageMargins left="0.25" right="0.25" top="0.75" bottom="0.75" header="0.3" footer="0.3"/>
      <pageSetup paperSize="9" scale="9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F1" sqref="F1"/>
      <pageMargins left="0.19685039370078741" right="0.70866141732283472" top="0.59055118110236227" bottom="0.39370078740157483" header="0.51181102362204722" footer="0.27559055118110237"/>
      <printOptions horizontalCentered="1"/>
      <pageSetup paperSize="9" scale="93" fitToHeight="0" orientation="portrait" r:id="rId4"/>
      <headerFooter alignWithMargins="0"/>
    </customSheetView>
  </customSheetViews>
  <mergeCells count="8">
    <mergeCell ref="E7:F7"/>
    <mergeCell ref="G7:H7"/>
    <mergeCell ref="I7:J7"/>
    <mergeCell ref="K7:L7"/>
    <mergeCell ref="A16:A18"/>
    <mergeCell ref="A9:A15"/>
    <mergeCell ref="A7:B8"/>
    <mergeCell ref="C7:D7"/>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2"/>
  <sheetViews>
    <sheetView view="pageLayout" topLeftCell="A11" zoomScale="85" zoomScaleNormal="100" zoomScaleSheetLayoutView="100" zoomScalePageLayoutView="85" workbookViewId="0">
      <selection activeCell="G1" sqref="G1"/>
    </sheetView>
  </sheetViews>
  <sheetFormatPr defaultColWidth="1.6640625" defaultRowHeight="12" x14ac:dyDescent="0.25"/>
  <cols>
    <col min="1" max="1" width="4.46484375" style="2" customWidth="1"/>
    <col min="2" max="2" width="17.53125" style="2" customWidth="1"/>
    <col min="3" max="7" width="15.6640625" style="2" customWidth="1"/>
    <col min="8" max="16384" width="1.6640625" style="2"/>
  </cols>
  <sheetData>
    <row r="1" spans="1:7" s="4" customFormat="1" ht="18.75" x14ac:dyDescent="0.25">
      <c r="A1" s="4" t="str">
        <f ca="1">MID(CELL("FILENAME",A1),FIND("]",CELL("FILENAME",A1))+1,99)&amp;"　"&amp;"消防の概況"</f>
        <v>125　消防の概況</v>
      </c>
    </row>
    <row r="2" spans="1:7" s="5" customFormat="1" x14ac:dyDescent="0.25"/>
    <row r="3" spans="1:7" s="28" customFormat="1" ht="1.05" customHeight="1" x14ac:dyDescent="0.25">
      <c r="A3" s="173"/>
      <c r="B3" s="173"/>
      <c r="C3" s="173"/>
      <c r="D3" s="173"/>
      <c r="E3" s="173"/>
      <c r="F3" s="173"/>
      <c r="G3" s="173"/>
    </row>
    <row r="4" spans="1:7" ht="1.05" customHeight="1" x14ac:dyDescent="0.25">
      <c r="A4" s="5"/>
      <c r="B4" s="5"/>
      <c r="C4" s="5"/>
      <c r="D4" s="5"/>
      <c r="E4" s="5"/>
      <c r="F4" s="5"/>
    </row>
    <row r="5" spans="1:7" s="28" customFormat="1" ht="1.05" customHeight="1" x14ac:dyDescent="0.25">
      <c r="A5" s="120"/>
      <c r="B5" s="120"/>
      <c r="C5" s="120"/>
      <c r="D5" s="120"/>
      <c r="E5" s="120"/>
      <c r="F5" s="120"/>
      <c r="G5" s="120"/>
    </row>
    <row r="6" spans="1:7" x14ac:dyDescent="0.25">
      <c r="G6" s="25" t="s">
        <v>217</v>
      </c>
    </row>
    <row r="7" spans="1:7" s="36" customFormat="1" ht="25.05" customHeight="1" x14ac:dyDescent="0.25">
      <c r="A7" s="211" t="s">
        <v>200</v>
      </c>
      <c r="B7" s="167"/>
      <c r="C7" s="119" t="s">
        <v>215</v>
      </c>
      <c r="D7" s="119" t="s">
        <v>191</v>
      </c>
      <c r="E7" s="119" t="s">
        <v>192</v>
      </c>
      <c r="F7" s="119" t="s">
        <v>193</v>
      </c>
      <c r="G7" s="119" t="s">
        <v>288</v>
      </c>
    </row>
    <row r="8" spans="1:7" ht="42" customHeight="1" x14ac:dyDescent="0.25">
      <c r="A8" s="241" t="s">
        <v>102</v>
      </c>
      <c r="B8" s="123" t="s">
        <v>101</v>
      </c>
      <c r="C8" s="37">
        <v>1</v>
      </c>
      <c r="D8" s="37">
        <v>1</v>
      </c>
      <c r="E8" s="37">
        <v>1</v>
      </c>
      <c r="F8" s="135">
        <v>1</v>
      </c>
      <c r="G8" s="38">
        <v>1</v>
      </c>
    </row>
    <row r="9" spans="1:7" ht="42" customHeight="1" x14ac:dyDescent="0.25">
      <c r="A9" s="242"/>
      <c r="B9" s="39" t="s">
        <v>197</v>
      </c>
      <c r="C9" s="40">
        <v>3</v>
      </c>
      <c r="D9" s="40">
        <v>3</v>
      </c>
      <c r="E9" s="40">
        <v>3</v>
      </c>
      <c r="F9" s="136">
        <v>3</v>
      </c>
      <c r="G9" s="41">
        <v>3</v>
      </c>
    </row>
    <row r="10" spans="1:7" ht="42" customHeight="1" x14ac:dyDescent="0.25">
      <c r="A10" s="242"/>
      <c r="B10" s="42" t="s">
        <v>259</v>
      </c>
      <c r="C10" s="40">
        <v>7</v>
      </c>
      <c r="D10" s="40">
        <v>7</v>
      </c>
      <c r="E10" s="40">
        <v>7</v>
      </c>
      <c r="F10" s="136">
        <v>7</v>
      </c>
      <c r="G10" s="41">
        <v>7</v>
      </c>
    </row>
    <row r="11" spans="1:7" ht="42" customHeight="1" x14ac:dyDescent="0.25">
      <c r="A11" s="242"/>
      <c r="B11" s="42" t="s">
        <v>166</v>
      </c>
      <c r="C11" s="40">
        <v>411</v>
      </c>
      <c r="D11" s="40">
        <v>411</v>
      </c>
      <c r="E11" s="40">
        <v>411</v>
      </c>
      <c r="F11" s="136">
        <v>412</v>
      </c>
      <c r="G11" s="41">
        <v>412</v>
      </c>
    </row>
    <row r="12" spans="1:7" ht="42" customHeight="1" x14ac:dyDescent="0.25">
      <c r="A12" s="242"/>
      <c r="B12" s="42" t="s">
        <v>260</v>
      </c>
      <c r="C12" s="40">
        <v>424</v>
      </c>
      <c r="D12" s="40">
        <v>426</v>
      </c>
      <c r="E12" s="40">
        <v>426</v>
      </c>
      <c r="F12" s="136">
        <v>426</v>
      </c>
      <c r="G12" s="41">
        <v>420</v>
      </c>
    </row>
    <row r="13" spans="1:7" ht="42" customHeight="1" x14ac:dyDescent="0.25">
      <c r="A13" s="242"/>
      <c r="B13" s="42" t="s">
        <v>96</v>
      </c>
      <c r="C13" s="40">
        <v>20</v>
      </c>
      <c r="D13" s="40">
        <v>20</v>
      </c>
      <c r="E13" s="40">
        <v>19</v>
      </c>
      <c r="F13" s="136">
        <v>19</v>
      </c>
      <c r="G13" s="41">
        <v>19</v>
      </c>
    </row>
    <row r="14" spans="1:7" ht="42" customHeight="1" x14ac:dyDescent="0.25">
      <c r="A14" s="243"/>
      <c r="B14" s="42" t="s">
        <v>100</v>
      </c>
      <c r="C14" s="43">
        <v>17</v>
      </c>
      <c r="D14" s="43">
        <v>17</v>
      </c>
      <c r="E14" s="43">
        <v>17</v>
      </c>
      <c r="F14" s="137">
        <v>17</v>
      </c>
      <c r="G14" s="44">
        <v>17</v>
      </c>
    </row>
    <row r="15" spans="1:7" ht="42" customHeight="1" x14ac:dyDescent="0.25">
      <c r="A15" s="242" t="s">
        <v>99</v>
      </c>
      <c r="B15" s="42" t="s">
        <v>98</v>
      </c>
      <c r="C15" s="40">
        <v>1</v>
      </c>
      <c r="D15" s="40">
        <v>1</v>
      </c>
      <c r="E15" s="40">
        <v>1</v>
      </c>
      <c r="F15" s="136">
        <v>1</v>
      </c>
      <c r="G15" s="41">
        <v>1</v>
      </c>
    </row>
    <row r="16" spans="1:7" ht="42" customHeight="1" x14ac:dyDescent="0.25">
      <c r="A16" s="242"/>
      <c r="B16" s="42" t="s">
        <v>97</v>
      </c>
      <c r="C16" s="40">
        <v>14</v>
      </c>
      <c r="D16" s="40">
        <v>14</v>
      </c>
      <c r="E16" s="40">
        <v>14</v>
      </c>
      <c r="F16" s="136">
        <v>14</v>
      </c>
      <c r="G16" s="41">
        <v>14</v>
      </c>
    </row>
    <row r="17" spans="1:7" ht="42" customHeight="1" x14ac:dyDescent="0.25">
      <c r="A17" s="242"/>
      <c r="B17" s="42" t="s">
        <v>199</v>
      </c>
      <c r="C17" s="40">
        <v>575</v>
      </c>
      <c r="D17" s="40">
        <v>575</v>
      </c>
      <c r="E17" s="40">
        <v>575</v>
      </c>
      <c r="F17" s="136">
        <v>575</v>
      </c>
      <c r="G17" s="41">
        <v>575</v>
      </c>
    </row>
    <row r="18" spans="1:7" ht="42" customHeight="1" x14ac:dyDescent="0.25">
      <c r="A18" s="242"/>
      <c r="B18" s="42" t="s">
        <v>198</v>
      </c>
      <c r="C18" s="40">
        <v>525</v>
      </c>
      <c r="D18" s="40">
        <v>518</v>
      </c>
      <c r="E18" s="40">
        <v>489</v>
      </c>
      <c r="F18" s="136">
        <v>490</v>
      </c>
      <c r="G18" s="41">
        <v>488</v>
      </c>
    </row>
    <row r="19" spans="1:7" ht="42" customHeight="1" x14ac:dyDescent="0.25">
      <c r="A19" s="244"/>
      <c r="B19" s="45" t="s">
        <v>96</v>
      </c>
      <c r="C19" s="46">
        <v>18</v>
      </c>
      <c r="D19" s="46">
        <v>18</v>
      </c>
      <c r="E19" s="46">
        <v>18</v>
      </c>
      <c r="F19" s="138">
        <v>18</v>
      </c>
      <c r="G19" s="47">
        <v>18</v>
      </c>
    </row>
    <row r="20" spans="1:7" x14ac:dyDescent="0.25">
      <c r="B20" s="48"/>
      <c r="G20" s="25" t="s">
        <v>165</v>
      </c>
    </row>
    <row r="21" spans="1:7" x14ac:dyDescent="0.25">
      <c r="A21" s="2" t="s">
        <v>251</v>
      </c>
    </row>
    <row r="22" spans="1:7" x14ac:dyDescent="0.25">
      <c r="A22" s="2" t="s">
        <v>173</v>
      </c>
    </row>
  </sheetData>
  <sheetProtection formatCells="0"/>
  <customSheetViews>
    <customSheetView guid="{872F8F3E-474A-4822-A3CE-BBB7F86D40B1}">
      <selection activeCell="G8" sqref="G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election activeCell="G8" sqref="G8"/>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election activeCell="G8" sqref="G8"/>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view="pageBreakPreview">
      <selection activeCell="G21" sqref="G21"/>
      <pageMargins left="0.19685039370078741" right="0.70866141732283472" top="0.59055118110236227" bottom="0.39370078740157483" header="0.51181102362204722" footer="0.27559055118110237"/>
      <printOptions horizontalCentered="1"/>
      <pageSetup paperSize="9" scale="95" fitToHeight="0" orientation="portrait" r:id="rId4"/>
      <headerFooter alignWithMargins="0"/>
    </customSheetView>
  </customSheetViews>
  <mergeCells count="4">
    <mergeCell ref="A7:B7"/>
    <mergeCell ref="A3:G3"/>
    <mergeCell ref="A8:A14"/>
    <mergeCell ref="A15:A19"/>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
  <sheetViews>
    <sheetView view="pageLayout" topLeftCell="A9" zoomScale="85" zoomScaleNormal="100" zoomScaleSheetLayoutView="100" zoomScalePageLayoutView="85" workbookViewId="0">
      <selection activeCell="G1" sqref="G1"/>
    </sheetView>
  </sheetViews>
  <sheetFormatPr defaultColWidth="8.86328125" defaultRowHeight="12" x14ac:dyDescent="0.25"/>
  <cols>
    <col min="1" max="1" width="2.796875" style="6" customWidth="1"/>
    <col min="2" max="2" width="6" style="6" customWidth="1"/>
    <col min="3" max="14" width="7.6640625" style="6" customWidth="1"/>
    <col min="15" max="15" width="4.46484375" style="6" bestFit="1" customWidth="1"/>
    <col min="16" max="18" width="5.46484375" style="6" bestFit="1" customWidth="1"/>
    <col min="19" max="16384" width="8.86328125" style="6"/>
  </cols>
  <sheetData>
    <row r="1" spans="1:14" s="4" customFormat="1" ht="18.75" x14ac:dyDescent="0.25">
      <c r="A1" s="4" t="str">
        <f ca="1">MID(CELL("FILENAME",A1),FIND("]",CELL("FILENAME",A1))+1,99)&amp;"　"&amp;"救急活動状況　－　出場件数"</f>
        <v>126(1)　救急活動状況　－　出場件数</v>
      </c>
    </row>
    <row r="2" spans="1:14" s="5" customFormat="1" x14ac:dyDescent="0.25">
      <c r="C2" s="35"/>
    </row>
    <row r="3" spans="1:14" s="120" customFormat="1" ht="1.05" customHeight="1" x14ac:dyDescent="0.25"/>
    <row r="4" spans="1:14" s="5" customFormat="1" ht="1.05" customHeight="1" x14ac:dyDescent="0.25"/>
    <row r="5" spans="1:14" s="28" customFormat="1" ht="1.05" customHeight="1" x14ac:dyDescent="0.25">
      <c r="A5" s="120"/>
      <c r="B5" s="120"/>
      <c r="C5" s="120"/>
      <c r="D5" s="120"/>
      <c r="E5" s="120"/>
      <c r="F5" s="120"/>
      <c r="G5" s="120"/>
      <c r="H5" s="120"/>
      <c r="I5" s="120"/>
      <c r="J5" s="120"/>
      <c r="K5" s="120"/>
      <c r="L5" s="120"/>
      <c r="M5" s="120"/>
      <c r="N5" s="120"/>
    </row>
    <row r="6" spans="1:14" s="2" customFormat="1" ht="1.05" customHeight="1" x14ac:dyDescent="0.25"/>
    <row r="7" spans="1:14" s="30" customFormat="1" ht="28.25" customHeight="1" x14ac:dyDescent="0.25">
      <c r="A7" s="245" t="s">
        <v>200</v>
      </c>
      <c r="B7" s="246"/>
      <c r="C7" s="124" t="s">
        <v>10</v>
      </c>
      <c r="D7" s="124" t="s">
        <v>118</v>
      </c>
      <c r="E7" s="29" t="s">
        <v>239</v>
      </c>
      <c r="F7" s="124" t="s">
        <v>117</v>
      </c>
      <c r="G7" s="29" t="s">
        <v>240</v>
      </c>
      <c r="H7" s="29" t="s">
        <v>241</v>
      </c>
      <c r="I7" s="29" t="s">
        <v>242</v>
      </c>
      <c r="J7" s="29" t="s">
        <v>243</v>
      </c>
      <c r="K7" s="29" t="s">
        <v>244</v>
      </c>
      <c r="L7" s="29" t="s">
        <v>245</v>
      </c>
      <c r="M7" s="124" t="s">
        <v>116</v>
      </c>
      <c r="N7" s="119" t="s">
        <v>69</v>
      </c>
    </row>
    <row r="8" spans="1:14" ht="36" customHeight="1" x14ac:dyDescent="0.25">
      <c r="A8" s="178" t="s">
        <v>194</v>
      </c>
      <c r="B8" s="179"/>
      <c r="C8" s="12">
        <v>25025</v>
      </c>
      <c r="D8" s="12">
        <v>67</v>
      </c>
      <c r="E8" s="12">
        <v>2</v>
      </c>
      <c r="F8" s="12">
        <v>3</v>
      </c>
      <c r="G8" s="12">
        <v>1654</v>
      </c>
      <c r="H8" s="12">
        <v>154</v>
      </c>
      <c r="I8" s="12">
        <v>131</v>
      </c>
      <c r="J8" s="12">
        <v>4054</v>
      </c>
      <c r="K8" s="12">
        <v>126</v>
      </c>
      <c r="L8" s="12">
        <v>178</v>
      </c>
      <c r="M8" s="12">
        <v>16982</v>
      </c>
      <c r="N8" s="12">
        <v>1674</v>
      </c>
    </row>
    <row r="9" spans="1:14" ht="36" customHeight="1" x14ac:dyDescent="0.25">
      <c r="A9" s="180" t="s">
        <v>175</v>
      </c>
      <c r="B9" s="181"/>
      <c r="C9" s="12">
        <v>22659</v>
      </c>
      <c r="D9" s="12">
        <v>64</v>
      </c>
      <c r="E9" s="12" t="s">
        <v>119</v>
      </c>
      <c r="F9" s="12">
        <v>4</v>
      </c>
      <c r="G9" s="12">
        <v>1353</v>
      </c>
      <c r="H9" s="12">
        <v>142</v>
      </c>
      <c r="I9" s="12">
        <v>85</v>
      </c>
      <c r="J9" s="12">
        <v>3806</v>
      </c>
      <c r="K9" s="12">
        <v>99</v>
      </c>
      <c r="L9" s="12">
        <v>224</v>
      </c>
      <c r="M9" s="12">
        <v>15264</v>
      </c>
      <c r="N9" s="12">
        <v>1618</v>
      </c>
    </row>
    <row r="10" spans="1:14" ht="36" customHeight="1" x14ac:dyDescent="0.25">
      <c r="A10" s="180" t="s">
        <v>176</v>
      </c>
      <c r="B10" s="181"/>
      <c r="C10" s="12">
        <v>22509</v>
      </c>
      <c r="D10" s="12">
        <v>65</v>
      </c>
      <c r="E10" s="12">
        <v>3</v>
      </c>
      <c r="F10" s="12">
        <v>5</v>
      </c>
      <c r="G10" s="12">
        <v>1339</v>
      </c>
      <c r="H10" s="12">
        <v>114</v>
      </c>
      <c r="I10" s="12">
        <v>99</v>
      </c>
      <c r="J10" s="12">
        <v>3782</v>
      </c>
      <c r="K10" s="12">
        <v>95</v>
      </c>
      <c r="L10" s="12">
        <v>185</v>
      </c>
      <c r="M10" s="12">
        <v>15254</v>
      </c>
      <c r="N10" s="12">
        <v>1568</v>
      </c>
    </row>
    <row r="11" spans="1:14" ht="36" customHeight="1" x14ac:dyDescent="0.25">
      <c r="A11" s="180" t="s">
        <v>177</v>
      </c>
      <c r="B11" s="181"/>
      <c r="C11" s="129">
        <v>26847</v>
      </c>
      <c r="D11" s="129">
        <v>61</v>
      </c>
      <c r="E11" s="129" t="s">
        <v>218</v>
      </c>
      <c r="F11" s="129">
        <v>1</v>
      </c>
      <c r="G11" s="129">
        <v>1497</v>
      </c>
      <c r="H11" s="129">
        <v>137</v>
      </c>
      <c r="I11" s="129">
        <v>110</v>
      </c>
      <c r="J11" s="129">
        <v>4453</v>
      </c>
      <c r="K11" s="129">
        <v>100</v>
      </c>
      <c r="L11" s="129">
        <v>213</v>
      </c>
      <c r="M11" s="129">
        <v>18814</v>
      </c>
      <c r="N11" s="129">
        <v>1461</v>
      </c>
    </row>
    <row r="12" spans="1:14" ht="36" customHeight="1" x14ac:dyDescent="0.25">
      <c r="A12" s="180" t="s">
        <v>193</v>
      </c>
      <c r="B12" s="181"/>
      <c r="C12" s="13">
        <v>27810</v>
      </c>
      <c r="D12" s="13">
        <v>55</v>
      </c>
      <c r="E12" s="13">
        <v>9</v>
      </c>
      <c r="F12" s="13">
        <v>6</v>
      </c>
      <c r="G12" s="13">
        <v>1458</v>
      </c>
      <c r="H12" s="13">
        <v>148</v>
      </c>
      <c r="I12" s="13">
        <v>139</v>
      </c>
      <c r="J12" s="13">
        <v>4709</v>
      </c>
      <c r="K12" s="13">
        <v>103</v>
      </c>
      <c r="L12" s="13">
        <v>222</v>
      </c>
      <c r="M12" s="13">
        <v>19402</v>
      </c>
      <c r="N12" s="13">
        <v>1559</v>
      </c>
    </row>
    <row r="13" spans="1:14" ht="36" customHeight="1" x14ac:dyDescent="0.25">
      <c r="A13" s="118"/>
      <c r="B13" s="31" t="s">
        <v>179</v>
      </c>
      <c r="C13" s="9">
        <v>2439</v>
      </c>
      <c r="D13" s="9">
        <v>6</v>
      </c>
      <c r="E13" s="9">
        <v>8</v>
      </c>
      <c r="F13" s="9" t="s">
        <v>291</v>
      </c>
      <c r="G13" s="9">
        <v>104</v>
      </c>
      <c r="H13" s="9">
        <v>8</v>
      </c>
      <c r="I13" s="9">
        <v>9</v>
      </c>
      <c r="J13" s="9">
        <v>462</v>
      </c>
      <c r="K13" s="9">
        <v>4</v>
      </c>
      <c r="L13" s="9">
        <v>11</v>
      </c>
      <c r="M13" s="9">
        <v>1719</v>
      </c>
      <c r="N13" s="9">
        <v>108</v>
      </c>
    </row>
    <row r="14" spans="1:14" ht="36" customHeight="1" x14ac:dyDescent="0.25">
      <c r="A14" s="118" t="s">
        <v>7</v>
      </c>
      <c r="B14" s="32" t="s">
        <v>180</v>
      </c>
      <c r="C14" s="13">
        <v>1966</v>
      </c>
      <c r="D14" s="13">
        <v>5</v>
      </c>
      <c r="E14" s="13" t="s">
        <v>291</v>
      </c>
      <c r="F14" s="13" t="s">
        <v>291</v>
      </c>
      <c r="G14" s="13">
        <v>92</v>
      </c>
      <c r="H14" s="13">
        <v>8</v>
      </c>
      <c r="I14" s="13">
        <v>3</v>
      </c>
      <c r="J14" s="13">
        <v>370</v>
      </c>
      <c r="K14" s="13">
        <v>12</v>
      </c>
      <c r="L14" s="13">
        <v>15</v>
      </c>
      <c r="M14" s="13">
        <v>1351</v>
      </c>
      <c r="N14" s="13">
        <v>110</v>
      </c>
    </row>
    <row r="15" spans="1:14" ht="36" customHeight="1" x14ac:dyDescent="0.25">
      <c r="A15" s="118" t="s">
        <v>7</v>
      </c>
      <c r="B15" s="32" t="s">
        <v>181</v>
      </c>
      <c r="C15" s="13">
        <v>2107</v>
      </c>
      <c r="D15" s="13">
        <v>3</v>
      </c>
      <c r="E15" s="13" t="s">
        <v>291</v>
      </c>
      <c r="F15" s="13" t="s">
        <v>291</v>
      </c>
      <c r="G15" s="13">
        <v>125</v>
      </c>
      <c r="H15" s="13">
        <v>14</v>
      </c>
      <c r="I15" s="13">
        <v>10</v>
      </c>
      <c r="J15" s="13">
        <v>373</v>
      </c>
      <c r="K15" s="13">
        <v>8</v>
      </c>
      <c r="L15" s="13">
        <v>26</v>
      </c>
      <c r="M15" s="13">
        <v>1418</v>
      </c>
      <c r="N15" s="13">
        <v>130</v>
      </c>
    </row>
    <row r="16" spans="1:14" ht="36" customHeight="1" x14ac:dyDescent="0.25">
      <c r="A16" s="118" t="s">
        <v>7</v>
      </c>
      <c r="B16" s="32" t="s">
        <v>182</v>
      </c>
      <c r="C16" s="13">
        <v>2098</v>
      </c>
      <c r="D16" s="13">
        <v>2</v>
      </c>
      <c r="E16" s="13" t="s">
        <v>291</v>
      </c>
      <c r="F16" s="13" t="s">
        <v>291</v>
      </c>
      <c r="G16" s="13">
        <v>143</v>
      </c>
      <c r="H16" s="13">
        <v>13</v>
      </c>
      <c r="I16" s="13">
        <v>13</v>
      </c>
      <c r="J16" s="13">
        <v>404</v>
      </c>
      <c r="K16" s="13">
        <v>12</v>
      </c>
      <c r="L16" s="13">
        <v>11</v>
      </c>
      <c r="M16" s="13">
        <v>1369</v>
      </c>
      <c r="N16" s="13">
        <v>131</v>
      </c>
    </row>
    <row r="17" spans="1:14" ht="36" customHeight="1" x14ac:dyDescent="0.25">
      <c r="A17" s="118"/>
      <c r="B17" s="32" t="s">
        <v>183</v>
      </c>
      <c r="C17" s="13">
        <v>2196</v>
      </c>
      <c r="D17" s="13">
        <v>3</v>
      </c>
      <c r="E17" s="13" t="s">
        <v>291</v>
      </c>
      <c r="F17" s="13" t="s">
        <v>291</v>
      </c>
      <c r="G17" s="13">
        <v>139</v>
      </c>
      <c r="H17" s="13">
        <v>11</v>
      </c>
      <c r="I17" s="13">
        <v>13</v>
      </c>
      <c r="J17" s="13">
        <v>331</v>
      </c>
      <c r="K17" s="13">
        <v>10</v>
      </c>
      <c r="L17" s="13">
        <v>35</v>
      </c>
      <c r="M17" s="13">
        <v>1524</v>
      </c>
      <c r="N17" s="13">
        <v>130</v>
      </c>
    </row>
    <row r="18" spans="1:14" ht="36" customHeight="1" x14ac:dyDescent="0.25">
      <c r="A18" s="118" t="s">
        <v>7</v>
      </c>
      <c r="B18" s="32" t="s">
        <v>184</v>
      </c>
      <c r="C18" s="13">
        <v>2257</v>
      </c>
      <c r="D18" s="13">
        <v>1</v>
      </c>
      <c r="E18" s="13" t="s">
        <v>291</v>
      </c>
      <c r="F18" s="13">
        <v>1</v>
      </c>
      <c r="G18" s="13">
        <v>118</v>
      </c>
      <c r="H18" s="13">
        <v>6</v>
      </c>
      <c r="I18" s="13">
        <v>13</v>
      </c>
      <c r="J18" s="13">
        <v>388</v>
      </c>
      <c r="K18" s="13">
        <v>5</v>
      </c>
      <c r="L18" s="13">
        <v>19</v>
      </c>
      <c r="M18" s="13">
        <v>1593</v>
      </c>
      <c r="N18" s="13">
        <v>113</v>
      </c>
    </row>
    <row r="19" spans="1:14" ht="36" customHeight="1" x14ac:dyDescent="0.25">
      <c r="A19" s="118" t="s">
        <v>7</v>
      </c>
      <c r="B19" s="32" t="s">
        <v>185</v>
      </c>
      <c r="C19" s="13">
        <v>2722</v>
      </c>
      <c r="D19" s="13">
        <v>11</v>
      </c>
      <c r="E19" s="13" t="s">
        <v>291</v>
      </c>
      <c r="F19" s="13">
        <v>1</v>
      </c>
      <c r="G19" s="13">
        <v>132</v>
      </c>
      <c r="H19" s="13">
        <v>16</v>
      </c>
      <c r="I19" s="13">
        <v>16</v>
      </c>
      <c r="J19" s="13">
        <v>361</v>
      </c>
      <c r="K19" s="13">
        <v>9</v>
      </c>
      <c r="L19" s="13">
        <v>14</v>
      </c>
      <c r="M19" s="13">
        <v>2019</v>
      </c>
      <c r="N19" s="13">
        <v>143</v>
      </c>
    </row>
    <row r="20" spans="1:14" ht="36" customHeight="1" x14ac:dyDescent="0.25">
      <c r="A20" s="118" t="s">
        <v>7</v>
      </c>
      <c r="B20" s="32" t="s">
        <v>186</v>
      </c>
      <c r="C20" s="13">
        <v>2809</v>
      </c>
      <c r="D20" s="13">
        <v>5</v>
      </c>
      <c r="E20" s="13">
        <v>1</v>
      </c>
      <c r="F20" s="13">
        <v>1</v>
      </c>
      <c r="G20" s="13">
        <v>124</v>
      </c>
      <c r="H20" s="13">
        <v>23</v>
      </c>
      <c r="I20" s="13">
        <v>23</v>
      </c>
      <c r="J20" s="13">
        <v>393</v>
      </c>
      <c r="K20" s="13">
        <v>9</v>
      </c>
      <c r="L20" s="13">
        <v>26</v>
      </c>
      <c r="M20" s="13">
        <v>2073</v>
      </c>
      <c r="N20" s="13">
        <v>131</v>
      </c>
    </row>
    <row r="21" spans="1:14" ht="36" customHeight="1" x14ac:dyDescent="0.25">
      <c r="A21" s="118" t="s">
        <v>7</v>
      </c>
      <c r="B21" s="32" t="s">
        <v>187</v>
      </c>
      <c r="C21" s="13">
        <v>2338</v>
      </c>
      <c r="D21" s="13">
        <v>6</v>
      </c>
      <c r="E21" s="13" t="s">
        <v>291</v>
      </c>
      <c r="F21" s="13">
        <v>1</v>
      </c>
      <c r="G21" s="13">
        <v>121</v>
      </c>
      <c r="H21" s="13">
        <v>15</v>
      </c>
      <c r="I21" s="13">
        <v>10</v>
      </c>
      <c r="J21" s="13">
        <v>356</v>
      </c>
      <c r="K21" s="13">
        <v>7</v>
      </c>
      <c r="L21" s="13">
        <v>23</v>
      </c>
      <c r="M21" s="13">
        <v>1673</v>
      </c>
      <c r="N21" s="13">
        <v>126</v>
      </c>
    </row>
    <row r="22" spans="1:14" ht="36" customHeight="1" x14ac:dyDescent="0.25">
      <c r="A22" s="118" t="s">
        <v>7</v>
      </c>
      <c r="B22" s="32" t="s">
        <v>188</v>
      </c>
      <c r="C22" s="13">
        <v>2155</v>
      </c>
      <c r="D22" s="13">
        <v>3</v>
      </c>
      <c r="E22" s="13" t="s">
        <v>291</v>
      </c>
      <c r="F22" s="13">
        <v>1</v>
      </c>
      <c r="G22" s="13">
        <v>112</v>
      </c>
      <c r="H22" s="13">
        <v>10</v>
      </c>
      <c r="I22" s="13">
        <v>12</v>
      </c>
      <c r="J22" s="13">
        <v>403</v>
      </c>
      <c r="K22" s="13">
        <v>11</v>
      </c>
      <c r="L22" s="13">
        <v>14</v>
      </c>
      <c r="M22" s="13">
        <v>1455</v>
      </c>
      <c r="N22" s="13">
        <v>134</v>
      </c>
    </row>
    <row r="23" spans="1:14" ht="36" customHeight="1" x14ac:dyDescent="0.25">
      <c r="A23" s="118" t="s">
        <v>7</v>
      </c>
      <c r="B23" s="32" t="s">
        <v>189</v>
      </c>
      <c r="C23" s="13">
        <v>2149</v>
      </c>
      <c r="D23" s="13">
        <v>2</v>
      </c>
      <c r="E23" s="13" t="s">
        <v>291</v>
      </c>
      <c r="F23" s="13">
        <v>1</v>
      </c>
      <c r="G23" s="13">
        <v>109</v>
      </c>
      <c r="H23" s="13">
        <v>11</v>
      </c>
      <c r="I23" s="13">
        <v>12</v>
      </c>
      <c r="J23" s="13">
        <v>384</v>
      </c>
      <c r="K23" s="13">
        <v>11</v>
      </c>
      <c r="L23" s="13">
        <v>15</v>
      </c>
      <c r="M23" s="13">
        <v>1481</v>
      </c>
      <c r="N23" s="13">
        <v>123</v>
      </c>
    </row>
    <row r="24" spans="1:14" ht="36" customHeight="1" x14ac:dyDescent="0.25">
      <c r="A24" s="33" t="s">
        <v>7</v>
      </c>
      <c r="B24" s="34" t="s">
        <v>190</v>
      </c>
      <c r="C24" s="24">
        <v>2574</v>
      </c>
      <c r="D24" s="24">
        <v>8</v>
      </c>
      <c r="E24" s="24" t="s">
        <v>291</v>
      </c>
      <c r="F24" s="24" t="s">
        <v>291</v>
      </c>
      <c r="G24" s="24">
        <v>139</v>
      </c>
      <c r="H24" s="24">
        <v>13</v>
      </c>
      <c r="I24" s="24">
        <v>5</v>
      </c>
      <c r="J24" s="24">
        <v>484</v>
      </c>
      <c r="K24" s="24">
        <v>5</v>
      </c>
      <c r="L24" s="24">
        <v>13</v>
      </c>
      <c r="M24" s="24">
        <v>1727</v>
      </c>
      <c r="N24" s="24">
        <v>180</v>
      </c>
    </row>
    <row r="25" spans="1:14" s="2" customFormat="1" x14ac:dyDescent="0.25">
      <c r="N25" s="25" t="s">
        <v>167</v>
      </c>
    </row>
  </sheetData>
  <sheetProtection formatCells="0"/>
  <customSheetViews>
    <customSheetView guid="{872F8F3E-474A-4822-A3CE-BBB7F86D40B1}">
      <selection activeCell="B1" sqref="B1"/>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election activeCell="B1" sqref="B1"/>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election activeCell="B1" sqref="B1"/>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F16" sqref="F16"/>
      <pageMargins left="0.7" right="0.7" top="0.75" bottom="0.75" header="0.3" footer="0.3"/>
      <pageSetup paperSize="9" scale="82" orientation="portrait" verticalDpi="0" r:id="rId4"/>
    </customSheetView>
  </customSheetViews>
  <mergeCells count="6">
    <mergeCell ref="A11:B11"/>
    <mergeCell ref="A12:B12"/>
    <mergeCell ref="A7:B7"/>
    <mergeCell ref="A8:B8"/>
    <mergeCell ref="A9:B9"/>
    <mergeCell ref="A10:B10"/>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25"/>
  <sheetViews>
    <sheetView view="pageLayout" zoomScale="85" zoomScaleNormal="100" zoomScaleSheetLayoutView="100" zoomScalePageLayoutView="85" workbookViewId="0">
      <selection activeCell="G1" sqref="G1"/>
    </sheetView>
  </sheetViews>
  <sheetFormatPr defaultColWidth="8.86328125" defaultRowHeight="12" x14ac:dyDescent="0.25"/>
  <cols>
    <col min="1" max="1" width="2.796875" style="6" customWidth="1"/>
    <col min="2" max="2" width="6.1328125" style="6" customWidth="1"/>
    <col min="3" max="14" width="7.6640625" style="6" customWidth="1"/>
    <col min="15" max="16384" width="8.86328125" style="6"/>
  </cols>
  <sheetData>
    <row r="1" spans="1:14" s="4" customFormat="1" ht="18.75" x14ac:dyDescent="0.25">
      <c r="A1" s="4" t="str">
        <f ca="1">MID(CELL("FILENAME",A1),FIND("]",CELL("FILENAME",A1))+1,99)&amp;"　"&amp;"救急活動状況　－　搬送人員"</f>
        <v>126(2)　救急活動状況　－　搬送人員</v>
      </c>
    </row>
    <row r="2" spans="1:14" s="5" customFormat="1" x14ac:dyDescent="0.25"/>
    <row r="3" spans="1:14" s="120" customFormat="1" ht="1.05" customHeight="1" x14ac:dyDescent="0.25"/>
    <row r="4" spans="1:14" s="5" customFormat="1" ht="1.05" customHeight="1" x14ac:dyDescent="0.25"/>
    <row r="5" spans="1:14" s="28" customFormat="1" ht="1.05" customHeight="1" x14ac:dyDescent="0.25"/>
    <row r="6" spans="1:14" ht="1.05" customHeight="1" x14ac:dyDescent="0.25"/>
    <row r="7" spans="1:14" s="30" customFormat="1" ht="28.25" customHeight="1" x14ac:dyDescent="0.25">
      <c r="A7" s="245" t="s">
        <v>200</v>
      </c>
      <c r="B7" s="246"/>
      <c r="C7" s="124" t="s">
        <v>10</v>
      </c>
      <c r="D7" s="124" t="s">
        <v>118</v>
      </c>
      <c r="E7" s="29" t="s">
        <v>239</v>
      </c>
      <c r="F7" s="124" t="s">
        <v>117</v>
      </c>
      <c r="G7" s="29" t="s">
        <v>240</v>
      </c>
      <c r="H7" s="29" t="s">
        <v>241</v>
      </c>
      <c r="I7" s="29" t="s">
        <v>258</v>
      </c>
      <c r="J7" s="29" t="s">
        <v>243</v>
      </c>
      <c r="K7" s="29" t="s">
        <v>244</v>
      </c>
      <c r="L7" s="29" t="s">
        <v>245</v>
      </c>
      <c r="M7" s="124" t="s">
        <v>116</v>
      </c>
      <c r="N7" s="119" t="s">
        <v>69</v>
      </c>
    </row>
    <row r="8" spans="1:14" ht="36" customHeight="1" x14ac:dyDescent="0.25">
      <c r="A8" s="178" t="s">
        <v>194</v>
      </c>
      <c r="B8" s="179"/>
      <c r="C8" s="12">
        <v>22591</v>
      </c>
      <c r="D8" s="12">
        <v>13</v>
      </c>
      <c r="E8" s="12">
        <v>2</v>
      </c>
      <c r="F8" s="12">
        <v>1</v>
      </c>
      <c r="G8" s="12">
        <v>1527</v>
      </c>
      <c r="H8" s="12">
        <v>151</v>
      </c>
      <c r="I8" s="12">
        <v>130</v>
      </c>
      <c r="J8" s="12">
        <v>3662</v>
      </c>
      <c r="K8" s="12">
        <v>94</v>
      </c>
      <c r="L8" s="12">
        <v>119</v>
      </c>
      <c r="M8" s="12">
        <v>15249</v>
      </c>
      <c r="N8" s="12">
        <v>1643</v>
      </c>
    </row>
    <row r="9" spans="1:14" ht="36" customHeight="1" x14ac:dyDescent="0.25">
      <c r="A9" s="180" t="s">
        <v>175</v>
      </c>
      <c r="B9" s="181"/>
      <c r="C9" s="12">
        <v>20206</v>
      </c>
      <c r="D9" s="12">
        <v>11</v>
      </c>
      <c r="E9" s="12" t="s">
        <v>119</v>
      </c>
      <c r="F9" s="12">
        <v>1</v>
      </c>
      <c r="G9" s="12">
        <v>1238</v>
      </c>
      <c r="H9" s="12">
        <v>141</v>
      </c>
      <c r="I9" s="12">
        <v>86</v>
      </c>
      <c r="J9" s="12">
        <v>3436</v>
      </c>
      <c r="K9" s="12">
        <v>73</v>
      </c>
      <c r="L9" s="12">
        <v>144</v>
      </c>
      <c r="M9" s="12">
        <v>13504</v>
      </c>
      <c r="N9" s="12">
        <v>1572</v>
      </c>
    </row>
    <row r="10" spans="1:14" ht="36" customHeight="1" x14ac:dyDescent="0.25">
      <c r="A10" s="180" t="s">
        <v>176</v>
      </c>
      <c r="B10" s="181"/>
      <c r="C10" s="12">
        <v>20054</v>
      </c>
      <c r="D10" s="12">
        <v>16</v>
      </c>
      <c r="E10" s="12">
        <v>2</v>
      </c>
      <c r="F10" s="12">
        <v>1</v>
      </c>
      <c r="G10" s="12">
        <v>1222</v>
      </c>
      <c r="H10" s="12">
        <v>113</v>
      </c>
      <c r="I10" s="12">
        <v>102</v>
      </c>
      <c r="J10" s="12">
        <v>3374</v>
      </c>
      <c r="K10" s="12">
        <v>67</v>
      </c>
      <c r="L10" s="12">
        <v>116</v>
      </c>
      <c r="M10" s="12">
        <v>13522</v>
      </c>
      <c r="N10" s="12">
        <v>1519</v>
      </c>
    </row>
    <row r="11" spans="1:14" ht="36" customHeight="1" x14ac:dyDescent="0.25">
      <c r="A11" s="180" t="s">
        <v>177</v>
      </c>
      <c r="B11" s="181"/>
      <c r="C11" s="129">
        <v>22535</v>
      </c>
      <c r="D11" s="129">
        <v>19</v>
      </c>
      <c r="E11" s="129" t="s">
        <v>218</v>
      </c>
      <c r="F11" s="129" t="s">
        <v>218</v>
      </c>
      <c r="G11" s="129">
        <v>1294</v>
      </c>
      <c r="H11" s="129">
        <v>136</v>
      </c>
      <c r="I11" s="129">
        <v>108</v>
      </c>
      <c r="J11" s="129">
        <v>3896</v>
      </c>
      <c r="K11" s="129">
        <v>63</v>
      </c>
      <c r="L11" s="129">
        <v>146</v>
      </c>
      <c r="M11" s="129">
        <v>15472</v>
      </c>
      <c r="N11" s="129">
        <v>1401</v>
      </c>
    </row>
    <row r="12" spans="1:14" ht="36" customHeight="1" x14ac:dyDescent="0.25">
      <c r="A12" s="180" t="s">
        <v>193</v>
      </c>
      <c r="B12" s="181"/>
      <c r="C12" s="13">
        <v>24266</v>
      </c>
      <c r="D12" s="13">
        <v>12</v>
      </c>
      <c r="E12" s="13">
        <v>8</v>
      </c>
      <c r="F12" s="13">
        <v>2</v>
      </c>
      <c r="G12" s="13">
        <v>1309</v>
      </c>
      <c r="H12" s="13">
        <v>148</v>
      </c>
      <c r="I12" s="13">
        <v>131</v>
      </c>
      <c r="J12" s="13">
        <v>4137</v>
      </c>
      <c r="K12" s="13">
        <v>73</v>
      </c>
      <c r="L12" s="13">
        <v>157</v>
      </c>
      <c r="M12" s="13">
        <v>16799</v>
      </c>
      <c r="N12" s="13">
        <v>1490</v>
      </c>
    </row>
    <row r="13" spans="1:14" ht="36" customHeight="1" x14ac:dyDescent="0.25">
      <c r="A13" s="118"/>
      <c r="B13" s="31" t="s">
        <v>179</v>
      </c>
      <c r="C13" s="9">
        <v>1909</v>
      </c>
      <c r="D13" s="9">
        <v>2</v>
      </c>
      <c r="E13" s="9">
        <v>7</v>
      </c>
      <c r="F13" s="9" t="s">
        <v>291</v>
      </c>
      <c r="G13" s="9">
        <v>85</v>
      </c>
      <c r="H13" s="9">
        <v>9</v>
      </c>
      <c r="I13" s="9">
        <v>6</v>
      </c>
      <c r="J13" s="9">
        <v>374</v>
      </c>
      <c r="K13" s="9">
        <v>3</v>
      </c>
      <c r="L13" s="9">
        <v>6</v>
      </c>
      <c r="M13" s="9">
        <v>1318</v>
      </c>
      <c r="N13" s="9">
        <v>99</v>
      </c>
    </row>
    <row r="14" spans="1:14" ht="36" customHeight="1" x14ac:dyDescent="0.25">
      <c r="A14" s="118" t="s">
        <v>7</v>
      </c>
      <c r="B14" s="32" t="s">
        <v>180</v>
      </c>
      <c r="C14" s="13">
        <v>1673</v>
      </c>
      <c r="D14" s="13">
        <v>1</v>
      </c>
      <c r="E14" s="13" t="s">
        <v>291</v>
      </c>
      <c r="F14" s="13" t="s">
        <v>291</v>
      </c>
      <c r="G14" s="13">
        <v>79</v>
      </c>
      <c r="H14" s="13">
        <v>9</v>
      </c>
      <c r="I14" s="13">
        <v>3</v>
      </c>
      <c r="J14" s="13">
        <v>318</v>
      </c>
      <c r="K14" s="13">
        <v>10</v>
      </c>
      <c r="L14" s="13">
        <v>11</v>
      </c>
      <c r="M14" s="13">
        <v>1137</v>
      </c>
      <c r="N14" s="13">
        <v>105</v>
      </c>
    </row>
    <row r="15" spans="1:14" ht="36" customHeight="1" x14ac:dyDescent="0.25">
      <c r="A15" s="118" t="s">
        <v>7</v>
      </c>
      <c r="B15" s="32" t="s">
        <v>181</v>
      </c>
      <c r="C15" s="13">
        <v>1815</v>
      </c>
      <c r="D15" s="13" t="s">
        <v>291</v>
      </c>
      <c r="E15" s="13" t="s">
        <v>291</v>
      </c>
      <c r="F15" s="13" t="s">
        <v>291</v>
      </c>
      <c r="G15" s="13">
        <v>108</v>
      </c>
      <c r="H15" s="13">
        <v>14</v>
      </c>
      <c r="I15" s="13">
        <v>10</v>
      </c>
      <c r="J15" s="13">
        <v>322</v>
      </c>
      <c r="K15" s="13">
        <v>8</v>
      </c>
      <c r="L15" s="13">
        <v>17</v>
      </c>
      <c r="M15" s="13">
        <v>1218</v>
      </c>
      <c r="N15" s="13">
        <v>118</v>
      </c>
    </row>
    <row r="16" spans="1:14" ht="36" customHeight="1" x14ac:dyDescent="0.25">
      <c r="A16" s="118" t="s">
        <v>7</v>
      </c>
      <c r="B16" s="32" t="s">
        <v>182</v>
      </c>
      <c r="C16" s="13">
        <v>1855</v>
      </c>
      <c r="D16" s="13">
        <v>1</v>
      </c>
      <c r="E16" s="13" t="s">
        <v>291</v>
      </c>
      <c r="F16" s="13" t="s">
        <v>291</v>
      </c>
      <c r="G16" s="13">
        <v>133</v>
      </c>
      <c r="H16" s="13">
        <v>13</v>
      </c>
      <c r="I16" s="13">
        <v>12</v>
      </c>
      <c r="J16" s="13">
        <v>354</v>
      </c>
      <c r="K16" s="13">
        <v>6</v>
      </c>
      <c r="L16" s="13">
        <v>8</v>
      </c>
      <c r="M16" s="13">
        <v>1203</v>
      </c>
      <c r="N16" s="13">
        <v>125</v>
      </c>
    </row>
    <row r="17" spans="1:14" ht="36" customHeight="1" x14ac:dyDescent="0.25">
      <c r="A17" s="118"/>
      <c r="B17" s="32" t="s">
        <v>183</v>
      </c>
      <c r="C17" s="13">
        <v>1956</v>
      </c>
      <c r="D17" s="13" t="s">
        <v>291</v>
      </c>
      <c r="E17" s="13" t="s">
        <v>291</v>
      </c>
      <c r="F17" s="13" t="s">
        <v>291</v>
      </c>
      <c r="G17" s="13">
        <v>129</v>
      </c>
      <c r="H17" s="13">
        <v>11</v>
      </c>
      <c r="I17" s="13">
        <v>13</v>
      </c>
      <c r="J17" s="13">
        <v>291</v>
      </c>
      <c r="K17" s="13">
        <v>6</v>
      </c>
      <c r="L17" s="13">
        <v>24</v>
      </c>
      <c r="M17" s="13">
        <v>1355</v>
      </c>
      <c r="N17" s="13">
        <v>127</v>
      </c>
    </row>
    <row r="18" spans="1:14" ht="36" customHeight="1" x14ac:dyDescent="0.25">
      <c r="A18" s="118" t="s">
        <v>7</v>
      </c>
      <c r="B18" s="32" t="s">
        <v>184</v>
      </c>
      <c r="C18" s="13">
        <v>2011</v>
      </c>
      <c r="D18" s="13" t="s">
        <v>291</v>
      </c>
      <c r="E18" s="13" t="s">
        <v>291</v>
      </c>
      <c r="F18" s="13">
        <v>1</v>
      </c>
      <c r="G18" s="13">
        <v>107</v>
      </c>
      <c r="H18" s="13">
        <v>6</v>
      </c>
      <c r="I18" s="13">
        <v>13</v>
      </c>
      <c r="J18" s="13">
        <v>346</v>
      </c>
      <c r="K18" s="13">
        <v>3</v>
      </c>
      <c r="L18" s="13">
        <v>17</v>
      </c>
      <c r="M18" s="13">
        <v>1407</v>
      </c>
      <c r="N18" s="13">
        <v>111</v>
      </c>
    </row>
    <row r="19" spans="1:14" ht="36" customHeight="1" x14ac:dyDescent="0.25">
      <c r="A19" s="118" t="s">
        <v>7</v>
      </c>
      <c r="B19" s="32" t="s">
        <v>185</v>
      </c>
      <c r="C19" s="13">
        <v>2395</v>
      </c>
      <c r="D19" s="13">
        <v>1</v>
      </c>
      <c r="E19" s="13" t="s">
        <v>291</v>
      </c>
      <c r="F19" s="13" t="s">
        <v>291</v>
      </c>
      <c r="G19" s="13">
        <v>114</v>
      </c>
      <c r="H19" s="13">
        <v>16</v>
      </c>
      <c r="I19" s="13">
        <v>16</v>
      </c>
      <c r="J19" s="13">
        <v>322</v>
      </c>
      <c r="K19" s="13">
        <v>6</v>
      </c>
      <c r="L19" s="13">
        <v>9</v>
      </c>
      <c r="M19" s="13">
        <v>1771</v>
      </c>
      <c r="N19" s="13">
        <v>140</v>
      </c>
    </row>
    <row r="20" spans="1:14" ht="36" customHeight="1" x14ac:dyDescent="0.25">
      <c r="A20" s="118" t="s">
        <v>7</v>
      </c>
      <c r="B20" s="32" t="s">
        <v>186</v>
      </c>
      <c r="C20" s="13">
        <v>2435</v>
      </c>
      <c r="D20" s="13">
        <v>2</v>
      </c>
      <c r="E20" s="13">
        <v>1</v>
      </c>
      <c r="F20" s="13">
        <v>1</v>
      </c>
      <c r="G20" s="13">
        <v>112</v>
      </c>
      <c r="H20" s="13">
        <v>23</v>
      </c>
      <c r="I20" s="13">
        <v>21</v>
      </c>
      <c r="J20" s="13">
        <v>352</v>
      </c>
      <c r="K20" s="13">
        <v>7</v>
      </c>
      <c r="L20" s="13">
        <v>17</v>
      </c>
      <c r="M20" s="13">
        <v>1775</v>
      </c>
      <c r="N20" s="13">
        <v>124</v>
      </c>
    </row>
    <row r="21" spans="1:14" ht="36" customHeight="1" x14ac:dyDescent="0.25">
      <c r="A21" s="118" t="s">
        <v>7</v>
      </c>
      <c r="B21" s="32" t="s">
        <v>187</v>
      </c>
      <c r="C21" s="13">
        <v>2073</v>
      </c>
      <c r="D21" s="13">
        <v>1</v>
      </c>
      <c r="E21" s="13" t="s">
        <v>291</v>
      </c>
      <c r="F21" s="13" t="s">
        <v>291</v>
      </c>
      <c r="G21" s="13">
        <v>112</v>
      </c>
      <c r="H21" s="13">
        <v>15</v>
      </c>
      <c r="I21" s="13">
        <v>9</v>
      </c>
      <c r="J21" s="13">
        <v>323</v>
      </c>
      <c r="K21" s="13">
        <v>6</v>
      </c>
      <c r="L21" s="13">
        <v>16</v>
      </c>
      <c r="M21" s="13">
        <v>1470</v>
      </c>
      <c r="N21" s="13">
        <v>121</v>
      </c>
    </row>
    <row r="22" spans="1:14" ht="36" customHeight="1" x14ac:dyDescent="0.25">
      <c r="A22" s="118" t="s">
        <v>7</v>
      </c>
      <c r="B22" s="32" t="s">
        <v>188</v>
      </c>
      <c r="C22" s="13">
        <v>1934</v>
      </c>
      <c r="D22" s="13">
        <v>1</v>
      </c>
      <c r="E22" s="13" t="s">
        <v>291</v>
      </c>
      <c r="F22" s="13" t="s">
        <v>291</v>
      </c>
      <c r="G22" s="13">
        <v>97</v>
      </c>
      <c r="H22" s="13">
        <v>10</v>
      </c>
      <c r="I22" s="13">
        <v>12</v>
      </c>
      <c r="J22" s="13">
        <v>361</v>
      </c>
      <c r="K22" s="13">
        <v>7</v>
      </c>
      <c r="L22" s="13">
        <v>11</v>
      </c>
      <c r="M22" s="13">
        <v>1305</v>
      </c>
      <c r="N22" s="13">
        <v>130</v>
      </c>
    </row>
    <row r="23" spans="1:14" ht="36" customHeight="1" x14ac:dyDescent="0.25">
      <c r="A23" s="118" t="s">
        <v>7</v>
      </c>
      <c r="B23" s="32" t="s">
        <v>189</v>
      </c>
      <c r="C23" s="13">
        <v>1931</v>
      </c>
      <c r="D23" s="13" t="s">
        <v>291</v>
      </c>
      <c r="E23" s="13" t="s">
        <v>291</v>
      </c>
      <c r="F23" s="13" t="s">
        <v>291</v>
      </c>
      <c r="G23" s="13">
        <v>105</v>
      </c>
      <c r="H23" s="13">
        <v>11</v>
      </c>
      <c r="I23" s="13">
        <v>12</v>
      </c>
      <c r="J23" s="13">
        <v>347</v>
      </c>
      <c r="K23" s="13">
        <v>8</v>
      </c>
      <c r="L23" s="13">
        <v>12</v>
      </c>
      <c r="M23" s="13">
        <v>1321</v>
      </c>
      <c r="N23" s="13">
        <v>115</v>
      </c>
    </row>
    <row r="24" spans="1:14" ht="36" customHeight="1" x14ac:dyDescent="0.25">
      <c r="A24" s="33" t="s">
        <v>7</v>
      </c>
      <c r="B24" s="34" t="s">
        <v>190</v>
      </c>
      <c r="C24" s="24">
        <v>2279</v>
      </c>
      <c r="D24" s="24">
        <v>3</v>
      </c>
      <c r="E24" s="24" t="s">
        <v>291</v>
      </c>
      <c r="F24" s="24" t="s">
        <v>291</v>
      </c>
      <c r="G24" s="24">
        <v>128</v>
      </c>
      <c r="H24" s="24">
        <v>11</v>
      </c>
      <c r="I24" s="24">
        <v>4</v>
      </c>
      <c r="J24" s="24">
        <v>427</v>
      </c>
      <c r="K24" s="24">
        <v>3</v>
      </c>
      <c r="L24" s="24">
        <v>9</v>
      </c>
      <c r="M24" s="24">
        <v>1519</v>
      </c>
      <c r="N24" s="24">
        <v>175</v>
      </c>
    </row>
    <row r="25" spans="1:14" s="2" customFormat="1" x14ac:dyDescent="0.25">
      <c r="N25" s="25" t="s">
        <v>167</v>
      </c>
    </row>
  </sheetData>
  <sheetProtection formatCells="0"/>
  <customSheetViews>
    <customSheetView guid="{872F8F3E-474A-4822-A3CE-BBB7F86D40B1}" topLeftCell="A22">
      <selection activeCell="B1" sqref="B1"/>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topLeftCell="A22">
      <selection activeCell="B1" sqref="B1"/>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topLeftCell="A22">
      <selection activeCell="B1" sqref="B1"/>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H13" sqref="H13"/>
      <pageMargins left="0.7" right="0.7" top="0.75" bottom="0.75" header="0.3" footer="0.3"/>
      <pageSetup paperSize="9" scale="55" orientation="portrait" verticalDpi="0" r:id="rId4"/>
    </customSheetView>
  </customSheetViews>
  <mergeCells count="6">
    <mergeCell ref="A9:B9"/>
    <mergeCell ref="A10:B10"/>
    <mergeCell ref="A11:B11"/>
    <mergeCell ref="A12:B12"/>
    <mergeCell ref="A7:B7"/>
    <mergeCell ref="A8:B8"/>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5"/>
  <sheetViews>
    <sheetView view="pageLayout" zoomScaleNormal="100" zoomScaleSheetLayoutView="100" workbookViewId="0">
      <selection activeCell="G1" sqref="G1"/>
    </sheetView>
  </sheetViews>
  <sheetFormatPr defaultColWidth="8.86328125" defaultRowHeight="12" x14ac:dyDescent="0.25"/>
  <cols>
    <col min="1" max="2" width="2.46484375" style="6" customWidth="1"/>
    <col min="3" max="3" width="6" style="6" customWidth="1"/>
    <col min="4" max="5" width="6.1328125" style="6" customWidth="1"/>
    <col min="6" max="8" width="6.86328125" style="6" customWidth="1"/>
    <col min="9" max="9" width="5.3984375" style="151" customWidth="1"/>
    <col min="10" max="10" width="4.265625" style="151" customWidth="1"/>
    <col min="11" max="13" width="4.6640625" style="151" customWidth="1"/>
    <col min="14" max="14" width="4.265625" style="151" customWidth="1"/>
    <col min="15" max="16" width="5.3984375" style="151" customWidth="1"/>
    <col min="17" max="17" width="4.6640625" style="151" customWidth="1"/>
    <col min="18" max="19" width="4.265625" style="151" customWidth="1"/>
    <col min="20" max="20" width="5.3984375" style="151" customWidth="1"/>
    <col min="21" max="21" width="10.33203125" style="6" customWidth="1"/>
    <col min="22" max="16384" width="8.86328125" style="6"/>
  </cols>
  <sheetData>
    <row r="1" spans="1:20" s="4" customFormat="1" ht="18.75" x14ac:dyDescent="0.25">
      <c r="A1" s="4" t="str">
        <f ca="1">MID(CELL("FILENAME",A1),FIND("]",CELL("FILENAME",A1))+1,99)&amp;"　"&amp;"火災発生状況"</f>
        <v>127　火災発生状況</v>
      </c>
      <c r="I1" s="142"/>
      <c r="J1" s="142"/>
      <c r="K1" s="142"/>
      <c r="L1" s="142"/>
      <c r="M1" s="142"/>
      <c r="N1" s="142"/>
      <c r="O1" s="142"/>
      <c r="P1" s="142"/>
      <c r="Q1" s="142"/>
      <c r="R1" s="142"/>
      <c r="S1" s="142"/>
      <c r="T1" s="142"/>
    </row>
    <row r="2" spans="1:20" s="5" customFormat="1" x14ac:dyDescent="0.25">
      <c r="I2" s="143"/>
      <c r="J2" s="143"/>
      <c r="K2" s="143"/>
      <c r="L2" s="143"/>
      <c r="M2" s="143"/>
      <c r="N2" s="143"/>
      <c r="O2" s="143"/>
      <c r="P2" s="143"/>
      <c r="Q2" s="143"/>
      <c r="R2" s="143"/>
      <c r="S2" s="143"/>
      <c r="T2" s="143"/>
    </row>
    <row r="3" spans="1:20" s="120" customFormat="1" ht="1.05" customHeight="1" x14ac:dyDescent="0.25">
      <c r="I3" s="143"/>
      <c r="J3" s="143"/>
      <c r="K3" s="143"/>
      <c r="L3" s="143"/>
      <c r="M3" s="143"/>
      <c r="N3" s="143"/>
      <c r="O3" s="143"/>
      <c r="P3" s="143"/>
      <c r="Q3" s="143"/>
      <c r="R3" s="143"/>
      <c r="S3" s="143"/>
      <c r="T3" s="143"/>
    </row>
    <row r="4" spans="1:20" s="5" customFormat="1" ht="1.05" customHeight="1" x14ac:dyDescent="0.25">
      <c r="I4" s="143"/>
      <c r="J4" s="143"/>
      <c r="K4" s="143"/>
      <c r="L4" s="143"/>
      <c r="M4" s="143"/>
      <c r="N4" s="143"/>
      <c r="O4" s="143"/>
      <c r="P4" s="143"/>
      <c r="Q4" s="143"/>
      <c r="R4" s="143"/>
      <c r="S4" s="143"/>
      <c r="T4" s="143"/>
    </row>
    <row r="5" spans="1:20" s="120" customFormat="1" ht="1.05" customHeight="1" x14ac:dyDescent="0.25">
      <c r="I5" s="143"/>
      <c r="J5" s="143"/>
      <c r="K5" s="143"/>
      <c r="L5" s="143"/>
      <c r="M5" s="143"/>
      <c r="N5" s="143"/>
      <c r="O5" s="143"/>
      <c r="P5" s="143"/>
      <c r="Q5" s="143"/>
      <c r="R5" s="143"/>
      <c r="S5" s="143"/>
      <c r="T5" s="143"/>
    </row>
    <row r="6" spans="1:20" s="5" customFormat="1" ht="1.05" customHeight="1" x14ac:dyDescent="0.25">
      <c r="I6" s="143"/>
      <c r="J6" s="143"/>
      <c r="K6" s="143"/>
      <c r="L6" s="143"/>
      <c r="M6" s="143"/>
      <c r="N6" s="143"/>
      <c r="O6" s="143"/>
      <c r="P6" s="143"/>
      <c r="Q6" s="143"/>
      <c r="R6" s="143"/>
      <c r="S6" s="143"/>
      <c r="T6" s="143"/>
    </row>
    <row r="7" spans="1:20" ht="19.8" customHeight="1" x14ac:dyDescent="0.25">
      <c r="A7" s="263" t="s">
        <v>200</v>
      </c>
      <c r="B7" s="264"/>
      <c r="C7" s="264"/>
      <c r="D7" s="267" t="s">
        <v>268</v>
      </c>
      <c r="E7" s="267" t="s">
        <v>269</v>
      </c>
      <c r="F7" s="267" t="s">
        <v>270</v>
      </c>
      <c r="G7" s="261" t="s">
        <v>271</v>
      </c>
      <c r="H7" s="261" t="s">
        <v>287</v>
      </c>
      <c r="I7" s="144"/>
      <c r="J7" s="144" t="s">
        <v>7</v>
      </c>
      <c r="K7" s="144" t="s">
        <v>7</v>
      </c>
      <c r="L7" s="144" t="s">
        <v>7</v>
      </c>
      <c r="M7" s="144"/>
      <c r="N7" s="144" t="s">
        <v>7</v>
      </c>
      <c r="O7" s="144" t="s">
        <v>7</v>
      </c>
      <c r="P7" s="144" t="s">
        <v>7</v>
      </c>
      <c r="Q7" s="144" t="s">
        <v>7</v>
      </c>
      <c r="R7" s="144" t="s">
        <v>7</v>
      </c>
      <c r="S7" s="144" t="s">
        <v>7</v>
      </c>
      <c r="T7" s="144" t="s">
        <v>7</v>
      </c>
    </row>
    <row r="8" spans="1:20" ht="25.8" customHeight="1" x14ac:dyDescent="0.25">
      <c r="A8" s="265"/>
      <c r="B8" s="266"/>
      <c r="C8" s="266"/>
      <c r="D8" s="268"/>
      <c r="E8" s="268"/>
      <c r="F8" s="268"/>
      <c r="G8" s="262"/>
      <c r="H8" s="262"/>
      <c r="I8" s="145" t="s">
        <v>272</v>
      </c>
      <c r="J8" s="146" t="s">
        <v>273</v>
      </c>
      <c r="K8" s="147" t="s">
        <v>274</v>
      </c>
      <c r="L8" s="146" t="s">
        <v>275</v>
      </c>
      <c r="M8" s="147" t="s">
        <v>276</v>
      </c>
      <c r="N8" s="146" t="s">
        <v>277</v>
      </c>
      <c r="O8" s="147" t="s">
        <v>278</v>
      </c>
      <c r="P8" s="146" t="s">
        <v>279</v>
      </c>
      <c r="Q8" s="147" t="s">
        <v>280</v>
      </c>
      <c r="R8" s="146" t="s">
        <v>281</v>
      </c>
      <c r="S8" s="147" t="s">
        <v>282</v>
      </c>
      <c r="T8" s="145" t="s">
        <v>283</v>
      </c>
    </row>
    <row r="9" spans="1:20" ht="24.6" customHeight="1" x14ac:dyDescent="0.25">
      <c r="A9" s="255" t="s">
        <v>151</v>
      </c>
      <c r="B9" s="257" t="s">
        <v>38</v>
      </c>
      <c r="C9" s="257"/>
      <c r="D9" s="112">
        <v>71</v>
      </c>
      <c r="E9" s="112">
        <v>83</v>
      </c>
      <c r="F9" s="112">
        <v>82</v>
      </c>
      <c r="G9" s="139">
        <v>80</v>
      </c>
      <c r="H9" s="113">
        <v>98</v>
      </c>
      <c r="I9" s="158">
        <v>9</v>
      </c>
      <c r="J9" s="148">
        <v>9</v>
      </c>
      <c r="K9" s="148">
        <v>9</v>
      </c>
      <c r="L9" s="148">
        <v>8</v>
      </c>
      <c r="M9" s="148">
        <v>7</v>
      </c>
      <c r="N9" s="148">
        <v>3</v>
      </c>
      <c r="O9" s="148">
        <v>14</v>
      </c>
      <c r="P9" s="148">
        <v>9</v>
      </c>
      <c r="Q9" s="148">
        <v>11</v>
      </c>
      <c r="R9" s="148">
        <v>6</v>
      </c>
      <c r="S9" s="148">
        <v>3</v>
      </c>
      <c r="T9" s="148">
        <v>10</v>
      </c>
    </row>
    <row r="10" spans="1:20" ht="24.6" customHeight="1" x14ac:dyDescent="0.25">
      <c r="A10" s="256"/>
      <c r="B10" s="258" t="s">
        <v>266</v>
      </c>
      <c r="C10" s="107" t="s">
        <v>261</v>
      </c>
      <c r="D10" s="112">
        <v>44</v>
      </c>
      <c r="E10" s="112">
        <v>47</v>
      </c>
      <c r="F10" s="112">
        <v>48</v>
      </c>
      <c r="G10" s="139">
        <v>43</v>
      </c>
      <c r="H10" s="113">
        <v>65</v>
      </c>
      <c r="I10" s="159">
        <v>5</v>
      </c>
      <c r="J10" s="148">
        <v>6</v>
      </c>
      <c r="K10" s="148">
        <v>6</v>
      </c>
      <c r="L10" s="148">
        <v>4</v>
      </c>
      <c r="M10" s="148">
        <v>4</v>
      </c>
      <c r="N10" s="148">
        <v>2</v>
      </c>
      <c r="O10" s="148">
        <v>10</v>
      </c>
      <c r="P10" s="148">
        <v>5</v>
      </c>
      <c r="Q10" s="148">
        <v>9</v>
      </c>
      <c r="R10" s="148">
        <v>3</v>
      </c>
      <c r="S10" s="148">
        <v>3</v>
      </c>
      <c r="T10" s="148">
        <v>8</v>
      </c>
    </row>
    <row r="11" spans="1:20" ht="24.6" customHeight="1" x14ac:dyDescent="0.25">
      <c r="A11" s="256"/>
      <c r="B11" s="248"/>
      <c r="C11" s="107" t="s">
        <v>262</v>
      </c>
      <c r="D11" s="112">
        <v>8</v>
      </c>
      <c r="E11" s="112">
        <v>14</v>
      </c>
      <c r="F11" s="112">
        <v>3</v>
      </c>
      <c r="G11" s="139">
        <v>13</v>
      </c>
      <c r="H11" s="113">
        <v>3</v>
      </c>
      <c r="I11" s="159" t="s">
        <v>291</v>
      </c>
      <c r="J11" s="148" t="s">
        <v>291</v>
      </c>
      <c r="K11" s="148">
        <v>1</v>
      </c>
      <c r="L11" s="148" t="s">
        <v>291</v>
      </c>
      <c r="M11" s="148" t="s">
        <v>291</v>
      </c>
      <c r="N11" s="148" t="s">
        <v>291</v>
      </c>
      <c r="O11" s="148">
        <v>1</v>
      </c>
      <c r="P11" s="148" t="s">
        <v>291</v>
      </c>
      <c r="Q11" s="148">
        <v>1</v>
      </c>
      <c r="R11" s="148" t="s">
        <v>291</v>
      </c>
      <c r="S11" s="148" t="s">
        <v>291</v>
      </c>
      <c r="T11" s="148" t="s">
        <v>291</v>
      </c>
    </row>
    <row r="12" spans="1:20" ht="24.6" customHeight="1" x14ac:dyDescent="0.25">
      <c r="A12" s="256"/>
      <c r="B12" s="248"/>
      <c r="C12" s="108" t="s">
        <v>135</v>
      </c>
      <c r="D12" s="112" t="s">
        <v>119</v>
      </c>
      <c r="E12" s="112">
        <v>1</v>
      </c>
      <c r="F12" s="112" t="s">
        <v>152</v>
      </c>
      <c r="G12" s="139">
        <v>2</v>
      </c>
      <c r="H12" s="113">
        <v>2</v>
      </c>
      <c r="I12" s="159" t="s">
        <v>291</v>
      </c>
      <c r="J12" s="148" t="s">
        <v>291</v>
      </c>
      <c r="K12" s="148">
        <v>2</v>
      </c>
      <c r="L12" s="148" t="s">
        <v>291</v>
      </c>
      <c r="M12" s="148" t="s">
        <v>291</v>
      </c>
      <c r="N12" s="148" t="s">
        <v>291</v>
      </c>
      <c r="O12" s="148" t="s">
        <v>291</v>
      </c>
      <c r="P12" s="148" t="s">
        <v>291</v>
      </c>
      <c r="Q12" s="148" t="s">
        <v>291</v>
      </c>
      <c r="R12" s="148" t="s">
        <v>291</v>
      </c>
      <c r="S12" s="148" t="s">
        <v>291</v>
      </c>
      <c r="T12" s="148" t="s">
        <v>291</v>
      </c>
    </row>
    <row r="13" spans="1:20" ht="24.6" customHeight="1" x14ac:dyDescent="0.25">
      <c r="A13" s="256"/>
      <c r="B13" s="248"/>
      <c r="C13" s="107" t="s">
        <v>263</v>
      </c>
      <c r="D13" s="112">
        <v>19</v>
      </c>
      <c r="E13" s="112">
        <v>21</v>
      </c>
      <c r="F13" s="112">
        <v>31</v>
      </c>
      <c r="G13" s="139">
        <v>22</v>
      </c>
      <c r="H13" s="113">
        <v>28</v>
      </c>
      <c r="I13" s="159">
        <v>4</v>
      </c>
      <c r="J13" s="148">
        <v>3</v>
      </c>
      <c r="K13" s="148" t="s">
        <v>291</v>
      </c>
      <c r="L13" s="148">
        <v>4</v>
      </c>
      <c r="M13" s="148">
        <v>3</v>
      </c>
      <c r="N13" s="148">
        <v>1</v>
      </c>
      <c r="O13" s="148">
        <v>3</v>
      </c>
      <c r="P13" s="148">
        <v>4</v>
      </c>
      <c r="Q13" s="148">
        <v>1</v>
      </c>
      <c r="R13" s="148">
        <v>3</v>
      </c>
      <c r="S13" s="148" t="s">
        <v>291</v>
      </c>
      <c r="T13" s="148">
        <v>2</v>
      </c>
    </row>
    <row r="14" spans="1:20" ht="24.6" customHeight="1" x14ac:dyDescent="0.25">
      <c r="A14" s="247" t="s">
        <v>150</v>
      </c>
      <c r="B14" s="258"/>
      <c r="C14" s="108" t="s">
        <v>148</v>
      </c>
      <c r="D14" s="112">
        <v>2</v>
      </c>
      <c r="E14" s="112">
        <v>4</v>
      </c>
      <c r="F14" s="112">
        <v>9</v>
      </c>
      <c r="G14" s="139">
        <v>5</v>
      </c>
      <c r="H14" s="113">
        <v>2</v>
      </c>
      <c r="I14" s="159" t="s">
        <v>291</v>
      </c>
      <c r="J14" s="148" t="s">
        <v>291</v>
      </c>
      <c r="K14" s="148">
        <v>2</v>
      </c>
      <c r="L14" s="148" t="s">
        <v>291</v>
      </c>
      <c r="M14" s="148" t="s">
        <v>291</v>
      </c>
      <c r="N14" s="148" t="s">
        <v>291</v>
      </c>
      <c r="O14" s="148" t="s">
        <v>291</v>
      </c>
      <c r="P14" s="148" t="s">
        <v>291</v>
      </c>
      <c r="Q14" s="148" t="s">
        <v>291</v>
      </c>
      <c r="R14" s="148" t="s">
        <v>291</v>
      </c>
      <c r="S14" s="148" t="s">
        <v>291</v>
      </c>
      <c r="T14" s="148" t="s">
        <v>291</v>
      </c>
    </row>
    <row r="15" spans="1:20" ht="24.6" customHeight="1" x14ac:dyDescent="0.25">
      <c r="A15" s="247"/>
      <c r="B15" s="258"/>
      <c r="C15" s="108" t="s">
        <v>147</v>
      </c>
      <c r="D15" s="112">
        <v>1</v>
      </c>
      <c r="E15" s="112">
        <v>4</v>
      </c>
      <c r="F15" s="112">
        <v>3</v>
      </c>
      <c r="G15" s="139">
        <v>1</v>
      </c>
      <c r="H15" s="113">
        <v>2</v>
      </c>
      <c r="I15" s="159" t="s">
        <v>291</v>
      </c>
      <c r="J15" s="148" t="s">
        <v>291</v>
      </c>
      <c r="K15" s="148" t="s">
        <v>291</v>
      </c>
      <c r="L15" s="148" t="s">
        <v>291</v>
      </c>
      <c r="M15" s="148" t="s">
        <v>291</v>
      </c>
      <c r="N15" s="148" t="s">
        <v>291</v>
      </c>
      <c r="O15" s="148">
        <v>1</v>
      </c>
      <c r="P15" s="148">
        <v>1</v>
      </c>
      <c r="Q15" s="148" t="s">
        <v>291</v>
      </c>
      <c r="R15" s="148" t="s">
        <v>291</v>
      </c>
      <c r="S15" s="148" t="s">
        <v>291</v>
      </c>
      <c r="T15" s="148" t="s">
        <v>291</v>
      </c>
    </row>
    <row r="16" spans="1:20" ht="24.6" customHeight="1" x14ac:dyDescent="0.25">
      <c r="A16" s="247"/>
      <c r="B16" s="258"/>
      <c r="C16" s="108" t="s">
        <v>146</v>
      </c>
      <c r="D16" s="112">
        <v>13</v>
      </c>
      <c r="E16" s="112">
        <v>8</v>
      </c>
      <c r="F16" s="112">
        <v>16</v>
      </c>
      <c r="G16" s="139">
        <v>16</v>
      </c>
      <c r="H16" s="113">
        <v>12</v>
      </c>
      <c r="I16" s="159">
        <v>2</v>
      </c>
      <c r="J16" s="148" t="s">
        <v>291</v>
      </c>
      <c r="K16" s="148" t="s">
        <v>291</v>
      </c>
      <c r="L16" s="148">
        <v>1</v>
      </c>
      <c r="M16" s="148">
        <v>1</v>
      </c>
      <c r="N16" s="148" t="s">
        <v>291</v>
      </c>
      <c r="O16" s="148">
        <v>1</v>
      </c>
      <c r="P16" s="148">
        <v>2</v>
      </c>
      <c r="Q16" s="148">
        <v>1</v>
      </c>
      <c r="R16" s="148">
        <v>1</v>
      </c>
      <c r="S16" s="148" t="s">
        <v>291</v>
      </c>
      <c r="T16" s="148">
        <v>3</v>
      </c>
    </row>
    <row r="17" spans="1:20" ht="24.6" customHeight="1" x14ac:dyDescent="0.25">
      <c r="A17" s="247"/>
      <c r="B17" s="258"/>
      <c r="C17" s="108" t="s">
        <v>145</v>
      </c>
      <c r="D17" s="112">
        <v>32</v>
      </c>
      <c r="E17" s="112">
        <v>43</v>
      </c>
      <c r="F17" s="112">
        <v>43</v>
      </c>
      <c r="G17" s="139">
        <v>26</v>
      </c>
      <c r="H17" s="113">
        <v>52</v>
      </c>
      <c r="I17" s="159">
        <v>3</v>
      </c>
      <c r="J17" s="148">
        <v>6</v>
      </c>
      <c r="K17" s="148">
        <v>5</v>
      </c>
      <c r="L17" s="148">
        <v>4</v>
      </c>
      <c r="M17" s="148">
        <v>3</v>
      </c>
      <c r="N17" s="148">
        <v>2</v>
      </c>
      <c r="O17" s="148">
        <v>8</v>
      </c>
      <c r="P17" s="148">
        <v>3</v>
      </c>
      <c r="Q17" s="148">
        <v>8</v>
      </c>
      <c r="R17" s="148">
        <v>2</v>
      </c>
      <c r="S17" s="148">
        <v>3</v>
      </c>
      <c r="T17" s="148">
        <v>5</v>
      </c>
    </row>
    <row r="18" spans="1:20" ht="24.6" customHeight="1" x14ac:dyDescent="0.25">
      <c r="A18" s="247"/>
      <c r="B18" s="258"/>
      <c r="C18" s="108" t="s">
        <v>134</v>
      </c>
      <c r="D18" s="112" t="s">
        <v>119</v>
      </c>
      <c r="E18" s="112" t="s">
        <v>119</v>
      </c>
      <c r="F18" s="112" t="s">
        <v>152</v>
      </c>
      <c r="G18" s="139" t="s">
        <v>220</v>
      </c>
      <c r="H18" s="113" t="s">
        <v>291</v>
      </c>
      <c r="I18" s="159" t="s">
        <v>291</v>
      </c>
      <c r="J18" s="148" t="s">
        <v>291</v>
      </c>
      <c r="K18" s="148" t="s">
        <v>291</v>
      </c>
      <c r="L18" s="148" t="s">
        <v>291</v>
      </c>
      <c r="M18" s="148" t="s">
        <v>291</v>
      </c>
      <c r="N18" s="148" t="s">
        <v>291</v>
      </c>
      <c r="O18" s="148" t="s">
        <v>291</v>
      </c>
      <c r="P18" s="148" t="s">
        <v>291</v>
      </c>
      <c r="Q18" s="148" t="s">
        <v>291</v>
      </c>
      <c r="R18" s="148" t="s">
        <v>291</v>
      </c>
      <c r="S18" s="148" t="s">
        <v>291</v>
      </c>
      <c r="T18" s="148" t="s">
        <v>291</v>
      </c>
    </row>
    <row r="19" spans="1:20" ht="24.6" customHeight="1" x14ac:dyDescent="0.25">
      <c r="A19" s="247" t="s">
        <v>149</v>
      </c>
      <c r="B19" s="248"/>
      <c r="C19" s="108" t="s">
        <v>144</v>
      </c>
      <c r="D19" s="112">
        <v>4</v>
      </c>
      <c r="E19" s="112">
        <v>5</v>
      </c>
      <c r="F19" s="112">
        <v>17</v>
      </c>
      <c r="G19" s="139">
        <v>5</v>
      </c>
      <c r="H19" s="113">
        <v>4</v>
      </c>
      <c r="I19" s="159">
        <v>1</v>
      </c>
      <c r="J19" s="148" t="s">
        <v>291</v>
      </c>
      <c r="K19" s="148" t="s">
        <v>291</v>
      </c>
      <c r="L19" s="148" t="s">
        <v>291</v>
      </c>
      <c r="M19" s="148" t="s">
        <v>291</v>
      </c>
      <c r="N19" s="148" t="s">
        <v>291</v>
      </c>
      <c r="O19" s="148" t="s">
        <v>291</v>
      </c>
      <c r="P19" s="148" t="s">
        <v>291</v>
      </c>
      <c r="Q19" s="148" t="s">
        <v>291</v>
      </c>
      <c r="R19" s="148" t="s">
        <v>291</v>
      </c>
      <c r="S19" s="148" t="s">
        <v>291</v>
      </c>
      <c r="T19" s="148">
        <v>3</v>
      </c>
    </row>
    <row r="20" spans="1:20" ht="24.6" customHeight="1" x14ac:dyDescent="0.25">
      <c r="A20" s="249"/>
      <c r="B20" s="248"/>
      <c r="C20" s="108" t="s">
        <v>143</v>
      </c>
      <c r="D20" s="112">
        <v>3</v>
      </c>
      <c r="E20" s="112">
        <v>2</v>
      </c>
      <c r="F20" s="112">
        <v>4</v>
      </c>
      <c r="G20" s="139">
        <v>3</v>
      </c>
      <c r="H20" s="113">
        <v>5</v>
      </c>
      <c r="I20" s="159" t="s">
        <v>291</v>
      </c>
      <c r="J20" s="148" t="s">
        <v>291</v>
      </c>
      <c r="K20" s="148" t="s">
        <v>291</v>
      </c>
      <c r="L20" s="148" t="s">
        <v>291</v>
      </c>
      <c r="M20" s="148" t="s">
        <v>291</v>
      </c>
      <c r="N20" s="148" t="s">
        <v>291</v>
      </c>
      <c r="O20" s="148">
        <v>1</v>
      </c>
      <c r="P20" s="148">
        <v>2</v>
      </c>
      <c r="Q20" s="148" t="s">
        <v>291</v>
      </c>
      <c r="R20" s="148" t="s">
        <v>291</v>
      </c>
      <c r="S20" s="148" t="s">
        <v>291</v>
      </c>
      <c r="T20" s="148">
        <v>2</v>
      </c>
    </row>
    <row r="21" spans="1:20" ht="24.6" customHeight="1" x14ac:dyDescent="0.25">
      <c r="A21" s="249"/>
      <c r="B21" s="248"/>
      <c r="C21" s="108" t="s">
        <v>142</v>
      </c>
      <c r="D21" s="112">
        <v>33</v>
      </c>
      <c r="E21" s="112">
        <v>34</v>
      </c>
      <c r="F21" s="112">
        <v>34</v>
      </c>
      <c r="G21" s="139">
        <v>31</v>
      </c>
      <c r="H21" s="113">
        <v>60</v>
      </c>
      <c r="I21" s="159">
        <v>10</v>
      </c>
      <c r="J21" s="148">
        <v>4</v>
      </c>
      <c r="K21" s="148">
        <v>3</v>
      </c>
      <c r="L21" s="148">
        <v>4</v>
      </c>
      <c r="M21" s="148">
        <v>2</v>
      </c>
      <c r="N21" s="148">
        <v>2</v>
      </c>
      <c r="O21" s="148">
        <v>4</v>
      </c>
      <c r="P21" s="148">
        <v>7</v>
      </c>
      <c r="Q21" s="148">
        <v>6</v>
      </c>
      <c r="R21" s="148">
        <v>2</v>
      </c>
      <c r="S21" s="148">
        <v>4</v>
      </c>
      <c r="T21" s="148">
        <v>12</v>
      </c>
    </row>
    <row r="22" spans="1:20" ht="24.6" customHeight="1" x14ac:dyDescent="0.25">
      <c r="A22" s="259" t="s">
        <v>195</v>
      </c>
      <c r="B22" s="260"/>
      <c r="C22" s="260"/>
      <c r="D22" s="112">
        <v>101</v>
      </c>
      <c r="E22" s="112">
        <v>102</v>
      </c>
      <c r="F22" s="112">
        <v>136</v>
      </c>
      <c r="G22" s="139">
        <v>64</v>
      </c>
      <c r="H22" s="113">
        <v>166</v>
      </c>
      <c r="I22" s="159">
        <v>25</v>
      </c>
      <c r="J22" s="148">
        <v>9</v>
      </c>
      <c r="K22" s="148">
        <v>6</v>
      </c>
      <c r="L22" s="148">
        <v>12</v>
      </c>
      <c r="M22" s="148">
        <v>5</v>
      </c>
      <c r="N22" s="148">
        <v>5</v>
      </c>
      <c r="O22" s="148">
        <v>11</v>
      </c>
      <c r="P22" s="148">
        <v>13</v>
      </c>
      <c r="Q22" s="148">
        <v>19</v>
      </c>
      <c r="R22" s="148">
        <v>6</v>
      </c>
      <c r="S22" s="148">
        <v>7</v>
      </c>
      <c r="T22" s="148">
        <v>48</v>
      </c>
    </row>
    <row r="23" spans="1:20" ht="24.6" customHeight="1" x14ac:dyDescent="0.25">
      <c r="A23" s="247" t="s">
        <v>172</v>
      </c>
      <c r="B23" s="248"/>
      <c r="C23" s="109" t="s">
        <v>104</v>
      </c>
      <c r="D23" s="112">
        <v>1</v>
      </c>
      <c r="E23" s="112" t="s">
        <v>119</v>
      </c>
      <c r="F23" s="112">
        <v>2</v>
      </c>
      <c r="G23" s="139">
        <v>3</v>
      </c>
      <c r="H23" s="113" t="s">
        <v>291</v>
      </c>
      <c r="I23" s="159" t="s">
        <v>291</v>
      </c>
      <c r="J23" s="148" t="s">
        <v>291</v>
      </c>
      <c r="K23" s="148" t="s">
        <v>291</v>
      </c>
      <c r="L23" s="148" t="s">
        <v>291</v>
      </c>
      <c r="M23" s="148" t="s">
        <v>291</v>
      </c>
      <c r="N23" s="148" t="s">
        <v>291</v>
      </c>
      <c r="O23" s="148" t="s">
        <v>291</v>
      </c>
      <c r="P23" s="148" t="s">
        <v>291</v>
      </c>
      <c r="Q23" s="148" t="s">
        <v>291</v>
      </c>
      <c r="R23" s="148" t="s">
        <v>291</v>
      </c>
      <c r="S23" s="148" t="s">
        <v>291</v>
      </c>
      <c r="T23" s="148" t="s">
        <v>291</v>
      </c>
    </row>
    <row r="24" spans="1:20" ht="24.6" customHeight="1" x14ac:dyDescent="0.25">
      <c r="A24" s="249"/>
      <c r="B24" s="248"/>
      <c r="C24" s="109" t="s">
        <v>141</v>
      </c>
      <c r="D24" s="112" t="s">
        <v>119</v>
      </c>
      <c r="E24" s="112">
        <v>2</v>
      </c>
      <c r="F24" s="112" t="s">
        <v>152</v>
      </c>
      <c r="G24" s="139">
        <v>1</v>
      </c>
      <c r="H24" s="113">
        <v>2</v>
      </c>
      <c r="I24" s="159" t="s">
        <v>291</v>
      </c>
      <c r="J24" s="148" t="s">
        <v>291</v>
      </c>
      <c r="K24" s="148" t="s">
        <v>291</v>
      </c>
      <c r="L24" s="148" t="s">
        <v>291</v>
      </c>
      <c r="M24" s="148" t="s">
        <v>291</v>
      </c>
      <c r="N24" s="148" t="s">
        <v>291</v>
      </c>
      <c r="O24" s="148" t="s">
        <v>291</v>
      </c>
      <c r="P24" s="148">
        <v>2</v>
      </c>
      <c r="Q24" s="148" t="s">
        <v>291</v>
      </c>
      <c r="R24" s="148" t="s">
        <v>291</v>
      </c>
      <c r="S24" s="148" t="s">
        <v>291</v>
      </c>
      <c r="T24" s="148" t="s">
        <v>291</v>
      </c>
    </row>
    <row r="25" spans="1:20" ht="24.6" customHeight="1" x14ac:dyDescent="0.25">
      <c r="A25" s="249"/>
      <c r="B25" s="248"/>
      <c r="C25" s="109" t="s">
        <v>140</v>
      </c>
      <c r="D25" s="112">
        <v>4</v>
      </c>
      <c r="E25" s="112">
        <v>4</v>
      </c>
      <c r="F25" s="112">
        <v>7</v>
      </c>
      <c r="G25" s="139">
        <v>7</v>
      </c>
      <c r="H25" s="113">
        <v>9</v>
      </c>
      <c r="I25" s="159">
        <v>1</v>
      </c>
      <c r="J25" s="148" t="s">
        <v>291</v>
      </c>
      <c r="K25" s="148" t="s">
        <v>291</v>
      </c>
      <c r="L25" s="148">
        <v>2</v>
      </c>
      <c r="M25" s="148" t="s">
        <v>291</v>
      </c>
      <c r="N25" s="148" t="s">
        <v>291</v>
      </c>
      <c r="O25" s="148">
        <v>1</v>
      </c>
      <c r="P25" s="148">
        <v>1</v>
      </c>
      <c r="Q25" s="148">
        <v>1</v>
      </c>
      <c r="R25" s="148">
        <v>1</v>
      </c>
      <c r="S25" s="148">
        <v>1</v>
      </c>
      <c r="T25" s="148">
        <v>1</v>
      </c>
    </row>
    <row r="26" spans="1:20" ht="24.6" customHeight="1" x14ac:dyDescent="0.25">
      <c r="A26" s="249"/>
      <c r="B26" s="248"/>
      <c r="C26" s="109" t="s">
        <v>139</v>
      </c>
      <c r="D26" s="112">
        <v>13</v>
      </c>
      <c r="E26" s="112">
        <v>12</v>
      </c>
      <c r="F26" s="112">
        <v>9</v>
      </c>
      <c r="G26" s="139">
        <v>10</v>
      </c>
      <c r="H26" s="113">
        <v>8</v>
      </c>
      <c r="I26" s="159">
        <v>1</v>
      </c>
      <c r="J26" s="148">
        <v>1</v>
      </c>
      <c r="K26" s="148" t="s">
        <v>291</v>
      </c>
      <c r="L26" s="148" t="s">
        <v>291</v>
      </c>
      <c r="M26" s="148">
        <v>1</v>
      </c>
      <c r="N26" s="148" t="s">
        <v>291</v>
      </c>
      <c r="O26" s="148">
        <v>1</v>
      </c>
      <c r="P26" s="148" t="s">
        <v>291</v>
      </c>
      <c r="Q26" s="148" t="s">
        <v>291</v>
      </c>
      <c r="R26" s="148" t="s">
        <v>291</v>
      </c>
      <c r="S26" s="148">
        <v>1</v>
      </c>
      <c r="T26" s="148">
        <v>3</v>
      </c>
    </row>
    <row r="27" spans="1:20" ht="25.25" customHeight="1" x14ac:dyDescent="0.25">
      <c r="A27" s="250" t="s">
        <v>267</v>
      </c>
      <c r="B27" s="251"/>
      <c r="C27" s="127" t="s">
        <v>264</v>
      </c>
      <c r="D27" s="112">
        <v>716</v>
      </c>
      <c r="E27" s="112">
        <v>974</v>
      </c>
      <c r="F27" s="112">
        <v>1055</v>
      </c>
      <c r="G27" s="139">
        <v>855</v>
      </c>
      <c r="H27" s="113">
        <v>678</v>
      </c>
      <c r="I27" s="159">
        <v>79</v>
      </c>
      <c r="J27" s="148" t="s">
        <v>291</v>
      </c>
      <c r="K27" s="148">
        <v>164</v>
      </c>
      <c r="L27" s="148" t="s">
        <v>291</v>
      </c>
      <c r="M27" s="148" t="s">
        <v>291</v>
      </c>
      <c r="N27" s="148" t="s">
        <v>291</v>
      </c>
      <c r="O27" s="148">
        <v>127</v>
      </c>
      <c r="P27" s="148">
        <v>186</v>
      </c>
      <c r="Q27" s="148">
        <v>6</v>
      </c>
      <c r="R27" s="148" t="s">
        <v>291</v>
      </c>
      <c r="S27" s="148" t="s">
        <v>291</v>
      </c>
      <c r="T27" s="148">
        <v>116</v>
      </c>
    </row>
    <row r="28" spans="1:20" ht="25.25" customHeight="1" x14ac:dyDescent="0.25">
      <c r="A28" s="252"/>
      <c r="B28" s="251"/>
      <c r="C28" s="127" t="s">
        <v>265</v>
      </c>
      <c r="D28" s="112">
        <v>60</v>
      </c>
      <c r="E28" s="112">
        <v>46</v>
      </c>
      <c r="F28" s="112">
        <v>271</v>
      </c>
      <c r="G28" s="139">
        <v>56</v>
      </c>
      <c r="H28" s="113">
        <v>720</v>
      </c>
      <c r="I28" s="159">
        <v>56</v>
      </c>
      <c r="J28" s="148" t="s">
        <v>291</v>
      </c>
      <c r="K28" s="148">
        <v>1</v>
      </c>
      <c r="L28" s="148">
        <v>18</v>
      </c>
      <c r="M28" s="148">
        <v>6</v>
      </c>
      <c r="N28" s="148" t="s">
        <v>291</v>
      </c>
      <c r="O28" s="148">
        <v>104</v>
      </c>
      <c r="P28" s="148">
        <v>444</v>
      </c>
      <c r="Q28" s="148">
        <v>1</v>
      </c>
      <c r="R28" s="148">
        <v>1</v>
      </c>
      <c r="S28" s="148" t="s">
        <v>291</v>
      </c>
      <c r="T28" s="148">
        <v>89</v>
      </c>
    </row>
    <row r="29" spans="1:20" ht="24.6" customHeight="1" x14ac:dyDescent="0.25">
      <c r="A29" s="247" t="s">
        <v>196</v>
      </c>
      <c r="B29" s="248"/>
      <c r="C29" s="109" t="s">
        <v>138</v>
      </c>
      <c r="D29" s="112">
        <v>59305</v>
      </c>
      <c r="E29" s="112">
        <v>69337</v>
      </c>
      <c r="F29" s="112">
        <v>116882</v>
      </c>
      <c r="G29" s="139">
        <v>157413</v>
      </c>
      <c r="H29" s="113">
        <v>158018</v>
      </c>
      <c r="I29" s="159">
        <v>16223</v>
      </c>
      <c r="J29" s="148">
        <v>39</v>
      </c>
      <c r="K29" s="148">
        <v>2312</v>
      </c>
      <c r="L29" s="148">
        <v>1093</v>
      </c>
      <c r="M29" s="148">
        <v>418</v>
      </c>
      <c r="N29" s="148">
        <v>19</v>
      </c>
      <c r="O29" s="148">
        <v>97766</v>
      </c>
      <c r="P29" s="148">
        <v>18561</v>
      </c>
      <c r="Q29" s="148">
        <v>1539</v>
      </c>
      <c r="R29" s="148">
        <v>86</v>
      </c>
      <c r="S29" s="148">
        <v>50</v>
      </c>
      <c r="T29" s="148">
        <v>19912</v>
      </c>
    </row>
    <row r="30" spans="1:20" ht="24.6" customHeight="1" x14ac:dyDescent="0.25">
      <c r="A30" s="249"/>
      <c r="B30" s="248"/>
      <c r="C30" s="109" t="s">
        <v>137</v>
      </c>
      <c r="D30" s="112">
        <v>56255</v>
      </c>
      <c r="E30" s="112">
        <v>68351</v>
      </c>
      <c r="F30" s="112">
        <v>116677</v>
      </c>
      <c r="G30" s="139">
        <v>152268</v>
      </c>
      <c r="H30" s="113">
        <v>157051</v>
      </c>
      <c r="I30" s="159">
        <v>16223</v>
      </c>
      <c r="J30" s="148">
        <v>39</v>
      </c>
      <c r="K30" s="148">
        <v>2223</v>
      </c>
      <c r="L30" s="148">
        <v>1093</v>
      </c>
      <c r="M30" s="148">
        <v>418</v>
      </c>
      <c r="N30" s="148">
        <v>11</v>
      </c>
      <c r="O30" s="148">
        <v>97726</v>
      </c>
      <c r="P30" s="148">
        <v>18540</v>
      </c>
      <c r="Q30" s="148">
        <v>796</v>
      </c>
      <c r="R30" s="148">
        <v>86</v>
      </c>
      <c r="S30" s="148">
        <v>50</v>
      </c>
      <c r="T30" s="148">
        <v>19846</v>
      </c>
    </row>
    <row r="31" spans="1:20" ht="24.6" customHeight="1" x14ac:dyDescent="0.25">
      <c r="A31" s="249"/>
      <c r="B31" s="248"/>
      <c r="C31" s="109" t="s">
        <v>136</v>
      </c>
      <c r="D31" s="112">
        <v>1403</v>
      </c>
      <c r="E31" s="112">
        <v>504</v>
      </c>
      <c r="F31" s="112">
        <v>135</v>
      </c>
      <c r="G31" s="139">
        <v>5041</v>
      </c>
      <c r="H31" s="113">
        <v>854</v>
      </c>
      <c r="I31" s="159" t="s">
        <v>291</v>
      </c>
      <c r="J31" s="148" t="s">
        <v>291</v>
      </c>
      <c r="K31" s="148">
        <v>88</v>
      </c>
      <c r="L31" s="148" t="s">
        <v>291</v>
      </c>
      <c r="M31" s="148" t="s">
        <v>291</v>
      </c>
      <c r="N31" s="148" t="s">
        <v>291</v>
      </c>
      <c r="O31" s="148">
        <v>14</v>
      </c>
      <c r="P31" s="148" t="s">
        <v>291</v>
      </c>
      <c r="Q31" s="148">
        <v>743</v>
      </c>
      <c r="R31" s="148" t="s">
        <v>291</v>
      </c>
      <c r="S31" s="148" t="s">
        <v>291</v>
      </c>
      <c r="T31" s="148">
        <v>9</v>
      </c>
    </row>
    <row r="32" spans="1:20" ht="24.6" customHeight="1" x14ac:dyDescent="0.25">
      <c r="A32" s="249"/>
      <c r="B32" s="248"/>
      <c r="C32" s="109" t="s">
        <v>135</v>
      </c>
      <c r="D32" s="112" t="s">
        <v>119</v>
      </c>
      <c r="E32" s="112" t="s">
        <v>119</v>
      </c>
      <c r="F32" s="112" t="s">
        <v>152</v>
      </c>
      <c r="G32" s="139">
        <v>3</v>
      </c>
      <c r="H32" s="113" t="s">
        <v>291</v>
      </c>
      <c r="I32" s="159" t="s">
        <v>291</v>
      </c>
      <c r="J32" s="148" t="s">
        <v>291</v>
      </c>
      <c r="K32" s="148" t="s">
        <v>291</v>
      </c>
      <c r="L32" s="148" t="s">
        <v>291</v>
      </c>
      <c r="M32" s="148" t="s">
        <v>291</v>
      </c>
      <c r="N32" s="148" t="s">
        <v>291</v>
      </c>
      <c r="O32" s="148" t="s">
        <v>291</v>
      </c>
      <c r="P32" s="148" t="s">
        <v>291</v>
      </c>
      <c r="Q32" s="148" t="s">
        <v>291</v>
      </c>
      <c r="R32" s="148" t="s">
        <v>291</v>
      </c>
      <c r="S32" s="148" t="s">
        <v>291</v>
      </c>
      <c r="T32" s="148" t="s">
        <v>291</v>
      </c>
    </row>
    <row r="33" spans="1:20" ht="24.6" customHeight="1" x14ac:dyDescent="0.25">
      <c r="A33" s="249"/>
      <c r="B33" s="248"/>
      <c r="C33" s="110" t="s">
        <v>134</v>
      </c>
      <c r="D33" s="112" t="s">
        <v>119</v>
      </c>
      <c r="E33" s="112" t="s">
        <v>119</v>
      </c>
      <c r="F33" s="112">
        <v>1</v>
      </c>
      <c r="G33" s="139" t="s">
        <v>219</v>
      </c>
      <c r="H33" s="113" t="s">
        <v>291</v>
      </c>
      <c r="I33" s="159" t="s">
        <v>291</v>
      </c>
      <c r="J33" s="148" t="s">
        <v>291</v>
      </c>
      <c r="K33" s="148" t="s">
        <v>291</v>
      </c>
      <c r="L33" s="148" t="s">
        <v>291</v>
      </c>
      <c r="M33" s="148" t="s">
        <v>291</v>
      </c>
      <c r="N33" s="148" t="s">
        <v>291</v>
      </c>
      <c r="O33" s="148" t="s">
        <v>291</v>
      </c>
      <c r="P33" s="148" t="s">
        <v>291</v>
      </c>
      <c r="Q33" s="148" t="s">
        <v>291</v>
      </c>
      <c r="R33" s="148" t="s">
        <v>291</v>
      </c>
      <c r="S33" s="148" t="s">
        <v>291</v>
      </c>
      <c r="T33" s="148" t="s">
        <v>291</v>
      </c>
    </row>
    <row r="34" spans="1:20" ht="24.6" customHeight="1" x14ac:dyDescent="0.25">
      <c r="A34" s="253"/>
      <c r="B34" s="254"/>
      <c r="C34" s="111" t="s">
        <v>133</v>
      </c>
      <c r="D34" s="114">
        <v>1647</v>
      </c>
      <c r="E34" s="114">
        <v>482</v>
      </c>
      <c r="F34" s="114">
        <v>69</v>
      </c>
      <c r="G34" s="140">
        <v>101</v>
      </c>
      <c r="H34" s="115">
        <v>113</v>
      </c>
      <c r="I34" s="160" t="s">
        <v>291</v>
      </c>
      <c r="J34" s="149" t="s">
        <v>291</v>
      </c>
      <c r="K34" s="149">
        <v>1</v>
      </c>
      <c r="L34" s="149" t="s">
        <v>291</v>
      </c>
      <c r="M34" s="149" t="s">
        <v>291</v>
      </c>
      <c r="N34" s="149">
        <v>8</v>
      </c>
      <c r="O34" s="149">
        <v>26</v>
      </c>
      <c r="P34" s="149">
        <v>21</v>
      </c>
      <c r="Q34" s="149" t="s">
        <v>291</v>
      </c>
      <c r="R34" s="149" t="s">
        <v>291</v>
      </c>
      <c r="S34" s="149" t="s">
        <v>291</v>
      </c>
      <c r="T34" s="149">
        <v>57</v>
      </c>
    </row>
    <row r="35" spans="1:20" s="2" customFormat="1" x14ac:dyDescent="0.25">
      <c r="B35" s="5"/>
      <c r="I35" s="150"/>
      <c r="J35" s="150"/>
      <c r="K35" s="150"/>
      <c r="L35" s="150"/>
      <c r="M35" s="150"/>
      <c r="N35" s="150"/>
      <c r="O35" s="150"/>
      <c r="P35" s="150"/>
      <c r="Q35" s="150"/>
      <c r="R35" s="150"/>
      <c r="S35" s="150"/>
      <c r="T35" s="25" t="s">
        <v>168</v>
      </c>
    </row>
  </sheetData>
  <sheetProtection formatCells="0"/>
  <customSheetViews>
    <customSheetView guid="{872F8F3E-474A-4822-A3CE-BBB7F86D40B1}" topLeftCell="A19">
      <selection activeCell="B2" sqref="B2"/>
      <colBreaks count="1" manualBreakCount="1">
        <brk id="20" max="1048575" man="1"/>
      </colBreaks>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topLeftCell="A19">
      <selection activeCell="B2" sqref="B2"/>
      <colBreaks count="1" manualBreakCount="1">
        <brk id="20" max="1048575" man="1"/>
      </colBreaks>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topLeftCell="A19">
      <selection activeCell="B2" sqref="B2"/>
      <colBreaks count="1" manualBreakCount="1">
        <brk id="20" max="1048575" man="1"/>
      </colBreaks>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fitToPage="1" printArea="1" view="pageBreakPreview" topLeftCell="C1">
      <selection activeCell="O37" sqref="O37"/>
      <colBreaks count="1" manualBreakCount="1">
        <brk id="20" max="30" man="1"/>
      </colBreaks>
      <pageMargins left="0.7" right="0.7" top="0.75" bottom="0.75" header="0.3" footer="0.3"/>
      <pageSetup paperSize="8" scale="96" fitToHeight="0" orientation="landscape" verticalDpi="0" r:id="rId4"/>
    </customSheetView>
  </customSheetViews>
  <mergeCells count="15">
    <mergeCell ref="H7:H8"/>
    <mergeCell ref="A7:C8"/>
    <mergeCell ref="D7:D8"/>
    <mergeCell ref="E7:E8"/>
    <mergeCell ref="F7:F8"/>
    <mergeCell ref="G7:G8"/>
    <mergeCell ref="A23:B26"/>
    <mergeCell ref="A27:B28"/>
    <mergeCell ref="A29:B34"/>
    <mergeCell ref="A9:A13"/>
    <mergeCell ref="B9:C9"/>
    <mergeCell ref="B10:B13"/>
    <mergeCell ref="A14:B18"/>
    <mergeCell ref="A19:B21"/>
    <mergeCell ref="A22:C22"/>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7"/>
  <sheetViews>
    <sheetView view="pageLayout" zoomScale="85" zoomScaleNormal="100" zoomScaleSheetLayoutView="100" zoomScalePageLayoutView="85" workbookViewId="0">
      <selection activeCell="G1" sqref="G1"/>
    </sheetView>
  </sheetViews>
  <sheetFormatPr defaultColWidth="8.86328125" defaultRowHeight="12" x14ac:dyDescent="0.25"/>
  <cols>
    <col min="1" max="1" width="5.33203125" style="6" customWidth="1"/>
    <col min="2" max="2" width="21.86328125" style="6" customWidth="1"/>
    <col min="3" max="7" width="14.6640625" style="6" customWidth="1"/>
    <col min="8" max="16384" width="8.86328125" style="6"/>
  </cols>
  <sheetData>
    <row r="1" spans="1:7" s="4" customFormat="1" ht="18.75" x14ac:dyDescent="0.25">
      <c r="A1" s="4" t="str">
        <f ca="1">MID(CELL("FILENAME",A1),FIND("]",CELL("FILENAME",A1))+1,99)&amp;"　"&amp;"原因別火災発生件数"</f>
        <v>128　原因別火災発生件数</v>
      </c>
    </row>
    <row r="2" spans="1:7" s="5" customFormat="1" x14ac:dyDescent="0.25"/>
    <row r="3" spans="1:7" s="120" customFormat="1" ht="1.05" customHeight="1" x14ac:dyDescent="0.25"/>
    <row r="4" spans="1:7" s="5" customFormat="1" ht="1.05" customHeight="1" x14ac:dyDescent="0.25"/>
    <row r="5" spans="1:7" s="120" customFormat="1" ht="1.05" customHeight="1" x14ac:dyDescent="0.25"/>
    <row r="6" spans="1:7" s="5" customFormat="1" ht="1.05" customHeight="1" x14ac:dyDescent="0.25"/>
    <row r="7" spans="1:7" ht="19.8" customHeight="1" x14ac:dyDescent="0.25">
      <c r="A7" s="211" t="s">
        <v>200</v>
      </c>
      <c r="B7" s="168"/>
      <c r="C7" s="124" t="s">
        <v>194</v>
      </c>
      <c r="D7" s="124" t="s">
        <v>175</v>
      </c>
      <c r="E7" s="124" t="s">
        <v>176</v>
      </c>
      <c r="F7" s="119" t="s">
        <v>177</v>
      </c>
      <c r="G7" s="119" t="s">
        <v>193</v>
      </c>
    </row>
    <row r="8" spans="1:7" ht="24" customHeight="1" x14ac:dyDescent="0.25">
      <c r="A8" s="178" t="s">
        <v>38</v>
      </c>
      <c r="B8" s="179"/>
      <c r="C8" s="8">
        <v>71</v>
      </c>
      <c r="D8" s="8">
        <v>83</v>
      </c>
      <c r="E8" s="8">
        <v>82</v>
      </c>
      <c r="F8" s="141">
        <v>80</v>
      </c>
      <c r="G8" s="9">
        <v>98</v>
      </c>
    </row>
    <row r="9" spans="1:7" ht="24" customHeight="1" x14ac:dyDescent="0.25">
      <c r="A9" s="118"/>
      <c r="B9" s="10" t="s">
        <v>132</v>
      </c>
      <c r="C9" s="12">
        <v>8</v>
      </c>
      <c r="D9" s="12">
        <v>11</v>
      </c>
      <c r="E9" s="12">
        <v>14</v>
      </c>
      <c r="F9" s="129">
        <v>7</v>
      </c>
      <c r="G9" s="13">
        <v>10</v>
      </c>
    </row>
    <row r="10" spans="1:7" ht="24" customHeight="1" x14ac:dyDescent="0.25">
      <c r="A10" s="118"/>
      <c r="B10" s="14" t="s">
        <v>131</v>
      </c>
      <c r="C10" s="12">
        <v>7</v>
      </c>
      <c r="D10" s="12">
        <v>9</v>
      </c>
      <c r="E10" s="12">
        <v>8</v>
      </c>
      <c r="F10" s="129">
        <v>10</v>
      </c>
      <c r="G10" s="13">
        <v>11</v>
      </c>
    </row>
    <row r="11" spans="1:7" ht="24" customHeight="1" x14ac:dyDescent="0.25">
      <c r="A11" s="15"/>
      <c r="B11" s="16" t="s">
        <v>130</v>
      </c>
      <c r="C11" s="12" t="s">
        <v>119</v>
      </c>
      <c r="D11" s="12">
        <v>1</v>
      </c>
      <c r="E11" s="12">
        <v>1</v>
      </c>
      <c r="F11" s="129">
        <v>1</v>
      </c>
      <c r="G11" s="13" t="s">
        <v>291</v>
      </c>
    </row>
    <row r="12" spans="1:7" ht="24" customHeight="1" x14ac:dyDescent="0.25">
      <c r="A12" s="17"/>
      <c r="B12" s="18" t="s">
        <v>203</v>
      </c>
      <c r="C12" s="12" t="s">
        <v>119</v>
      </c>
      <c r="D12" s="12" t="s">
        <v>119</v>
      </c>
      <c r="E12" s="12" t="s">
        <v>152</v>
      </c>
      <c r="F12" s="129" t="s">
        <v>220</v>
      </c>
      <c r="G12" s="13" t="s">
        <v>291</v>
      </c>
    </row>
    <row r="13" spans="1:7" ht="24" customHeight="1" x14ac:dyDescent="0.25">
      <c r="A13" s="118"/>
      <c r="B13" s="14" t="s">
        <v>129</v>
      </c>
      <c r="C13" s="12">
        <v>1</v>
      </c>
      <c r="D13" s="12" t="s">
        <v>119</v>
      </c>
      <c r="E13" s="12">
        <v>2</v>
      </c>
      <c r="F13" s="129">
        <v>1</v>
      </c>
      <c r="G13" s="13">
        <v>1</v>
      </c>
    </row>
    <row r="14" spans="1:7" ht="24" customHeight="1" x14ac:dyDescent="0.25">
      <c r="A14" s="118"/>
      <c r="B14" s="14" t="s">
        <v>128</v>
      </c>
      <c r="C14" s="12" t="s">
        <v>119</v>
      </c>
      <c r="D14" s="12" t="s">
        <v>119</v>
      </c>
      <c r="E14" s="12" t="s">
        <v>152</v>
      </c>
      <c r="F14" s="129" t="s">
        <v>220</v>
      </c>
      <c r="G14" s="13" t="s">
        <v>291</v>
      </c>
    </row>
    <row r="15" spans="1:7" ht="24" customHeight="1" x14ac:dyDescent="0.25">
      <c r="A15" s="15"/>
      <c r="B15" s="16" t="s">
        <v>127</v>
      </c>
      <c r="C15" s="12">
        <v>1</v>
      </c>
      <c r="D15" s="12">
        <v>4</v>
      </c>
      <c r="E15" s="12">
        <v>5</v>
      </c>
      <c r="F15" s="129" t="s">
        <v>219</v>
      </c>
      <c r="G15" s="13">
        <v>2</v>
      </c>
    </row>
    <row r="16" spans="1:7" ht="24" customHeight="1" x14ac:dyDescent="0.25">
      <c r="A16" s="15"/>
      <c r="B16" s="16" t="s">
        <v>126</v>
      </c>
      <c r="C16" s="12" t="s">
        <v>119</v>
      </c>
      <c r="D16" s="12" t="s">
        <v>119</v>
      </c>
      <c r="E16" s="12" t="s">
        <v>152</v>
      </c>
      <c r="F16" s="129" t="s">
        <v>219</v>
      </c>
      <c r="G16" s="13" t="s">
        <v>291</v>
      </c>
    </row>
    <row r="17" spans="1:7" ht="24" customHeight="1" x14ac:dyDescent="0.25">
      <c r="A17" s="15"/>
      <c r="B17" s="16" t="s">
        <v>125</v>
      </c>
      <c r="C17" s="12" t="s">
        <v>119</v>
      </c>
      <c r="D17" s="12" t="s">
        <v>119</v>
      </c>
      <c r="E17" s="12" t="s">
        <v>152</v>
      </c>
      <c r="F17" s="129" t="s">
        <v>219</v>
      </c>
      <c r="G17" s="13" t="s">
        <v>291</v>
      </c>
    </row>
    <row r="18" spans="1:7" ht="24" customHeight="1" x14ac:dyDescent="0.25">
      <c r="A18" s="19"/>
      <c r="B18" s="20" t="s">
        <v>204</v>
      </c>
      <c r="C18" s="12" t="s">
        <v>119</v>
      </c>
      <c r="D18" s="12" t="s">
        <v>119</v>
      </c>
      <c r="E18" s="12" t="s">
        <v>152</v>
      </c>
      <c r="F18" s="129" t="s">
        <v>219</v>
      </c>
      <c r="G18" s="13">
        <v>1</v>
      </c>
    </row>
    <row r="19" spans="1:7" ht="24" customHeight="1" x14ac:dyDescent="0.25">
      <c r="A19" s="118"/>
      <c r="B19" s="14" t="s">
        <v>124</v>
      </c>
      <c r="C19" s="12">
        <v>2</v>
      </c>
      <c r="D19" s="12">
        <v>1</v>
      </c>
      <c r="E19" s="12" t="s">
        <v>152</v>
      </c>
      <c r="F19" s="129">
        <v>3</v>
      </c>
      <c r="G19" s="13">
        <v>1</v>
      </c>
    </row>
    <row r="20" spans="1:7" ht="24" customHeight="1" x14ac:dyDescent="0.25">
      <c r="A20" s="19"/>
      <c r="B20" s="20" t="s">
        <v>205</v>
      </c>
      <c r="C20" s="12">
        <v>3</v>
      </c>
      <c r="D20" s="12">
        <v>8</v>
      </c>
      <c r="E20" s="12">
        <v>6</v>
      </c>
      <c r="F20" s="129">
        <v>1</v>
      </c>
      <c r="G20" s="13">
        <v>7</v>
      </c>
    </row>
    <row r="21" spans="1:7" ht="24" customHeight="1" x14ac:dyDescent="0.25">
      <c r="A21" s="19"/>
      <c r="B21" s="20" t="s">
        <v>206</v>
      </c>
      <c r="C21" s="12">
        <v>2</v>
      </c>
      <c r="D21" s="12" t="s">
        <v>119</v>
      </c>
      <c r="E21" s="12" t="s">
        <v>152</v>
      </c>
      <c r="F21" s="129">
        <v>3</v>
      </c>
      <c r="G21" s="13">
        <v>1</v>
      </c>
    </row>
    <row r="22" spans="1:7" ht="24" customHeight="1" x14ac:dyDescent="0.25">
      <c r="A22" s="17"/>
      <c r="B22" s="18" t="s">
        <v>207</v>
      </c>
      <c r="C22" s="12">
        <v>1</v>
      </c>
      <c r="D22" s="12">
        <v>3</v>
      </c>
      <c r="E22" s="12">
        <v>2</v>
      </c>
      <c r="F22" s="129" t="s">
        <v>219</v>
      </c>
      <c r="G22" s="13">
        <v>5</v>
      </c>
    </row>
    <row r="23" spans="1:7" ht="24" customHeight="1" x14ac:dyDescent="0.25">
      <c r="A23" s="19"/>
      <c r="B23" s="20" t="s">
        <v>208</v>
      </c>
      <c r="C23" s="12" t="s">
        <v>119</v>
      </c>
      <c r="D23" s="12" t="s">
        <v>119</v>
      </c>
      <c r="E23" s="12" t="s">
        <v>152</v>
      </c>
      <c r="F23" s="129" t="s">
        <v>219</v>
      </c>
      <c r="G23" s="13">
        <v>1</v>
      </c>
    </row>
    <row r="24" spans="1:7" ht="24" customHeight="1" x14ac:dyDescent="0.25">
      <c r="A24" s="19"/>
      <c r="B24" s="20" t="s">
        <v>209</v>
      </c>
      <c r="C24" s="12">
        <v>4</v>
      </c>
      <c r="D24" s="12">
        <v>2</v>
      </c>
      <c r="E24" s="12">
        <v>2</v>
      </c>
      <c r="F24" s="129">
        <v>1</v>
      </c>
      <c r="G24" s="13">
        <v>3</v>
      </c>
    </row>
    <row r="25" spans="1:7" ht="24" customHeight="1" x14ac:dyDescent="0.25">
      <c r="A25" s="15"/>
      <c r="B25" s="16" t="s">
        <v>123</v>
      </c>
      <c r="C25" s="12">
        <v>1</v>
      </c>
      <c r="D25" s="12">
        <v>1</v>
      </c>
      <c r="E25" s="12">
        <v>1</v>
      </c>
      <c r="F25" s="129" t="s">
        <v>219</v>
      </c>
      <c r="G25" s="13">
        <v>2</v>
      </c>
    </row>
    <row r="26" spans="1:7" ht="24" customHeight="1" x14ac:dyDescent="0.25">
      <c r="A26" s="17"/>
      <c r="B26" s="18" t="s">
        <v>233</v>
      </c>
      <c r="C26" s="12" t="s">
        <v>119</v>
      </c>
      <c r="D26" s="12">
        <v>2</v>
      </c>
      <c r="E26" s="12">
        <v>1</v>
      </c>
      <c r="F26" s="129">
        <v>2</v>
      </c>
      <c r="G26" s="13">
        <v>2</v>
      </c>
    </row>
    <row r="27" spans="1:7" ht="24" customHeight="1" x14ac:dyDescent="0.25">
      <c r="A27" s="15"/>
      <c r="B27" s="16" t="s">
        <v>122</v>
      </c>
      <c r="C27" s="12">
        <v>3</v>
      </c>
      <c r="D27" s="12">
        <v>2</v>
      </c>
      <c r="E27" s="12">
        <v>10</v>
      </c>
      <c r="F27" s="129">
        <v>5</v>
      </c>
      <c r="G27" s="13">
        <v>3</v>
      </c>
    </row>
    <row r="28" spans="1:7" ht="24" customHeight="1" x14ac:dyDescent="0.25">
      <c r="A28" s="17"/>
      <c r="B28" s="18" t="s">
        <v>210</v>
      </c>
      <c r="C28" s="12" t="s">
        <v>119</v>
      </c>
      <c r="D28" s="12" t="s">
        <v>119</v>
      </c>
      <c r="E28" s="12" t="s">
        <v>152</v>
      </c>
      <c r="F28" s="129" t="s">
        <v>219</v>
      </c>
      <c r="G28" s="13" t="s">
        <v>291</v>
      </c>
    </row>
    <row r="29" spans="1:7" ht="24" customHeight="1" x14ac:dyDescent="0.25">
      <c r="A29" s="17"/>
      <c r="B29" s="18" t="s">
        <v>211</v>
      </c>
      <c r="C29" s="12">
        <v>3</v>
      </c>
      <c r="D29" s="12">
        <v>1</v>
      </c>
      <c r="E29" s="12">
        <v>2</v>
      </c>
      <c r="F29" s="129">
        <v>2</v>
      </c>
      <c r="G29" s="13" t="s">
        <v>291</v>
      </c>
    </row>
    <row r="30" spans="1:7" ht="24" customHeight="1" x14ac:dyDescent="0.25">
      <c r="A30" s="17"/>
      <c r="B30" s="18" t="s">
        <v>212</v>
      </c>
      <c r="C30" s="12" t="s">
        <v>119</v>
      </c>
      <c r="D30" s="12" t="s">
        <v>119</v>
      </c>
      <c r="E30" s="12" t="s">
        <v>152</v>
      </c>
      <c r="F30" s="129" t="s">
        <v>220</v>
      </c>
      <c r="G30" s="13" t="s">
        <v>291</v>
      </c>
    </row>
    <row r="31" spans="1:7" ht="24" customHeight="1" x14ac:dyDescent="0.25">
      <c r="A31" s="15"/>
      <c r="B31" s="16" t="s">
        <v>121</v>
      </c>
      <c r="C31" s="12" t="s">
        <v>119</v>
      </c>
      <c r="D31" s="12">
        <v>1</v>
      </c>
      <c r="E31" s="12">
        <v>1</v>
      </c>
      <c r="F31" s="129">
        <v>3</v>
      </c>
      <c r="G31" s="13">
        <v>2</v>
      </c>
    </row>
    <row r="32" spans="1:7" ht="24" customHeight="1" x14ac:dyDescent="0.25">
      <c r="A32" s="15"/>
      <c r="B32" s="16" t="s">
        <v>120</v>
      </c>
      <c r="C32" s="12" t="s">
        <v>119</v>
      </c>
      <c r="D32" s="12" t="s">
        <v>119</v>
      </c>
      <c r="E32" s="12" t="s">
        <v>152</v>
      </c>
      <c r="F32" s="129">
        <v>1</v>
      </c>
      <c r="G32" s="13">
        <v>3</v>
      </c>
    </row>
    <row r="33" spans="1:7" ht="24" customHeight="1" x14ac:dyDescent="0.25">
      <c r="A33" s="15"/>
      <c r="B33" s="16" t="s">
        <v>83</v>
      </c>
      <c r="C33" s="12">
        <v>7</v>
      </c>
      <c r="D33" s="12">
        <v>1</v>
      </c>
      <c r="E33" s="12">
        <v>5</v>
      </c>
      <c r="F33" s="129">
        <v>5</v>
      </c>
      <c r="G33" s="13">
        <v>4</v>
      </c>
    </row>
    <row r="34" spans="1:7" ht="24" customHeight="1" x14ac:dyDescent="0.25">
      <c r="A34" s="17"/>
      <c r="B34" s="18" t="s">
        <v>213</v>
      </c>
      <c r="C34" s="12">
        <v>8</v>
      </c>
      <c r="D34" s="12">
        <v>9</v>
      </c>
      <c r="E34" s="12">
        <v>5</v>
      </c>
      <c r="F34" s="129">
        <v>5</v>
      </c>
      <c r="G34" s="13">
        <v>6</v>
      </c>
    </row>
    <row r="35" spans="1:7" ht="24" customHeight="1" x14ac:dyDescent="0.25">
      <c r="B35" s="16" t="s">
        <v>69</v>
      </c>
      <c r="C35" s="12">
        <v>16</v>
      </c>
      <c r="D35" s="12">
        <v>22</v>
      </c>
      <c r="E35" s="12">
        <v>14</v>
      </c>
      <c r="F35" s="129">
        <v>14</v>
      </c>
      <c r="G35" s="13">
        <v>16</v>
      </c>
    </row>
    <row r="36" spans="1:7" ht="24" customHeight="1" x14ac:dyDescent="0.25">
      <c r="A36" s="21"/>
      <c r="B36" s="22" t="s">
        <v>214</v>
      </c>
      <c r="C36" s="23">
        <v>4</v>
      </c>
      <c r="D36" s="23">
        <v>5</v>
      </c>
      <c r="E36" s="23">
        <v>3</v>
      </c>
      <c r="F36" s="133">
        <v>16</v>
      </c>
      <c r="G36" s="24">
        <v>17</v>
      </c>
    </row>
    <row r="37" spans="1:7" s="2" customFormat="1" x14ac:dyDescent="0.25">
      <c r="G37" s="25" t="s">
        <v>168</v>
      </c>
    </row>
  </sheetData>
  <sheetProtection formatCells="0"/>
  <customSheetViews>
    <customSheetView guid="{872F8F3E-474A-4822-A3CE-BBB7F86D40B1}">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G16" sqref="G16"/>
      <pageMargins left="0.7" right="0.7" top="0.75" bottom="0.75" header="0.3" footer="0.3"/>
      <pageSetup paperSize="9" orientation="portrait" verticalDpi="0" r:id="rId4"/>
    </customSheetView>
  </customSheetViews>
  <mergeCells count="2">
    <mergeCell ref="A8:B8"/>
    <mergeCell ref="A7:B7"/>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view="pageLayout" zoomScale="85" zoomScaleNormal="100" zoomScaleSheetLayoutView="100" zoomScalePageLayoutView="85" workbookViewId="0">
      <selection activeCell="G1" sqref="G1"/>
    </sheetView>
  </sheetViews>
  <sheetFormatPr defaultColWidth="1.6640625" defaultRowHeight="12" x14ac:dyDescent="0.25"/>
  <cols>
    <col min="1" max="1" width="5.33203125" style="2" customWidth="1"/>
    <col min="2" max="2" width="29.53125" style="2" customWidth="1"/>
    <col min="3" max="7" width="13.19921875" style="2" customWidth="1"/>
    <col min="8" max="16384" width="1.6640625" style="2"/>
  </cols>
  <sheetData>
    <row r="1" spans="1:7" s="4" customFormat="1" ht="18.75" x14ac:dyDescent="0.25">
      <c r="A1" s="4" t="str">
        <f ca="1">MID(CELL("FILENAME",A1),FIND("]",CELL("FILENAME",A1))+1,99)&amp;"　"&amp;"民事・行政事件"</f>
        <v>117　民事・行政事件</v>
      </c>
    </row>
    <row r="2" spans="1:7" s="5" customFormat="1" x14ac:dyDescent="0.25"/>
    <row r="3" spans="1:7" s="120" customFormat="1" ht="24" customHeight="1" x14ac:dyDescent="0.25">
      <c r="A3" s="173" t="s">
        <v>42</v>
      </c>
      <c r="B3" s="173"/>
      <c r="C3" s="173"/>
      <c r="D3" s="173"/>
      <c r="E3" s="173"/>
      <c r="F3" s="173"/>
      <c r="G3" s="173"/>
    </row>
    <row r="4" spans="1:7" s="5" customFormat="1" x14ac:dyDescent="0.25">
      <c r="A4" s="120"/>
      <c r="B4" s="120"/>
      <c r="C4" s="120"/>
      <c r="D4" s="120"/>
      <c r="E4" s="120"/>
      <c r="F4" s="120"/>
      <c r="G4" s="120"/>
    </row>
    <row r="5" spans="1:7" s="120" customFormat="1" ht="1.05" customHeight="1" x14ac:dyDescent="0.25"/>
    <row r="6" spans="1:7" s="5" customFormat="1" ht="1.05" customHeight="1" x14ac:dyDescent="0.25"/>
    <row r="7" spans="1:7" x14ac:dyDescent="0.25">
      <c r="A7" s="87" t="s">
        <v>155</v>
      </c>
      <c r="B7" s="87"/>
    </row>
    <row r="8" spans="1:7" s="36" customFormat="1" ht="19.8" customHeight="1" x14ac:dyDescent="0.25">
      <c r="A8" s="174" t="s">
        <v>201</v>
      </c>
      <c r="B8" s="175"/>
      <c r="C8" s="166" t="s">
        <v>41</v>
      </c>
      <c r="D8" s="167"/>
      <c r="E8" s="168"/>
      <c r="F8" s="169" t="s">
        <v>40</v>
      </c>
      <c r="G8" s="171" t="s">
        <v>39</v>
      </c>
    </row>
    <row r="9" spans="1:7" s="36" customFormat="1" ht="19.8" customHeight="1" x14ac:dyDescent="0.25">
      <c r="A9" s="176"/>
      <c r="B9" s="177"/>
      <c r="C9" s="121" t="s">
        <v>38</v>
      </c>
      <c r="D9" s="121" t="s">
        <v>37</v>
      </c>
      <c r="E9" s="121" t="s">
        <v>36</v>
      </c>
      <c r="F9" s="170"/>
      <c r="G9" s="172"/>
    </row>
    <row r="10" spans="1:7" s="5" customFormat="1" ht="21" customHeight="1" x14ac:dyDescent="0.25">
      <c r="A10" s="178" t="s">
        <v>289</v>
      </c>
      <c r="B10" s="179"/>
      <c r="C10" s="7">
        <v>1562</v>
      </c>
      <c r="D10" s="8">
        <v>135</v>
      </c>
      <c r="E10" s="8">
        <v>1427</v>
      </c>
      <c r="F10" s="8">
        <v>1409</v>
      </c>
      <c r="G10" s="8">
        <v>153</v>
      </c>
    </row>
    <row r="11" spans="1:7" s="5" customFormat="1" ht="21" customHeight="1" x14ac:dyDescent="0.25">
      <c r="A11" s="180" t="s">
        <v>175</v>
      </c>
      <c r="B11" s="181"/>
      <c r="C11" s="11">
        <v>1322</v>
      </c>
      <c r="D11" s="12">
        <v>153</v>
      </c>
      <c r="E11" s="12">
        <v>1169</v>
      </c>
      <c r="F11" s="12">
        <v>1180</v>
      </c>
      <c r="G11" s="12">
        <v>142</v>
      </c>
    </row>
    <row r="12" spans="1:7" s="5" customFormat="1" ht="21" customHeight="1" x14ac:dyDescent="0.25">
      <c r="A12" s="180" t="s">
        <v>176</v>
      </c>
      <c r="B12" s="181"/>
      <c r="C12" s="11">
        <v>1196</v>
      </c>
      <c r="D12" s="12">
        <v>142</v>
      </c>
      <c r="E12" s="12">
        <v>1054</v>
      </c>
      <c r="F12" s="12">
        <v>1054</v>
      </c>
      <c r="G12" s="12">
        <v>142</v>
      </c>
    </row>
    <row r="13" spans="1:7" s="5" customFormat="1" ht="21" customHeight="1" x14ac:dyDescent="0.25">
      <c r="A13" s="180" t="s">
        <v>177</v>
      </c>
      <c r="B13" s="181"/>
      <c r="C13" s="128">
        <v>1040</v>
      </c>
      <c r="D13" s="129">
        <v>142</v>
      </c>
      <c r="E13" s="129">
        <v>898</v>
      </c>
      <c r="F13" s="129">
        <v>949</v>
      </c>
      <c r="G13" s="129">
        <v>91</v>
      </c>
    </row>
    <row r="14" spans="1:7" s="5" customFormat="1" ht="21" customHeight="1" x14ac:dyDescent="0.25">
      <c r="A14" s="180" t="s">
        <v>193</v>
      </c>
      <c r="B14" s="182"/>
      <c r="C14" s="88">
        <v>1082</v>
      </c>
      <c r="D14" s="89">
        <v>91</v>
      </c>
      <c r="E14" s="89">
        <v>991</v>
      </c>
      <c r="F14" s="89">
        <v>965</v>
      </c>
      <c r="G14" s="89">
        <v>117</v>
      </c>
    </row>
    <row r="15" spans="1:7" s="5" customFormat="1" ht="21" customHeight="1" x14ac:dyDescent="0.25">
      <c r="A15" s="118"/>
      <c r="B15" s="10" t="s">
        <v>35</v>
      </c>
      <c r="C15" s="91">
        <v>359</v>
      </c>
      <c r="D15" s="13">
        <v>64</v>
      </c>
      <c r="E15" s="13">
        <v>295</v>
      </c>
      <c r="F15" s="13">
        <v>279</v>
      </c>
      <c r="G15" s="13">
        <v>80</v>
      </c>
    </row>
    <row r="16" spans="1:7" s="5" customFormat="1" ht="21" customHeight="1" x14ac:dyDescent="0.25">
      <c r="A16" s="118"/>
      <c r="B16" s="14" t="s">
        <v>34</v>
      </c>
      <c r="C16" s="91" t="s">
        <v>119</v>
      </c>
      <c r="D16" s="104" t="s">
        <v>119</v>
      </c>
      <c r="E16" s="13" t="s">
        <v>119</v>
      </c>
      <c r="F16" s="13" t="s">
        <v>119</v>
      </c>
      <c r="G16" s="13" t="s">
        <v>119</v>
      </c>
    </row>
    <row r="17" spans="1:7" s="5" customFormat="1" ht="21" customHeight="1" x14ac:dyDescent="0.25">
      <c r="A17" s="118"/>
      <c r="B17" s="14" t="s">
        <v>33</v>
      </c>
      <c r="C17" s="91">
        <v>18</v>
      </c>
      <c r="D17" s="13">
        <v>4</v>
      </c>
      <c r="E17" s="13">
        <v>14</v>
      </c>
      <c r="F17" s="13">
        <v>14</v>
      </c>
      <c r="G17" s="13">
        <v>4</v>
      </c>
    </row>
    <row r="18" spans="1:7" s="5" customFormat="1" ht="21" customHeight="1" x14ac:dyDescent="0.25">
      <c r="A18" s="17"/>
      <c r="B18" s="18" t="s">
        <v>254</v>
      </c>
      <c r="C18" s="91" t="s">
        <v>119</v>
      </c>
      <c r="D18" s="13" t="s">
        <v>119</v>
      </c>
      <c r="E18" s="13" t="s">
        <v>119</v>
      </c>
      <c r="F18" s="13" t="s">
        <v>119</v>
      </c>
      <c r="G18" s="13" t="s">
        <v>119</v>
      </c>
    </row>
    <row r="19" spans="1:7" ht="21" customHeight="1" x14ac:dyDescent="0.25">
      <c r="A19" s="118"/>
      <c r="B19" s="14" t="s">
        <v>32</v>
      </c>
      <c r="C19" s="91" t="s">
        <v>119</v>
      </c>
      <c r="D19" s="13" t="s">
        <v>119</v>
      </c>
      <c r="E19" s="13" t="s">
        <v>119</v>
      </c>
      <c r="F19" s="13" t="s">
        <v>119</v>
      </c>
      <c r="G19" s="13" t="s">
        <v>119</v>
      </c>
    </row>
    <row r="20" spans="1:7" s="5" customFormat="1" ht="21" customHeight="1" x14ac:dyDescent="0.25">
      <c r="A20" s="118"/>
      <c r="B20" s="14" t="s">
        <v>31</v>
      </c>
      <c r="C20" s="91">
        <v>9</v>
      </c>
      <c r="D20" s="13">
        <v>2</v>
      </c>
      <c r="E20" s="13">
        <v>7</v>
      </c>
      <c r="F20" s="13">
        <v>7</v>
      </c>
      <c r="G20" s="13">
        <v>2</v>
      </c>
    </row>
    <row r="21" spans="1:7" s="5" customFormat="1" ht="21" customHeight="1" x14ac:dyDescent="0.25">
      <c r="A21" s="17"/>
      <c r="B21" s="18" t="s">
        <v>255</v>
      </c>
      <c r="C21" s="91" t="s">
        <v>119</v>
      </c>
      <c r="D21" s="13" t="s">
        <v>119</v>
      </c>
      <c r="E21" s="13" t="s">
        <v>119</v>
      </c>
      <c r="F21" s="13" t="s">
        <v>119</v>
      </c>
      <c r="G21" s="13" t="s">
        <v>119</v>
      </c>
    </row>
    <row r="22" spans="1:7" s="117" customFormat="1" ht="21" customHeight="1" x14ac:dyDescent="0.25">
      <c r="A22" s="118"/>
      <c r="B22" s="14" t="s">
        <v>30</v>
      </c>
      <c r="C22" s="91" t="s">
        <v>119</v>
      </c>
      <c r="D22" s="13" t="s">
        <v>119</v>
      </c>
      <c r="E22" s="13" t="s">
        <v>119</v>
      </c>
      <c r="F22" s="13" t="s">
        <v>119</v>
      </c>
      <c r="G22" s="13" t="s">
        <v>119</v>
      </c>
    </row>
    <row r="23" spans="1:7" s="5" customFormat="1" ht="21" customHeight="1" x14ac:dyDescent="0.25">
      <c r="A23" s="118"/>
      <c r="B23" s="14" t="s">
        <v>29</v>
      </c>
      <c r="C23" s="91" t="s">
        <v>119</v>
      </c>
      <c r="D23" s="13" t="s">
        <v>119</v>
      </c>
      <c r="E23" s="13" t="s">
        <v>119</v>
      </c>
      <c r="F23" s="13" t="s">
        <v>119</v>
      </c>
      <c r="G23" s="104" t="s">
        <v>119</v>
      </c>
    </row>
    <row r="24" spans="1:7" s="5" customFormat="1" ht="21" customHeight="1" x14ac:dyDescent="0.25">
      <c r="A24" s="118"/>
      <c r="B24" s="14" t="s">
        <v>28</v>
      </c>
      <c r="C24" s="91">
        <v>1</v>
      </c>
      <c r="D24" s="13" t="s">
        <v>119</v>
      </c>
      <c r="E24" s="13">
        <v>1</v>
      </c>
      <c r="F24" s="13">
        <v>1</v>
      </c>
      <c r="G24" s="13" t="s">
        <v>119</v>
      </c>
    </row>
    <row r="25" spans="1:7" s="5" customFormat="1" ht="21" customHeight="1" x14ac:dyDescent="0.25">
      <c r="A25" s="118"/>
      <c r="B25" s="14" t="s">
        <v>27</v>
      </c>
      <c r="C25" s="91" t="s">
        <v>119</v>
      </c>
      <c r="D25" s="104" t="s">
        <v>119</v>
      </c>
      <c r="E25" s="13" t="s">
        <v>119</v>
      </c>
      <c r="F25" s="13" t="s">
        <v>119</v>
      </c>
      <c r="G25" s="13" t="s">
        <v>119</v>
      </c>
    </row>
    <row r="26" spans="1:7" s="5" customFormat="1" ht="21" customHeight="1" x14ac:dyDescent="0.25">
      <c r="A26" s="118"/>
      <c r="B26" s="14" t="s">
        <v>26</v>
      </c>
      <c r="C26" s="91">
        <v>12</v>
      </c>
      <c r="D26" s="13">
        <v>1</v>
      </c>
      <c r="E26" s="13">
        <v>11</v>
      </c>
      <c r="F26" s="13">
        <v>10</v>
      </c>
      <c r="G26" s="13">
        <v>2</v>
      </c>
    </row>
    <row r="27" spans="1:7" s="5" customFormat="1" ht="21" customHeight="1" x14ac:dyDescent="0.25">
      <c r="A27" s="118"/>
      <c r="B27" s="14" t="s">
        <v>25</v>
      </c>
      <c r="C27" s="91">
        <v>407</v>
      </c>
      <c r="D27" s="13">
        <v>8</v>
      </c>
      <c r="E27" s="13">
        <v>399</v>
      </c>
      <c r="F27" s="13">
        <v>405</v>
      </c>
      <c r="G27" s="13">
        <v>2</v>
      </c>
    </row>
    <row r="28" spans="1:7" s="5" customFormat="1" ht="21" customHeight="1" x14ac:dyDescent="0.25">
      <c r="A28" s="118"/>
      <c r="B28" s="14" t="s">
        <v>24</v>
      </c>
      <c r="C28" s="91">
        <v>1</v>
      </c>
      <c r="D28" s="13" t="s">
        <v>119</v>
      </c>
      <c r="E28" s="13">
        <v>1</v>
      </c>
      <c r="F28" s="13">
        <v>1</v>
      </c>
      <c r="G28" s="13" t="s">
        <v>119</v>
      </c>
    </row>
    <row r="29" spans="1:7" s="5" customFormat="1" ht="21" customHeight="1" x14ac:dyDescent="0.25">
      <c r="A29" s="118"/>
      <c r="B29" s="14" t="s">
        <v>23</v>
      </c>
      <c r="C29" s="91">
        <v>1</v>
      </c>
      <c r="D29" s="13" t="s">
        <v>119</v>
      </c>
      <c r="E29" s="13">
        <v>1</v>
      </c>
      <c r="F29" s="13">
        <v>1</v>
      </c>
      <c r="G29" s="13" t="s">
        <v>119</v>
      </c>
    </row>
    <row r="30" spans="1:7" ht="21" customHeight="1" x14ac:dyDescent="0.25">
      <c r="A30" s="118"/>
      <c r="B30" s="14" t="s">
        <v>22</v>
      </c>
      <c r="C30" s="91" t="s">
        <v>119</v>
      </c>
      <c r="D30" s="13" t="s">
        <v>119</v>
      </c>
      <c r="E30" s="13" t="s">
        <v>119</v>
      </c>
      <c r="F30" s="13" t="s">
        <v>119</v>
      </c>
      <c r="G30" s="13" t="s">
        <v>119</v>
      </c>
    </row>
    <row r="31" spans="1:7" ht="21" customHeight="1" x14ac:dyDescent="0.25">
      <c r="A31" s="118"/>
      <c r="B31" s="14" t="s">
        <v>21</v>
      </c>
      <c r="C31" s="91">
        <v>24</v>
      </c>
      <c r="D31" s="13" t="s">
        <v>119</v>
      </c>
      <c r="E31" s="13">
        <v>24</v>
      </c>
      <c r="F31" s="13">
        <v>24</v>
      </c>
      <c r="G31" s="13" t="s">
        <v>119</v>
      </c>
    </row>
    <row r="32" spans="1:7" ht="21" customHeight="1" x14ac:dyDescent="0.25">
      <c r="A32" s="118"/>
      <c r="B32" s="14" t="s">
        <v>20</v>
      </c>
      <c r="C32" s="91">
        <v>5</v>
      </c>
      <c r="D32" s="13" t="s">
        <v>119</v>
      </c>
      <c r="E32" s="13">
        <v>5</v>
      </c>
      <c r="F32" s="13">
        <v>3</v>
      </c>
      <c r="G32" s="13">
        <v>2</v>
      </c>
    </row>
    <row r="33" spans="1:7" ht="21" customHeight="1" x14ac:dyDescent="0.25">
      <c r="A33" s="118"/>
      <c r="B33" s="14" t="s">
        <v>19</v>
      </c>
      <c r="C33" s="91">
        <v>174</v>
      </c>
      <c r="D33" s="13">
        <v>2</v>
      </c>
      <c r="E33" s="13">
        <v>172</v>
      </c>
      <c r="F33" s="13">
        <v>172</v>
      </c>
      <c r="G33" s="13">
        <v>2</v>
      </c>
    </row>
    <row r="34" spans="1:7" s="117" customFormat="1" ht="21" customHeight="1" x14ac:dyDescent="0.25">
      <c r="A34" s="118"/>
      <c r="B34" s="14" t="s">
        <v>18</v>
      </c>
      <c r="C34" s="91">
        <v>71</v>
      </c>
      <c r="D34" s="13">
        <v>10</v>
      </c>
      <c r="E34" s="13">
        <v>61</v>
      </c>
      <c r="F34" s="13">
        <v>48</v>
      </c>
      <c r="G34" s="13">
        <v>23</v>
      </c>
    </row>
    <row r="35" spans="1:7" s="117" customFormat="1" ht="21" customHeight="1" x14ac:dyDescent="0.25">
      <c r="A35" s="118"/>
      <c r="B35" s="14" t="s">
        <v>17</v>
      </c>
      <c r="C35" s="91" t="s">
        <v>119</v>
      </c>
      <c r="D35" s="13" t="s">
        <v>119</v>
      </c>
      <c r="E35" s="13" t="s">
        <v>119</v>
      </c>
      <c r="F35" s="13" t="s">
        <v>119</v>
      </c>
      <c r="G35" s="13" t="s">
        <v>119</v>
      </c>
    </row>
    <row r="36" spans="1:7" s="5" customFormat="1" ht="21" customHeight="1" x14ac:dyDescent="0.25">
      <c r="A36" s="33"/>
      <c r="B36" s="92" t="s">
        <v>16</v>
      </c>
      <c r="C36" s="93" t="s">
        <v>119</v>
      </c>
      <c r="D36" s="24" t="s">
        <v>119</v>
      </c>
      <c r="E36" s="24" t="s">
        <v>119</v>
      </c>
      <c r="F36" s="24" t="s">
        <v>119</v>
      </c>
      <c r="G36" s="24" t="s">
        <v>119</v>
      </c>
    </row>
    <row r="37" spans="1:7" s="5" customFormat="1" x14ac:dyDescent="0.25">
      <c r="B37" s="2"/>
      <c r="C37" s="40"/>
      <c r="D37" s="40"/>
      <c r="E37" s="40"/>
      <c r="F37" s="40"/>
      <c r="G37" s="25" t="s">
        <v>153</v>
      </c>
    </row>
    <row r="38" spans="1:7" s="5" customFormat="1" x14ac:dyDescent="0.25">
      <c r="A38" s="5" t="s">
        <v>284</v>
      </c>
      <c r="B38" s="120"/>
      <c r="C38" s="120"/>
      <c r="D38" s="120"/>
      <c r="E38" s="120"/>
      <c r="F38" s="120"/>
      <c r="G38" s="120"/>
    </row>
  </sheetData>
  <sheetProtection formatCells="0"/>
  <customSheetViews>
    <customSheetView guid="{872F8F3E-474A-4822-A3CE-BBB7F86D40B1}" showPageBreaks="1" printArea="1" topLeftCell="A21">
      <selection activeCell="A38" sqref="A3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topLeftCell="A21">
      <selection activeCell="A38" sqref="A38"/>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topLeftCell="A21">
      <selection activeCell="A38" sqref="A38"/>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D1" sqref="D1"/>
      <pageMargins left="0.19685039370078741" right="0.70866141732283472" top="0.59055118110236227" bottom="0.59055118110236227" header="0.51181102362204722" footer="0.51181102362204722"/>
      <printOptions horizontalCentered="1"/>
      <pageSetup paperSize="9" orientation="portrait" r:id="rId4"/>
      <headerFooter alignWithMargins="0"/>
    </customSheetView>
  </customSheetViews>
  <mergeCells count="10">
    <mergeCell ref="A10:B10"/>
    <mergeCell ref="A11:B11"/>
    <mergeCell ref="A12:B12"/>
    <mergeCell ref="A13:B13"/>
    <mergeCell ref="A14:B14"/>
    <mergeCell ref="C8:E8"/>
    <mergeCell ref="F8:F9"/>
    <mergeCell ref="G8:G9"/>
    <mergeCell ref="A3:G3"/>
    <mergeCell ref="A8:B9"/>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
  <sheetViews>
    <sheetView view="pageLayout" zoomScale="85" zoomScaleNormal="100" zoomScaleSheetLayoutView="100" zoomScalePageLayoutView="85" workbookViewId="0"/>
  </sheetViews>
  <sheetFormatPr defaultColWidth="5.796875" defaultRowHeight="12" x14ac:dyDescent="0.25"/>
  <cols>
    <col min="1" max="1" width="5.19921875" style="2" customWidth="1"/>
    <col min="2" max="2" width="17.796875" style="2" customWidth="1"/>
    <col min="3" max="7" width="15.53125" style="2" customWidth="1"/>
    <col min="8" max="16384" width="5.796875" style="2"/>
  </cols>
  <sheetData>
    <row r="1" spans="1:14" s="4" customFormat="1" ht="18.75" x14ac:dyDescent="0.25">
      <c r="A1" s="4" t="str">
        <f ca="1">MID(CELL("FILENAME",A1),FIND("]",CELL("FILENAME",A1))+1,99)&amp;"　"&amp;"民事調停事件"</f>
        <v>118　民事調停事件</v>
      </c>
      <c r="H1" s="94"/>
      <c r="I1" s="94"/>
      <c r="J1" s="94"/>
      <c r="K1" s="94"/>
      <c r="L1" s="94"/>
    </row>
    <row r="2" spans="1:14" s="5" customFormat="1" x14ac:dyDescent="0.25">
      <c r="C2" s="35"/>
      <c r="D2" s="35"/>
      <c r="E2" s="35"/>
      <c r="F2" s="35"/>
      <c r="G2" s="35"/>
      <c r="H2" s="35"/>
      <c r="I2" s="35"/>
      <c r="J2" s="35"/>
      <c r="K2" s="35"/>
      <c r="L2" s="35"/>
    </row>
    <row r="3" spans="1:14" s="120" customFormat="1" ht="24" customHeight="1" x14ac:dyDescent="0.25">
      <c r="A3" s="173" t="s">
        <v>15</v>
      </c>
      <c r="B3" s="173"/>
      <c r="C3" s="173"/>
      <c r="D3" s="173"/>
      <c r="E3" s="173"/>
      <c r="F3" s="173"/>
      <c r="G3" s="173"/>
      <c r="H3" s="95"/>
      <c r="I3" s="95"/>
      <c r="J3" s="95"/>
      <c r="K3" s="95"/>
      <c r="L3" s="95"/>
      <c r="M3" s="28"/>
      <c r="N3" s="28"/>
    </row>
    <row r="4" spans="1:14" s="5" customFormat="1" x14ac:dyDescent="0.25">
      <c r="A4" s="120"/>
      <c r="B4" s="120"/>
      <c r="C4" s="120"/>
      <c r="D4" s="120"/>
      <c r="E4" s="120"/>
      <c r="F4" s="120"/>
      <c r="G4" s="120"/>
      <c r="H4" s="96"/>
      <c r="I4" s="96"/>
      <c r="J4" s="96"/>
      <c r="K4" s="96"/>
      <c r="L4" s="96"/>
      <c r="M4" s="2"/>
      <c r="N4" s="2"/>
    </row>
    <row r="5" spans="1:14" s="120" customFormat="1" ht="1.05" customHeight="1" x14ac:dyDescent="0.25">
      <c r="H5" s="95"/>
      <c r="I5" s="95"/>
      <c r="J5" s="95"/>
      <c r="K5" s="95"/>
      <c r="L5" s="95"/>
      <c r="M5" s="28"/>
      <c r="N5" s="28"/>
    </row>
    <row r="6" spans="1:14" s="5" customFormat="1" ht="1.05" customHeight="1" x14ac:dyDescent="0.25">
      <c r="A6" s="120"/>
      <c r="B6" s="120"/>
      <c r="C6" s="120"/>
      <c r="D6" s="120"/>
      <c r="E6" s="120"/>
      <c r="F6" s="120"/>
      <c r="G6" s="120"/>
      <c r="H6" s="96"/>
      <c r="I6" s="96"/>
      <c r="J6" s="96"/>
      <c r="K6" s="96"/>
      <c r="L6" s="96"/>
      <c r="M6" s="2"/>
      <c r="N6" s="2"/>
    </row>
    <row r="7" spans="1:14" s="5" customFormat="1" x14ac:dyDescent="0.25">
      <c r="A7" s="87" t="s">
        <v>14</v>
      </c>
      <c r="B7" s="87"/>
      <c r="C7" s="97"/>
      <c r="D7" s="96"/>
      <c r="E7" s="96"/>
      <c r="F7" s="96"/>
      <c r="G7" s="96"/>
      <c r="H7" s="96"/>
      <c r="I7" s="96"/>
      <c r="J7" s="96"/>
      <c r="K7" s="96"/>
      <c r="L7" s="96"/>
      <c r="M7" s="2"/>
      <c r="N7" s="2"/>
    </row>
    <row r="8" spans="1:14" s="5" customFormat="1" ht="28.25" customHeight="1" x14ac:dyDescent="0.25">
      <c r="A8" s="174" t="s">
        <v>201</v>
      </c>
      <c r="B8" s="175"/>
      <c r="C8" s="183" t="s">
        <v>13</v>
      </c>
      <c r="D8" s="167"/>
      <c r="E8" s="167"/>
      <c r="F8" s="184" t="s">
        <v>12</v>
      </c>
      <c r="G8" s="186" t="s">
        <v>11</v>
      </c>
      <c r="H8" s="98"/>
      <c r="I8" s="98"/>
      <c r="J8" s="98"/>
      <c r="K8" s="98"/>
      <c r="L8" s="99"/>
    </row>
    <row r="9" spans="1:14" s="5" customFormat="1" ht="28.25" customHeight="1" x14ac:dyDescent="0.25">
      <c r="A9" s="176"/>
      <c r="B9" s="177"/>
      <c r="C9" s="100" t="s">
        <v>10</v>
      </c>
      <c r="D9" s="100" t="s">
        <v>9</v>
      </c>
      <c r="E9" s="100" t="s">
        <v>8</v>
      </c>
      <c r="F9" s="185"/>
      <c r="G9" s="172"/>
      <c r="H9" s="98"/>
      <c r="I9" s="98"/>
      <c r="J9" s="99"/>
      <c r="K9" s="35"/>
      <c r="L9" s="35"/>
    </row>
    <row r="10" spans="1:14" ht="42" customHeight="1" x14ac:dyDescent="0.25">
      <c r="A10" s="178" t="s">
        <v>289</v>
      </c>
      <c r="B10" s="179"/>
      <c r="C10" s="11">
        <v>67</v>
      </c>
      <c r="D10" s="12">
        <v>20</v>
      </c>
      <c r="E10" s="12">
        <v>47</v>
      </c>
      <c r="F10" s="12">
        <v>50</v>
      </c>
      <c r="G10" s="12">
        <v>17</v>
      </c>
      <c r="H10" s="101"/>
      <c r="I10" s="96"/>
      <c r="J10" s="96"/>
      <c r="K10" s="96"/>
      <c r="L10" s="96"/>
    </row>
    <row r="11" spans="1:14" ht="42" customHeight="1" x14ac:dyDescent="0.25">
      <c r="A11" s="180" t="s">
        <v>175</v>
      </c>
      <c r="B11" s="181"/>
      <c r="C11" s="11">
        <v>78</v>
      </c>
      <c r="D11" s="12">
        <v>17</v>
      </c>
      <c r="E11" s="12">
        <v>61</v>
      </c>
      <c r="F11" s="12">
        <v>57</v>
      </c>
      <c r="G11" s="12">
        <v>21</v>
      </c>
      <c r="H11" s="101"/>
      <c r="I11" s="96"/>
      <c r="J11" s="96"/>
      <c r="K11" s="96"/>
      <c r="L11" s="96"/>
    </row>
    <row r="12" spans="1:14" ht="42" customHeight="1" x14ac:dyDescent="0.25">
      <c r="A12" s="180" t="s">
        <v>176</v>
      </c>
      <c r="B12" s="181"/>
      <c r="C12" s="102">
        <v>71</v>
      </c>
      <c r="D12" s="12">
        <v>21</v>
      </c>
      <c r="E12" s="12">
        <v>50</v>
      </c>
      <c r="F12" s="12">
        <v>53</v>
      </c>
      <c r="G12" s="12">
        <v>18</v>
      </c>
      <c r="H12" s="101"/>
      <c r="I12" s="96"/>
      <c r="J12" s="96"/>
      <c r="K12" s="96"/>
      <c r="L12" s="96"/>
    </row>
    <row r="13" spans="1:14" ht="42" customHeight="1" x14ac:dyDescent="0.25">
      <c r="A13" s="180" t="s">
        <v>177</v>
      </c>
      <c r="B13" s="181"/>
      <c r="C13" s="130">
        <v>62</v>
      </c>
      <c r="D13" s="129">
        <v>18</v>
      </c>
      <c r="E13" s="129">
        <v>44</v>
      </c>
      <c r="F13" s="129">
        <v>52</v>
      </c>
      <c r="G13" s="129">
        <v>10</v>
      </c>
      <c r="H13" s="101"/>
      <c r="I13" s="96"/>
      <c r="J13" s="96"/>
      <c r="K13" s="96"/>
      <c r="L13" s="96"/>
    </row>
    <row r="14" spans="1:14" ht="42" customHeight="1" x14ac:dyDescent="0.25">
      <c r="A14" s="180" t="s">
        <v>193</v>
      </c>
      <c r="B14" s="182"/>
      <c r="C14" s="103">
        <v>71</v>
      </c>
      <c r="D14" s="89">
        <v>10</v>
      </c>
      <c r="E14" s="89">
        <v>61</v>
      </c>
      <c r="F14" s="89">
        <v>48</v>
      </c>
      <c r="G14" s="89">
        <v>23</v>
      </c>
      <c r="H14" s="101"/>
      <c r="I14" s="96"/>
      <c r="J14" s="96"/>
      <c r="K14" s="96"/>
      <c r="L14" s="96"/>
    </row>
    <row r="15" spans="1:14" ht="42" customHeight="1" x14ac:dyDescent="0.25">
      <c r="A15" s="118"/>
      <c r="B15" s="10" t="s">
        <v>6</v>
      </c>
      <c r="C15" s="91">
        <v>41</v>
      </c>
      <c r="D15" s="13">
        <v>3</v>
      </c>
      <c r="E15" s="13">
        <v>38</v>
      </c>
      <c r="F15" s="13">
        <v>27</v>
      </c>
      <c r="G15" s="13">
        <v>14</v>
      </c>
      <c r="H15" s="40"/>
      <c r="I15" s="40"/>
      <c r="J15" s="40"/>
      <c r="K15" s="40"/>
    </row>
    <row r="16" spans="1:14" ht="42" customHeight="1" x14ac:dyDescent="0.25">
      <c r="A16" s="118"/>
      <c r="B16" s="14" t="s">
        <v>5</v>
      </c>
      <c r="C16" s="91">
        <v>24</v>
      </c>
      <c r="D16" s="13">
        <v>6</v>
      </c>
      <c r="E16" s="13">
        <v>18</v>
      </c>
      <c r="F16" s="13">
        <v>16</v>
      </c>
      <c r="G16" s="13">
        <v>8</v>
      </c>
      <c r="H16" s="40"/>
      <c r="I16" s="40"/>
      <c r="J16" s="40"/>
      <c r="K16" s="40"/>
    </row>
    <row r="17" spans="1:11" ht="42" customHeight="1" x14ac:dyDescent="0.25">
      <c r="A17" s="118"/>
      <c r="B17" s="14" t="s">
        <v>4</v>
      </c>
      <c r="C17" s="91" t="s">
        <v>119</v>
      </c>
      <c r="D17" s="13" t="s">
        <v>119</v>
      </c>
      <c r="E17" s="13" t="s">
        <v>119</v>
      </c>
      <c r="F17" s="13" t="s">
        <v>119</v>
      </c>
      <c r="G17" s="13" t="s">
        <v>119</v>
      </c>
      <c r="H17" s="40"/>
      <c r="I17" s="40"/>
      <c r="J17" s="40"/>
      <c r="K17" s="40"/>
    </row>
    <row r="18" spans="1:11" ht="42" customHeight="1" x14ac:dyDescent="0.25">
      <c r="A18" s="118"/>
      <c r="B18" s="14" t="s">
        <v>3</v>
      </c>
      <c r="C18" s="91">
        <v>1</v>
      </c>
      <c r="D18" s="13" t="s">
        <v>119</v>
      </c>
      <c r="E18" s="13">
        <v>1</v>
      </c>
      <c r="F18" s="13">
        <v>1</v>
      </c>
      <c r="G18" s="13" t="s">
        <v>119</v>
      </c>
      <c r="H18" s="40"/>
      <c r="I18" s="40"/>
      <c r="J18" s="40"/>
      <c r="K18" s="40"/>
    </row>
    <row r="19" spans="1:11" ht="42" customHeight="1" x14ac:dyDescent="0.25">
      <c r="A19" s="118"/>
      <c r="B19" s="14" t="s">
        <v>2</v>
      </c>
      <c r="C19" s="91">
        <v>5</v>
      </c>
      <c r="D19" s="13">
        <v>1</v>
      </c>
      <c r="E19" s="13">
        <v>4</v>
      </c>
      <c r="F19" s="13">
        <v>4</v>
      </c>
      <c r="G19" s="13">
        <v>1</v>
      </c>
      <c r="H19" s="40"/>
      <c r="I19" s="40"/>
      <c r="J19" s="40"/>
      <c r="K19" s="40"/>
    </row>
    <row r="20" spans="1:11" ht="42" customHeight="1" x14ac:dyDescent="0.25">
      <c r="A20" s="118"/>
      <c r="B20" s="14" t="s">
        <v>1</v>
      </c>
      <c r="C20" s="91" t="s">
        <v>119</v>
      </c>
      <c r="D20" s="13" t="s">
        <v>119</v>
      </c>
      <c r="E20" s="13" t="s">
        <v>119</v>
      </c>
      <c r="F20" s="13" t="s">
        <v>119</v>
      </c>
      <c r="G20" s="13" t="s">
        <v>119</v>
      </c>
      <c r="H20" s="40"/>
      <c r="I20" s="40"/>
      <c r="J20" s="40"/>
      <c r="K20" s="40"/>
    </row>
    <row r="21" spans="1:11" ht="42" customHeight="1" x14ac:dyDescent="0.25">
      <c r="A21" s="33"/>
      <c r="B21" s="92" t="s">
        <v>0</v>
      </c>
      <c r="C21" s="93" t="s">
        <v>119</v>
      </c>
      <c r="D21" s="24" t="s">
        <v>119</v>
      </c>
      <c r="E21" s="24" t="s">
        <v>119</v>
      </c>
      <c r="F21" s="24" t="s">
        <v>119</v>
      </c>
      <c r="G21" s="24" t="s">
        <v>119</v>
      </c>
      <c r="H21" s="40"/>
      <c r="I21" s="40"/>
      <c r="J21" s="40"/>
      <c r="K21" s="40"/>
    </row>
    <row r="22" spans="1:11" x14ac:dyDescent="0.25">
      <c r="G22" s="66" t="s">
        <v>154</v>
      </c>
    </row>
    <row r="23" spans="1:11" x14ac:dyDescent="0.25">
      <c r="A23" s="5" t="s">
        <v>284</v>
      </c>
    </row>
  </sheetData>
  <sheetProtection formatCells="0"/>
  <customSheetViews>
    <customSheetView guid="{872F8F3E-474A-4822-A3CE-BBB7F86D40B1}">
      <selection activeCell="E10" sqref="E10"/>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election activeCell="E10" sqref="E10"/>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election activeCell="E10" sqref="E10"/>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D1" sqref="D1"/>
      <pageMargins left="0.19685039370078741" right="0.70866141732283472" top="0.59055118110236227" bottom="0.59055118110236227" header="0.51181102362204722" footer="0.51181102362204722"/>
      <printOptions horizontalCentered="1"/>
      <pageSetup paperSize="9" scale="67" orientation="portrait" r:id="rId4"/>
      <headerFooter alignWithMargins="0"/>
    </customSheetView>
  </customSheetViews>
  <mergeCells count="10">
    <mergeCell ref="A10:B10"/>
    <mergeCell ref="A11:B11"/>
    <mergeCell ref="A12:B12"/>
    <mergeCell ref="A13:B13"/>
    <mergeCell ref="A14:B14"/>
    <mergeCell ref="A3:G3"/>
    <mergeCell ref="C8:E8"/>
    <mergeCell ref="F8:F9"/>
    <mergeCell ref="G8:G9"/>
    <mergeCell ref="A8:B9"/>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
  <sheetViews>
    <sheetView view="pageLayout" topLeftCell="A9" zoomScale="85" zoomScaleNormal="100" zoomScaleSheetLayoutView="100" zoomScalePageLayoutView="85" workbookViewId="0">
      <selection activeCell="G1" sqref="G1"/>
    </sheetView>
  </sheetViews>
  <sheetFormatPr defaultColWidth="1.6640625" defaultRowHeight="12" x14ac:dyDescent="0.25"/>
  <cols>
    <col min="1" max="1" width="4.86328125" style="2" customWidth="1"/>
    <col min="2" max="2" width="18.19921875" style="2" customWidth="1"/>
    <col min="3" max="7" width="15.53125" style="2" customWidth="1"/>
    <col min="8" max="16384" width="1.6640625" style="2"/>
  </cols>
  <sheetData>
    <row r="1" spans="1:8" s="4" customFormat="1" ht="18.75" x14ac:dyDescent="0.25">
      <c r="A1" s="4" t="str">
        <f ca="1">MID(CELL("FILENAME",A1),FIND("]",CELL("FILENAME",A1))+1,99)&amp;"　"&amp;"刑事事件"</f>
        <v>119　刑事事件</v>
      </c>
    </row>
    <row r="2" spans="1:8" s="5" customFormat="1" x14ac:dyDescent="0.25"/>
    <row r="3" spans="1:8" s="120" customFormat="1" ht="24" customHeight="1" x14ac:dyDescent="0.25">
      <c r="A3" s="173" t="s">
        <v>64</v>
      </c>
      <c r="B3" s="173"/>
      <c r="C3" s="173"/>
      <c r="D3" s="173"/>
      <c r="E3" s="173"/>
      <c r="F3" s="173"/>
      <c r="G3" s="173"/>
    </row>
    <row r="4" spans="1:8" s="120" customFormat="1" x14ac:dyDescent="0.25"/>
    <row r="5" spans="1:8" s="120" customFormat="1" ht="1.05" customHeight="1" x14ac:dyDescent="0.25"/>
    <row r="6" spans="1:8" s="120" customFormat="1" ht="1.05" customHeight="1" x14ac:dyDescent="0.25"/>
    <row r="7" spans="1:8" s="117" customFormat="1" x14ac:dyDescent="0.25">
      <c r="A7" s="87" t="s">
        <v>63</v>
      </c>
      <c r="B7" s="87"/>
      <c r="C7" s="2"/>
      <c r="D7" s="2"/>
      <c r="E7" s="2"/>
      <c r="F7" s="2"/>
      <c r="G7" s="2"/>
      <c r="H7" s="2"/>
    </row>
    <row r="8" spans="1:8" ht="28.25" customHeight="1" x14ac:dyDescent="0.25">
      <c r="A8" s="174" t="s">
        <v>200</v>
      </c>
      <c r="B8" s="175"/>
      <c r="C8" s="166" t="s">
        <v>13</v>
      </c>
      <c r="D8" s="167"/>
      <c r="E8" s="168"/>
      <c r="F8" s="169" t="s">
        <v>12</v>
      </c>
      <c r="G8" s="171" t="s">
        <v>11</v>
      </c>
    </row>
    <row r="9" spans="1:8" ht="28.25" customHeight="1" x14ac:dyDescent="0.25">
      <c r="A9" s="176"/>
      <c r="B9" s="177"/>
      <c r="C9" s="26" t="s">
        <v>10</v>
      </c>
      <c r="D9" s="26" t="s">
        <v>9</v>
      </c>
      <c r="E9" s="26" t="s">
        <v>62</v>
      </c>
      <c r="F9" s="185"/>
      <c r="G9" s="172"/>
    </row>
    <row r="10" spans="1:8" ht="42" customHeight="1" x14ac:dyDescent="0.25">
      <c r="A10" s="178" t="s">
        <v>289</v>
      </c>
      <c r="B10" s="179"/>
      <c r="C10" s="11">
        <v>518</v>
      </c>
      <c r="D10" s="12" t="s">
        <v>119</v>
      </c>
      <c r="E10" s="12">
        <v>518</v>
      </c>
      <c r="F10" s="12">
        <v>518</v>
      </c>
      <c r="G10" s="12" t="s">
        <v>119</v>
      </c>
      <c r="H10" s="5"/>
    </row>
    <row r="11" spans="1:8" ht="42" customHeight="1" x14ac:dyDescent="0.25">
      <c r="A11" s="180" t="s">
        <v>175</v>
      </c>
      <c r="B11" s="181"/>
      <c r="C11" s="11">
        <v>502</v>
      </c>
      <c r="D11" s="12" t="s">
        <v>119</v>
      </c>
      <c r="E11" s="12">
        <v>502</v>
      </c>
      <c r="F11" s="12">
        <v>497</v>
      </c>
      <c r="G11" s="12">
        <v>5</v>
      </c>
      <c r="H11" s="5"/>
    </row>
    <row r="12" spans="1:8" ht="42" customHeight="1" x14ac:dyDescent="0.25">
      <c r="A12" s="180" t="s">
        <v>176</v>
      </c>
      <c r="B12" s="181"/>
      <c r="C12" s="11">
        <v>568</v>
      </c>
      <c r="D12" s="12">
        <v>5</v>
      </c>
      <c r="E12" s="12">
        <v>563</v>
      </c>
      <c r="F12" s="12">
        <v>567</v>
      </c>
      <c r="G12" s="12">
        <v>1</v>
      </c>
      <c r="H12" s="5"/>
    </row>
    <row r="13" spans="1:8" ht="42" customHeight="1" x14ac:dyDescent="0.25">
      <c r="A13" s="180" t="s">
        <v>177</v>
      </c>
      <c r="B13" s="181"/>
      <c r="C13" s="128">
        <v>530</v>
      </c>
      <c r="D13" s="129">
        <v>1</v>
      </c>
      <c r="E13" s="129">
        <v>529</v>
      </c>
      <c r="F13" s="129">
        <v>530</v>
      </c>
      <c r="G13" s="129" t="s">
        <v>152</v>
      </c>
      <c r="H13" s="5"/>
    </row>
    <row r="14" spans="1:8" ht="42" customHeight="1" x14ac:dyDescent="0.25">
      <c r="A14" s="180" t="s">
        <v>193</v>
      </c>
      <c r="B14" s="181"/>
      <c r="C14" s="88">
        <v>726</v>
      </c>
      <c r="D14" s="89" t="s">
        <v>119</v>
      </c>
      <c r="E14" s="89">
        <v>726</v>
      </c>
      <c r="F14" s="89">
        <v>726</v>
      </c>
      <c r="G14" s="89" t="s">
        <v>119</v>
      </c>
      <c r="H14" s="5"/>
    </row>
    <row r="15" spans="1:8" ht="42" customHeight="1" x14ac:dyDescent="0.25">
      <c r="A15" s="17"/>
      <c r="B15" s="90" t="s">
        <v>61</v>
      </c>
      <c r="C15" s="91" t="s">
        <v>119</v>
      </c>
      <c r="D15" s="13" t="s">
        <v>119</v>
      </c>
      <c r="E15" s="13" t="s">
        <v>119</v>
      </c>
      <c r="F15" s="13" t="s">
        <v>119</v>
      </c>
      <c r="G15" s="13" t="s">
        <v>119</v>
      </c>
      <c r="H15" s="5"/>
    </row>
    <row r="16" spans="1:8" ht="42" customHeight="1" x14ac:dyDescent="0.25">
      <c r="A16" s="118"/>
      <c r="B16" s="14" t="s">
        <v>60</v>
      </c>
      <c r="C16" s="91">
        <v>255</v>
      </c>
      <c r="D16" s="13" t="s">
        <v>119</v>
      </c>
      <c r="E16" s="13">
        <v>255</v>
      </c>
      <c r="F16" s="13">
        <v>255</v>
      </c>
      <c r="G16" s="13" t="s">
        <v>119</v>
      </c>
      <c r="H16" s="5"/>
    </row>
    <row r="17" spans="1:8" ht="42" customHeight="1" x14ac:dyDescent="0.25">
      <c r="A17" s="33"/>
      <c r="B17" s="92" t="s">
        <v>59</v>
      </c>
      <c r="C17" s="93">
        <v>471</v>
      </c>
      <c r="D17" s="24" t="s">
        <v>119</v>
      </c>
      <c r="E17" s="24">
        <v>471</v>
      </c>
      <c r="F17" s="24">
        <v>471</v>
      </c>
      <c r="G17" s="24" t="s">
        <v>119</v>
      </c>
      <c r="H17" s="5"/>
    </row>
    <row r="18" spans="1:8" x14ac:dyDescent="0.25">
      <c r="G18" s="66" t="s">
        <v>153</v>
      </c>
    </row>
    <row r="19" spans="1:8" x14ac:dyDescent="0.25">
      <c r="A19" s="5" t="s">
        <v>284</v>
      </c>
    </row>
  </sheetData>
  <sheetProtection formatCells="0"/>
  <customSheetViews>
    <customSheetView guid="{872F8F3E-474A-4822-A3CE-BBB7F86D40B1}">
      <selection activeCell="C14" sqref="C14"/>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election activeCell="C14" sqref="C14"/>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election activeCell="C14" sqref="C14"/>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D1" sqref="D1"/>
      <pageMargins left="0.70866141732283472" right="0.19685039370078741" top="0.59055118110236227" bottom="0.59055118110236227" header="0.51181102362204722" footer="0.51181102362204722"/>
      <printOptions horizontalCentered="1"/>
      <pageSetup paperSize="9" orientation="portrait" r:id="rId4"/>
      <headerFooter alignWithMargins="0"/>
    </customSheetView>
  </customSheetViews>
  <mergeCells count="10">
    <mergeCell ref="A10:B10"/>
    <mergeCell ref="A11:B11"/>
    <mergeCell ref="A12:B12"/>
    <mergeCell ref="A13:B13"/>
    <mergeCell ref="A14:B14"/>
    <mergeCell ref="C8:E8"/>
    <mergeCell ref="F8:F9"/>
    <mergeCell ref="G8:G9"/>
    <mergeCell ref="A3:G3"/>
    <mergeCell ref="A8:B9"/>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view="pageLayout" topLeftCell="A21" zoomScale="85" zoomScaleNormal="100" zoomScaleSheetLayoutView="100" zoomScalePageLayoutView="85" workbookViewId="0">
      <selection activeCell="G1" sqref="G1"/>
    </sheetView>
  </sheetViews>
  <sheetFormatPr defaultColWidth="1.6640625" defaultRowHeight="12" x14ac:dyDescent="0.25"/>
  <cols>
    <col min="1" max="1" width="2.796875" style="2" customWidth="1"/>
    <col min="2" max="2" width="15.46484375" style="2" customWidth="1"/>
    <col min="3" max="4" width="5.86328125" style="2" customWidth="1"/>
    <col min="5" max="6" width="6" style="2" customWidth="1"/>
    <col min="7" max="16" width="5.86328125" style="2" customWidth="1"/>
    <col min="17" max="16384" width="1.6640625" style="2"/>
  </cols>
  <sheetData>
    <row r="1" spans="1:17" s="4" customFormat="1" ht="18.75" x14ac:dyDescent="0.25">
      <c r="A1" s="4" t="str">
        <f ca="1">MID(CELL("FILENAME",A1),FIND("]",CELL("FILENAME",A1))+1,99)&amp;"　"&amp;"刑事略式事件"</f>
        <v>120　刑事略式事件</v>
      </c>
    </row>
    <row r="2" spans="1:17" s="5" customFormat="1" x14ac:dyDescent="0.25"/>
    <row r="3" spans="1:17" s="120" customFormat="1" ht="24" customHeight="1" x14ac:dyDescent="0.25">
      <c r="A3" s="173" t="s">
        <v>58</v>
      </c>
      <c r="B3" s="173"/>
      <c r="C3" s="173"/>
      <c r="D3" s="173"/>
      <c r="E3" s="173"/>
      <c r="F3" s="173"/>
      <c r="G3" s="173"/>
      <c r="H3" s="173"/>
      <c r="I3" s="173"/>
      <c r="J3" s="173"/>
      <c r="K3" s="173"/>
      <c r="L3" s="173"/>
      <c r="M3" s="173"/>
      <c r="N3" s="173"/>
      <c r="O3" s="173"/>
      <c r="P3" s="173"/>
    </row>
    <row r="4" spans="1:17" s="120" customFormat="1" x14ac:dyDescent="0.25"/>
    <row r="5" spans="1:17" s="120" customFormat="1" ht="1.05" customHeight="1" x14ac:dyDescent="0.25"/>
    <row r="6" spans="1:17" s="120" customFormat="1" ht="1.05" customHeight="1" x14ac:dyDescent="0.25"/>
    <row r="7" spans="1:17" x14ac:dyDescent="0.25">
      <c r="A7" s="5" t="s">
        <v>57</v>
      </c>
      <c r="B7" s="5"/>
    </row>
    <row r="8" spans="1:17" s="36" customFormat="1" ht="19.8" customHeight="1" x14ac:dyDescent="0.25">
      <c r="A8" s="197" t="s">
        <v>200</v>
      </c>
      <c r="B8" s="198"/>
      <c r="C8" s="193" t="s">
        <v>56</v>
      </c>
      <c r="D8" s="167"/>
      <c r="E8" s="167"/>
      <c r="F8" s="167"/>
      <c r="G8" s="167"/>
      <c r="H8" s="167"/>
      <c r="I8" s="167"/>
      <c r="J8" s="167"/>
      <c r="K8" s="167"/>
      <c r="L8" s="167"/>
      <c r="M8" s="167"/>
      <c r="N8" s="167"/>
      <c r="O8" s="168"/>
      <c r="P8" s="187" t="s">
        <v>246</v>
      </c>
    </row>
    <row r="9" spans="1:17" s="36" customFormat="1" ht="19.8" customHeight="1" x14ac:dyDescent="0.25">
      <c r="A9" s="199"/>
      <c r="B9" s="200"/>
      <c r="C9" s="190" t="s">
        <v>54</v>
      </c>
      <c r="D9" s="194" t="s">
        <v>55</v>
      </c>
      <c r="E9" s="195"/>
      <c r="F9" s="195"/>
      <c r="G9" s="195"/>
      <c r="H9" s="195"/>
      <c r="I9" s="195"/>
      <c r="J9" s="195"/>
      <c r="K9" s="195"/>
      <c r="L9" s="195"/>
      <c r="M9" s="196"/>
      <c r="N9" s="191" t="s">
        <v>256</v>
      </c>
      <c r="O9" s="191" t="s">
        <v>257</v>
      </c>
      <c r="P9" s="188"/>
    </row>
    <row r="10" spans="1:17" s="36" customFormat="1" ht="98.65" customHeight="1" x14ac:dyDescent="0.25">
      <c r="A10" s="201"/>
      <c r="B10" s="202"/>
      <c r="C10" s="185"/>
      <c r="D10" s="52" t="s">
        <v>54</v>
      </c>
      <c r="E10" s="71" t="s">
        <v>285</v>
      </c>
      <c r="F10" s="71" t="s">
        <v>169</v>
      </c>
      <c r="G10" s="72" t="s">
        <v>156</v>
      </c>
      <c r="H10" s="73" t="s">
        <v>157</v>
      </c>
      <c r="I10" s="73" t="s">
        <v>158</v>
      </c>
      <c r="J10" s="73" t="s">
        <v>247</v>
      </c>
      <c r="K10" s="73" t="s">
        <v>248</v>
      </c>
      <c r="L10" s="73" t="s">
        <v>249</v>
      </c>
      <c r="M10" s="73" t="s">
        <v>250</v>
      </c>
      <c r="N10" s="192"/>
      <c r="O10" s="192"/>
      <c r="P10" s="189"/>
    </row>
    <row r="11" spans="1:17" s="5" customFormat="1" ht="30" customHeight="1" x14ac:dyDescent="0.25">
      <c r="A11" s="180" t="s">
        <v>289</v>
      </c>
      <c r="B11" s="181"/>
      <c r="C11" s="11">
        <v>219</v>
      </c>
      <c r="D11" s="12">
        <v>216</v>
      </c>
      <c r="E11" s="25" t="s">
        <v>119</v>
      </c>
      <c r="F11" s="12">
        <v>33</v>
      </c>
      <c r="G11" s="12">
        <v>83</v>
      </c>
      <c r="H11" s="12">
        <v>24</v>
      </c>
      <c r="I11" s="12">
        <v>71</v>
      </c>
      <c r="J11" s="12">
        <v>4</v>
      </c>
      <c r="K11" s="12">
        <v>1</v>
      </c>
      <c r="L11" s="12" t="s">
        <v>119</v>
      </c>
      <c r="M11" s="12" t="s">
        <v>119</v>
      </c>
      <c r="N11" s="12">
        <v>3</v>
      </c>
      <c r="O11" s="12" t="s">
        <v>119</v>
      </c>
      <c r="P11" s="12">
        <v>219</v>
      </c>
      <c r="Q11" s="2"/>
    </row>
    <row r="12" spans="1:17" s="5" customFormat="1" ht="30" customHeight="1" x14ac:dyDescent="0.25">
      <c r="A12" s="180" t="s">
        <v>175</v>
      </c>
      <c r="B12" s="181"/>
      <c r="C12" s="11">
        <v>194</v>
      </c>
      <c r="D12" s="12">
        <v>192</v>
      </c>
      <c r="E12" s="25">
        <v>1</v>
      </c>
      <c r="F12" s="12">
        <v>24</v>
      </c>
      <c r="G12" s="12">
        <v>63</v>
      </c>
      <c r="H12" s="12">
        <v>44</v>
      </c>
      <c r="I12" s="12">
        <v>57</v>
      </c>
      <c r="J12" s="12">
        <v>3</v>
      </c>
      <c r="K12" s="12" t="s">
        <v>119</v>
      </c>
      <c r="L12" s="12" t="s">
        <v>119</v>
      </c>
      <c r="M12" s="12" t="s">
        <v>119</v>
      </c>
      <c r="N12" s="12">
        <v>2</v>
      </c>
      <c r="O12" s="12" t="s">
        <v>119</v>
      </c>
      <c r="P12" s="12">
        <v>194</v>
      </c>
      <c r="Q12" s="2"/>
    </row>
    <row r="13" spans="1:17" s="5" customFormat="1" ht="30" customHeight="1" x14ac:dyDescent="0.25">
      <c r="A13" s="180" t="s">
        <v>176</v>
      </c>
      <c r="B13" s="181"/>
      <c r="C13" s="74">
        <v>208</v>
      </c>
      <c r="D13" s="75">
        <v>203</v>
      </c>
      <c r="E13" s="25" t="s">
        <v>152</v>
      </c>
      <c r="F13" s="75">
        <v>24</v>
      </c>
      <c r="G13" s="75">
        <v>51</v>
      </c>
      <c r="H13" s="75">
        <v>39</v>
      </c>
      <c r="I13" s="75">
        <v>85</v>
      </c>
      <c r="J13" s="75">
        <v>3</v>
      </c>
      <c r="K13" s="75">
        <v>1</v>
      </c>
      <c r="L13" s="75" t="s">
        <v>152</v>
      </c>
      <c r="M13" s="75" t="s">
        <v>152</v>
      </c>
      <c r="N13" s="75">
        <v>5</v>
      </c>
      <c r="O13" s="75" t="s">
        <v>152</v>
      </c>
      <c r="P13" s="75">
        <v>208</v>
      </c>
      <c r="Q13" s="2"/>
    </row>
    <row r="14" spans="1:17" s="5" customFormat="1" ht="30" customHeight="1" x14ac:dyDescent="0.25">
      <c r="A14" s="180" t="s">
        <v>177</v>
      </c>
      <c r="B14" s="181"/>
      <c r="C14" s="131">
        <v>196</v>
      </c>
      <c r="D14" s="132">
        <v>194</v>
      </c>
      <c r="E14" s="25" t="s">
        <v>119</v>
      </c>
      <c r="F14" s="132">
        <v>26</v>
      </c>
      <c r="G14" s="132">
        <v>49</v>
      </c>
      <c r="H14" s="132">
        <v>41</v>
      </c>
      <c r="I14" s="132">
        <v>71</v>
      </c>
      <c r="J14" s="132">
        <v>5</v>
      </c>
      <c r="K14" s="132">
        <v>1</v>
      </c>
      <c r="L14" s="132" t="s">
        <v>119</v>
      </c>
      <c r="M14" s="132">
        <v>1</v>
      </c>
      <c r="N14" s="132">
        <v>2</v>
      </c>
      <c r="O14" s="132" t="s">
        <v>119</v>
      </c>
      <c r="P14" s="132">
        <v>196</v>
      </c>
      <c r="Q14" s="2"/>
    </row>
    <row r="15" spans="1:17" s="5" customFormat="1" ht="30" customHeight="1" x14ac:dyDescent="0.25">
      <c r="A15" s="180" t="s">
        <v>193</v>
      </c>
      <c r="B15" s="181"/>
      <c r="C15" s="76">
        <v>255</v>
      </c>
      <c r="D15" s="77">
        <v>255</v>
      </c>
      <c r="E15" s="78" t="s">
        <v>119</v>
      </c>
      <c r="F15" s="77">
        <v>37</v>
      </c>
      <c r="G15" s="77">
        <v>69</v>
      </c>
      <c r="H15" s="77">
        <v>42</v>
      </c>
      <c r="I15" s="77">
        <v>70</v>
      </c>
      <c r="J15" s="77">
        <v>14</v>
      </c>
      <c r="K15" s="77">
        <v>4</v>
      </c>
      <c r="L15" s="77" t="s">
        <v>119</v>
      </c>
      <c r="M15" s="77">
        <v>19</v>
      </c>
      <c r="N15" s="77" t="s">
        <v>119</v>
      </c>
      <c r="O15" s="77" t="s">
        <v>119</v>
      </c>
      <c r="P15" s="77">
        <v>254</v>
      </c>
      <c r="Q15" s="2"/>
    </row>
    <row r="16" spans="1:17" s="5" customFormat="1" ht="30" customHeight="1" x14ac:dyDescent="0.25">
      <c r="A16" s="118"/>
      <c r="B16" s="10" t="s">
        <v>53</v>
      </c>
      <c r="C16" s="79" t="s">
        <v>119</v>
      </c>
      <c r="D16" s="80" t="s">
        <v>119</v>
      </c>
      <c r="E16" s="70" t="s">
        <v>119</v>
      </c>
      <c r="F16" s="80" t="s">
        <v>119</v>
      </c>
      <c r="G16" s="80" t="s">
        <v>119</v>
      </c>
      <c r="H16" s="80" t="s">
        <v>119</v>
      </c>
      <c r="I16" s="80" t="s">
        <v>119</v>
      </c>
      <c r="J16" s="80" t="s">
        <v>119</v>
      </c>
      <c r="K16" s="80" t="s">
        <v>119</v>
      </c>
      <c r="L16" s="80" t="s">
        <v>119</v>
      </c>
      <c r="M16" s="80" t="s">
        <v>119</v>
      </c>
      <c r="N16" s="80" t="s">
        <v>119</v>
      </c>
      <c r="O16" s="80" t="s">
        <v>119</v>
      </c>
      <c r="P16" s="13" t="s">
        <v>119</v>
      </c>
      <c r="Q16" s="2"/>
    </row>
    <row r="17" spans="1:17" s="5" customFormat="1" ht="30" customHeight="1" x14ac:dyDescent="0.25">
      <c r="A17" s="118"/>
      <c r="B17" s="14" t="s">
        <v>52</v>
      </c>
      <c r="C17" s="79" t="s">
        <v>119</v>
      </c>
      <c r="D17" s="80" t="s">
        <v>119</v>
      </c>
      <c r="E17" s="70" t="s">
        <v>119</v>
      </c>
      <c r="F17" s="80" t="s">
        <v>119</v>
      </c>
      <c r="G17" s="80" t="s">
        <v>119</v>
      </c>
      <c r="H17" s="80" t="s">
        <v>119</v>
      </c>
      <c r="I17" s="80" t="s">
        <v>119</v>
      </c>
      <c r="J17" s="80" t="s">
        <v>119</v>
      </c>
      <c r="K17" s="80" t="s">
        <v>119</v>
      </c>
      <c r="L17" s="80" t="s">
        <v>119</v>
      </c>
      <c r="M17" s="80" t="s">
        <v>119</v>
      </c>
      <c r="N17" s="80" t="s">
        <v>119</v>
      </c>
      <c r="O17" s="80" t="s">
        <v>119</v>
      </c>
      <c r="P17" s="80" t="s">
        <v>119</v>
      </c>
      <c r="Q17" s="2"/>
    </row>
    <row r="18" spans="1:17" s="5" customFormat="1" ht="30" customHeight="1" x14ac:dyDescent="0.25">
      <c r="A18" s="15"/>
      <c r="B18" s="16" t="s">
        <v>51</v>
      </c>
      <c r="C18" s="79">
        <v>1</v>
      </c>
      <c r="D18" s="80">
        <v>1</v>
      </c>
      <c r="E18" s="70" t="s">
        <v>119</v>
      </c>
      <c r="F18" s="80">
        <v>1</v>
      </c>
      <c r="G18" s="80" t="s">
        <v>119</v>
      </c>
      <c r="H18" s="80" t="s">
        <v>119</v>
      </c>
      <c r="I18" s="80" t="s">
        <v>119</v>
      </c>
      <c r="J18" s="80" t="s">
        <v>119</v>
      </c>
      <c r="K18" s="80" t="s">
        <v>119</v>
      </c>
      <c r="L18" s="80" t="s">
        <v>119</v>
      </c>
      <c r="M18" s="80" t="s">
        <v>119</v>
      </c>
      <c r="N18" s="80" t="s">
        <v>119</v>
      </c>
      <c r="O18" s="80" t="s">
        <v>119</v>
      </c>
      <c r="P18" s="80">
        <v>1</v>
      </c>
      <c r="Q18" s="2"/>
    </row>
    <row r="19" spans="1:17" ht="30" customHeight="1" x14ac:dyDescent="0.25">
      <c r="A19" s="118"/>
      <c r="B19" s="14" t="s">
        <v>50</v>
      </c>
      <c r="C19" s="79" t="s">
        <v>119</v>
      </c>
      <c r="D19" s="80" t="s">
        <v>119</v>
      </c>
      <c r="E19" s="70" t="s">
        <v>119</v>
      </c>
      <c r="F19" s="70" t="s">
        <v>119</v>
      </c>
      <c r="G19" s="80" t="s">
        <v>119</v>
      </c>
      <c r="H19" s="80" t="s">
        <v>119</v>
      </c>
      <c r="I19" s="80" t="s">
        <v>119</v>
      </c>
      <c r="J19" s="80" t="s">
        <v>119</v>
      </c>
      <c r="K19" s="80" t="s">
        <v>119</v>
      </c>
      <c r="L19" s="80" t="s">
        <v>119</v>
      </c>
      <c r="M19" s="80" t="s">
        <v>119</v>
      </c>
      <c r="N19" s="80" t="s">
        <v>119</v>
      </c>
      <c r="O19" s="80" t="s">
        <v>119</v>
      </c>
      <c r="P19" s="80" t="s">
        <v>119</v>
      </c>
    </row>
    <row r="20" spans="1:17" s="5" customFormat="1" ht="30" customHeight="1" x14ac:dyDescent="0.25">
      <c r="A20" s="118"/>
      <c r="B20" s="14" t="s">
        <v>49</v>
      </c>
      <c r="C20" s="79">
        <v>5</v>
      </c>
      <c r="D20" s="80">
        <v>5</v>
      </c>
      <c r="E20" s="70" t="s">
        <v>119</v>
      </c>
      <c r="F20" s="70">
        <v>1</v>
      </c>
      <c r="G20" s="80">
        <v>2</v>
      </c>
      <c r="H20" s="80">
        <v>1</v>
      </c>
      <c r="I20" s="80">
        <v>1</v>
      </c>
      <c r="J20" s="80" t="s">
        <v>119</v>
      </c>
      <c r="K20" s="80" t="s">
        <v>119</v>
      </c>
      <c r="L20" s="80" t="s">
        <v>119</v>
      </c>
      <c r="M20" s="80" t="s">
        <v>119</v>
      </c>
      <c r="N20" s="80" t="s">
        <v>119</v>
      </c>
      <c r="O20" s="80" t="s">
        <v>119</v>
      </c>
      <c r="P20" s="80">
        <v>5</v>
      </c>
      <c r="Q20" s="2"/>
    </row>
    <row r="21" spans="1:17" s="5" customFormat="1" ht="30" customHeight="1" x14ac:dyDescent="0.25">
      <c r="A21" s="15"/>
      <c r="B21" s="16" t="s">
        <v>48</v>
      </c>
      <c r="C21" s="79">
        <v>96</v>
      </c>
      <c r="D21" s="80">
        <v>96</v>
      </c>
      <c r="E21" s="70" t="s">
        <v>119</v>
      </c>
      <c r="F21" s="80">
        <v>12</v>
      </c>
      <c r="G21" s="80">
        <v>33</v>
      </c>
      <c r="H21" s="80">
        <v>15</v>
      </c>
      <c r="I21" s="80">
        <v>36</v>
      </c>
      <c r="J21" s="80" t="s">
        <v>119</v>
      </c>
      <c r="K21" s="80" t="s">
        <v>119</v>
      </c>
      <c r="L21" s="80" t="s">
        <v>119</v>
      </c>
      <c r="M21" s="80" t="s">
        <v>119</v>
      </c>
      <c r="N21" s="80" t="s">
        <v>119</v>
      </c>
      <c r="O21" s="80" t="s">
        <v>119</v>
      </c>
      <c r="P21" s="80">
        <v>96</v>
      </c>
      <c r="Q21" s="2"/>
    </row>
    <row r="22" spans="1:17" s="5" customFormat="1" ht="30" customHeight="1" x14ac:dyDescent="0.25">
      <c r="A22" s="118"/>
      <c r="B22" s="14" t="s">
        <v>47</v>
      </c>
      <c r="C22" s="79">
        <v>88</v>
      </c>
      <c r="D22" s="80">
        <v>88</v>
      </c>
      <c r="E22" s="70" t="s">
        <v>119</v>
      </c>
      <c r="F22" s="80">
        <v>20</v>
      </c>
      <c r="G22" s="80">
        <v>16</v>
      </c>
      <c r="H22" s="80">
        <v>8</v>
      </c>
      <c r="I22" s="80">
        <v>15</v>
      </c>
      <c r="J22" s="80">
        <v>8</v>
      </c>
      <c r="K22" s="80">
        <v>2</v>
      </c>
      <c r="L22" s="80" t="s">
        <v>119</v>
      </c>
      <c r="M22" s="80">
        <v>19</v>
      </c>
      <c r="N22" s="80" t="s">
        <v>119</v>
      </c>
      <c r="O22" s="80" t="s">
        <v>119</v>
      </c>
      <c r="P22" s="80">
        <v>88</v>
      </c>
      <c r="Q22" s="2"/>
    </row>
    <row r="23" spans="1:17" s="5" customFormat="1" ht="30" customHeight="1" x14ac:dyDescent="0.25">
      <c r="A23" s="19"/>
      <c r="B23" s="81" t="s">
        <v>178</v>
      </c>
      <c r="C23" s="79" t="s">
        <v>119</v>
      </c>
      <c r="D23" s="80" t="s">
        <v>119</v>
      </c>
      <c r="E23" s="70" t="s">
        <v>119</v>
      </c>
      <c r="F23" s="70" t="s">
        <v>119</v>
      </c>
      <c r="G23" s="80" t="s">
        <v>119</v>
      </c>
      <c r="H23" s="80" t="s">
        <v>119</v>
      </c>
      <c r="I23" s="82" t="s">
        <v>119</v>
      </c>
      <c r="J23" s="82" t="s">
        <v>119</v>
      </c>
      <c r="K23" s="80" t="s">
        <v>119</v>
      </c>
      <c r="L23" s="80" t="s">
        <v>119</v>
      </c>
      <c r="M23" s="80" t="s">
        <v>119</v>
      </c>
      <c r="N23" s="80" t="s">
        <v>119</v>
      </c>
      <c r="O23" s="80" t="s">
        <v>119</v>
      </c>
      <c r="P23" s="80" t="s">
        <v>119</v>
      </c>
      <c r="Q23" s="2"/>
    </row>
    <row r="24" spans="1:17" ht="30" customHeight="1" x14ac:dyDescent="0.25">
      <c r="A24" s="118"/>
      <c r="B24" s="14" t="s">
        <v>46</v>
      </c>
      <c r="C24" s="79" t="s">
        <v>119</v>
      </c>
      <c r="D24" s="80" t="s">
        <v>119</v>
      </c>
      <c r="E24" s="70" t="s">
        <v>119</v>
      </c>
      <c r="F24" s="70" t="s">
        <v>119</v>
      </c>
      <c r="G24" s="80" t="s">
        <v>119</v>
      </c>
      <c r="H24" s="80" t="s">
        <v>119</v>
      </c>
      <c r="I24" s="80" t="s">
        <v>119</v>
      </c>
      <c r="J24" s="82" t="s">
        <v>119</v>
      </c>
      <c r="K24" s="80" t="s">
        <v>119</v>
      </c>
      <c r="L24" s="80" t="s">
        <v>119</v>
      </c>
      <c r="M24" s="80" t="s">
        <v>119</v>
      </c>
      <c r="N24" s="80" t="s">
        <v>119</v>
      </c>
      <c r="O24" s="80" t="s">
        <v>119</v>
      </c>
      <c r="P24" s="80" t="s">
        <v>119</v>
      </c>
    </row>
    <row r="25" spans="1:17" ht="30" customHeight="1" x14ac:dyDescent="0.25">
      <c r="A25" s="118"/>
      <c r="B25" s="14" t="s">
        <v>45</v>
      </c>
      <c r="C25" s="79">
        <v>11</v>
      </c>
      <c r="D25" s="80">
        <v>11</v>
      </c>
      <c r="E25" s="70" t="s">
        <v>119</v>
      </c>
      <c r="F25" s="80">
        <v>1</v>
      </c>
      <c r="G25" s="80">
        <v>2</v>
      </c>
      <c r="H25" s="80">
        <v>7</v>
      </c>
      <c r="I25" s="80">
        <v>1</v>
      </c>
      <c r="J25" s="80" t="s">
        <v>119</v>
      </c>
      <c r="K25" s="80" t="s">
        <v>119</v>
      </c>
      <c r="L25" s="80" t="s">
        <v>119</v>
      </c>
      <c r="M25" s="80" t="s">
        <v>119</v>
      </c>
      <c r="N25" s="80" t="s">
        <v>119</v>
      </c>
      <c r="O25" s="80" t="s">
        <v>119</v>
      </c>
      <c r="P25" s="80">
        <v>11</v>
      </c>
    </row>
    <row r="26" spans="1:17" ht="30" customHeight="1" x14ac:dyDescent="0.25">
      <c r="A26" s="118"/>
      <c r="B26" s="14" t="s">
        <v>44</v>
      </c>
      <c r="C26" s="79">
        <v>29</v>
      </c>
      <c r="D26" s="80">
        <v>29</v>
      </c>
      <c r="E26" s="70" t="s">
        <v>119</v>
      </c>
      <c r="F26" s="70">
        <v>1</v>
      </c>
      <c r="G26" s="80">
        <v>2</v>
      </c>
      <c r="H26" s="80">
        <v>6</v>
      </c>
      <c r="I26" s="80">
        <v>12</v>
      </c>
      <c r="J26" s="82">
        <v>6</v>
      </c>
      <c r="K26" s="80">
        <v>2</v>
      </c>
      <c r="L26" s="80" t="s">
        <v>119</v>
      </c>
      <c r="M26" s="80" t="s">
        <v>119</v>
      </c>
      <c r="N26" s="80" t="s">
        <v>119</v>
      </c>
      <c r="O26" s="80" t="s">
        <v>119</v>
      </c>
      <c r="P26" s="80">
        <v>29</v>
      </c>
    </row>
    <row r="27" spans="1:17" ht="30" customHeight="1" x14ac:dyDescent="0.25">
      <c r="A27" s="33"/>
      <c r="B27" s="83" t="s">
        <v>43</v>
      </c>
      <c r="C27" s="84">
        <v>25</v>
      </c>
      <c r="D27" s="85">
        <v>25</v>
      </c>
      <c r="E27" s="86" t="s">
        <v>119</v>
      </c>
      <c r="F27" s="85">
        <v>1</v>
      </c>
      <c r="G27" s="85">
        <v>14</v>
      </c>
      <c r="H27" s="85">
        <v>5</v>
      </c>
      <c r="I27" s="85">
        <v>5</v>
      </c>
      <c r="J27" s="85" t="s">
        <v>119</v>
      </c>
      <c r="K27" s="80" t="s">
        <v>119</v>
      </c>
      <c r="L27" s="80" t="s">
        <v>119</v>
      </c>
      <c r="M27" s="85" t="s">
        <v>119</v>
      </c>
      <c r="N27" s="85" t="s">
        <v>119</v>
      </c>
      <c r="O27" s="85" t="s">
        <v>119</v>
      </c>
      <c r="P27" s="85">
        <v>24</v>
      </c>
    </row>
    <row r="28" spans="1:17" x14ac:dyDescent="0.25">
      <c r="J28" s="48"/>
      <c r="K28" s="48"/>
      <c r="L28" s="48"/>
      <c r="P28" s="25" t="s">
        <v>153</v>
      </c>
    </row>
    <row r="29" spans="1:17" x14ac:dyDescent="0.25">
      <c r="A29" s="5" t="s">
        <v>284</v>
      </c>
    </row>
  </sheetData>
  <sheetProtection formatCells="0"/>
  <customSheetViews>
    <customSheetView guid="{872F8F3E-474A-4822-A3CE-BBB7F86D40B1}">
      <selection activeCell="C8" sqref="C8:O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election activeCell="C8" sqref="C8:O8"/>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election activeCell="C8" sqref="C8:O8"/>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topLeftCell="A4">
      <selection activeCell="B34" sqref="B34"/>
      <pageMargins left="0.70866141732283472" right="0.19685039370078741" top="0.59055118110236227" bottom="0.59055118110236227" header="0.51181102362204722" footer="0.51181102362204722"/>
      <printOptions horizontalCentered="1"/>
      <pageSetup paperSize="9" scale="71" orientation="portrait" r:id="rId4"/>
      <headerFooter alignWithMargins="0"/>
    </customSheetView>
  </customSheetViews>
  <mergeCells count="13">
    <mergeCell ref="A11:B11"/>
    <mergeCell ref="A12:B12"/>
    <mergeCell ref="A13:B13"/>
    <mergeCell ref="A14:B14"/>
    <mergeCell ref="A15:B15"/>
    <mergeCell ref="P8:P10"/>
    <mergeCell ref="A3:P3"/>
    <mergeCell ref="C9:C10"/>
    <mergeCell ref="N9:N10"/>
    <mergeCell ref="O9:O10"/>
    <mergeCell ref="C8:O8"/>
    <mergeCell ref="D9:M9"/>
    <mergeCell ref="A8:B10"/>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0"/>
  <sheetViews>
    <sheetView view="pageLayout" zoomScale="85" zoomScaleNormal="100" zoomScaleSheetLayoutView="100" zoomScalePageLayoutView="85" workbookViewId="0">
      <selection activeCell="G1" sqref="G1"/>
    </sheetView>
  </sheetViews>
  <sheetFormatPr defaultColWidth="1.6640625" defaultRowHeight="12" x14ac:dyDescent="0.25"/>
  <cols>
    <col min="1" max="2" width="4.796875" style="2" customWidth="1"/>
    <col min="3" max="3" width="22.73046875" style="2" customWidth="1"/>
    <col min="4" max="8" width="13.59765625" style="2" customWidth="1"/>
    <col min="9" max="10" width="5.33203125" style="2" bestFit="1" customWidth="1"/>
    <col min="11" max="11" width="4.53125" style="2" bestFit="1" customWidth="1"/>
    <col min="12" max="14" width="9.1328125" style="2" bestFit="1" customWidth="1"/>
    <col min="15" max="15" width="4.53125" style="2" bestFit="1" customWidth="1"/>
    <col min="16" max="16" width="9.1328125" style="2" bestFit="1" customWidth="1"/>
    <col min="17" max="17" width="7.19921875" style="2" bestFit="1" customWidth="1"/>
    <col min="18" max="18" width="7" style="2" bestFit="1" customWidth="1"/>
    <col min="19" max="19" width="5.33203125" style="2" bestFit="1" customWidth="1"/>
    <col min="20" max="20" width="4.53125" style="2" bestFit="1" customWidth="1"/>
    <col min="21" max="21" width="9" style="2" bestFit="1" customWidth="1"/>
    <col min="22" max="22" width="7.19921875" style="2" bestFit="1" customWidth="1"/>
    <col min="23" max="23" width="5.33203125" style="2" bestFit="1" customWidth="1"/>
    <col min="24" max="16384" width="1.6640625" style="2"/>
  </cols>
  <sheetData>
    <row r="1" spans="1:23" s="4" customFormat="1" ht="18.75" x14ac:dyDescent="0.25">
      <c r="A1" s="4" t="str">
        <f ca="1">MID(CELL("FILENAME",A1),FIND("]",CELL("FILENAME",A1))+1,99)&amp;"　"&amp;"捜査事件の被疑者数"</f>
        <v>121　捜査事件の被疑者数</v>
      </c>
    </row>
    <row r="2" spans="1:23" s="5" customFormat="1" x14ac:dyDescent="0.25"/>
    <row r="3" spans="1:23" s="120" customFormat="1" ht="24" customHeight="1" x14ac:dyDescent="0.25">
      <c r="A3" s="2" t="s">
        <v>159</v>
      </c>
      <c r="B3" s="28"/>
      <c r="C3" s="28"/>
      <c r="D3" s="28"/>
      <c r="E3" s="28"/>
      <c r="F3" s="28"/>
      <c r="G3" s="28"/>
      <c r="H3" s="28"/>
      <c r="I3" s="28"/>
      <c r="J3" s="28"/>
      <c r="K3" s="28"/>
      <c r="L3" s="28"/>
      <c r="M3" s="28"/>
      <c r="N3" s="28"/>
      <c r="O3" s="28"/>
      <c r="P3" s="28"/>
      <c r="Q3" s="28"/>
      <c r="R3" s="28"/>
      <c r="S3" s="28"/>
      <c r="T3" s="28"/>
      <c r="U3" s="28"/>
      <c r="V3" s="28"/>
      <c r="W3" s="28"/>
    </row>
    <row r="4" spans="1:23" s="120" customFormat="1" x14ac:dyDescent="0.25"/>
    <row r="5" spans="1:23" s="120" customFormat="1" ht="1.05" customHeight="1" x14ac:dyDescent="0.25"/>
    <row r="6" spans="1:23" ht="1.05" customHeight="1" x14ac:dyDescent="0.25"/>
    <row r="7" spans="1:23" ht="28.25" customHeight="1" x14ac:dyDescent="0.25">
      <c r="A7" s="203" t="s">
        <v>200</v>
      </c>
      <c r="B7" s="204"/>
      <c r="C7" s="204"/>
      <c r="D7" s="116" t="s">
        <v>174</v>
      </c>
      <c r="E7" s="124" t="s">
        <v>175</v>
      </c>
      <c r="F7" s="124" t="s">
        <v>176</v>
      </c>
      <c r="G7" s="119" t="s">
        <v>177</v>
      </c>
      <c r="H7" s="119" t="s">
        <v>193</v>
      </c>
      <c r="K7" s="5"/>
    </row>
    <row r="8" spans="1:23" ht="28.25" customHeight="1" x14ac:dyDescent="0.25">
      <c r="A8" s="178" t="s">
        <v>41</v>
      </c>
      <c r="B8" s="178"/>
      <c r="C8" s="179"/>
      <c r="D8" s="40">
        <v>622</v>
      </c>
      <c r="E8" s="40">
        <v>527</v>
      </c>
      <c r="F8" s="40">
        <v>487</v>
      </c>
      <c r="G8" s="129">
        <v>617</v>
      </c>
      <c r="H8" s="13">
        <v>720</v>
      </c>
    </row>
    <row r="9" spans="1:23" ht="28.25" customHeight="1" x14ac:dyDescent="0.25">
      <c r="A9" s="156"/>
      <c r="B9" s="205" t="s">
        <v>95</v>
      </c>
      <c r="C9" s="205"/>
      <c r="D9" s="2">
        <v>30</v>
      </c>
      <c r="E9" s="2">
        <v>28</v>
      </c>
      <c r="F9" s="2">
        <v>32</v>
      </c>
      <c r="G9" s="25">
        <v>24</v>
      </c>
      <c r="H9" s="70">
        <v>39</v>
      </c>
    </row>
    <row r="10" spans="1:23" ht="28.25" customHeight="1" x14ac:dyDescent="0.25">
      <c r="A10" s="156"/>
      <c r="B10" s="206" t="s">
        <v>94</v>
      </c>
      <c r="C10" s="207"/>
      <c r="D10" s="40">
        <v>592</v>
      </c>
      <c r="E10" s="40">
        <v>499</v>
      </c>
      <c r="F10" s="40">
        <v>455</v>
      </c>
      <c r="G10" s="129">
        <v>593</v>
      </c>
      <c r="H10" s="13">
        <v>681</v>
      </c>
    </row>
    <row r="11" spans="1:23" ht="28.25" customHeight="1" x14ac:dyDescent="0.25">
      <c r="A11" s="156"/>
      <c r="B11" s="154"/>
      <c r="C11" s="125" t="s">
        <v>221</v>
      </c>
      <c r="D11" s="12" t="s">
        <v>119</v>
      </c>
      <c r="E11" s="40">
        <v>1</v>
      </c>
      <c r="F11" s="12" t="s">
        <v>152</v>
      </c>
      <c r="G11" s="129" t="s">
        <v>152</v>
      </c>
      <c r="H11" s="13" t="s">
        <v>119</v>
      </c>
    </row>
    <row r="12" spans="1:23" ht="28.25" customHeight="1" x14ac:dyDescent="0.25">
      <c r="A12" s="156"/>
      <c r="B12" s="154"/>
      <c r="C12" s="125" t="s">
        <v>222</v>
      </c>
      <c r="D12" s="40">
        <v>506</v>
      </c>
      <c r="E12" s="40">
        <v>417</v>
      </c>
      <c r="F12" s="40">
        <v>373</v>
      </c>
      <c r="G12" s="129">
        <v>521</v>
      </c>
      <c r="H12" s="13">
        <v>571</v>
      </c>
    </row>
    <row r="13" spans="1:23" ht="28.25" customHeight="1" x14ac:dyDescent="0.25">
      <c r="A13" s="156"/>
      <c r="B13" s="154"/>
      <c r="C13" s="125" t="s">
        <v>223</v>
      </c>
      <c r="D13" s="40">
        <v>82</v>
      </c>
      <c r="E13" s="40">
        <v>81</v>
      </c>
      <c r="F13" s="40">
        <v>80</v>
      </c>
      <c r="G13" s="129">
        <v>71</v>
      </c>
      <c r="H13" s="13">
        <v>103</v>
      </c>
    </row>
    <row r="14" spans="1:23" ht="28.25" customHeight="1" x14ac:dyDescent="0.25">
      <c r="A14" s="156"/>
      <c r="B14" s="154"/>
      <c r="C14" s="125" t="s">
        <v>224</v>
      </c>
      <c r="D14" s="12" t="s">
        <v>119</v>
      </c>
      <c r="E14" s="12" t="s">
        <v>119</v>
      </c>
      <c r="F14" s="12" t="s">
        <v>152</v>
      </c>
      <c r="G14" s="129" t="s">
        <v>152</v>
      </c>
      <c r="H14" s="13" t="s">
        <v>119</v>
      </c>
    </row>
    <row r="15" spans="1:23" ht="28.25" customHeight="1" x14ac:dyDescent="0.25">
      <c r="A15" s="157"/>
      <c r="B15" s="155"/>
      <c r="C15" s="123" t="s">
        <v>89</v>
      </c>
      <c r="D15" s="40">
        <v>4</v>
      </c>
      <c r="E15" s="12" t="s">
        <v>119</v>
      </c>
      <c r="F15" s="40">
        <v>2</v>
      </c>
      <c r="G15" s="129">
        <v>1</v>
      </c>
      <c r="H15" s="13">
        <v>7</v>
      </c>
    </row>
    <row r="16" spans="1:23" ht="28.25" customHeight="1" x14ac:dyDescent="0.25">
      <c r="A16" s="178" t="s">
        <v>12</v>
      </c>
      <c r="B16" s="178"/>
      <c r="C16" s="179"/>
      <c r="D16" s="40">
        <v>594</v>
      </c>
      <c r="E16" s="40">
        <v>495</v>
      </c>
      <c r="F16" s="40">
        <v>463</v>
      </c>
      <c r="G16" s="129">
        <v>578</v>
      </c>
      <c r="H16" s="13">
        <v>682</v>
      </c>
    </row>
    <row r="17" spans="1:11" ht="28.25" customHeight="1" x14ac:dyDescent="0.25">
      <c r="A17" s="152"/>
      <c r="B17" s="206" t="s">
        <v>93</v>
      </c>
      <c r="C17" s="207"/>
      <c r="D17" s="40">
        <v>219</v>
      </c>
      <c r="E17" s="40">
        <v>202</v>
      </c>
      <c r="F17" s="40">
        <v>204</v>
      </c>
      <c r="G17" s="129">
        <v>196</v>
      </c>
      <c r="H17" s="13">
        <v>255</v>
      </c>
    </row>
    <row r="18" spans="1:11" ht="28.25" customHeight="1" x14ac:dyDescent="0.25">
      <c r="A18" s="152"/>
      <c r="B18" s="154"/>
      <c r="C18" s="123" t="s">
        <v>160</v>
      </c>
      <c r="D18" s="12" t="s">
        <v>119</v>
      </c>
      <c r="E18" s="12" t="s">
        <v>119</v>
      </c>
      <c r="F18" s="12" t="s">
        <v>152</v>
      </c>
      <c r="G18" s="129" t="s">
        <v>152</v>
      </c>
      <c r="H18" s="13" t="s">
        <v>119</v>
      </c>
    </row>
    <row r="19" spans="1:11" ht="28.25" customHeight="1" x14ac:dyDescent="0.25">
      <c r="A19" s="152"/>
      <c r="B19" s="154"/>
      <c r="C19" s="125" t="s">
        <v>225</v>
      </c>
      <c r="D19" s="40">
        <v>219</v>
      </c>
      <c r="E19" s="40">
        <v>202</v>
      </c>
      <c r="F19" s="40">
        <v>204</v>
      </c>
      <c r="G19" s="129">
        <v>196</v>
      </c>
      <c r="H19" s="13">
        <v>255</v>
      </c>
    </row>
    <row r="20" spans="1:11" ht="28.25" customHeight="1" x14ac:dyDescent="0.25">
      <c r="A20" s="152"/>
      <c r="B20" s="155"/>
      <c r="C20" s="125" t="s">
        <v>226</v>
      </c>
      <c r="D20" s="12" t="s">
        <v>119</v>
      </c>
      <c r="E20" s="12" t="s">
        <v>119</v>
      </c>
      <c r="F20" s="12" t="s">
        <v>152</v>
      </c>
      <c r="G20" s="129" t="s">
        <v>152</v>
      </c>
      <c r="H20" s="13" t="s">
        <v>119</v>
      </c>
    </row>
    <row r="21" spans="1:11" ht="28.25" customHeight="1" x14ac:dyDescent="0.25">
      <c r="A21" s="152"/>
      <c r="B21" s="206" t="s">
        <v>92</v>
      </c>
      <c r="C21" s="207"/>
      <c r="D21" s="40">
        <v>265</v>
      </c>
      <c r="E21" s="40">
        <v>224</v>
      </c>
      <c r="F21" s="40">
        <v>200</v>
      </c>
      <c r="G21" s="129">
        <v>249</v>
      </c>
      <c r="H21" s="13">
        <v>298</v>
      </c>
    </row>
    <row r="22" spans="1:11" ht="28.25" customHeight="1" x14ac:dyDescent="0.25">
      <c r="A22" s="152"/>
      <c r="B22" s="154"/>
      <c r="C22" s="123" t="s">
        <v>161</v>
      </c>
      <c r="D22" s="40">
        <v>207</v>
      </c>
      <c r="E22" s="40">
        <v>159</v>
      </c>
      <c r="F22" s="40">
        <v>139</v>
      </c>
      <c r="G22" s="129">
        <v>183</v>
      </c>
      <c r="H22" s="13">
        <v>222</v>
      </c>
    </row>
    <row r="23" spans="1:11" ht="28.25" customHeight="1" x14ac:dyDescent="0.25">
      <c r="A23" s="152"/>
      <c r="B23" s="154"/>
      <c r="C23" s="125" t="s">
        <v>227</v>
      </c>
      <c r="D23" s="40">
        <v>33</v>
      </c>
      <c r="E23" s="40">
        <v>41</v>
      </c>
      <c r="F23" s="40">
        <v>40</v>
      </c>
      <c r="G23" s="129">
        <v>41</v>
      </c>
      <c r="H23" s="13">
        <v>47</v>
      </c>
    </row>
    <row r="24" spans="1:11" ht="28.25" customHeight="1" x14ac:dyDescent="0.25">
      <c r="A24" s="152"/>
      <c r="B24" s="155"/>
      <c r="C24" s="123" t="s">
        <v>69</v>
      </c>
      <c r="D24" s="40">
        <v>25</v>
      </c>
      <c r="E24" s="40">
        <v>24</v>
      </c>
      <c r="F24" s="40">
        <v>21</v>
      </c>
      <c r="G24" s="129">
        <v>25</v>
      </c>
      <c r="H24" s="13">
        <v>29</v>
      </c>
    </row>
    <row r="25" spans="1:11" ht="28.25" customHeight="1" x14ac:dyDescent="0.25">
      <c r="A25" s="152"/>
      <c r="B25" s="210" t="s">
        <v>91</v>
      </c>
      <c r="C25" s="210"/>
      <c r="D25" s="12" t="s">
        <v>119</v>
      </c>
      <c r="E25" s="12" t="s">
        <v>119</v>
      </c>
      <c r="F25" s="40">
        <v>2</v>
      </c>
      <c r="G25" s="129">
        <v>1</v>
      </c>
      <c r="H25" s="13">
        <v>1</v>
      </c>
    </row>
    <row r="26" spans="1:11" ht="28.25" customHeight="1" x14ac:dyDescent="0.25">
      <c r="A26" s="152"/>
      <c r="B26" s="206" t="s">
        <v>90</v>
      </c>
      <c r="C26" s="207"/>
      <c r="D26" s="40">
        <v>110</v>
      </c>
      <c r="E26" s="40">
        <v>69</v>
      </c>
      <c r="F26" s="40">
        <v>57</v>
      </c>
      <c r="G26" s="129">
        <v>132</v>
      </c>
      <c r="H26" s="13">
        <v>128</v>
      </c>
    </row>
    <row r="27" spans="1:11" ht="28.25" customHeight="1" x14ac:dyDescent="0.25">
      <c r="A27" s="152"/>
      <c r="B27" s="154"/>
      <c r="C27" s="125" t="s">
        <v>228</v>
      </c>
      <c r="D27" s="40">
        <v>110</v>
      </c>
      <c r="E27" s="40">
        <v>69</v>
      </c>
      <c r="F27" s="40">
        <v>57</v>
      </c>
      <c r="G27" s="129">
        <v>132</v>
      </c>
      <c r="H27" s="13">
        <v>128</v>
      </c>
    </row>
    <row r="28" spans="1:11" ht="28.25" customHeight="1" x14ac:dyDescent="0.25">
      <c r="A28" s="153"/>
      <c r="B28" s="155"/>
      <c r="C28" s="125" t="s">
        <v>229</v>
      </c>
      <c r="D28" s="12" t="s">
        <v>119</v>
      </c>
      <c r="E28" s="12" t="s">
        <v>119</v>
      </c>
      <c r="F28" s="12" t="s">
        <v>152</v>
      </c>
      <c r="G28" s="129" t="s">
        <v>152</v>
      </c>
      <c r="H28" s="13" t="s">
        <v>119</v>
      </c>
    </row>
    <row r="29" spans="1:11" ht="28.25" customHeight="1" x14ac:dyDescent="0.25">
      <c r="A29" s="208" t="s">
        <v>11</v>
      </c>
      <c r="B29" s="209"/>
      <c r="C29" s="209"/>
      <c r="D29" s="46">
        <v>28</v>
      </c>
      <c r="E29" s="46">
        <v>32</v>
      </c>
      <c r="F29" s="46">
        <v>24</v>
      </c>
      <c r="G29" s="133">
        <v>39</v>
      </c>
      <c r="H29" s="24">
        <v>38</v>
      </c>
    </row>
    <row r="30" spans="1:11" x14ac:dyDescent="0.25">
      <c r="H30" s="25" t="s">
        <v>170</v>
      </c>
      <c r="K30" s="5"/>
    </row>
  </sheetData>
  <sheetProtection formatCells="0"/>
  <customSheetViews>
    <customSheetView guid="{872F8F3E-474A-4822-A3CE-BBB7F86D40B1}">
      <selection activeCell="E13" sqref="E13"/>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election activeCell="E13" sqref="E13"/>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election activeCell="E13" sqref="E13"/>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selection activeCell="F1" sqref="F1"/>
      <pageMargins left="0.19685039370078741" right="0.19685039370078741" top="0.59055118110236227" bottom="0.59055118110236227" header="0.51181102362204722" footer="0.51181102362204722"/>
      <printOptions horizontalCentered="1"/>
      <pageSetup paperSize="9" fitToHeight="0" orientation="portrait" r:id="rId4"/>
      <headerFooter alignWithMargins="0"/>
    </customSheetView>
  </customSheetViews>
  <mergeCells count="10">
    <mergeCell ref="A7:C7"/>
    <mergeCell ref="B9:C9"/>
    <mergeCell ref="B10:C10"/>
    <mergeCell ref="A8:C8"/>
    <mergeCell ref="A29:C29"/>
    <mergeCell ref="B25:C25"/>
    <mergeCell ref="B17:C17"/>
    <mergeCell ref="B21:C21"/>
    <mergeCell ref="B26:C26"/>
    <mergeCell ref="A16:C16"/>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tabSelected="1" view="pageLayout" zoomScale="85" zoomScaleNormal="100" zoomScaleSheetLayoutView="100" zoomScalePageLayoutView="85" workbookViewId="0">
      <selection activeCell="F8" sqref="F8"/>
    </sheetView>
  </sheetViews>
  <sheetFormatPr defaultColWidth="1.6640625" defaultRowHeight="12" x14ac:dyDescent="0.25"/>
  <cols>
    <col min="1" max="3" width="3" style="2" customWidth="1"/>
    <col min="4" max="4" width="12.1328125" style="2" customWidth="1"/>
    <col min="5" max="14" width="8" style="2" customWidth="1"/>
    <col min="15" max="15" width="13.796875" style="2" customWidth="1"/>
    <col min="16" max="16384" width="1.6640625" style="2"/>
  </cols>
  <sheetData>
    <row r="1" spans="1:14" s="4" customFormat="1" ht="18.75" x14ac:dyDescent="0.25">
      <c r="A1" s="4" t="str">
        <f ca="1">MID(CELL("FILENAME",A1),FIND("]",CELL("FILENAME",A1))+1,99)&amp;"　"&amp;"刑事犯罪発生検挙状況　－　認知件数"</f>
        <v>122(1)　刑事犯罪発生検挙状況　－　認知件数</v>
      </c>
    </row>
    <row r="2" spans="1:14" s="5" customFormat="1" x14ac:dyDescent="0.25"/>
    <row r="3" spans="1:14" s="120" customFormat="1" ht="1.05" customHeight="1" x14ac:dyDescent="0.25"/>
    <row r="4" spans="1:14" s="5" customFormat="1" ht="1.05" customHeight="1" x14ac:dyDescent="0.25"/>
    <row r="5" spans="1:14" s="28" customFormat="1" ht="1.05" customHeight="1" x14ac:dyDescent="0.25"/>
    <row r="6" spans="1:14" ht="1.05" customHeight="1" x14ac:dyDescent="0.25"/>
    <row r="7" spans="1:14" s="36" customFormat="1" ht="28.25" customHeight="1" x14ac:dyDescent="0.25">
      <c r="A7" s="174" t="s">
        <v>202</v>
      </c>
      <c r="B7" s="174"/>
      <c r="C7" s="174"/>
      <c r="D7" s="212"/>
      <c r="E7" s="166" t="s">
        <v>289</v>
      </c>
      <c r="F7" s="211"/>
      <c r="G7" s="166" t="s">
        <v>175</v>
      </c>
      <c r="H7" s="211"/>
      <c r="I7" s="166" t="s">
        <v>176</v>
      </c>
      <c r="J7" s="211"/>
      <c r="K7" s="166" t="s">
        <v>177</v>
      </c>
      <c r="L7" s="211"/>
      <c r="M7" s="166" t="s">
        <v>193</v>
      </c>
      <c r="N7" s="211"/>
    </row>
    <row r="8" spans="1:14" s="36" customFormat="1" ht="28.25" customHeight="1" x14ac:dyDescent="0.25">
      <c r="A8" s="213"/>
      <c r="B8" s="213"/>
      <c r="C8" s="213"/>
      <c r="D8" s="214"/>
      <c r="E8" s="55" t="s">
        <v>237</v>
      </c>
      <c r="F8" s="55" t="s">
        <v>238</v>
      </c>
      <c r="G8" s="55" t="s">
        <v>237</v>
      </c>
      <c r="H8" s="55" t="s">
        <v>238</v>
      </c>
      <c r="I8" s="55" t="s">
        <v>237</v>
      </c>
      <c r="J8" s="69" t="s">
        <v>238</v>
      </c>
      <c r="K8" s="55" t="s">
        <v>237</v>
      </c>
      <c r="L8" s="69" t="s">
        <v>238</v>
      </c>
      <c r="M8" s="55" t="s">
        <v>237</v>
      </c>
      <c r="N8" s="69" t="s">
        <v>238</v>
      </c>
    </row>
    <row r="9" spans="1:14" ht="25.9" customHeight="1" x14ac:dyDescent="0.25">
      <c r="A9" s="179" t="s">
        <v>38</v>
      </c>
      <c r="B9" s="207"/>
      <c r="C9" s="210"/>
      <c r="D9" s="210"/>
      <c r="E9" s="12">
        <v>1374</v>
      </c>
      <c r="F9" s="12">
        <v>954</v>
      </c>
      <c r="G9" s="12">
        <v>1032</v>
      </c>
      <c r="H9" s="12">
        <v>835</v>
      </c>
      <c r="I9" s="12">
        <v>932</v>
      </c>
      <c r="J9" s="12">
        <v>686</v>
      </c>
      <c r="K9" s="129">
        <v>1022</v>
      </c>
      <c r="L9" s="129">
        <v>716</v>
      </c>
      <c r="M9" s="13">
        <v>1279</v>
      </c>
      <c r="N9" s="13">
        <v>772</v>
      </c>
    </row>
    <row r="10" spans="1:14" ht="25.9" customHeight="1" x14ac:dyDescent="0.25">
      <c r="A10" s="215"/>
      <c r="B10" s="206" t="s">
        <v>252</v>
      </c>
      <c r="C10" s="219"/>
      <c r="D10" s="207"/>
      <c r="E10" s="12">
        <v>14</v>
      </c>
      <c r="F10" s="12">
        <v>9</v>
      </c>
      <c r="G10" s="12">
        <v>3</v>
      </c>
      <c r="H10" s="12">
        <v>3</v>
      </c>
      <c r="I10" s="12">
        <v>3</v>
      </c>
      <c r="J10" s="12">
        <v>7</v>
      </c>
      <c r="K10" s="129">
        <v>7</v>
      </c>
      <c r="L10" s="129">
        <v>11</v>
      </c>
      <c r="M10" s="13">
        <v>8</v>
      </c>
      <c r="N10" s="13">
        <v>4</v>
      </c>
    </row>
    <row r="11" spans="1:14" ht="25.9" customHeight="1" x14ac:dyDescent="0.25">
      <c r="A11" s="216"/>
      <c r="B11" s="57"/>
      <c r="C11" s="210" t="s">
        <v>85</v>
      </c>
      <c r="D11" s="210"/>
      <c r="E11" s="12">
        <v>4</v>
      </c>
      <c r="F11" s="12" t="s">
        <v>152</v>
      </c>
      <c r="G11" s="12">
        <v>1</v>
      </c>
      <c r="H11" s="12" t="s">
        <v>152</v>
      </c>
      <c r="I11" s="12">
        <v>2</v>
      </c>
      <c r="J11" s="12">
        <v>1</v>
      </c>
      <c r="K11" s="129">
        <v>2</v>
      </c>
      <c r="L11" s="129">
        <v>1</v>
      </c>
      <c r="M11" s="13">
        <v>2</v>
      </c>
      <c r="N11" s="13" t="s">
        <v>152</v>
      </c>
    </row>
    <row r="12" spans="1:14" ht="25.9" customHeight="1" x14ac:dyDescent="0.25">
      <c r="A12" s="216"/>
      <c r="B12" s="57"/>
      <c r="C12" s="210" t="s">
        <v>84</v>
      </c>
      <c r="D12" s="210"/>
      <c r="E12" s="12">
        <v>1</v>
      </c>
      <c r="F12" s="12">
        <v>4</v>
      </c>
      <c r="G12" s="12">
        <v>1</v>
      </c>
      <c r="H12" s="12">
        <v>1</v>
      </c>
      <c r="I12" s="12" t="s">
        <v>152</v>
      </c>
      <c r="J12" s="12">
        <v>3</v>
      </c>
      <c r="K12" s="129">
        <v>2</v>
      </c>
      <c r="L12" s="129">
        <v>2</v>
      </c>
      <c r="M12" s="13">
        <v>4</v>
      </c>
      <c r="N12" s="13">
        <v>1</v>
      </c>
    </row>
    <row r="13" spans="1:14" ht="25.9" customHeight="1" x14ac:dyDescent="0.25">
      <c r="A13" s="216"/>
      <c r="B13" s="57"/>
      <c r="C13" s="210" t="s">
        <v>83</v>
      </c>
      <c r="D13" s="210"/>
      <c r="E13" s="12">
        <v>5</v>
      </c>
      <c r="F13" s="12">
        <v>2</v>
      </c>
      <c r="G13" s="12" t="s">
        <v>152</v>
      </c>
      <c r="H13" s="12">
        <v>2</v>
      </c>
      <c r="I13" s="12" t="s">
        <v>152</v>
      </c>
      <c r="J13" s="12">
        <v>2</v>
      </c>
      <c r="K13" s="129">
        <v>3</v>
      </c>
      <c r="L13" s="129">
        <v>5</v>
      </c>
      <c r="M13" s="13" t="s">
        <v>152</v>
      </c>
      <c r="N13" s="13" t="s">
        <v>152</v>
      </c>
    </row>
    <row r="14" spans="1:14" ht="25.9" customHeight="1" x14ac:dyDescent="0.25">
      <c r="A14" s="217"/>
      <c r="B14" s="58"/>
      <c r="C14" s="218" t="s">
        <v>293</v>
      </c>
      <c r="D14" s="218"/>
      <c r="E14" s="12">
        <v>4</v>
      </c>
      <c r="F14" s="12">
        <v>3</v>
      </c>
      <c r="G14" s="12">
        <v>1</v>
      </c>
      <c r="H14" s="12" t="s">
        <v>152</v>
      </c>
      <c r="I14" s="12">
        <v>1</v>
      </c>
      <c r="J14" s="12">
        <v>1</v>
      </c>
      <c r="K14" s="129" t="s">
        <v>152</v>
      </c>
      <c r="L14" s="129">
        <v>3</v>
      </c>
      <c r="M14" s="13">
        <v>2</v>
      </c>
      <c r="N14" s="13">
        <v>3</v>
      </c>
    </row>
    <row r="15" spans="1:14" ht="25.9" customHeight="1" x14ac:dyDescent="0.25">
      <c r="A15" s="117"/>
      <c r="B15" s="206" t="s">
        <v>163</v>
      </c>
      <c r="C15" s="178"/>
      <c r="D15" s="179"/>
      <c r="E15" s="12">
        <v>1360</v>
      </c>
      <c r="F15" s="12">
        <v>945</v>
      </c>
      <c r="G15" s="12">
        <v>1029</v>
      </c>
      <c r="H15" s="12">
        <v>832</v>
      </c>
      <c r="I15" s="12">
        <v>929</v>
      </c>
      <c r="J15" s="12">
        <v>679</v>
      </c>
      <c r="K15" s="129">
        <v>1015</v>
      </c>
      <c r="L15" s="129">
        <v>705</v>
      </c>
      <c r="M15" s="13">
        <v>1271</v>
      </c>
      <c r="N15" s="13">
        <v>768</v>
      </c>
    </row>
    <row r="16" spans="1:14" ht="25.9" customHeight="1" x14ac:dyDescent="0.25">
      <c r="A16" s="117"/>
      <c r="B16" s="59"/>
      <c r="C16" s="210" t="s">
        <v>82</v>
      </c>
      <c r="D16" s="210"/>
      <c r="E16" s="12">
        <v>948</v>
      </c>
      <c r="F16" s="12">
        <v>707</v>
      </c>
      <c r="G16" s="12">
        <v>654</v>
      </c>
      <c r="H16" s="12">
        <v>632</v>
      </c>
      <c r="I16" s="12">
        <v>625</v>
      </c>
      <c r="J16" s="12">
        <v>499</v>
      </c>
      <c r="K16" s="129">
        <v>634</v>
      </c>
      <c r="L16" s="129">
        <v>534</v>
      </c>
      <c r="M16" s="13">
        <v>795</v>
      </c>
      <c r="N16" s="13">
        <v>525</v>
      </c>
    </row>
    <row r="17" spans="1:14" ht="25.9" customHeight="1" x14ac:dyDescent="0.25">
      <c r="A17" s="117"/>
      <c r="B17" s="59"/>
      <c r="C17" s="206" t="s">
        <v>81</v>
      </c>
      <c r="D17" s="207"/>
      <c r="E17" s="12">
        <v>60</v>
      </c>
      <c r="F17" s="12">
        <v>55</v>
      </c>
      <c r="G17" s="12">
        <v>66</v>
      </c>
      <c r="H17" s="12">
        <v>34</v>
      </c>
      <c r="I17" s="12">
        <v>45</v>
      </c>
      <c r="J17" s="12">
        <v>47</v>
      </c>
      <c r="K17" s="129">
        <v>50</v>
      </c>
      <c r="L17" s="129">
        <v>41</v>
      </c>
      <c r="M17" s="13">
        <v>82</v>
      </c>
      <c r="N17" s="13">
        <v>61</v>
      </c>
    </row>
    <row r="18" spans="1:14" ht="25.9" customHeight="1" x14ac:dyDescent="0.25">
      <c r="A18" s="117"/>
      <c r="B18" s="59"/>
      <c r="C18" s="57"/>
      <c r="D18" s="123" t="s">
        <v>80</v>
      </c>
      <c r="E18" s="12">
        <v>36</v>
      </c>
      <c r="F18" s="12">
        <v>21</v>
      </c>
      <c r="G18" s="12">
        <v>27</v>
      </c>
      <c r="H18" s="12">
        <v>14</v>
      </c>
      <c r="I18" s="12">
        <v>20</v>
      </c>
      <c r="J18" s="12">
        <v>18</v>
      </c>
      <c r="K18" s="129">
        <v>21</v>
      </c>
      <c r="L18" s="129">
        <v>14</v>
      </c>
      <c r="M18" s="13">
        <v>34</v>
      </c>
      <c r="N18" s="13">
        <v>20</v>
      </c>
    </row>
    <row r="19" spans="1:14" ht="25.9" customHeight="1" x14ac:dyDescent="0.25">
      <c r="A19" s="117"/>
      <c r="B19" s="59"/>
      <c r="C19" s="57"/>
      <c r="D19" s="123" t="s">
        <v>79</v>
      </c>
      <c r="E19" s="12">
        <v>17</v>
      </c>
      <c r="F19" s="12">
        <v>29</v>
      </c>
      <c r="G19" s="12">
        <v>29</v>
      </c>
      <c r="H19" s="12">
        <v>20</v>
      </c>
      <c r="I19" s="12">
        <v>20</v>
      </c>
      <c r="J19" s="12">
        <v>26</v>
      </c>
      <c r="K19" s="129">
        <v>16</v>
      </c>
      <c r="L19" s="129">
        <v>22</v>
      </c>
      <c r="M19" s="13">
        <v>36</v>
      </c>
      <c r="N19" s="13">
        <v>33</v>
      </c>
    </row>
    <row r="20" spans="1:14" ht="25.9" customHeight="1" x14ac:dyDescent="0.25">
      <c r="A20" s="117"/>
      <c r="B20" s="59"/>
      <c r="C20" s="57"/>
      <c r="D20" s="123" t="s">
        <v>78</v>
      </c>
      <c r="E20" s="12">
        <v>4</v>
      </c>
      <c r="F20" s="12">
        <v>1</v>
      </c>
      <c r="G20" s="12">
        <v>5</v>
      </c>
      <c r="H20" s="12" t="s">
        <v>152</v>
      </c>
      <c r="I20" s="12">
        <v>2</v>
      </c>
      <c r="J20" s="12">
        <v>2</v>
      </c>
      <c r="K20" s="129">
        <v>4</v>
      </c>
      <c r="L20" s="129" t="s">
        <v>152</v>
      </c>
      <c r="M20" s="13">
        <v>3</v>
      </c>
      <c r="N20" s="13">
        <v>2</v>
      </c>
    </row>
    <row r="21" spans="1:14" ht="25.9" customHeight="1" x14ac:dyDescent="0.25">
      <c r="A21" s="117"/>
      <c r="B21" s="59"/>
      <c r="C21" s="58"/>
      <c r="D21" s="60" t="s">
        <v>65</v>
      </c>
      <c r="E21" s="12">
        <v>3</v>
      </c>
      <c r="F21" s="12">
        <v>4</v>
      </c>
      <c r="G21" s="12">
        <v>5</v>
      </c>
      <c r="H21" s="12" t="s">
        <v>152</v>
      </c>
      <c r="I21" s="12">
        <v>3</v>
      </c>
      <c r="J21" s="12">
        <v>1</v>
      </c>
      <c r="K21" s="129">
        <v>9</v>
      </c>
      <c r="L21" s="129">
        <v>5</v>
      </c>
      <c r="M21" s="13">
        <v>9</v>
      </c>
      <c r="N21" s="13">
        <v>6</v>
      </c>
    </row>
    <row r="22" spans="1:14" ht="25.9" customHeight="1" x14ac:dyDescent="0.25">
      <c r="A22" s="117"/>
      <c r="B22" s="59"/>
      <c r="C22" s="220" t="s">
        <v>70</v>
      </c>
      <c r="D22" s="221"/>
      <c r="E22" s="12">
        <v>136</v>
      </c>
      <c r="F22" s="12">
        <v>50</v>
      </c>
      <c r="G22" s="12">
        <v>73</v>
      </c>
      <c r="H22" s="12">
        <v>40</v>
      </c>
      <c r="I22" s="12">
        <v>108</v>
      </c>
      <c r="J22" s="12">
        <v>42</v>
      </c>
      <c r="K22" s="129">
        <v>152</v>
      </c>
      <c r="L22" s="129">
        <v>45</v>
      </c>
      <c r="M22" s="13">
        <v>180</v>
      </c>
      <c r="N22" s="13">
        <v>53</v>
      </c>
    </row>
    <row r="23" spans="1:14" ht="25.9" customHeight="1" x14ac:dyDescent="0.25">
      <c r="A23" s="117"/>
      <c r="B23" s="59"/>
      <c r="C23" s="57"/>
      <c r="D23" s="60" t="s">
        <v>68</v>
      </c>
      <c r="E23" s="12">
        <v>133</v>
      </c>
      <c r="F23" s="12">
        <v>48</v>
      </c>
      <c r="G23" s="12">
        <v>72</v>
      </c>
      <c r="H23" s="12">
        <v>39</v>
      </c>
      <c r="I23" s="12">
        <v>101</v>
      </c>
      <c r="J23" s="12">
        <v>39</v>
      </c>
      <c r="K23" s="129">
        <v>148</v>
      </c>
      <c r="L23" s="129">
        <v>43</v>
      </c>
      <c r="M23" s="13">
        <v>169</v>
      </c>
      <c r="N23" s="13">
        <v>50</v>
      </c>
    </row>
    <row r="24" spans="1:14" ht="25.9" customHeight="1" x14ac:dyDescent="0.25">
      <c r="A24" s="117"/>
      <c r="B24" s="59"/>
      <c r="C24" s="57"/>
      <c r="D24" s="60" t="s">
        <v>67</v>
      </c>
      <c r="E24" s="12">
        <v>1</v>
      </c>
      <c r="F24" s="12" t="s">
        <v>152</v>
      </c>
      <c r="G24" s="12">
        <v>1</v>
      </c>
      <c r="H24" s="12" t="s">
        <v>152</v>
      </c>
      <c r="I24" s="12">
        <v>6</v>
      </c>
      <c r="J24" s="12" t="s">
        <v>152</v>
      </c>
      <c r="K24" s="129">
        <v>2</v>
      </c>
      <c r="L24" s="129" t="s">
        <v>152</v>
      </c>
      <c r="M24" s="13">
        <v>6</v>
      </c>
      <c r="N24" s="13" t="s">
        <v>152</v>
      </c>
    </row>
    <row r="25" spans="1:14" ht="25.9" customHeight="1" x14ac:dyDescent="0.25">
      <c r="A25" s="117"/>
      <c r="B25" s="59"/>
      <c r="C25" s="58"/>
      <c r="D25" s="60" t="s">
        <v>65</v>
      </c>
      <c r="E25" s="12">
        <v>2</v>
      </c>
      <c r="F25" s="12">
        <v>2</v>
      </c>
      <c r="G25" s="12" t="s">
        <v>152</v>
      </c>
      <c r="H25" s="12">
        <v>1</v>
      </c>
      <c r="I25" s="12">
        <v>1</v>
      </c>
      <c r="J25" s="12">
        <v>3</v>
      </c>
      <c r="K25" s="129">
        <v>2</v>
      </c>
      <c r="L25" s="129">
        <v>2</v>
      </c>
      <c r="M25" s="13">
        <v>5</v>
      </c>
      <c r="N25" s="13">
        <v>3</v>
      </c>
    </row>
    <row r="26" spans="1:14" ht="25.9" customHeight="1" x14ac:dyDescent="0.25">
      <c r="A26" s="117"/>
      <c r="B26" s="59"/>
      <c r="C26" s="206" t="s">
        <v>88</v>
      </c>
      <c r="D26" s="207"/>
      <c r="E26" s="12">
        <v>11</v>
      </c>
      <c r="F26" s="12">
        <v>18</v>
      </c>
      <c r="G26" s="12">
        <v>27</v>
      </c>
      <c r="H26" s="12">
        <v>11</v>
      </c>
      <c r="I26" s="12">
        <v>22</v>
      </c>
      <c r="J26" s="12">
        <v>12</v>
      </c>
      <c r="K26" s="129">
        <v>10</v>
      </c>
      <c r="L26" s="129">
        <v>16</v>
      </c>
      <c r="M26" s="13">
        <v>15</v>
      </c>
      <c r="N26" s="13">
        <v>10</v>
      </c>
    </row>
    <row r="27" spans="1:14" ht="25.9" customHeight="1" x14ac:dyDescent="0.25">
      <c r="A27" s="117"/>
      <c r="B27" s="59"/>
      <c r="C27" s="57"/>
      <c r="D27" s="60" t="s">
        <v>66</v>
      </c>
      <c r="E27" s="12" t="s">
        <v>152</v>
      </c>
      <c r="F27" s="12" t="s">
        <v>152</v>
      </c>
      <c r="G27" s="12" t="s">
        <v>152</v>
      </c>
      <c r="H27" s="12" t="s">
        <v>152</v>
      </c>
      <c r="I27" s="12" t="s">
        <v>152</v>
      </c>
      <c r="J27" s="12" t="s">
        <v>152</v>
      </c>
      <c r="K27" s="129" t="s">
        <v>152</v>
      </c>
      <c r="L27" s="129" t="s">
        <v>152</v>
      </c>
      <c r="M27" s="13" t="s">
        <v>152</v>
      </c>
      <c r="N27" s="13" t="s">
        <v>152</v>
      </c>
    </row>
    <row r="28" spans="1:14" ht="25.9" customHeight="1" x14ac:dyDescent="0.25">
      <c r="A28" s="117"/>
      <c r="B28" s="59"/>
      <c r="C28" s="57"/>
      <c r="D28" s="61" t="s">
        <v>294</v>
      </c>
      <c r="E28" s="12">
        <v>8</v>
      </c>
      <c r="F28" s="12">
        <v>14</v>
      </c>
      <c r="G28" s="12">
        <v>12</v>
      </c>
      <c r="H28" s="12">
        <v>5</v>
      </c>
      <c r="I28" s="12">
        <v>8</v>
      </c>
      <c r="J28" s="12">
        <v>3</v>
      </c>
      <c r="K28" s="129">
        <v>9</v>
      </c>
      <c r="L28" s="129">
        <v>10</v>
      </c>
      <c r="M28" s="13">
        <v>9</v>
      </c>
      <c r="N28" s="13">
        <v>6</v>
      </c>
    </row>
    <row r="29" spans="1:14" ht="25.9" customHeight="1" x14ac:dyDescent="0.25">
      <c r="A29" s="117"/>
      <c r="B29" s="59"/>
      <c r="C29" s="58"/>
      <c r="D29" s="60" t="s">
        <v>65</v>
      </c>
      <c r="E29" s="12">
        <v>3</v>
      </c>
      <c r="F29" s="12">
        <v>4</v>
      </c>
      <c r="G29" s="12">
        <v>15</v>
      </c>
      <c r="H29" s="12">
        <v>6</v>
      </c>
      <c r="I29" s="12">
        <v>14</v>
      </c>
      <c r="J29" s="12">
        <v>9</v>
      </c>
      <c r="K29" s="129">
        <v>1</v>
      </c>
      <c r="L29" s="129">
        <v>6</v>
      </c>
      <c r="M29" s="13">
        <v>6</v>
      </c>
      <c r="N29" s="13">
        <v>4</v>
      </c>
    </row>
    <row r="30" spans="1:14" ht="25.9" customHeight="1" x14ac:dyDescent="0.25">
      <c r="A30" s="117"/>
      <c r="B30" s="59"/>
      <c r="C30" s="206" t="s">
        <v>71</v>
      </c>
      <c r="D30" s="207"/>
      <c r="E30" s="12">
        <v>205</v>
      </c>
      <c r="F30" s="12">
        <v>115</v>
      </c>
      <c r="G30" s="12">
        <v>209</v>
      </c>
      <c r="H30" s="12">
        <v>115</v>
      </c>
      <c r="I30" s="12">
        <v>129</v>
      </c>
      <c r="J30" s="12">
        <v>79</v>
      </c>
      <c r="K30" s="129">
        <v>169</v>
      </c>
      <c r="L30" s="129">
        <v>69</v>
      </c>
      <c r="M30" s="13">
        <v>199</v>
      </c>
      <c r="N30" s="13">
        <v>119</v>
      </c>
    </row>
    <row r="31" spans="1:14" ht="25.9" customHeight="1" x14ac:dyDescent="0.25">
      <c r="A31" s="117"/>
      <c r="B31" s="59"/>
      <c r="C31" s="57"/>
      <c r="D31" s="60" t="s">
        <v>87</v>
      </c>
      <c r="E31" s="12" t="s">
        <v>152</v>
      </c>
      <c r="F31" s="12" t="s">
        <v>152</v>
      </c>
      <c r="G31" s="12">
        <v>4</v>
      </c>
      <c r="H31" s="12" t="s">
        <v>152</v>
      </c>
      <c r="I31" s="12">
        <v>2</v>
      </c>
      <c r="J31" s="12" t="s">
        <v>152</v>
      </c>
      <c r="K31" s="129" t="s">
        <v>152</v>
      </c>
      <c r="L31" s="129" t="s">
        <v>152</v>
      </c>
      <c r="M31" s="13">
        <v>1</v>
      </c>
      <c r="N31" s="13" t="s">
        <v>152</v>
      </c>
    </row>
    <row r="32" spans="1:14" ht="25.9" customHeight="1" x14ac:dyDescent="0.25">
      <c r="A32" s="67"/>
      <c r="B32" s="68"/>
      <c r="C32" s="64"/>
      <c r="D32" s="65" t="s">
        <v>65</v>
      </c>
      <c r="E32" s="23">
        <v>205</v>
      </c>
      <c r="F32" s="23">
        <v>115</v>
      </c>
      <c r="G32" s="23">
        <v>205</v>
      </c>
      <c r="H32" s="23">
        <v>115</v>
      </c>
      <c r="I32" s="23">
        <v>127</v>
      </c>
      <c r="J32" s="23">
        <v>79</v>
      </c>
      <c r="K32" s="133">
        <v>169</v>
      </c>
      <c r="L32" s="133">
        <v>69</v>
      </c>
      <c r="M32" s="24">
        <v>198</v>
      </c>
      <c r="N32" s="24">
        <v>119</v>
      </c>
    </row>
    <row r="33" spans="1:14" s="5" customFormat="1" x14ac:dyDescent="0.25">
      <c r="C33" s="2"/>
      <c r="D33" s="2"/>
      <c r="E33" s="2"/>
      <c r="F33" s="2"/>
      <c r="G33" s="2"/>
      <c r="H33" s="2"/>
      <c r="I33" s="2"/>
      <c r="J33" s="2"/>
      <c r="K33" s="2"/>
      <c r="N33" s="25" t="s">
        <v>162</v>
      </c>
    </row>
    <row r="34" spans="1:14" x14ac:dyDescent="0.25">
      <c r="A34" s="5" t="s">
        <v>295</v>
      </c>
    </row>
  </sheetData>
  <sheetProtection formatCells="0"/>
  <customSheetViews>
    <customSheetView guid="{872F8F3E-474A-4822-A3CE-BBB7F86D40B1}" scale="85" showPageBreaks="1" printArea="1" view="pageLayout">
      <selection activeCell="P13" sqref="P13"/>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cale="85" showPageBreaks="1" printArea="1" view="pageLayout" topLeftCell="A15">
      <selection activeCell="M28" sqref="M28"/>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cale="85" showPageBreaks="1" printArea="1" view="pageLayout" topLeftCell="A16">
      <selection activeCell="M33" sqref="M33"/>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topLeftCell="A13">
      <selection activeCell="E25" sqref="E25"/>
      <pageMargins left="0.19685039370078741" right="0.19685039370078741" top="0.59055118110236227" bottom="0.59055118110236227" header="0.51181102362204722" footer="0.51181102362204722"/>
      <printOptions horizontalCentered="1"/>
      <pageSetup paperSize="9" fitToHeight="0" orientation="portrait" r:id="rId4"/>
      <headerFooter alignWithMargins="0"/>
    </customSheetView>
  </customSheetViews>
  <mergeCells count="19">
    <mergeCell ref="C30:D30"/>
    <mergeCell ref="B10:D10"/>
    <mergeCell ref="B15:D15"/>
    <mergeCell ref="C22:D22"/>
    <mergeCell ref="C26:D26"/>
    <mergeCell ref="C17:D17"/>
    <mergeCell ref="A7:D8"/>
    <mergeCell ref="C16:D16"/>
    <mergeCell ref="A9:D9"/>
    <mergeCell ref="A10:A14"/>
    <mergeCell ref="C11:D11"/>
    <mergeCell ref="C12:D12"/>
    <mergeCell ref="C13:D13"/>
    <mergeCell ref="C14:D14"/>
    <mergeCell ref="M7:N7"/>
    <mergeCell ref="E7:F7"/>
    <mergeCell ref="G7:H7"/>
    <mergeCell ref="I7:J7"/>
    <mergeCell ref="K7:L7"/>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34"/>
  <sheetViews>
    <sheetView view="pageLayout" zoomScale="85" zoomScaleNormal="100" zoomScaleSheetLayoutView="100" zoomScalePageLayoutView="85" workbookViewId="0">
      <selection activeCell="G1" sqref="G1"/>
    </sheetView>
  </sheetViews>
  <sheetFormatPr defaultColWidth="1.6640625" defaultRowHeight="12" x14ac:dyDescent="0.25"/>
  <cols>
    <col min="1" max="3" width="3" style="2" customWidth="1"/>
    <col min="4" max="4" width="12.1328125" style="2" customWidth="1"/>
    <col min="5" max="14" width="8" style="2" customWidth="1"/>
    <col min="15" max="16" width="5.33203125" style="2" bestFit="1" customWidth="1"/>
    <col min="17" max="18" width="3.53125" style="2" bestFit="1" customWidth="1"/>
    <col min="19" max="20" width="5.33203125" style="2" bestFit="1" customWidth="1"/>
    <col min="21" max="22" width="3.53125" style="2" bestFit="1" customWidth="1"/>
    <col min="23" max="23" width="5.33203125" style="2" bestFit="1" customWidth="1"/>
    <col min="24" max="24" width="12.86328125" style="2" bestFit="1" customWidth="1"/>
    <col min="25" max="25" width="3.53125" style="2" bestFit="1" customWidth="1"/>
    <col min="26" max="26" width="4.53125" style="2" bestFit="1" customWidth="1"/>
    <col min="27" max="27" width="5.33203125" style="2" bestFit="1" customWidth="1"/>
    <col min="28" max="28" width="4.53125" style="2" bestFit="1" customWidth="1"/>
    <col min="29" max="16384" width="1.6640625" style="2"/>
  </cols>
  <sheetData>
    <row r="1" spans="1:28" s="4" customFormat="1" ht="18.75" x14ac:dyDescent="0.25">
      <c r="A1" s="4" t="str">
        <f ca="1">MID(CELL("FILENAME",A1),FIND("]",CELL("FILENAME",A1))+1,99)&amp;"　"&amp;"刑事犯罪発生検挙状況　－　検挙件数"</f>
        <v>122(2)　刑事犯罪発生検挙状況　－　検挙件数</v>
      </c>
    </row>
    <row r="2" spans="1:28" s="5" customFormat="1" x14ac:dyDescent="0.25"/>
    <row r="3" spans="1:28" s="120" customFormat="1" ht="1.05" customHeight="1" x14ac:dyDescent="0.25"/>
    <row r="4" spans="1:28" s="5" customFormat="1" ht="1.05" customHeight="1" x14ac:dyDescent="0.25"/>
    <row r="5" spans="1:28" s="120" customFormat="1" ht="1.05" customHeight="1" x14ac:dyDescent="0.2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s="5" customFormat="1" ht="1.05" customHeight="1" x14ac:dyDescent="0.25">
      <c r="C6" s="2"/>
      <c r="D6" s="2"/>
      <c r="E6" s="2"/>
      <c r="F6" s="2"/>
      <c r="G6" s="2"/>
      <c r="H6" s="2"/>
      <c r="I6" s="2"/>
      <c r="J6" s="2"/>
      <c r="K6" s="2"/>
    </row>
    <row r="7" spans="1:28" s="36" customFormat="1" ht="28.25" customHeight="1" x14ac:dyDescent="0.25">
      <c r="A7" s="174" t="s">
        <v>202</v>
      </c>
      <c r="B7" s="174"/>
      <c r="C7" s="174"/>
      <c r="D7" s="212"/>
      <c r="E7" s="166" t="s">
        <v>289</v>
      </c>
      <c r="F7" s="211"/>
      <c r="G7" s="166" t="s">
        <v>175</v>
      </c>
      <c r="H7" s="211"/>
      <c r="I7" s="166" t="s">
        <v>176</v>
      </c>
      <c r="J7" s="211"/>
      <c r="K7" s="166" t="s">
        <v>177</v>
      </c>
      <c r="L7" s="211"/>
      <c r="M7" s="166" t="s">
        <v>193</v>
      </c>
      <c r="N7" s="211"/>
    </row>
    <row r="8" spans="1:28" s="36" customFormat="1" ht="28.15" customHeight="1" x14ac:dyDescent="0.25">
      <c r="A8" s="213"/>
      <c r="B8" s="213"/>
      <c r="C8" s="213"/>
      <c r="D8" s="214"/>
      <c r="E8" s="26" t="s">
        <v>237</v>
      </c>
      <c r="F8" s="52" t="s">
        <v>238</v>
      </c>
      <c r="G8" s="52" t="s">
        <v>237</v>
      </c>
      <c r="H8" s="26" t="s">
        <v>238</v>
      </c>
      <c r="I8" s="26" t="s">
        <v>237</v>
      </c>
      <c r="J8" s="26" t="s">
        <v>238</v>
      </c>
      <c r="K8" s="26" t="s">
        <v>237</v>
      </c>
      <c r="L8" s="121" t="s">
        <v>238</v>
      </c>
      <c r="M8" s="26" t="s">
        <v>237</v>
      </c>
      <c r="N8" s="121" t="s">
        <v>238</v>
      </c>
    </row>
    <row r="9" spans="1:28" ht="25.9" customHeight="1" x14ac:dyDescent="0.25">
      <c r="A9" s="179" t="s">
        <v>38</v>
      </c>
      <c r="B9" s="207"/>
      <c r="C9" s="210"/>
      <c r="D9" s="210"/>
      <c r="E9" s="12">
        <v>463</v>
      </c>
      <c r="F9" s="12">
        <v>260</v>
      </c>
      <c r="G9" s="12">
        <v>313</v>
      </c>
      <c r="H9" s="12">
        <v>270</v>
      </c>
      <c r="I9" s="12">
        <v>529</v>
      </c>
      <c r="J9" s="12">
        <v>275</v>
      </c>
      <c r="K9" s="129">
        <v>316</v>
      </c>
      <c r="L9" s="129">
        <v>211</v>
      </c>
      <c r="M9" s="13">
        <v>396</v>
      </c>
      <c r="N9" s="13">
        <v>289</v>
      </c>
    </row>
    <row r="10" spans="1:28" ht="25.9" customHeight="1" x14ac:dyDescent="0.25">
      <c r="A10" s="215"/>
      <c r="B10" s="206" t="s">
        <v>86</v>
      </c>
      <c r="C10" s="219"/>
      <c r="D10" s="207"/>
      <c r="E10" s="12">
        <v>8</v>
      </c>
      <c r="F10" s="12">
        <v>6</v>
      </c>
      <c r="G10" s="12">
        <v>6</v>
      </c>
      <c r="H10" s="12">
        <v>4</v>
      </c>
      <c r="I10" s="12">
        <v>9</v>
      </c>
      <c r="J10" s="12">
        <v>5</v>
      </c>
      <c r="K10" s="129">
        <v>4</v>
      </c>
      <c r="L10" s="129">
        <v>6</v>
      </c>
      <c r="M10" s="13">
        <v>10</v>
      </c>
      <c r="N10" s="13">
        <v>6</v>
      </c>
    </row>
    <row r="11" spans="1:28" ht="25.9" customHeight="1" x14ac:dyDescent="0.25">
      <c r="A11" s="216"/>
      <c r="B11" s="57"/>
      <c r="C11" s="210" t="s">
        <v>85</v>
      </c>
      <c r="D11" s="210"/>
      <c r="E11" s="12">
        <v>3</v>
      </c>
      <c r="F11" s="12" t="s">
        <v>152</v>
      </c>
      <c r="G11" s="12">
        <v>2</v>
      </c>
      <c r="H11" s="12" t="s">
        <v>152</v>
      </c>
      <c r="I11" s="12">
        <v>3</v>
      </c>
      <c r="J11" s="12">
        <v>1</v>
      </c>
      <c r="K11" s="129">
        <v>1</v>
      </c>
      <c r="L11" s="129">
        <v>1</v>
      </c>
      <c r="M11" s="13">
        <v>3</v>
      </c>
      <c r="N11" s="13" t="s">
        <v>152</v>
      </c>
    </row>
    <row r="12" spans="1:28" ht="25.9" customHeight="1" x14ac:dyDescent="0.25">
      <c r="A12" s="216"/>
      <c r="B12" s="57"/>
      <c r="C12" s="210" t="s">
        <v>84</v>
      </c>
      <c r="D12" s="210"/>
      <c r="E12" s="12">
        <v>1</v>
      </c>
      <c r="F12" s="12">
        <v>2</v>
      </c>
      <c r="G12" s="12">
        <v>1</v>
      </c>
      <c r="H12" s="12">
        <v>1</v>
      </c>
      <c r="I12" s="12">
        <v>4</v>
      </c>
      <c r="J12" s="12">
        <v>4</v>
      </c>
      <c r="K12" s="129">
        <v>1</v>
      </c>
      <c r="L12" s="129" t="s">
        <v>152</v>
      </c>
      <c r="M12" s="13">
        <v>5</v>
      </c>
      <c r="N12" s="13">
        <v>1</v>
      </c>
    </row>
    <row r="13" spans="1:28" ht="25.9" customHeight="1" x14ac:dyDescent="0.25">
      <c r="A13" s="216"/>
      <c r="B13" s="57"/>
      <c r="C13" s="210" t="s">
        <v>83</v>
      </c>
      <c r="D13" s="210"/>
      <c r="E13" s="12">
        <v>3</v>
      </c>
      <c r="F13" s="12">
        <v>2</v>
      </c>
      <c r="G13" s="12" t="s">
        <v>152</v>
      </c>
      <c r="H13" s="12">
        <v>2</v>
      </c>
      <c r="I13" s="12" t="s">
        <v>152</v>
      </c>
      <c r="J13" s="12" t="s">
        <v>152</v>
      </c>
      <c r="K13" s="129">
        <v>2</v>
      </c>
      <c r="L13" s="129">
        <v>2</v>
      </c>
      <c r="M13" s="13" t="s">
        <v>152</v>
      </c>
      <c r="N13" s="13">
        <v>1</v>
      </c>
    </row>
    <row r="14" spans="1:28" ht="25.9" customHeight="1" x14ac:dyDescent="0.25">
      <c r="A14" s="217"/>
      <c r="B14" s="58"/>
      <c r="C14" s="218" t="s">
        <v>293</v>
      </c>
      <c r="D14" s="218"/>
      <c r="E14" s="12">
        <v>1</v>
      </c>
      <c r="F14" s="12">
        <v>2</v>
      </c>
      <c r="G14" s="12">
        <v>3</v>
      </c>
      <c r="H14" s="12">
        <v>1</v>
      </c>
      <c r="I14" s="12">
        <v>2</v>
      </c>
      <c r="J14" s="12" t="s">
        <v>152</v>
      </c>
      <c r="K14" s="129" t="s">
        <v>152</v>
      </c>
      <c r="L14" s="129">
        <v>3</v>
      </c>
      <c r="M14" s="13">
        <v>2</v>
      </c>
      <c r="N14" s="13">
        <v>4</v>
      </c>
    </row>
    <row r="15" spans="1:28" ht="25.9" customHeight="1" x14ac:dyDescent="0.25">
      <c r="A15" s="117"/>
      <c r="B15" s="206" t="s">
        <v>163</v>
      </c>
      <c r="C15" s="178"/>
      <c r="D15" s="179"/>
      <c r="E15" s="12">
        <v>455</v>
      </c>
      <c r="F15" s="12">
        <v>254</v>
      </c>
      <c r="G15" s="12">
        <v>307</v>
      </c>
      <c r="H15" s="12">
        <v>266</v>
      </c>
      <c r="I15" s="12">
        <v>520</v>
      </c>
      <c r="J15" s="12">
        <v>270</v>
      </c>
      <c r="K15" s="129">
        <v>312</v>
      </c>
      <c r="L15" s="129">
        <v>205</v>
      </c>
      <c r="M15" s="13">
        <v>386</v>
      </c>
      <c r="N15" s="13">
        <v>283</v>
      </c>
    </row>
    <row r="16" spans="1:28" ht="25.9" customHeight="1" x14ac:dyDescent="0.25">
      <c r="A16" s="117"/>
      <c r="B16" s="59"/>
      <c r="C16" s="210" t="s">
        <v>82</v>
      </c>
      <c r="D16" s="210"/>
      <c r="E16" s="12">
        <v>287</v>
      </c>
      <c r="F16" s="12">
        <v>118</v>
      </c>
      <c r="G16" s="12">
        <v>161</v>
      </c>
      <c r="H16" s="12">
        <v>160</v>
      </c>
      <c r="I16" s="12">
        <v>304</v>
      </c>
      <c r="J16" s="12">
        <v>183</v>
      </c>
      <c r="K16" s="129">
        <v>214</v>
      </c>
      <c r="L16" s="129">
        <v>119</v>
      </c>
      <c r="M16" s="13">
        <v>226</v>
      </c>
      <c r="N16" s="13">
        <v>169</v>
      </c>
    </row>
    <row r="17" spans="1:14" ht="25.9" customHeight="1" x14ac:dyDescent="0.25">
      <c r="A17" s="117"/>
      <c r="B17" s="59"/>
      <c r="C17" s="206" t="s">
        <v>81</v>
      </c>
      <c r="D17" s="207"/>
      <c r="E17" s="12">
        <v>69</v>
      </c>
      <c r="F17" s="12">
        <v>42</v>
      </c>
      <c r="G17" s="12">
        <v>51</v>
      </c>
      <c r="H17" s="12">
        <v>35</v>
      </c>
      <c r="I17" s="12">
        <v>78</v>
      </c>
      <c r="J17" s="12">
        <v>39</v>
      </c>
      <c r="K17" s="129">
        <v>29</v>
      </c>
      <c r="L17" s="129">
        <v>26</v>
      </c>
      <c r="M17" s="13">
        <v>40</v>
      </c>
      <c r="N17" s="13">
        <v>44</v>
      </c>
    </row>
    <row r="18" spans="1:14" ht="25.9" customHeight="1" x14ac:dyDescent="0.25">
      <c r="A18" s="117"/>
      <c r="B18" s="59"/>
      <c r="C18" s="57"/>
      <c r="D18" s="123" t="s">
        <v>80</v>
      </c>
      <c r="E18" s="12">
        <v>28</v>
      </c>
      <c r="F18" s="12">
        <v>18</v>
      </c>
      <c r="G18" s="12">
        <v>18</v>
      </c>
      <c r="H18" s="12">
        <v>13</v>
      </c>
      <c r="I18" s="12">
        <v>29</v>
      </c>
      <c r="J18" s="12">
        <v>14</v>
      </c>
      <c r="K18" s="129">
        <v>13</v>
      </c>
      <c r="L18" s="129">
        <v>9</v>
      </c>
      <c r="M18" s="13">
        <v>15</v>
      </c>
      <c r="N18" s="13">
        <v>10</v>
      </c>
    </row>
    <row r="19" spans="1:14" ht="25.9" customHeight="1" x14ac:dyDescent="0.25">
      <c r="A19" s="117"/>
      <c r="B19" s="59"/>
      <c r="C19" s="57"/>
      <c r="D19" s="123" t="s">
        <v>79</v>
      </c>
      <c r="E19" s="12">
        <v>32</v>
      </c>
      <c r="F19" s="12">
        <v>22</v>
      </c>
      <c r="G19" s="12">
        <v>29</v>
      </c>
      <c r="H19" s="12">
        <v>21</v>
      </c>
      <c r="I19" s="12">
        <v>37</v>
      </c>
      <c r="J19" s="12">
        <v>23</v>
      </c>
      <c r="K19" s="129">
        <v>10</v>
      </c>
      <c r="L19" s="129">
        <v>14</v>
      </c>
      <c r="M19" s="13">
        <v>14</v>
      </c>
      <c r="N19" s="13">
        <v>28</v>
      </c>
    </row>
    <row r="20" spans="1:14" ht="25.9" customHeight="1" x14ac:dyDescent="0.25">
      <c r="A20" s="117"/>
      <c r="B20" s="59"/>
      <c r="C20" s="57"/>
      <c r="D20" s="123" t="s">
        <v>78</v>
      </c>
      <c r="E20" s="12">
        <v>5</v>
      </c>
      <c r="F20" s="12">
        <v>2</v>
      </c>
      <c r="G20" s="12">
        <v>2</v>
      </c>
      <c r="H20" s="12" t="s">
        <v>152</v>
      </c>
      <c r="I20" s="12">
        <v>6</v>
      </c>
      <c r="J20" s="12">
        <v>2</v>
      </c>
      <c r="K20" s="129">
        <v>1</v>
      </c>
      <c r="L20" s="129" t="s">
        <v>152</v>
      </c>
      <c r="M20" s="13">
        <v>4</v>
      </c>
      <c r="N20" s="13">
        <v>1</v>
      </c>
    </row>
    <row r="21" spans="1:14" ht="25.9" customHeight="1" x14ac:dyDescent="0.25">
      <c r="A21" s="117"/>
      <c r="B21" s="59"/>
      <c r="C21" s="58"/>
      <c r="D21" s="60" t="s">
        <v>65</v>
      </c>
      <c r="E21" s="12">
        <v>4</v>
      </c>
      <c r="F21" s="25" t="s">
        <v>152</v>
      </c>
      <c r="G21" s="12">
        <v>2</v>
      </c>
      <c r="H21" s="12">
        <v>1</v>
      </c>
      <c r="I21" s="12">
        <v>6</v>
      </c>
      <c r="J21" s="12" t="s">
        <v>152</v>
      </c>
      <c r="K21" s="129">
        <v>5</v>
      </c>
      <c r="L21" s="129">
        <v>3</v>
      </c>
      <c r="M21" s="13">
        <v>7</v>
      </c>
      <c r="N21" s="13">
        <v>5</v>
      </c>
    </row>
    <row r="22" spans="1:14" ht="25.9" customHeight="1" x14ac:dyDescent="0.25">
      <c r="A22" s="117"/>
      <c r="B22" s="59"/>
      <c r="C22" s="220" t="s">
        <v>70</v>
      </c>
      <c r="D22" s="221"/>
      <c r="E22" s="12">
        <v>19</v>
      </c>
      <c r="F22" s="12">
        <v>16</v>
      </c>
      <c r="G22" s="12">
        <v>30</v>
      </c>
      <c r="H22" s="12">
        <v>6</v>
      </c>
      <c r="I22" s="12">
        <v>30</v>
      </c>
      <c r="J22" s="12">
        <v>11</v>
      </c>
      <c r="K22" s="129">
        <v>19</v>
      </c>
      <c r="L22" s="129">
        <v>21</v>
      </c>
      <c r="M22" s="13">
        <v>30</v>
      </c>
      <c r="N22" s="13">
        <v>21</v>
      </c>
    </row>
    <row r="23" spans="1:14" ht="25.9" customHeight="1" x14ac:dyDescent="0.25">
      <c r="A23" s="117"/>
      <c r="B23" s="59"/>
      <c r="C23" s="57"/>
      <c r="D23" s="60" t="s">
        <v>68</v>
      </c>
      <c r="E23" s="12">
        <v>14</v>
      </c>
      <c r="F23" s="12">
        <v>7</v>
      </c>
      <c r="G23" s="12">
        <v>28</v>
      </c>
      <c r="H23" s="12">
        <v>6</v>
      </c>
      <c r="I23" s="12">
        <v>28</v>
      </c>
      <c r="J23" s="12">
        <v>10</v>
      </c>
      <c r="K23" s="129">
        <v>17</v>
      </c>
      <c r="L23" s="129">
        <v>19</v>
      </c>
      <c r="M23" s="13">
        <v>27</v>
      </c>
      <c r="N23" s="13">
        <v>18</v>
      </c>
    </row>
    <row r="24" spans="1:14" ht="25.9" customHeight="1" x14ac:dyDescent="0.25">
      <c r="A24" s="117"/>
      <c r="B24" s="59"/>
      <c r="C24" s="57"/>
      <c r="D24" s="60" t="s">
        <v>67</v>
      </c>
      <c r="E24" s="12" t="s">
        <v>152</v>
      </c>
      <c r="F24" s="12" t="s">
        <v>152</v>
      </c>
      <c r="G24" s="12" t="s">
        <v>152</v>
      </c>
      <c r="H24" s="12" t="s">
        <v>152</v>
      </c>
      <c r="I24" s="12">
        <v>2</v>
      </c>
      <c r="J24" s="12" t="s">
        <v>152</v>
      </c>
      <c r="K24" s="129">
        <v>1</v>
      </c>
      <c r="L24" s="129" t="s">
        <v>152</v>
      </c>
      <c r="M24" s="13" t="s">
        <v>152</v>
      </c>
      <c r="N24" s="13">
        <v>3</v>
      </c>
    </row>
    <row r="25" spans="1:14" ht="25.9" customHeight="1" x14ac:dyDescent="0.25">
      <c r="A25" s="117"/>
      <c r="B25" s="59"/>
      <c r="C25" s="58"/>
      <c r="D25" s="60" t="s">
        <v>65</v>
      </c>
      <c r="E25" s="12">
        <v>5</v>
      </c>
      <c r="F25" s="12">
        <v>9</v>
      </c>
      <c r="G25" s="12">
        <v>2</v>
      </c>
      <c r="H25" s="12" t="s">
        <v>152</v>
      </c>
      <c r="I25" s="12" t="s">
        <v>152</v>
      </c>
      <c r="J25" s="12">
        <v>1</v>
      </c>
      <c r="K25" s="129">
        <v>1</v>
      </c>
      <c r="L25" s="129">
        <v>2</v>
      </c>
      <c r="M25" s="13">
        <v>3</v>
      </c>
      <c r="N25" s="13" t="s">
        <v>152</v>
      </c>
    </row>
    <row r="26" spans="1:14" ht="25.9" customHeight="1" x14ac:dyDescent="0.25">
      <c r="A26" s="117"/>
      <c r="B26" s="59"/>
      <c r="C26" s="206" t="s">
        <v>88</v>
      </c>
      <c r="D26" s="207"/>
      <c r="E26" s="12">
        <v>17</v>
      </c>
      <c r="F26" s="12">
        <v>9</v>
      </c>
      <c r="G26" s="12">
        <v>11</v>
      </c>
      <c r="H26" s="12">
        <v>15</v>
      </c>
      <c r="I26" s="12">
        <v>31</v>
      </c>
      <c r="J26" s="12">
        <v>9</v>
      </c>
      <c r="K26" s="129">
        <v>4</v>
      </c>
      <c r="L26" s="129">
        <v>14</v>
      </c>
      <c r="M26" s="13">
        <v>13</v>
      </c>
      <c r="N26" s="13">
        <v>9</v>
      </c>
    </row>
    <row r="27" spans="1:14" ht="25.9" customHeight="1" x14ac:dyDescent="0.25">
      <c r="A27" s="117"/>
      <c r="B27" s="59"/>
      <c r="C27" s="57"/>
      <c r="D27" s="60" t="s">
        <v>66</v>
      </c>
      <c r="E27" s="12" t="s">
        <v>152</v>
      </c>
      <c r="F27" s="12" t="s">
        <v>152</v>
      </c>
      <c r="G27" s="12" t="s">
        <v>152</v>
      </c>
      <c r="H27" s="12" t="s">
        <v>152</v>
      </c>
      <c r="I27" s="12" t="s">
        <v>152</v>
      </c>
      <c r="J27" s="12" t="s">
        <v>152</v>
      </c>
      <c r="K27" s="129" t="s">
        <v>152</v>
      </c>
      <c r="L27" s="129" t="s">
        <v>152</v>
      </c>
      <c r="M27" s="13" t="s">
        <v>152</v>
      </c>
      <c r="N27" s="12" t="s">
        <v>152</v>
      </c>
    </row>
    <row r="28" spans="1:14" ht="25.9" customHeight="1" x14ac:dyDescent="0.25">
      <c r="A28" s="117"/>
      <c r="B28" s="59"/>
      <c r="C28" s="57"/>
      <c r="D28" s="61" t="s">
        <v>294</v>
      </c>
      <c r="E28" s="12">
        <v>11</v>
      </c>
      <c r="F28" s="12">
        <v>6</v>
      </c>
      <c r="G28" s="12">
        <v>6</v>
      </c>
      <c r="H28" s="12">
        <v>7</v>
      </c>
      <c r="I28" s="12">
        <v>13</v>
      </c>
      <c r="J28" s="12">
        <v>2</v>
      </c>
      <c r="K28" s="129">
        <v>4</v>
      </c>
      <c r="L28" s="129">
        <v>9</v>
      </c>
      <c r="M28" s="13">
        <v>10</v>
      </c>
      <c r="N28" s="13">
        <v>6</v>
      </c>
    </row>
    <row r="29" spans="1:14" ht="25.9" customHeight="1" x14ac:dyDescent="0.25">
      <c r="A29" s="117"/>
      <c r="B29" s="59"/>
      <c r="C29" s="58"/>
      <c r="D29" s="60" t="s">
        <v>65</v>
      </c>
      <c r="E29" s="12">
        <v>6</v>
      </c>
      <c r="F29" s="12">
        <v>3</v>
      </c>
      <c r="G29" s="12">
        <v>5</v>
      </c>
      <c r="H29" s="12">
        <v>8</v>
      </c>
      <c r="I29" s="12">
        <v>18</v>
      </c>
      <c r="J29" s="12">
        <v>7</v>
      </c>
      <c r="K29" s="129" t="s">
        <v>152</v>
      </c>
      <c r="L29" s="129">
        <v>5</v>
      </c>
      <c r="M29" s="13">
        <v>3</v>
      </c>
      <c r="N29" s="13">
        <v>3</v>
      </c>
    </row>
    <row r="30" spans="1:14" ht="25.9" customHeight="1" x14ac:dyDescent="0.25">
      <c r="A30" s="117"/>
      <c r="B30" s="59"/>
      <c r="C30" s="206" t="s">
        <v>71</v>
      </c>
      <c r="D30" s="207"/>
      <c r="E30" s="12">
        <v>63</v>
      </c>
      <c r="F30" s="12">
        <v>69</v>
      </c>
      <c r="G30" s="12">
        <v>54</v>
      </c>
      <c r="H30" s="12">
        <v>50</v>
      </c>
      <c r="I30" s="12">
        <v>77</v>
      </c>
      <c r="J30" s="12">
        <v>28</v>
      </c>
      <c r="K30" s="129">
        <v>46</v>
      </c>
      <c r="L30" s="129">
        <v>25</v>
      </c>
      <c r="M30" s="13">
        <v>77</v>
      </c>
      <c r="N30" s="13">
        <v>40</v>
      </c>
    </row>
    <row r="31" spans="1:14" ht="25.9" customHeight="1" x14ac:dyDescent="0.25">
      <c r="A31" s="117"/>
      <c r="B31" s="59"/>
      <c r="C31" s="57"/>
      <c r="D31" s="60" t="s">
        <v>87</v>
      </c>
      <c r="E31" s="12" t="s">
        <v>152</v>
      </c>
      <c r="F31" s="12" t="s">
        <v>152</v>
      </c>
      <c r="G31" s="12" t="s">
        <v>152</v>
      </c>
      <c r="H31" s="12" t="s">
        <v>152</v>
      </c>
      <c r="I31" s="12">
        <v>2</v>
      </c>
      <c r="J31" s="12" t="s">
        <v>152</v>
      </c>
      <c r="K31" s="129">
        <v>2</v>
      </c>
      <c r="L31" s="129" t="s">
        <v>152</v>
      </c>
      <c r="M31" s="13" t="s">
        <v>152</v>
      </c>
      <c r="N31" s="13" t="s">
        <v>152</v>
      </c>
    </row>
    <row r="32" spans="1:14" ht="25.9" customHeight="1" x14ac:dyDescent="0.25">
      <c r="A32" s="67"/>
      <c r="B32" s="68"/>
      <c r="C32" s="64"/>
      <c r="D32" s="65" t="s">
        <v>65</v>
      </c>
      <c r="E32" s="23">
        <v>63</v>
      </c>
      <c r="F32" s="23">
        <v>69</v>
      </c>
      <c r="G32" s="23">
        <v>54</v>
      </c>
      <c r="H32" s="23" t="s">
        <v>152</v>
      </c>
      <c r="I32" s="23">
        <v>75</v>
      </c>
      <c r="J32" s="23">
        <v>28</v>
      </c>
      <c r="K32" s="133">
        <v>44</v>
      </c>
      <c r="L32" s="133">
        <v>25</v>
      </c>
      <c r="M32" s="24">
        <v>77</v>
      </c>
      <c r="N32" s="24">
        <v>40</v>
      </c>
    </row>
    <row r="33" spans="1:14" x14ac:dyDescent="0.25">
      <c r="N33" s="66" t="s">
        <v>162</v>
      </c>
    </row>
    <row r="34" spans="1:14" x14ac:dyDescent="0.25">
      <c r="A34" s="5" t="s">
        <v>292</v>
      </c>
    </row>
  </sheetData>
  <sheetProtection formatCells="0"/>
  <customSheetViews>
    <customSheetView guid="{872F8F3E-474A-4822-A3CE-BBB7F86D40B1}" scale="85" showPageBreaks="1" printArea="1" view="pageLayout">
      <selection activeCell="A7" sqref="A7:D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cale="85" showPageBreaks="1" printArea="1" view="pageLayout">
      <selection activeCell="N32" sqref="N32"/>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cale="85" showPageBreaks="1" printArea="1" view="pageLayout" topLeftCell="A14">
      <selection activeCell="M31" sqref="M31"/>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topLeftCell="A10">
      <selection activeCell="G1" sqref="G1"/>
      <pageMargins left="0.19685039370078741" right="0.19685039370078741" top="0.59055118110236227" bottom="0.59055118110236227" header="0.51181102362204722" footer="0.51181102362204722"/>
      <printOptions horizontalCentered="1"/>
      <pageSetup paperSize="9" fitToHeight="0" orientation="portrait" r:id="rId4"/>
      <headerFooter alignWithMargins="0"/>
    </customSheetView>
  </customSheetViews>
  <mergeCells count="19">
    <mergeCell ref="E7:F7"/>
    <mergeCell ref="G7:H7"/>
    <mergeCell ref="I7:J7"/>
    <mergeCell ref="K7:L7"/>
    <mergeCell ref="M7:N7"/>
    <mergeCell ref="C30:D30"/>
    <mergeCell ref="A7:D8"/>
    <mergeCell ref="A9:D9"/>
    <mergeCell ref="A10:A14"/>
    <mergeCell ref="C11:D11"/>
    <mergeCell ref="C12:D12"/>
    <mergeCell ref="C13:D13"/>
    <mergeCell ref="C14:D14"/>
    <mergeCell ref="B10:D10"/>
    <mergeCell ref="C16:D16"/>
    <mergeCell ref="B15:D15"/>
    <mergeCell ref="C17:D17"/>
    <mergeCell ref="C22:D22"/>
    <mergeCell ref="C26:D26"/>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4"/>
  <sheetViews>
    <sheetView view="pageLayout" zoomScale="85" zoomScaleNormal="100" zoomScaleSheetLayoutView="100" zoomScalePageLayoutView="85" workbookViewId="0">
      <selection activeCell="G1" sqref="G1"/>
    </sheetView>
  </sheetViews>
  <sheetFormatPr defaultColWidth="1.6640625" defaultRowHeight="12" x14ac:dyDescent="0.25"/>
  <cols>
    <col min="1" max="3" width="3" style="2" customWidth="1"/>
    <col min="4" max="4" width="12" style="2" customWidth="1"/>
    <col min="5" max="14" width="8" style="2" customWidth="1"/>
    <col min="15" max="16" width="5.33203125" style="2" bestFit="1" customWidth="1"/>
    <col min="17" max="17" width="3.46484375" style="2" bestFit="1" customWidth="1"/>
    <col min="18" max="18" width="3.53125" style="2" bestFit="1" customWidth="1"/>
    <col min="19" max="21" width="5.33203125" style="2" bestFit="1" customWidth="1"/>
    <col min="22" max="22" width="3.46484375" style="2" bestFit="1" customWidth="1"/>
    <col min="23" max="23" width="3.53125" style="2" bestFit="1" customWidth="1"/>
    <col min="24" max="24" width="5.33203125" style="2" bestFit="1" customWidth="1"/>
    <col min="25" max="25" width="8.86328125" style="2" bestFit="1" customWidth="1"/>
    <col min="26" max="26" width="3.53125" style="2" bestFit="1" customWidth="1"/>
    <col min="27" max="27" width="4.53125" style="2" bestFit="1" customWidth="1"/>
    <col min="28" max="28" width="5.33203125" style="2" bestFit="1" customWidth="1"/>
    <col min="29" max="29" width="4.53125" style="2" bestFit="1" customWidth="1"/>
    <col min="30" max="16384" width="1.6640625" style="2"/>
  </cols>
  <sheetData>
    <row r="1" spans="1:14" s="4" customFormat="1" ht="18.75" x14ac:dyDescent="0.25">
      <c r="A1" s="4" t="str">
        <f ca="1">MID(CELL("FILENAME",A1),FIND("]",CELL("FILENAME",A1))+1,99)&amp;"　"&amp;"刑事犯罪発生検挙状況　－　検挙人員"</f>
        <v>122(3)　刑事犯罪発生検挙状況　－　検挙人員</v>
      </c>
    </row>
    <row r="2" spans="1:14" s="5" customFormat="1" x14ac:dyDescent="0.25"/>
    <row r="3" spans="1:14" s="120" customFormat="1" ht="1.05" customHeight="1" x14ac:dyDescent="0.25"/>
    <row r="4" spans="1:14" s="5" customFormat="1" ht="1.05" customHeight="1" x14ac:dyDescent="0.25"/>
    <row r="5" spans="1:14" s="120" customFormat="1" ht="1.05" customHeight="1" x14ac:dyDescent="0.25"/>
    <row r="6" spans="1:14" ht="1.05" customHeight="1" x14ac:dyDescent="0.25"/>
    <row r="7" spans="1:14" s="36" customFormat="1" ht="28.25" customHeight="1" x14ac:dyDescent="0.25">
      <c r="A7" s="174" t="s">
        <v>202</v>
      </c>
      <c r="B7" s="174"/>
      <c r="C7" s="174"/>
      <c r="D7" s="212"/>
      <c r="E7" s="166" t="s">
        <v>289</v>
      </c>
      <c r="F7" s="211"/>
      <c r="G7" s="166" t="s">
        <v>175</v>
      </c>
      <c r="H7" s="211"/>
      <c r="I7" s="166" t="s">
        <v>176</v>
      </c>
      <c r="J7" s="211"/>
      <c r="K7" s="166" t="s">
        <v>177</v>
      </c>
      <c r="L7" s="211"/>
      <c r="M7" s="166" t="s">
        <v>193</v>
      </c>
      <c r="N7" s="211"/>
    </row>
    <row r="8" spans="1:14" s="36" customFormat="1" ht="28.25" customHeight="1" x14ac:dyDescent="0.25">
      <c r="A8" s="213"/>
      <c r="B8" s="213"/>
      <c r="C8" s="213"/>
      <c r="D8" s="214"/>
      <c r="E8" s="26" t="s">
        <v>237</v>
      </c>
      <c r="F8" s="52" t="s">
        <v>238</v>
      </c>
      <c r="G8" s="52" t="s">
        <v>237</v>
      </c>
      <c r="H8" s="26" t="s">
        <v>238</v>
      </c>
      <c r="I8" s="26" t="s">
        <v>237</v>
      </c>
      <c r="J8" s="26" t="s">
        <v>238</v>
      </c>
      <c r="K8" s="26" t="s">
        <v>237</v>
      </c>
      <c r="L8" s="121" t="s">
        <v>238</v>
      </c>
      <c r="M8" s="26" t="s">
        <v>237</v>
      </c>
      <c r="N8" s="121" t="s">
        <v>238</v>
      </c>
    </row>
    <row r="9" spans="1:14" ht="25.9" customHeight="1" x14ac:dyDescent="0.25">
      <c r="A9" s="179" t="s">
        <v>38</v>
      </c>
      <c r="B9" s="207"/>
      <c r="C9" s="210"/>
      <c r="D9" s="210"/>
      <c r="E9" s="12">
        <v>239</v>
      </c>
      <c r="F9" s="12">
        <v>200</v>
      </c>
      <c r="G9" s="12">
        <v>225</v>
      </c>
      <c r="H9" s="12">
        <v>184</v>
      </c>
      <c r="I9" s="12">
        <v>366</v>
      </c>
      <c r="J9" s="12">
        <v>185</v>
      </c>
      <c r="K9" s="129">
        <v>192</v>
      </c>
      <c r="L9" s="129">
        <v>158</v>
      </c>
      <c r="M9" s="13">
        <v>233</v>
      </c>
      <c r="N9" s="13">
        <v>184</v>
      </c>
    </row>
    <row r="10" spans="1:14" ht="25.9" customHeight="1" x14ac:dyDescent="0.25">
      <c r="A10" s="215"/>
      <c r="B10" s="206" t="s">
        <v>86</v>
      </c>
      <c r="C10" s="219"/>
      <c r="D10" s="207"/>
      <c r="E10" s="12">
        <v>10</v>
      </c>
      <c r="F10" s="12">
        <v>5</v>
      </c>
      <c r="G10" s="12">
        <v>8</v>
      </c>
      <c r="H10" s="12">
        <v>4</v>
      </c>
      <c r="I10" s="12">
        <v>8</v>
      </c>
      <c r="J10" s="12">
        <v>4</v>
      </c>
      <c r="K10" s="129">
        <v>3</v>
      </c>
      <c r="L10" s="129">
        <v>5</v>
      </c>
      <c r="M10" s="13">
        <v>6</v>
      </c>
      <c r="N10" s="13">
        <v>5</v>
      </c>
    </row>
    <row r="11" spans="1:14" ht="25.9" customHeight="1" x14ac:dyDescent="0.25">
      <c r="A11" s="216"/>
      <c r="B11" s="57"/>
      <c r="C11" s="210" t="s">
        <v>85</v>
      </c>
      <c r="D11" s="210"/>
      <c r="E11" s="12">
        <v>3</v>
      </c>
      <c r="F11" s="12" t="s">
        <v>152</v>
      </c>
      <c r="G11" s="12">
        <v>3</v>
      </c>
      <c r="H11" s="12" t="s">
        <v>152</v>
      </c>
      <c r="I11" s="12">
        <v>3</v>
      </c>
      <c r="J11" s="12">
        <v>1</v>
      </c>
      <c r="K11" s="129" t="s">
        <v>152</v>
      </c>
      <c r="L11" s="129">
        <v>1</v>
      </c>
      <c r="M11" s="13">
        <v>2</v>
      </c>
      <c r="N11" s="13" t="s">
        <v>152</v>
      </c>
    </row>
    <row r="12" spans="1:14" ht="25.9" customHeight="1" x14ac:dyDescent="0.25">
      <c r="A12" s="216"/>
      <c r="B12" s="57"/>
      <c r="C12" s="210" t="s">
        <v>84</v>
      </c>
      <c r="D12" s="210"/>
      <c r="E12" s="12">
        <v>2</v>
      </c>
      <c r="F12" s="12">
        <v>2</v>
      </c>
      <c r="G12" s="12">
        <v>2</v>
      </c>
      <c r="H12" s="12">
        <v>1</v>
      </c>
      <c r="I12" s="12">
        <v>3</v>
      </c>
      <c r="J12" s="12">
        <v>3</v>
      </c>
      <c r="K12" s="129">
        <v>1</v>
      </c>
      <c r="L12" s="129" t="s">
        <v>152</v>
      </c>
      <c r="M12" s="13">
        <v>3</v>
      </c>
      <c r="N12" s="13" t="s">
        <v>152</v>
      </c>
    </row>
    <row r="13" spans="1:14" ht="25.9" customHeight="1" x14ac:dyDescent="0.25">
      <c r="A13" s="216"/>
      <c r="B13" s="57"/>
      <c r="C13" s="210" t="s">
        <v>83</v>
      </c>
      <c r="D13" s="210"/>
      <c r="E13" s="12">
        <v>3</v>
      </c>
      <c r="F13" s="12">
        <v>2</v>
      </c>
      <c r="G13" s="12" t="s">
        <v>152</v>
      </c>
      <c r="H13" s="12">
        <v>2</v>
      </c>
      <c r="I13" s="12" t="s">
        <v>152</v>
      </c>
      <c r="J13" s="12" t="s">
        <v>152</v>
      </c>
      <c r="K13" s="129">
        <v>2</v>
      </c>
      <c r="L13" s="129">
        <v>2</v>
      </c>
      <c r="M13" s="13" t="s">
        <v>152</v>
      </c>
      <c r="N13" s="13">
        <v>1</v>
      </c>
    </row>
    <row r="14" spans="1:14" ht="25.9" customHeight="1" x14ac:dyDescent="0.25">
      <c r="A14" s="217"/>
      <c r="B14" s="58"/>
      <c r="C14" s="218" t="s">
        <v>293</v>
      </c>
      <c r="D14" s="218"/>
      <c r="E14" s="12">
        <v>2</v>
      </c>
      <c r="F14" s="12">
        <v>1</v>
      </c>
      <c r="G14" s="12">
        <v>3</v>
      </c>
      <c r="H14" s="12">
        <v>1</v>
      </c>
      <c r="I14" s="12">
        <v>2</v>
      </c>
      <c r="J14" s="12" t="s">
        <v>152</v>
      </c>
      <c r="K14" s="129" t="s">
        <v>152</v>
      </c>
      <c r="L14" s="129">
        <v>2</v>
      </c>
      <c r="M14" s="13">
        <v>1</v>
      </c>
      <c r="N14" s="13">
        <v>4</v>
      </c>
    </row>
    <row r="15" spans="1:14" ht="25.9" customHeight="1" x14ac:dyDescent="0.25">
      <c r="A15" s="117"/>
      <c r="B15" s="206" t="s">
        <v>163</v>
      </c>
      <c r="C15" s="178"/>
      <c r="D15" s="179"/>
      <c r="E15" s="12">
        <v>229</v>
      </c>
      <c r="F15" s="12">
        <v>195</v>
      </c>
      <c r="G15" s="12">
        <v>217</v>
      </c>
      <c r="H15" s="12">
        <v>180</v>
      </c>
      <c r="I15" s="12">
        <v>358</v>
      </c>
      <c r="J15" s="12">
        <v>181</v>
      </c>
      <c r="K15" s="129">
        <v>189</v>
      </c>
      <c r="L15" s="129">
        <v>153</v>
      </c>
      <c r="M15" s="13">
        <v>227</v>
      </c>
      <c r="N15" s="13">
        <v>179</v>
      </c>
    </row>
    <row r="16" spans="1:14" ht="25.9" customHeight="1" x14ac:dyDescent="0.25">
      <c r="A16" s="117"/>
      <c r="B16" s="59"/>
      <c r="C16" s="210" t="s">
        <v>82</v>
      </c>
      <c r="D16" s="210"/>
      <c r="E16" s="12">
        <v>88</v>
      </c>
      <c r="F16" s="12">
        <v>86</v>
      </c>
      <c r="G16" s="12">
        <v>91</v>
      </c>
      <c r="H16" s="12">
        <v>97</v>
      </c>
      <c r="I16" s="12">
        <v>165</v>
      </c>
      <c r="J16" s="12">
        <v>95</v>
      </c>
      <c r="K16" s="129">
        <v>103</v>
      </c>
      <c r="L16" s="129">
        <v>81</v>
      </c>
      <c r="M16" s="13">
        <v>111</v>
      </c>
      <c r="N16" s="13">
        <v>86</v>
      </c>
    </row>
    <row r="17" spans="1:14" ht="25.9" customHeight="1" x14ac:dyDescent="0.25">
      <c r="A17" s="117"/>
      <c r="B17" s="59"/>
      <c r="C17" s="206" t="s">
        <v>81</v>
      </c>
      <c r="D17" s="207"/>
      <c r="E17" s="12">
        <v>66</v>
      </c>
      <c r="F17" s="12">
        <v>46</v>
      </c>
      <c r="G17" s="12">
        <v>54</v>
      </c>
      <c r="H17" s="12">
        <v>36</v>
      </c>
      <c r="I17" s="12">
        <v>70</v>
      </c>
      <c r="J17" s="12">
        <v>39</v>
      </c>
      <c r="K17" s="129">
        <v>28</v>
      </c>
      <c r="L17" s="129">
        <v>29</v>
      </c>
      <c r="M17" s="13">
        <v>36</v>
      </c>
      <c r="N17" s="13">
        <v>42</v>
      </c>
    </row>
    <row r="18" spans="1:14" ht="25.9" customHeight="1" x14ac:dyDescent="0.25">
      <c r="A18" s="117"/>
      <c r="B18" s="59"/>
      <c r="C18" s="57"/>
      <c r="D18" s="123" t="s">
        <v>80</v>
      </c>
      <c r="E18" s="12">
        <v>27</v>
      </c>
      <c r="F18" s="12">
        <v>16</v>
      </c>
      <c r="G18" s="12">
        <v>17</v>
      </c>
      <c r="H18" s="12">
        <v>14</v>
      </c>
      <c r="I18" s="12">
        <v>22</v>
      </c>
      <c r="J18" s="12">
        <v>12</v>
      </c>
      <c r="K18" s="129">
        <v>12</v>
      </c>
      <c r="L18" s="129">
        <v>9</v>
      </c>
      <c r="M18" s="13">
        <v>9</v>
      </c>
      <c r="N18" s="13">
        <v>10</v>
      </c>
    </row>
    <row r="19" spans="1:14" ht="25.9" customHeight="1" x14ac:dyDescent="0.25">
      <c r="A19" s="117"/>
      <c r="B19" s="59"/>
      <c r="C19" s="57"/>
      <c r="D19" s="123" t="s">
        <v>79</v>
      </c>
      <c r="E19" s="12">
        <v>35</v>
      </c>
      <c r="F19" s="12">
        <v>25</v>
      </c>
      <c r="G19" s="12">
        <v>34</v>
      </c>
      <c r="H19" s="12">
        <v>21</v>
      </c>
      <c r="I19" s="12">
        <v>45</v>
      </c>
      <c r="J19" s="12">
        <v>26</v>
      </c>
      <c r="K19" s="129">
        <v>10</v>
      </c>
      <c r="L19" s="129">
        <v>17</v>
      </c>
      <c r="M19" s="13">
        <v>19</v>
      </c>
      <c r="N19" s="13">
        <v>26</v>
      </c>
    </row>
    <row r="20" spans="1:14" ht="25.9" customHeight="1" x14ac:dyDescent="0.25">
      <c r="A20" s="117"/>
      <c r="B20" s="59"/>
      <c r="C20" s="57"/>
      <c r="D20" s="123" t="s">
        <v>78</v>
      </c>
      <c r="E20" s="12">
        <v>2</v>
      </c>
      <c r="F20" s="12">
        <v>5</v>
      </c>
      <c r="G20" s="12">
        <v>1</v>
      </c>
      <c r="H20" s="12" t="s">
        <v>152</v>
      </c>
      <c r="I20" s="12">
        <v>1</v>
      </c>
      <c r="J20" s="12">
        <v>1</v>
      </c>
      <c r="K20" s="129">
        <v>1</v>
      </c>
      <c r="L20" s="129" t="s">
        <v>152</v>
      </c>
      <c r="M20" s="13">
        <v>2</v>
      </c>
      <c r="N20" s="13">
        <v>1</v>
      </c>
    </row>
    <row r="21" spans="1:14" ht="25.9" customHeight="1" x14ac:dyDescent="0.25">
      <c r="A21" s="117"/>
      <c r="B21" s="59"/>
      <c r="C21" s="58"/>
      <c r="D21" s="60" t="s">
        <v>65</v>
      </c>
      <c r="E21" s="12">
        <v>2</v>
      </c>
      <c r="F21" s="12" t="s">
        <v>152</v>
      </c>
      <c r="G21" s="12">
        <v>2</v>
      </c>
      <c r="H21" s="12">
        <v>1</v>
      </c>
      <c r="I21" s="12">
        <v>2</v>
      </c>
      <c r="J21" s="12" t="s">
        <v>152</v>
      </c>
      <c r="K21" s="129">
        <v>5</v>
      </c>
      <c r="L21" s="129">
        <v>3</v>
      </c>
      <c r="M21" s="13">
        <v>6</v>
      </c>
      <c r="N21" s="13">
        <v>5</v>
      </c>
    </row>
    <row r="22" spans="1:14" ht="25.9" customHeight="1" x14ac:dyDescent="0.25">
      <c r="A22" s="117"/>
      <c r="B22" s="59"/>
      <c r="C22" s="220" t="s">
        <v>70</v>
      </c>
      <c r="D22" s="221"/>
      <c r="E22" s="12">
        <v>15</v>
      </c>
      <c r="F22" s="12">
        <v>9</v>
      </c>
      <c r="G22" s="12">
        <v>16</v>
      </c>
      <c r="H22" s="12">
        <v>4</v>
      </c>
      <c r="I22" s="12">
        <v>17</v>
      </c>
      <c r="J22" s="12">
        <v>9</v>
      </c>
      <c r="K22" s="129">
        <v>17</v>
      </c>
      <c r="L22" s="129">
        <v>10</v>
      </c>
      <c r="M22" s="13">
        <v>19</v>
      </c>
      <c r="N22" s="13">
        <v>10</v>
      </c>
    </row>
    <row r="23" spans="1:14" ht="25.9" customHeight="1" x14ac:dyDescent="0.25">
      <c r="A23" s="117"/>
      <c r="B23" s="59"/>
      <c r="C23" s="57"/>
      <c r="D23" s="60" t="s">
        <v>68</v>
      </c>
      <c r="E23" s="12">
        <v>9</v>
      </c>
      <c r="F23" s="12">
        <v>7</v>
      </c>
      <c r="G23" s="12">
        <v>14</v>
      </c>
      <c r="H23" s="12">
        <v>4</v>
      </c>
      <c r="I23" s="12">
        <v>16</v>
      </c>
      <c r="J23" s="12">
        <v>8</v>
      </c>
      <c r="K23" s="129">
        <v>13</v>
      </c>
      <c r="L23" s="129">
        <v>10</v>
      </c>
      <c r="M23" s="13">
        <v>16</v>
      </c>
      <c r="N23" s="13">
        <v>10</v>
      </c>
    </row>
    <row r="24" spans="1:14" ht="25.9" customHeight="1" x14ac:dyDescent="0.25">
      <c r="A24" s="117"/>
      <c r="B24" s="59"/>
      <c r="C24" s="57"/>
      <c r="D24" s="60" t="s">
        <v>67</v>
      </c>
      <c r="E24" s="12" t="s">
        <v>152</v>
      </c>
      <c r="F24" s="12" t="s">
        <v>152</v>
      </c>
      <c r="G24" s="12" t="s">
        <v>152</v>
      </c>
      <c r="H24" s="12" t="s">
        <v>152</v>
      </c>
      <c r="I24" s="12">
        <v>1</v>
      </c>
      <c r="J24" s="12" t="s">
        <v>152</v>
      </c>
      <c r="K24" s="129">
        <v>2</v>
      </c>
      <c r="L24" s="129" t="s">
        <v>152</v>
      </c>
      <c r="M24" s="129" t="s">
        <v>152</v>
      </c>
      <c r="N24" s="13" t="s">
        <v>152</v>
      </c>
    </row>
    <row r="25" spans="1:14" ht="25.9" customHeight="1" x14ac:dyDescent="0.25">
      <c r="A25" s="117"/>
      <c r="B25" s="59"/>
      <c r="C25" s="58"/>
      <c r="D25" s="60" t="s">
        <v>65</v>
      </c>
      <c r="E25" s="12">
        <v>6</v>
      </c>
      <c r="F25" s="12">
        <v>2</v>
      </c>
      <c r="G25" s="12">
        <v>2</v>
      </c>
      <c r="H25" s="12" t="s">
        <v>152</v>
      </c>
      <c r="I25" s="12" t="s">
        <v>152</v>
      </c>
      <c r="J25" s="12">
        <v>1</v>
      </c>
      <c r="K25" s="129">
        <v>2</v>
      </c>
      <c r="L25" s="129" t="s">
        <v>152</v>
      </c>
      <c r="M25" s="13">
        <v>3</v>
      </c>
      <c r="N25" s="13" t="s">
        <v>152</v>
      </c>
    </row>
    <row r="26" spans="1:14" ht="25.9" customHeight="1" x14ac:dyDescent="0.25">
      <c r="A26" s="117"/>
      <c r="B26" s="59"/>
      <c r="C26" s="206" t="s">
        <v>88</v>
      </c>
      <c r="D26" s="179"/>
      <c r="E26" s="12">
        <v>14</v>
      </c>
      <c r="F26" s="12">
        <v>11</v>
      </c>
      <c r="G26" s="12">
        <v>11</v>
      </c>
      <c r="H26" s="12">
        <v>8</v>
      </c>
      <c r="I26" s="12">
        <v>27</v>
      </c>
      <c r="J26" s="12">
        <v>8</v>
      </c>
      <c r="K26" s="129">
        <v>7</v>
      </c>
      <c r="L26" s="129">
        <v>12</v>
      </c>
      <c r="M26" s="13">
        <v>13</v>
      </c>
      <c r="N26" s="13">
        <v>9</v>
      </c>
    </row>
    <row r="27" spans="1:14" ht="25.9" customHeight="1" x14ac:dyDescent="0.25">
      <c r="A27" s="117"/>
      <c r="B27" s="59"/>
      <c r="C27" s="57"/>
      <c r="D27" s="60" t="s">
        <v>66</v>
      </c>
      <c r="E27" s="12">
        <v>1</v>
      </c>
      <c r="F27" s="12">
        <v>1</v>
      </c>
      <c r="G27" s="12" t="s">
        <v>152</v>
      </c>
      <c r="H27" s="12">
        <v>1</v>
      </c>
      <c r="I27" s="12" t="s">
        <v>152</v>
      </c>
      <c r="J27" s="12" t="s">
        <v>152</v>
      </c>
      <c r="K27" s="129" t="s">
        <v>152</v>
      </c>
      <c r="L27" s="129" t="s">
        <v>152</v>
      </c>
      <c r="M27" s="13">
        <v>1</v>
      </c>
      <c r="N27" s="13">
        <v>1</v>
      </c>
    </row>
    <row r="28" spans="1:14" ht="25.9" customHeight="1" x14ac:dyDescent="0.25">
      <c r="A28" s="117"/>
      <c r="B28" s="59"/>
      <c r="C28" s="57"/>
      <c r="D28" s="61" t="s">
        <v>294</v>
      </c>
      <c r="E28" s="12">
        <v>6</v>
      </c>
      <c r="F28" s="12">
        <v>7</v>
      </c>
      <c r="G28" s="12">
        <v>6</v>
      </c>
      <c r="H28" s="12">
        <v>5</v>
      </c>
      <c r="I28" s="12">
        <v>11</v>
      </c>
      <c r="J28" s="12">
        <v>2</v>
      </c>
      <c r="K28" s="129">
        <v>7</v>
      </c>
      <c r="L28" s="129">
        <v>8</v>
      </c>
      <c r="M28" s="13">
        <v>9</v>
      </c>
      <c r="N28" s="13">
        <v>5</v>
      </c>
    </row>
    <row r="29" spans="1:14" ht="25.9" customHeight="1" x14ac:dyDescent="0.25">
      <c r="A29" s="117"/>
      <c r="B29" s="59"/>
      <c r="C29" s="58"/>
      <c r="D29" s="60" t="s">
        <v>65</v>
      </c>
      <c r="E29" s="12">
        <v>7</v>
      </c>
      <c r="F29" s="12">
        <v>3</v>
      </c>
      <c r="G29" s="12">
        <v>5</v>
      </c>
      <c r="H29" s="12">
        <v>2</v>
      </c>
      <c r="I29" s="12">
        <v>16</v>
      </c>
      <c r="J29" s="12">
        <v>6</v>
      </c>
      <c r="K29" s="129" t="s">
        <v>152</v>
      </c>
      <c r="L29" s="129">
        <v>4</v>
      </c>
      <c r="M29" s="13">
        <v>3</v>
      </c>
      <c r="N29" s="13">
        <v>3</v>
      </c>
    </row>
    <row r="30" spans="1:14" ht="25.9" customHeight="1" x14ac:dyDescent="0.25">
      <c r="A30" s="117"/>
      <c r="B30" s="59"/>
      <c r="C30" s="206" t="s">
        <v>71</v>
      </c>
      <c r="D30" s="179"/>
      <c r="E30" s="12">
        <v>46</v>
      </c>
      <c r="F30" s="12">
        <v>43</v>
      </c>
      <c r="G30" s="12">
        <v>45</v>
      </c>
      <c r="H30" s="12">
        <v>35</v>
      </c>
      <c r="I30" s="12">
        <v>79</v>
      </c>
      <c r="J30" s="12">
        <v>30</v>
      </c>
      <c r="K30" s="129">
        <v>34</v>
      </c>
      <c r="L30" s="129">
        <v>21</v>
      </c>
      <c r="M30" s="13">
        <v>48</v>
      </c>
      <c r="N30" s="13">
        <v>32</v>
      </c>
    </row>
    <row r="31" spans="1:14" ht="25.9" customHeight="1" x14ac:dyDescent="0.25">
      <c r="A31" s="117"/>
      <c r="B31" s="59"/>
      <c r="C31" s="57"/>
      <c r="D31" s="60" t="s">
        <v>87</v>
      </c>
      <c r="E31" s="12" t="s">
        <v>152</v>
      </c>
      <c r="F31" s="12" t="s">
        <v>152</v>
      </c>
      <c r="G31" s="12" t="s">
        <v>152</v>
      </c>
      <c r="H31" s="12" t="s">
        <v>152</v>
      </c>
      <c r="I31" s="12" t="s">
        <v>152</v>
      </c>
      <c r="J31" s="12" t="s">
        <v>152</v>
      </c>
      <c r="K31" s="129">
        <v>2</v>
      </c>
      <c r="L31" s="129" t="s">
        <v>152</v>
      </c>
      <c r="M31" s="13" t="s">
        <v>152</v>
      </c>
      <c r="N31" s="13" t="s">
        <v>152</v>
      </c>
    </row>
    <row r="32" spans="1:14" ht="25.9" customHeight="1" x14ac:dyDescent="0.25">
      <c r="A32" s="62"/>
      <c r="B32" s="63"/>
      <c r="C32" s="64"/>
      <c r="D32" s="65" t="s">
        <v>65</v>
      </c>
      <c r="E32" s="23">
        <v>46</v>
      </c>
      <c r="F32" s="23">
        <v>43</v>
      </c>
      <c r="G32" s="23">
        <v>45</v>
      </c>
      <c r="H32" s="23" t="s">
        <v>152</v>
      </c>
      <c r="I32" s="23">
        <v>79</v>
      </c>
      <c r="J32" s="23">
        <v>30</v>
      </c>
      <c r="K32" s="133">
        <v>32</v>
      </c>
      <c r="L32" s="133">
        <v>21</v>
      </c>
      <c r="M32" s="24">
        <v>48</v>
      </c>
      <c r="N32" s="24">
        <v>32</v>
      </c>
    </row>
    <row r="33" spans="1:14" s="5" customFormat="1" x14ac:dyDescent="0.25">
      <c r="C33" s="2"/>
      <c r="D33" s="2"/>
      <c r="E33" s="2"/>
      <c r="F33" s="2"/>
      <c r="G33" s="2"/>
      <c r="H33" s="2"/>
      <c r="I33" s="2"/>
      <c r="J33" s="2"/>
      <c r="K33" s="2"/>
      <c r="L33" s="2"/>
      <c r="M33" s="2"/>
      <c r="N33" s="66" t="s">
        <v>164</v>
      </c>
    </row>
    <row r="34" spans="1:14" x14ac:dyDescent="0.25">
      <c r="A34" s="5" t="s">
        <v>292</v>
      </c>
    </row>
  </sheetData>
  <sheetProtection formatCells="0"/>
  <customSheetViews>
    <customSheetView guid="{872F8F3E-474A-4822-A3CE-BBB7F86D40B1}" scale="85" showPageBreaks="1" printArea="1" view="pageLayout">
      <selection activeCell="A7" sqref="A7:D8"/>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F1FAECAD-D4CC-49FD-AE7F-E381CDF04327}" scale="85" showPageBreaks="1" printArea="1" view="pageLayout" topLeftCell="A8">
      <selection activeCell="N9" sqref="N9"/>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C52BD464-26B0-4209-9874-62DC7577C84C}" scale="85" showPageBreaks="1" printArea="1" view="pageLayout">
      <selection activeCell="L29" sqref="L29"/>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536F6559-4EFA-4093-AD01-030BA0A9F6B7}" showPageBreaks="1" printArea="1" view="pageBreakPreview" topLeftCell="A19">
      <selection activeCell="H2" sqref="H2"/>
      <pageMargins left="0.19685039370078741" right="0.19685039370078741" top="0.59055118110236227" bottom="0.59055118110236227" header="0.51181102362204722" footer="0.51181102362204722"/>
      <printOptions horizontalCentered="1"/>
      <pageSetup paperSize="9" fitToHeight="0" orientation="portrait" r:id="rId4"/>
      <headerFooter alignWithMargins="0"/>
    </customSheetView>
  </customSheetViews>
  <mergeCells count="19">
    <mergeCell ref="E7:F7"/>
    <mergeCell ref="G7:H7"/>
    <mergeCell ref="I7:J7"/>
    <mergeCell ref="K7:L7"/>
    <mergeCell ref="M7:N7"/>
    <mergeCell ref="C30:D30"/>
    <mergeCell ref="A7:D8"/>
    <mergeCell ref="A9:D9"/>
    <mergeCell ref="A10:A14"/>
    <mergeCell ref="C11:D11"/>
    <mergeCell ref="C12:D12"/>
    <mergeCell ref="C13:D13"/>
    <mergeCell ref="C14:D14"/>
    <mergeCell ref="B10:D10"/>
    <mergeCell ref="C16:D16"/>
    <mergeCell ref="B15:D15"/>
    <mergeCell ref="C17:D17"/>
    <mergeCell ref="C22:D22"/>
    <mergeCell ref="C26:D26"/>
  </mergeCells>
  <phoneticPr fontId="2"/>
  <pageMargins left="0.25" right="0.25" top="0.75" bottom="0.75" header="0.3" footer="0.3"/>
  <pageSetup paperSize="9" orientation="portrait" r:id="rId5"/>
  <headerFooter>
    <oddHeader>&amp;L&amp;"HGPｺﾞｼｯｸM,ﾒﾃﾞｨｳﾑ"&amp;8第13章　司法、警察および消防&amp;R&amp;"HGPｺﾞｼｯｸM,ﾒﾃﾞｨｳﾑ"&amp;8第13章　司法、警察および消防</oddHead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117</vt:lpstr>
      <vt:lpstr>118</vt:lpstr>
      <vt:lpstr>119</vt:lpstr>
      <vt:lpstr>120</vt:lpstr>
      <vt:lpstr>121</vt:lpstr>
      <vt:lpstr>122(1)</vt:lpstr>
      <vt:lpstr>122(2)</vt:lpstr>
      <vt:lpstr>122(3)</vt:lpstr>
      <vt:lpstr>123</vt:lpstr>
      <vt:lpstr>124(1)</vt:lpstr>
      <vt:lpstr>124(2)</vt:lpstr>
      <vt:lpstr>125</vt:lpstr>
      <vt:lpstr>126(1)</vt:lpstr>
      <vt:lpstr>126(2)</vt:lpstr>
      <vt:lpstr>127</vt:lpstr>
      <vt:lpstr>128</vt:lpstr>
      <vt:lpstr>'117'!Print_Area</vt:lpstr>
      <vt:lpstr>'118'!Print_Area</vt:lpstr>
      <vt:lpstr>'119'!Print_Area</vt:lpstr>
      <vt:lpstr>'120'!Print_Area</vt:lpstr>
      <vt:lpstr>'121'!Print_Area</vt:lpstr>
      <vt:lpstr>'122(1)'!Print_Area</vt:lpstr>
      <vt:lpstr>'122(2)'!Print_Area</vt:lpstr>
      <vt:lpstr>'122(3)'!Print_Area</vt:lpstr>
      <vt:lpstr>'123'!Print_Area</vt:lpstr>
      <vt:lpstr>'124(1)'!Print_Area</vt:lpstr>
      <vt:lpstr>'124(2)'!Print_Area</vt:lpstr>
      <vt:lpstr>'126(1)'!Print_Area</vt:lpstr>
      <vt:lpstr>'126(2)'!Print_Area</vt:lpstr>
      <vt:lpstr>'127'!Print_Area</vt:lpstr>
      <vt:lpstr>'128'!Print_Area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2025-03-31T04:09:31Z</cp:lastPrinted>
  <dcterms:created xsi:type="dcterms:W3CDTF">2021-08-23T06:00:13Z</dcterms:created>
  <dcterms:modified xsi:type="dcterms:W3CDTF">2025-03-31T04:16:54Z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2024-06-28T06:34:12Z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35acdfdb-0454-4b88-8939-8325371e51a1</vt:lpwstr>
  </property>
  <property fmtid="{D5CDD505-2E9C-101B-9397-08002B2CF9AE}" pid="8" name="MSIP_Label_defa4170-0d19-0005-0004-bc88714345d2_ContentBits">
    <vt:lpwstr>0</vt:lpwstr>
  </property>
</Properties>
</file>