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73166656062/WOPIServiceId_TP_BOX_2/WOPIUserId_-/"/>
    </mc:Choice>
  </mc:AlternateContent>
  <xr:revisionPtr revIDLastSave="25" documentId="13_ncr:1_{12FEA70C-8310-4389-B2E0-B2D7F26F39DA}" xr6:coauthVersionLast="47" xr6:coauthVersionMax="47" xr10:uidLastSave="{429A4E68-36C4-4B4A-9C8F-E85C22034A32}"/>
  <bookViews>
    <workbookView xWindow="-98" yWindow="-98" windowWidth="21795" windowHeight="13875" xr2:uid="{00000000-000D-0000-FFFF-FFFF00000000}"/>
  </bookViews>
  <sheets>
    <sheet name="目次" sheetId="1" r:id="rId1"/>
    <sheet name="104" sheetId="2" r:id="rId2"/>
    <sheet name="105" sheetId="3" r:id="rId3"/>
    <sheet name="106" sheetId="4" r:id="rId4"/>
    <sheet name="107" sheetId="5" r:id="rId5"/>
    <sheet name="108" sheetId="6" r:id="rId6"/>
    <sheet name="109" sheetId="7" r:id="rId7"/>
    <sheet name="110" sheetId="8" r:id="rId8"/>
    <sheet name="111" sheetId="9" r:id="rId9"/>
    <sheet name="112" sheetId="10" r:id="rId10"/>
    <sheet name="113" sheetId="11" r:id="rId11"/>
    <sheet name="114" sheetId="12" r:id="rId12"/>
    <sheet name="115" sheetId="13" r:id="rId13"/>
  </sheets>
  <definedNames>
    <definedName name="ATU_hyo01" localSheetId="1">#REF!</definedName>
    <definedName name="ATU_hyo01" localSheetId="2">#REF!</definedName>
    <definedName name="ATU_hyo01" localSheetId="3">#REF!</definedName>
    <definedName name="ATU_hyo01" localSheetId="5">#REF!</definedName>
    <definedName name="ATU_hyo01" localSheetId="6">#REF!</definedName>
    <definedName name="ATU_hyo01" localSheetId="7">#REF!</definedName>
    <definedName name="ATU_hyo01" localSheetId="9">#REF!</definedName>
    <definedName name="ATU_hyo01" localSheetId="10">#REF!</definedName>
    <definedName name="ATU_hyo01" localSheetId="11">#REF!</definedName>
    <definedName name="ATU_hyo01" localSheetId="12">#REF!</definedName>
    <definedName name="ATU_hyo01">#REF!</definedName>
    <definedName name="_xlnm.Print_Area" localSheetId="1">'104'!$A$1:$G$18</definedName>
    <definedName name="_xlnm.Print_Area" localSheetId="2">'105'!$A$1:$H$18</definedName>
    <definedName name="_xlnm.Print_Area" localSheetId="3">'106'!$A$1:$H$23</definedName>
    <definedName name="_xlnm.Print_Area" localSheetId="4">'107'!$A$1:$I$18</definedName>
    <definedName name="_xlnm.Print_Area" localSheetId="5">'108'!$A$1:$H$42</definedName>
    <definedName name="_xlnm.Print_Area" localSheetId="6">'109'!$A$1:$H$16</definedName>
    <definedName name="_xlnm.Print_Area" localSheetId="7">'110'!$A$1:$G$12</definedName>
    <definedName name="_xlnm.Print_Area" localSheetId="8">'111'!$A$1:$K$23</definedName>
    <definedName name="_xlnm.Print_Area" localSheetId="9">'112'!$A$1:$S$23</definedName>
    <definedName name="_xlnm.Print_Area" localSheetId="10">'113'!$A$1:$J$69</definedName>
    <definedName name="_xlnm.Print_Area" localSheetId="11">'114'!$A$1:$G$24</definedName>
    <definedName name="_xlnm.Print_Area" localSheetId="12">'115'!$A$1:$R$28</definedName>
    <definedName name="_xlnm.Print_Titles" localSheetId="10">'113'!$7:$7</definedName>
    <definedName name="sho" localSheetId="7">#REF!</definedName>
    <definedName name="sho">#REF!</definedName>
    <definedName name="Z_02DC56A4_A198_43DB_AA7C_039422AB955E_.wvu.PrintArea" localSheetId="1" hidden="1">'104'!$A$1:$G$18</definedName>
    <definedName name="Z_02DC56A4_A198_43DB_AA7C_039422AB955E_.wvu.PrintArea" localSheetId="2" hidden="1">'105'!$A$1:$H$18</definedName>
    <definedName name="Z_02DC56A4_A198_43DB_AA7C_039422AB955E_.wvu.PrintArea" localSheetId="3" hidden="1">'106'!$A$1:$H$23</definedName>
    <definedName name="Z_02DC56A4_A198_43DB_AA7C_039422AB955E_.wvu.PrintArea" localSheetId="4" hidden="1">'107'!$A$1:$I$18</definedName>
    <definedName name="Z_02DC56A4_A198_43DB_AA7C_039422AB955E_.wvu.PrintArea" localSheetId="5" hidden="1">'108'!$A$1:$H$42</definedName>
    <definedName name="Z_02DC56A4_A198_43DB_AA7C_039422AB955E_.wvu.PrintArea" localSheetId="6" hidden="1">'109'!$A$1:$H$16</definedName>
    <definedName name="Z_02DC56A4_A198_43DB_AA7C_039422AB955E_.wvu.PrintArea" localSheetId="7" hidden="1">'110'!$A$1:$G$12</definedName>
    <definedName name="Z_02DC56A4_A198_43DB_AA7C_039422AB955E_.wvu.PrintArea" localSheetId="8" hidden="1">'111'!$A$1:$K$23</definedName>
    <definedName name="Z_02DC56A4_A198_43DB_AA7C_039422AB955E_.wvu.PrintArea" localSheetId="9" hidden="1">'112'!$A$1:$S$21</definedName>
    <definedName name="Z_02DC56A4_A198_43DB_AA7C_039422AB955E_.wvu.PrintArea" localSheetId="10" hidden="1">'113'!$A$1:$J$69</definedName>
    <definedName name="Z_02DC56A4_A198_43DB_AA7C_039422AB955E_.wvu.PrintArea" localSheetId="11" hidden="1">'114'!$A$1:$G$24</definedName>
    <definedName name="Z_02DC56A4_A198_43DB_AA7C_039422AB955E_.wvu.PrintArea" localSheetId="12" hidden="1">'115'!$A$1:$R$28</definedName>
    <definedName name="Z_0469F8FC_B86E_4185_8A14_80C017711245_.wvu.PrintArea" localSheetId="1" hidden="1">'104'!$A$1:$G$18</definedName>
    <definedName name="Z_0469F8FC_B86E_4185_8A14_80C017711245_.wvu.PrintArea" localSheetId="2" hidden="1">'105'!$A$1:$H$18</definedName>
    <definedName name="Z_0469F8FC_B86E_4185_8A14_80C017711245_.wvu.PrintArea" localSheetId="3" hidden="1">'106'!$A$1:$H$23</definedName>
    <definedName name="Z_0469F8FC_B86E_4185_8A14_80C017711245_.wvu.PrintArea" localSheetId="4" hidden="1">'107'!$A$1:$I$18</definedName>
    <definedName name="Z_0469F8FC_B86E_4185_8A14_80C017711245_.wvu.PrintArea" localSheetId="5" hidden="1">'108'!$A$1:$H$42</definedName>
    <definedName name="Z_0469F8FC_B86E_4185_8A14_80C017711245_.wvu.PrintArea" localSheetId="6" hidden="1">'109'!$A$1:$H$16</definedName>
    <definedName name="Z_0469F8FC_B86E_4185_8A14_80C017711245_.wvu.PrintArea" localSheetId="7" hidden="1">'110'!$A$1:$G$12</definedName>
    <definedName name="Z_0469F8FC_B86E_4185_8A14_80C017711245_.wvu.PrintArea" localSheetId="8" hidden="1">'111'!$A$1:$K$23</definedName>
    <definedName name="Z_0469F8FC_B86E_4185_8A14_80C017711245_.wvu.PrintArea" localSheetId="9" hidden="1">'112'!$A$1:$S$21</definedName>
    <definedName name="Z_0469F8FC_B86E_4185_8A14_80C017711245_.wvu.PrintArea" localSheetId="10" hidden="1">'113'!$A$1:$J$69</definedName>
    <definedName name="Z_0469F8FC_B86E_4185_8A14_80C017711245_.wvu.PrintArea" localSheetId="11" hidden="1">'114'!$A$1:$G$24</definedName>
    <definedName name="Z_0469F8FC_B86E_4185_8A14_80C017711245_.wvu.PrintArea" localSheetId="12" hidden="1">'115'!$A$1:$R$28</definedName>
    <definedName name="Z_04EBE07F_30DD_4EA6_B961_45D14852912C_.wvu.PrintArea" localSheetId="1" hidden="1">'104'!$A$1:$G$18</definedName>
    <definedName name="Z_04EBE07F_30DD_4EA6_B961_45D14852912C_.wvu.PrintArea" localSheetId="2" hidden="1">'105'!$A$1:$H$18</definedName>
    <definedName name="Z_04EBE07F_30DD_4EA6_B961_45D14852912C_.wvu.PrintArea" localSheetId="3" hidden="1">'106'!$A$1:$H$23</definedName>
    <definedName name="Z_04EBE07F_30DD_4EA6_B961_45D14852912C_.wvu.PrintArea" localSheetId="4" hidden="1">'107'!$A$1:$I$18</definedName>
    <definedName name="Z_04EBE07F_30DD_4EA6_B961_45D14852912C_.wvu.PrintArea" localSheetId="5" hidden="1">'108'!$A$1:$H$42</definedName>
    <definedName name="Z_04EBE07F_30DD_4EA6_B961_45D14852912C_.wvu.PrintArea" localSheetId="6" hidden="1">'109'!$A$1:$H$16</definedName>
    <definedName name="Z_04EBE07F_30DD_4EA6_B961_45D14852912C_.wvu.PrintArea" localSheetId="7" hidden="1">'110'!$A$1:$G$12</definedName>
    <definedName name="Z_04EBE07F_30DD_4EA6_B961_45D14852912C_.wvu.PrintArea" localSheetId="8" hidden="1">'111'!$A$1:$K$23</definedName>
    <definedName name="Z_04EBE07F_30DD_4EA6_B961_45D14852912C_.wvu.PrintArea" localSheetId="9" hidden="1">'112'!$A$1:$S$21</definedName>
    <definedName name="Z_04EBE07F_30DD_4EA6_B961_45D14852912C_.wvu.PrintArea" localSheetId="10" hidden="1">'113'!$A$1:$J$69</definedName>
    <definedName name="Z_04EBE07F_30DD_4EA6_B961_45D14852912C_.wvu.PrintArea" localSheetId="11" hidden="1">'114'!$A$1:$G$24</definedName>
    <definedName name="Z_04EBE07F_30DD_4EA6_B961_45D14852912C_.wvu.PrintArea" localSheetId="12" hidden="1">'115'!$A$1:$R$28</definedName>
    <definedName name="Z_30DC830A_C750_4BFA_8309_F5503DD76BE2_.wvu.PrintArea" localSheetId="1" hidden="1">'104'!$A$1:$G$18</definedName>
    <definedName name="Z_30DC830A_C750_4BFA_8309_F5503DD76BE2_.wvu.PrintArea" localSheetId="2" hidden="1">'105'!$A$1:$H$18</definedName>
    <definedName name="Z_30DC830A_C750_4BFA_8309_F5503DD76BE2_.wvu.PrintArea" localSheetId="3" hidden="1">'106'!$A$1:$H$23</definedName>
    <definedName name="Z_30DC830A_C750_4BFA_8309_F5503DD76BE2_.wvu.PrintArea" localSheetId="4" hidden="1">'107'!$A$1:$I$18</definedName>
    <definedName name="Z_30DC830A_C750_4BFA_8309_F5503DD76BE2_.wvu.PrintArea" localSheetId="5" hidden="1">'108'!$A$1:$H$42</definedName>
    <definedName name="Z_30DC830A_C750_4BFA_8309_F5503DD76BE2_.wvu.PrintArea" localSheetId="6" hidden="1">'109'!$A$1:$H$16</definedName>
    <definedName name="Z_30DC830A_C750_4BFA_8309_F5503DD76BE2_.wvu.PrintArea" localSheetId="7" hidden="1">'110'!$A$1:$G$12</definedName>
    <definedName name="Z_30DC830A_C750_4BFA_8309_F5503DD76BE2_.wvu.PrintArea" localSheetId="8" hidden="1">'111'!$A$1:$K$23</definedName>
    <definedName name="Z_30DC830A_C750_4BFA_8309_F5503DD76BE2_.wvu.PrintArea" localSheetId="9" hidden="1">'112'!$A$1:$S$21</definedName>
    <definedName name="Z_30DC830A_C750_4BFA_8309_F5503DD76BE2_.wvu.PrintArea" localSheetId="10" hidden="1">'113'!$A$1:$J$69</definedName>
    <definedName name="Z_30DC830A_C750_4BFA_8309_F5503DD76BE2_.wvu.PrintArea" localSheetId="11" hidden="1">'114'!$A$1:$G$24</definedName>
    <definedName name="Z_30DC830A_C750_4BFA_8309_F5503DD76BE2_.wvu.PrintArea" localSheetId="12" hidden="1">'115'!$A$1:$R$28</definedName>
    <definedName name="Z_4AB275B1_0D5D_4332_8570_19CBB322B242_.wvu.PrintArea" localSheetId="10" hidden="1">'113'!$A$1:$J$69</definedName>
    <definedName name="Z_4AB275B1_0D5D_4332_8570_19CBB322B242_.wvu.PrintArea" localSheetId="11" hidden="1">'114'!$A$1:$G$24</definedName>
    <definedName name="Z_4AB275B1_0D5D_4332_8570_19CBB322B242_.wvu.PrintArea" localSheetId="12" hidden="1">'115'!$A$1:$R$28</definedName>
    <definedName name="Z_59439C9B_D5B2_4A26_8587_17FB5044DD23_.wvu.PrintArea" localSheetId="1" hidden="1">'104'!$A$1:$G$18</definedName>
    <definedName name="Z_59439C9B_D5B2_4A26_8587_17FB5044DD23_.wvu.PrintArea" localSheetId="2" hidden="1">'105'!$A$1:$H$18</definedName>
    <definedName name="Z_59439C9B_D5B2_4A26_8587_17FB5044DD23_.wvu.PrintArea" localSheetId="3" hidden="1">'106'!$A$1:$H$23</definedName>
    <definedName name="Z_59439C9B_D5B2_4A26_8587_17FB5044DD23_.wvu.PrintArea" localSheetId="4" hidden="1">'107'!$A$1:$I$18</definedName>
    <definedName name="Z_59439C9B_D5B2_4A26_8587_17FB5044DD23_.wvu.PrintArea" localSheetId="5" hidden="1">'108'!$A$1:$H$42</definedName>
    <definedName name="Z_59439C9B_D5B2_4A26_8587_17FB5044DD23_.wvu.PrintArea" localSheetId="6" hidden="1">'109'!$A$1:$H$16</definedName>
    <definedName name="Z_59439C9B_D5B2_4A26_8587_17FB5044DD23_.wvu.PrintArea" localSheetId="7" hidden="1">'110'!$A$1:$G$12</definedName>
    <definedName name="Z_59439C9B_D5B2_4A26_8587_17FB5044DD23_.wvu.PrintArea" localSheetId="8" hidden="1">'111'!$A$1:$K$23</definedName>
    <definedName name="Z_59439C9B_D5B2_4A26_8587_17FB5044DD23_.wvu.PrintArea" localSheetId="9" hidden="1">'112'!$A$1:$S$21</definedName>
    <definedName name="Z_59439C9B_D5B2_4A26_8587_17FB5044DD23_.wvu.PrintArea" localSheetId="10" hidden="1">'113'!$A$1:$J$69</definedName>
    <definedName name="Z_59439C9B_D5B2_4A26_8587_17FB5044DD23_.wvu.PrintArea" localSheetId="11" hidden="1">'114'!$A$1:$G$24</definedName>
    <definedName name="Z_59439C9B_D5B2_4A26_8587_17FB5044DD23_.wvu.PrintArea" localSheetId="12" hidden="1">'115'!$A$1:$R$28</definedName>
    <definedName name="Z_5CF20DE6_4F86_4629_9805_B39A5A37ED18_.wvu.PrintArea" localSheetId="1" hidden="1">'104'!$A$1:$G$18</definedName>
    <definedName name="Z_5CF20DE6_4F86_4629_9805_B39A5A37ED18_.wvu.PrintArea" localSheetId="2" hidden="1">'105'!$A$1:$H$18</definedName>
    <definedName name="Z_5CF20DE6_4F86_4629_9805_B39A5A37ED18_.wvu.PrintArea" localSheetId="3" hidden="1">'106'!$A$1:$H$23</definedName>
    <definedName name="Z_5CF20DE6_4F86_4629_9805_B39A5A37ED18_.wvu.PrintArea" localSheetId="4" hidden="1">'107'!$A$1:$I$18</definedName>
    <definedName name="Z_5CF20DE6_4F86_4629_9805_B39A5A37ED18_.wvu.PrintArea" localSheetId="5" hidden="1">'108'!$A$1:$H$42</definedName>
    <definedName name="Z_5CF20DE6_4F86_4629_9805_B39A5A37ED18_.wvu.PrintArea" localSheetId="6" hidden="1">'109'!$A$1:$H$16</definedName>
    <definedName name="Z_5CF20DE6_4F86_4629_9805_B39A5A37ED18_.wvu.PrintArea" localSheetId="7" hidden="1">'110'!$A$1:$G$12</definedName>
    <definedName name="Z_5CF20DE6_4F86_4629_9805_B39A5A37ED18_.wvu.PrintArea" localSheetId="8" hidden="1">'111'!$A$1:$K$23</definedName>
    <definedName name="Z_5CF20DE6_4F86_4629_9805_B39A5A37ED18_.wvu.PrintArea" localSheetId="9" hidden="1">'112'!$A$1:$S$21</definedName>
    <definedName name="Z_5CF20DE6_4F86_4629_9805_B39A5A37ED18_.wvu.PrintArea" localSheetId="10" hidden="1">'113'!$A$1:$J$69</definedName>
    <definedName name="Z_5CF20DE6_4F86_4629_9805_B39A5A37ED18_.wvu.PrintArea" localSheetId="11" hidden="1">'114'!$A$1:$G$24</definedName>
    <definedName name="Z_5CF20DE6_4F86_4629_9805_B39A5A37ED18_.wvu.PrintArea" localSheetId="12" hidden="1">'115'!$A$1:$R$28</definedName>
    <definedName name="Z_5D154671_13B9_497C_8C50_446A94F34E14_.wvu.PrintArea" localSheetId="1" hidden="1">'104'!$A$1:$G$18</definedName>
    <definedName name="Z_5D154671_13B9_497C_8C50_446A94F34E14_.wvu.PrintArea" localSheetId="2" hidden="1">'105'!$A$1:$H$18</definedName>
    <definedName name="Z_5D154671_13B9_497C_8C50_446A94F34E14_.wvu.PrintArea" localSheetId="3" hidden="1">'106'!$A$1:$H$23</definedName>
    <definedName name="Z_5D154671_13B9_497C_8C50_446A94F34E14_.wvu.PrintArea" localSheetId="4" hidden="1">'107'!$A$1:$I$18</definedName>
    <definedName name="Z_5D154671_13B9_497C_8C50_446A94F34E14_.wvu.PrintArea" localSheetId="5" hidden="1">'108'!$A$1:$H$42</definedName>
    <definedName name="Z_5D154671_13B9_497C_8C50_446A94F34E14_.wvu.PrintArea" localSheetId="6" hidden="1">'109'!$A$1:$H$16</definedName>
    <definedName name="Z_5D154671_13B9_497C_8C50_446A94F34E14_.wvu.PrintArea" localSheetId="7" hidden="1">'110'!$A$1:$G$12</definedName>
    <definedName name="Z_5D154671_13B9_497C_8C50_446A94F34E14_.wvu.PrintArea" localSheetId="8" hidden="1">'111'!$A$1:$K$23</definedName>
    <definedName name="Z_5D154671_13B9_497C_8C50_446A94F34E14_.wvu.PrintArea" localSheetId="9" hidden="1">'112'!$A$1:$S$21</definedName>
    <definedName name="Z_5D154671_13B9_497C_8C50_446A94F34E14_.wvu.PrintArea" localSheetId="10" hidden="1">'113'!$A$1:$J$69</definedName>
    <definedName name="Z_5D154671_13B9_497C_8C50_446A94F34E14_.wvu.PrintArea" localSheetId="11" hidden="1">'114'!$A$1:$G$24</definedName>
    <definedName name="Z_5D154671_13B9_497C_8C50_446A94F34E14_.wvu.PrintArea" localSheetId="12" hidden="1">'115'!$A$1:$R$28</definedName>
    <definedName name="Z_92A44804_5600_43CD_ADBC_7D71F1F44847_.wvu.PrintArea" localSheetId="1" hidden="1">'104'!$A$1:$G$18</definedName>
    <definedName name="Z_92A44804_5600_43CD_ADBC_7D71F1F44847_.wvu.PrintArea" localSheetId="2" hidden="1">'105'!$A$1:$H$18</definedName>
    <definedName name="Z_92A44804_5600_43CD_ADBC_7D71F1F44847_.wvu.PrintArea" localSheetId="3" hidden="1">'106'!$A$1:$H$23</definedName>
    <definedName name="Z_92A44804_5600_43CD_ADBC_7D71F1F44847_.wvu.PrintArea" localSheetId="4" hidden="1">'107'!$A$1:$I$18</definedName>
    <definedName name="Z_92A44804_5600_43CD_ADBC_7D71F1F44847_.wvu.PrintArea" localSheetId="5" hidden="1">'108'!$A$1:$H$42</definedName>
    <definedName name="Z_92A44804_5600_43CD_ADBC_7D71F1F44847_.wvu.PrintArea" localSheetId="6" hidden="1">'109'!$A$1:$H$16</definedName>
    <definedName name="Z_92A44804_5600_43CD_ADBC_7D71F1F44847_.wvu.PrintArea" localSheetId="7" hidden="1">'110'!$A$1:$G$12</definedName>
    <definedName name="Z_92A44804_5600_43CD_ADBC_7D71F1F44847_.wvu.PrintArea" localSheetId="8" hidden="1">'111'!$A$1:$K$23</definedName>
    <definedName name="Z_92A44804_5600_43CD_ADBC_7D71F1F44847_.wvu.PrintArea" localSheetId="9" hidden="1">'112'!$A$1:$S$21</definedName>
    <definedName name="Z_92A44804_5600_43CD_ADBC_7D71F1F44847_.wvu.PrintArea" localSheetId="10" hidden="1">'113'!$A$1:$J$69</definedName>
    <definedName name="Z_92A44804_5600_43CD_ADBC_7D71F1F44847_.wvu.PrintArea" localSheetId="11" hidden="1">'114'!$A$1:$G$24</definedName>
    <definedName name="Z_92A44804_5600_43CD_ADBC_7D71F1F44847_.wvu.PrintArea" localSheetId="12" hidden="1">'115'!$A$1:$R$28</definedName>
    <definedName name="Z_B15C19A8_100A_4070_8981_6C2BFE0629BB_.wvu.PrintArea" localSheetId="1" hidden="1">'104'!$A$1:$G$18</definedName>
    <definedName name="Z_B15C19A8_100A_4070_8981_6C2BFE0629BB_.wvu.PrintArea" localSheetId="2" hidden="1">'105'!$A$1:$H$18</definedName>
    <definedName name="Z_B15C19A8_100A_4070_8981_6C2BFE0629BB_.wvu.PrintArea" localSheetId="3" hidden="1">'106'!$A$1:$H$23</definedName>
    <definedName name="Z_B15C19A8_100A_4070_8981_6C2BFE0629BB_.wvu.PrintArea" localSheetId="4" hidden="1">'107'!$A$1:$I$18</definedName>
    <definedName name="Z_B15C19A8_100A_4070_8981_6C2BFE0629BB_.wvu.PrintArea" localSheetId="5" hidden="1">'108'!$A$1:$H$42</definedName>
    <definedName name="Z_B15C19A8_100A_4070_8981_6C2BFE0629BB_.wvu.PrintArea" localSheetId="6" hidden="1">'109'!$A$1:$H$16</definedName>
    <definedName name="Z_B15C19A8_100A_4070_8981_6C2BFE0629BB_.wvu.PrintArea" localSheetId="7" hidden="1">'110'!$A$1:$G$12</definedName>
    <definedName name="Z_B15C19A8_100A_4070_8981_6C2BFE0629BB_.wvu.PrintArea" localSheetId="8" hidden="1">'111'!$A$1:$K$23</definedName>
    <definedName name="Z_B15C19A8_100A_4070_8981_6C2BFE0629BB_.wvu.PrintArea" localSheetId="9" hidden="1">'112'!$A$1:$S$21</definedName>
    <definedName name="Z_B15C19A8_100A_4070_8981_6C2BFE0629BB_.wvu.PrintArea" localSheetId="10" hidden="1">'113'!$A$1:$J$69</definedName>
    <definedName name="Z_B15C19A8_100A_4070_8981_6C2BFE0629BB_.wvu.PrintArea" localSheetId="11" hidden="1">'114'!$A$1:$G$24</definedName>
    <definedName name="Z_B15C19A8_100A_4070_8981_6C2BFE0629BB_.wvu.PrintArea" localSheetId="12" hidden="1">'115'!$A$1:$R$28</definedName>
    <definedName name="Z_B85FBE7A_FD4F_4E2C_9D87_BE65D6EB8992_.wvu.PrintArea" localSheetId="1" hidden="1">'104'!$A$1:$G$18</definedName>
    <definedName name="Z_B85FBE7A_FD4F_4E2C_9D87_BE65D6EB8992_.wvu.PrintArea" localSheetId="2" hidden="1">'105'!$A$1:$H$18</definedName>
    <definedName name="Z_B85FBE7A_FD4F_4E2C_9D87_BE65D6EB8992_.wvu.PrintArea" localSheetId="3" hidden="1">'106'!$A$1:$H$23</definedName>
    <definedName name="Z_B85FBE7A_FD4F_4E2C_9D87_BE65D6EB8992_.wvu.PrintArea" localSheetId="4" hidden="1">'107'!$A$1:$I$18</definedName>
    <definedName name="Z_B85FBE7A_FD4F_4E2C_9D87_BE65D6EB8992_.wvu.PrintArea" localSheetId="5" hidden="1">'108'!$A$1:$H$42</definedName>
    <definedName name="Z_B85FBE7A_FD4F_4E2C_9D87_BE65D6EB8992_.wvu.PrintArea" localSheetId="6" hidden="1">'109'!$A$1:$H$16</definedName>
    <definedName name="Z_B85FBE7A_FD4F_4E2C_9D87_BE65D6EB8992_.wvu.PrintArea" localSheetId="7" hidden="1">'110'!$A$1:$G$12</definedName>
    <definedName name="Z_B85FBE7A_FD4F_4E2C_9D87_BE65D6EB8992_.wvu.PrintArea" localSheetId="8" hidden="1">'111'!$A$1:$K$23</definedName>
    <definedName name="Z_B85FBE7A_FD4F_4E2C_9D87_BE65D6EB8992_.wvu.PrintArea" localSheetId="9" hidden="1">'112'!$A$1:$S$21</definedName>
    <definedName name="Z_B85FBE7A_FD4F_4E2C_9D87_BE65D6EB8992_.wvu.PrintArea" localSheetId="10" hidden="1">'113'!$A$1:$J$69</definedName>
    <definedName name="Z_B85FBE7A_FD4F_4E2C_9D87_BE65D6EB8992_.wvu.PrintArea" localSheetId="11" hidden="1">'114'!$A$1:$G$24</definedName>
    <definedName name="Z_B85FBE7A_FD4F_4E2C_9D87_BE65D6EB8992_.wvu.PrintArea" localSheetId="12" hidden="1">'115'!$A$1:$R$28</definedName>
    <definedName name="Z_FB97E191_B622_42BF_BBE4_7C8B0BD0DC37_.wvu.PrintArea" localSheetId="1" hidden="1">'104'!$A$1:$G$18</definedName>
    <definedName name="Z_FB97E191_B622_42BF_BBE4_7C8B0BD0DC37_.wvu.PrintArea" localSheetId="2" hidden="1">'105'!$A$1:$H$18</definedName>
    <definedName name="Z_FB97E191_B622_42BF_BBE4_7C8B0BD0DC37_.wvu.PrintArea" localSheetId="3" hidden="1">'106'!$A$1:$H$23</definedName>
    <definedName name="Z_FB97E191_B622_42BF_BBE4_7C8B0BD0DC37_.wvu.PrintArea" localSheetId="4" hidden="1">'107'!$A$1:$I$18</definedName>
    <definedName name="Z_FB97E191_B622_42BF_BBE4_7C8B0BD0DC37_.wvu.PrintArea" localSheetId="5" hidden="1">'108'!$A$1:$H$42</definedName>
    <definedName name="Z_FB97E191_B622_42BF_BBE4_7C8B0BD0DC37_.wvu.PrintArea" localSheetId="6" hidden="1">'109'!$A$1:$H$16</definedName>
    <definedName name="Z_FB97E191_B622_42BF_BBE4_7C8B0BD0DC37_.wvu.PrintArea" localSheetId="7" hidden="1">'110'!$A$1:$G$12</definedName>
    <definedName name="Z_FB97E191_B622_42BF_BBE4_7C8B0BD0DC37_.wvu.PrintArea" localSheetId="8" hidden="1">'111'!$A$1:$K$23</definedName>
    <definedName name="Z_FB97E191_B622_42BF_BBE4_7C8B0BD0DC37_.wvu.PrintArea" localSheetId="9" hidden="1">'112'!$A$1:$S$21</definedName>
    <definedName name="Z_FB97E191_B622_42BF_BBE4_7C8B0BD0DC37_.wvu.PrintArea" localSheetId="10" hidden="1">'113'!$A$1:$J$69</definedName>
    <definedName name="Z_FB97E191_B622_42BF_BBE4_7C8B0BD0DC37_.wvu.PrintArea" localSheetId="11" hidden="1">'114'!$A$1:$G$24</definedName>
    <definedName name="Z_FB97E191_B622_42BF_BBE4_7C8B0BD0DC37_.wvu.PrintArea" localSheetId="12" hidden="1">'115'!$A$1:$R$28</definedName>
    <definedName name="新設">#REF!</definedName>
  </definedNames>
  <calcPr calcId="191029"/>
  <customWorkbookViews>
    <customWorkbookView name="荒井 啓子 - 個人用ビュー" guid="{B85FBE7A-FD4F-4E2C-9D87-BE65D6EB8992}" mergeInterval="0" personalView="1" maximized="1" xWindow="-9" yWindow="-9" windowWidth="1938" windowHeight="1158" activeSheetId="8"/>
    <customWorkbookView name="吉川 由珠 - 個人用ビュー" guid="{5CF20DE6-4F86-4629-9805-B39A5A37ED18}" mergeInterval="0" personalView="1" maximized="1" xWindow="-1928" yWindow="-8" windowWidth="1936" windowHeight="1048" activeSheetId="7"/>
    <customWorkbookView name="向井 智子 - 個人用ビュー" guid="{59439C9B-D5B2-4A26-8587-17FB5044DD23}" mergeInterval="0" personalView="1" xWindow="9" yWindow="2" windowWidth="1073" windowHeight="1135" activeSheetId="1"/>
    <customWorkbookView name="吉岡 諾万 - 個人用ビュー" guid="{30DC830A-C750-4BFA-8309-F5503DD76BE2}" mergeInterval="0" personalView="1" maximized="1" xWindow="-9" yWindow="-9" windowWidth="1938" windowHeight="1158" tabRatio="815" activeSheetId="3"/>
    <customWorkbookView name="中村 祥子 - 個人用ビュー" guid="{92A44804-5600-43CD-ADBC-7D71F1F44847}" mergeInterval="0" personalView="1" maximized="1" xWindow="2872" yWindow="-8" windowWidth="1936" windowHeight="1048" tabRatio="815" activeSheetId="13"/>
    <customWorkbookView name="清水 真理子 - 個人用ビュー" guid="{0469F8FC-B86E-4185-8A14-80C017711245}" mergeInterval="0" personalView="1" maximized="1" xWindow="471" yWindow="-1088" windowWidth="1936" windowHeight="1048" tabRatio="815" activeSheetId="13"/>
    <customWorkbookView name="弘中 伸明 - 個人用ビュー" guid="{5D154671-13B9-497C-8C50-446A94F34E14}" mergeInterval="0" personalView="1" maximized="1" xWindow="-13" yWindow="-13" windowWidth="2906" windowHeight="1850" tabRatio="815" activeSheetId="5"/>
    <customWorkbookView name="陣内 高志 - 個人用ビュー" guid="{FB97E191-B622-42BF-BBE4-7C8B0BD0DC37}" mergeInterval="0" personalView="1" yWindow="291" windowWidth="1872" windowHeight="830" activeSheetId="9"/>
    <customWorkbookView name="豊中市 - 個人用ビュー" guid="{04EBE07F-30DD-4EA6-B961-45D14852912C}" mergeInterval="0" personalView="1" maximized="1" xWindow="-9" yWindow="-9" windowWidth="1938" windowHeight="1048" activeSheetId="8"/>
    <customWorkbookView name="三浦 陽子 - 個人用ビュー" guid="{B15C19A8-100A-4070-8981-6C2BFE0629BB}" mergeInterval="0" personalView="1" maximized="1" xWindow="-13" yWindow="-13" windowWidth="2906" windowHeight="1850" tabRatio="815" activeSheetId="10"/>
    <customWorkbookView name="統計係 - 個人用ビュー" guid="{02DC56A4-A198-43DB-AA7C-039422AB955E}" mergeInterval="0" personalView="1" maximized="1" xWindow="-13" yWindow="-13" windowWidth="2906" windowHeight="185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B6" i="1" a="1"/>
  <c r="B6" i="1" l="1"/>
  <c r="A1" i="8"/>
  <c r="B11" i="1" a="1"/>
  <c r="B11" i="1" l="1"/>
  <c r="A1" i="13"/>
  <c r="A1" i="12"/>
  <c r="A1" i="11"/>
  <c r="A1" i="10"/>
  <c r="A1" i="9"/>
  <c r="A1" i="7"/>
  <c r="A1" i="6"/>
  <c r="A1" i="5"/>
  <c r="A1" i="4"/>
  <c r="A1" i="2"/>
  <c r="B14" i="1" a="1"/>
  <c r="B7" i="1" a="1"/>
  <c r="B9" i="1" a="1"/>
  <c r="B13" i="1" a="1"/>
  <c r="B12" i="1" a="1"/>
  <c r="B5" i="1" a="1"/>
  <c r="B8" i="1" a="1"/>
  <c r="B15" i="1" a="1"/>
  <c r="B16" i="1" a="1"/>
  <c r="B10" i="1" a="1"/>
  <c r="B16" i="1" l="1"/>
  <c r="B15" i="1"/>
  <c r="B14" i="1"/>
  <c r="B13" i="1"/>
  <c r="B12" i="1"/>
  <c r="B10" i="1"/>
  <c r="B9" i="1"/>
  <c r="B8" i="1"/>
  <c r="B7" i="1"/>
  <c r="B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<sst xmlns="http://schemas.openxmlformats.org/spreadsheetml/2006/main" count="864" uniqueCount="247">
  <si>
    <t>資　料    市民協働部　人権政策課、（一財）とよなか男女共同参画推進財団</t>
    <phoneticPr fontId="2"/>
  </si>
  <si>
    <t>人数</t>
  </si>
  <si>
    <t>件数</t>
    <rPh sb="0" eb="1">
      <t>ケン</t>
    </rPh>
    <phoneticPr fontId="2"/>
  </si>
  <si>
    <t>その他の貸室</t>
    <phoneticPr fontId="2"/>
  </si>
  <si>
    <t>セ ミ ナ ー 室</t>
    <phoneticPr fontId="2"/>
  </si>
  <si>
    <t>貸出総数</t>
    <rPh sb="2" eb="3">
      <t>ソウ</t>
    </rPh>
    <phoneticPr fontId="3"/>
  </si>
  <si>
    <t>来室者数</t>
    <rPh sb="2" eb="3">
      <t>シャ</t>
    </rPh>
    <phoneticPr fontId="2"/>
  </si>
  <si>
    <t>相談室</t>
  </si>
  <si>
    <t>令和3年度</t>
    <rPh sb="0" eb="2">
      <t>レイワ</t>
    </rPh>
    <rPh sb="3" eb="5">
      <t>ネンド</t>
    </rPh>
    <phoneticPr fontId="2"/>
  </si>
  <si>
    <t>令和2年度</t>
    <rPh sb="0" eb="2">
      <t>レイワ</t>
    </rPh>
    <rPh sb="3" eb="5">
      <t>ネンド</t>
    </rPh>
    <phoneticPr fontId="2"/>
  </si>
  <si>
    <t>区分</t>
    <rPh sb="0" eb="2">
      <t>クブン</t>
    </rPh>
    <phoneticPr fontId="2"/>
  </si>
  <si>
    <t>注2）    市民公益活動に関する相談件数のみを掲載。</t>
    <phoneticPr fontId="2"/>
  </si>
  <si>
    <t>資　料    市民協働部　コミュニティ政策課</t>
    <phoneticPr fontId="2"/>
  </si>
  <si>
    <t>市民公益活動団体
情報掲載団体数</t>
    <rPh sb="0" eb="2">
      <t>シミン</t>
    </rPh>
    <rPh sb="2" eb="4">
      <t>コウエキ</t>
    </rPh>
    <rPh sb="4" eb="6">
      <t>カツドウ</t>
    </rPh>
    <rPh sb="6" eb="8">
      <t>ダンタイ</t>
    </rPh>
    <phoneticPr fontId="3"/>
  </si>
  <si>
    <t>人数</t>
    <rPh sb="0" eb="2">
      <t>ニンズウ</t>
    </rPh>
    <phoneticPr fontId="3"/>
  </si>
  <si>
    <t>回数</t>
    <rPh sb="0" eb="2">
      <t>カイスウ</t>
    </rPh>
    <phoneticPr fontId="3"/>
  </si>
  <si>
    <t>資　料    市民協働部　くらし支援課</t>
    <phoneticPr fontId="2"/>
  </si>
  <si>
    <t>その他</t>
    <rPh sb="2" eb="3">
      <t>タ</t>
    </rPh>
    <phoneticPr fontId="2"/>
  </si>
  <si>
    <t>文化団体</t>
    <rPh sb="0" eb="1">
      <t>フミ</t>
    </rPh>
    <rPh sb="1" eb="2">
      <t>カ</t>
    </rPh>
    <rPh sb="2" eb="3">
      <t>ダン</t>
    </rPh>
    <rPh sb="3" eb="4">
      <t>カラダ</t>
    </rPh>
    <phoneticPr fontId="2"/>
  </si>
  <si>
    <t>地域団体</t>
    <rPh sb="0" eb="1">
      <t>チ</t>
    </rPh>
    <rPh sb="1" eb="2">
      <t>イキ</t>
    </rPh>
    <rPh sb="2" eb="3">
      <t>ダン</t>
    </rPh>
    <rPh sb="3" eb="4">
      <t>カラダ</t>
    </rPh>
    <phoneticPr fontId="2"/>
  </si>
  <si>
    <t>回数</t>
  </si>
  <si>
    <t>企業体</t>
    <phoneticPr fontId="2"/>
  </si>
  <si>
    <t>労働団体</t>
  </si>
  <si>
    <t>総数</t>
    <phoneticPr fontId="2"/>
  </si>
  <si>
    <t>一般</t>
  </si>
  <si>
    <t>自主事業</t>
    <phoneticPr fontId="2"/>
  </si>
  <si>
    <t>総数</t>
  </si>
  <si>
    <t>部屋利用</t>
    <phoneticPr fontId="2"/>
  </si>
  <si>
    <t>ホームページ（件）</t>
    <rPh sb="7" eb="8">
      <t>ケン</t>
    </rPh>
    <phoneticPr fontId="3"/>
  </si>
  <si>
    <t>情報提供</t>
    <phoneticPr fontId="2"/>
  </si>
  <si>
    <t>消費生活相談業務（件）</t>
    <rPh sb="0" eb="2">
      <t>ショウヒ</t>
    </rPh>
    <rPh sb="2" eb="4">
      <t>セイカツ</t>
    </rPh>
    <rPh sb="9" eb="10">
      <t>ケン</t>
    </rPh>
    <phoneticPr fontId="2"/>
  </si>
  <si>
    <t>資　料    市民協働部　人権政策課</t>
    <phoneticPr fontId="2"/>
  </si>
  <si>
    <t>人数</t>
    <rPh sb="0" eb="2">
      <t>ニンズウ</t>
    </rPh>
    <phoneticPr fontId="2"/>
  </si>
  <si>
    <t>回数</t>
    <rPh sb="0" eb="2">
      <t>カイスウ</t>
    </rPh>
    <phoneticPr fontId="2"/>
  </si>
  <si>
    <t>プレイルーム２Ｂ</t>
    <phoneticPr fontId="2"/>
  </si>
  <si>
    <t>プレイルーム２Ａ</t>
    <phoneticPr fontId="2"/>
  </si>
  <si>
    <t>プレイルーム１</t>
    <phoneticPr fontId="2"/>
  </si>
  <si>
    <t>和室</t>
    <rPh sb="0" eb="2">
      <t>ワシツ</t>
    </rPh>
    <phoneticPr fontId="2"/>
  </si>
  <si>
    <t>音健ルーム</t>
    <rPh sb="0" eb="1">
      <t>オン</t>
    </rPh>
    <rPh sb="1" eb="2">
      <t>ケン</t>
    </rPh>
    <phoneticPr fontId="2"/>
  </si>
  <si>
    <t>料理室</t>
    <rPh sb="0" eb="2">
      <t>リョウリ</t>
    </rPh>
    <rPh sb="2" eb="3">
      <t>シツ</t>
    </rPh>
    <phoneticPr fontId="2"/>
  </si>
  <si>
    <t>会議室５</t>
    <rPh sb="0" eb="3">
      <t>カイギシツ</t>
    </rPh>
    <phoneticPr fontId="2"/>
  </si>
  <si>
    <t>会議室４</t>
    <rPh sb="0" eb="3">
      <t>カイギシツ</t>
    </rPh>
    <phoneticPr fontId="2"/>
  </si>
  <si>
    <t>会議室３</t>
    <rPh sb="0" eb="3">
      <t>カイギシツ</t>
    </rPh>
    <phoneticPr fontId="2"/>
  </si>
  <si>
    <t>会議室２Ｃ</t>
    <rPh sb="0" eb="3">
      <t>カイギシツ</t>
    </rPh>
    <phoneticPr fontId="2"/>
  </si>
  <si>
    <t>人数</t>
    <rPh sb="0" eb="2">
      <t>ニンズ</t>
    </rPh>
    <phoneticPr fontId="2"/>
  </si>
  <si>
    <t>会議室２Ｂ</t>
    <rPh sb="0" eb="3">
      <t>カイギシツ</t>
    </rPh>
    <phoneticPr fontId="2"/>
  </si>
  <si>
    <t>会議室２Ａ</t>
    <rPh sb="0" eb="3">
      <t>カイギシツ</t>
    </rPh>
    <phoneticPr fontId="2"/>
  </si>
  <si>
    <t>会議室１</t>
    <rPh sb="0" eb="3">
      <t>カイギシツ</t>
    </rPh>
    <phoneticPr fontId="2"/>
  </si>
  <si>
    <t>総数</t>
    <rPh sb="0" eb="2">
      <t>ソウスウ</t>
    </rPh>
    <phoneticPr fontId="2"/>
  </si>
  <si>
    <t>資　料    都市活力部　魅力文化創造課</t>
    <phoneticPr fontId="2"/>
  </si>
  <si>
    <t>一般利用</t>
    <phoneticPr fontId="2"/>
  </si>
  <si>
    <t>伝統芸能館主催・
共催事業</t>
    <rPh sb="0" eb="2">
      <t>デントウ</t>
    </rPh>
    <rPh sb="2" eb="4">
      <t>ゲイノウ</t>
    </rPh>
    <rPh sb="4" eb="5">
      <t>カン</t>
    </rPh>
    <rPh sb="9" eb="11">
      <t>キョウサイ</t>
    </rPh>
    <phoneticPr fontId="2"/>
  </si>
  <si>
    <t>資　料    教育委員会事務局　社会教育課</t>
    <phoneticPr fontId="2"/>
  </si>
  <si>
    <t>天然
記念物</t>
    <phoneticPr fontId="2"/>
  </si>
  <si>
    <t>-</t>
  </si>
  <si>
    <t>名勝</t>
  </si>
  <si>
    <t>史跡</t>
  </si>
  <si>
    <t>記念物</t>
    <phoneticPr fontId="2"/>
  </si>
  <si>
    <t>無形</t>
  </si>
  <si>
    <t>有形</t>
  </si>
  <si>
    <t>民俗文化財</t>
    <rPh sb="0" eb="2">
      <t>ミンゾク</t>
    </rPh>
    <rPh sb="2" eb="5">
      <t>ブンカザイ</t>
    </rPh>
    <phoneticPr fontId="2"/>
  </si>
  <si>
    <t>無形文化財</t>
    <phoneticPr fontId="2"/>
  </si>
  <si>
    <t>歴史資料</t>
  </si>
  <si>
    <t>考古資料</t>
  </si>
  <si>
    <t>書籍
古文書等</t>
    <phoneticPr fontId="2"/>
  </si>
  <si>
    <t>工芸品</t>
  </si>
  <si>
    <t>彫刻</t>
  </si>
  <si>
    <t>絵画</t>
  </si>
  <si>
    <t>建造物</t>
  </si>
  <si>
    <t xml:space="preserve">有形文化財 </t>
    <rPh sb="1" eb="2">
      <t>カタチ</t>
    </rPh>
    <rPh sb="2" eb="3">
      <t>ブン</t>
    </rPh>
    <rPh sb="3" eb="4">
      <t>カ</t>
    </rPh>
    <phoneticPr fontId="2"/>
  </si>
  <si>
    <t>市指定</t>
  </si>
  <si>
    <t>府指定</t>
  </si>
  <si>
    <t>国指定</t>
    <phoneticPr fontId="2"/>
  </si>
  <si>
    <t>この表は、文化財保護法、大阪府文化財保護条例、豊中市文化財保護条例に基づく、市内における各年度末現在の指定文化財件数を掲げたものである。なお、国指定有形 ・民俗文化財はすべて重要文化財である。</t>
    <phoneticPr fontId="2"/>
  </si>
  <si>
    <t>資　料    教育委員会事務局　児童生徒課</t>
    <phoneticPr fontId="2"/>
  </si>
  <si>
    <t>延べ実施回数</t>
    <rPh sb="0" eb="1">
      <t>ノ</t>
    </rPh>
    <rPh sb="2" eb="4">
      <t>ジッシ</t>
    </rPh>
    <rPh sb="4" eb="5">
      <t>カイ</t>
    </rPh>
    <rPh sb="5" eb="6">
      <t>カズ</t>
    </rPh>
    <phoneticPr fontId="3"/>
  </si>
  <si>
    <t>参加数</t>
    <rPh sb="0" eb="3">
      <t>サンカスウ</t>
    </rPh>
    <phoneticPr fontId="2"/>
  </si>
  <si>
    <t>その他の主催事業</t>
    <rPh sb="2" eb="3">
      <t>タ</t>
    </rPh>
    <rPh sb="4" eb="6">
      <t>シュサイ</t>
    </rPh>
    <rPh sb="6" eb="8">
      <t>ジギョウ</t>
    </rPh>
    <phoneticPr fontId="2"/>
  </si>
  <si>
    <t>子どもアート展</t>
    <rPh sb="0" eb="1">
      <t>コ</t>
    </rPh>
    <rPh sb="6" eb="7">
      <t>テン</t>
    </rPh>
    <phoneticPr fontId="2"/>
  </si>
  <si>
    <t>卓球台開放</t>
    <rPh sb="0" eb="3">
      <t>タッキュウダイ</t>
    </rPh>
    <rPh sb="3" eb="5">
      <t>カイホウ</t>
    </rPh>
    <phoneticPr fontId="2"/>
  </si>
  <si>
    <t>競技大会</t>
    <rPh sb="0" eb="2">
      <t>キョウギ</t>
    </rPh>
    <rPh sb="2" eb="4">
      <t>タイカイ</t>
    </rPh>
    <phoneticPr fontId="2"/>
  </si>
  <si>
    <t>文化クラブ</t>
    <rPh sb="0" eb="2">
      <t>ブンカ</t>
    </rPh>
    <phoneticPr fontId="2"/>
  </si>
  <si>
    <t>子どもの居場所
づくり事業</t>
    <phoneticPr fontId="2"/>
  </si>
  <si>
    <t>その他</t>
  </si>
  <si>
    <t>教諭</t>
    <rPh sb="0" eb="2">
      <t>キョウユ</t>
    </rPh>
    <phoneticPr fontId="2"/>
  </si>
  <si>
    <t>保護者</t>
  </si>
  <si>
    <t>児童・生徒</t>
    <phoneticPr fontId="2"/>
  </si>
  <si>
    <t>中学生</t>
    <rPh sb="0" eb="3">
      <t>チュウガクセイ</t>
    </rPh>
    <phoneticPr fontId="2"/>
  </si>
  <si>
    <t>小学生</t>
    <rPh sb="0" eb="3">
      <t>ショウガクセイ</t>
    </rPh>
    <phoneticPr fontId="2"/>
  </si>
  <si>
    <t>参加人員</t>
    <rPh sb="0" eb="2">
      <t>サンカ</t>
    </rPh>
    <rPh sb="2" eb="3">
      <t>ニン</t>
    </rPh>
    <rPh sb="3" eb="4">
      <t>イン</t>
    </rPh>
    <phoneticPr fontId="2"/>
  </si>
  <si>
    <t>回数</t>
    <phoneticPr fontId="2"/>
  </si>
  <si>
    <t>支援実人数</t>
    <rPh sb="0" eb="2">
      <t>シエン</t>
    </rPh>
    <rPh sb="2" eb="3">
      <t>ジツ</t>
    </rPh>
    <rPh sb="3" eb="5">
      <t>ニンズウ</t>
    </rPh>
    <phoneticPr fontId="2"/>
  </si>
  <si>
    <t>15～18歳</t>
    <phoneticPr fontId="2"/>
  </si>
  <si>
    <t>高校生</t>
    <rPh sb="0" eb="3">
      <t>コウコウセイ</t>
    </rPh>
    <phoneticPr fontId="2"/>
  </si>
  <si>
    <t>学習・生活支援(人)</t>
    <rPh sb="0" eb="2">
      <t>ガクシュウ</t>
    </rPh>
    <rPh sb="3" eb="5">
      <t>セイカツ</t>
    </rPh>
    <rPh sb="5" eb="7">
      <t>シエン</t>
    </rPh>
    <phoneticPr fontId="2"/>
  </si>
  <si>
    <t>家庭訪問(件)</t>
    <rPh sb="0" eb="2">
      <t>カテイ</t>
    </rPh>
    <rPh sb="2" eb="4">
      <t>ホウモン</t>
    </rPh>
    <phoneticPr fontId="2"/>
  </si>
  <si>
    <t>保護者</t>
    <rPh sb="0" eb="3">
      <t>ホゴシャ</t>
    </rPh>
    <phoneticPr fontId="2"/>
  </si>
  <si>
    <t>15～18歳</t>
    <rPh sb="5" eb="6">
      <t>サイ</t>
    </rPh>
    <phoneticPr fontId="2"/>
  </si>
  <si>
    <t>相談援助(件)</t>
    <rPh sb="0" eb="2">
      <t>ソウダン</t>
    </rPh>
    <rPh sb="2" eb="4">
      <t>エンジョ</t>
    </rPh>
    <phoneticPr fontId="2"/>
  </si>
  <si>
    <t>件数</t>
    <rPh sb="0" eb="2">
      <t>ケンスウ</t>
    </rPh>
    <phoneticPr fontId="2"/>
  </si>
  <si>
    <t>貸出冊数</t>
  </si>
  <si>
    <t>閲覧人数</t>
    <rPh sb="0" eb="2">
      <t>エツラン</t>
    </rPh>
    <rPh sb="2" eb="4">
      <t>ニンズウ</t>
    </rPh>
    <phoneticPr fontId="2"/>
  </si>
  <si>
    <t>貸出人数</t>
  </si>
  <si>
    <t>開館日数</t>
  </si>
  <si>
    <t>参加人員</t>
    <phoneticPr fontId="2"/>
  </si>
  <si>
    <t>図書活動</t>
    <rPh sb="0" eb="2">
      <t>トショ</t>
    </rPh>
    <rPh sb="2" eb="4">
      <t>カツドウ</t>
    </rPh>
    <phoneticPr fontId="2"/>
  </si>
  <si>
    <t>この表は、各年度における青少年交流文化館いぶき（令和3年度までは少年文化館）の概況である。</t>
    <rPh sb="2" eb="3">
      <t>ヒョウ</t>
    </rPh>
    <rPh sb="5" eb="8">
      <t>カクネンド</t>
    </rPh>
    <rPh sb="12" eb="15">
      <t>セイショウネン</t>
    </rPh>
    <rPh sb="15" eb="17">
      <t>コウリュウ</t>
    </rPh>
    <rPh sb="17" eb="19">
      <t>ブンカ</t>
    </rPh>
    <rPh sb="19" eb="20">
      <t>カン</t>
    </rPh>
    <rPh sb="24" eb="26">
      <t>レイワ</t>
    </rPh>
    <rPh sb="27" eb="29">
      <t>ネンド</t>
    </rPh>
    <rPh sb="32" eb="34">
      <t>ショウネン</t>
    </rPh>
    <rPh sb="34" eb="36">
      <t>ブンカ</t>
    </rPh>
    <rPh sb="36" eb="37">
      <t>カン</t>
    </rPh>
    <rPh sb="39" eb="41">
      <t>ガイキョウ</t>
    </rPh>
    <phoneticPr fontId="2"/>
  </si>
  <si>
    <t>資　料　　教育委員会事務局　児童生徒課</t>
    <phoneticPr fontId="2"/>
  </si>
  <si>
    <t xml:space="preserve"> </t>
  </si>
  <si>
    <t>児童虐待</t>
    <rPh sb="0" eb="2">
      <t>ジドウ</t>
    </rPh>
    <rPh sb="2" eb="4">
      <t>ギャクタイ</t>
    </rPh>
    <phoneticPr fontId="2"/>
  </si>
  <si>
    <t>恐喝</t>
    <rPh sb="0" eb="2">
      <t>キョウカツ</t>
    </rPh>
    <phoneticPr fontId="2"/>
  </si>
  <si>
    <t>携帯電話・
ネットトラブル</t>
    <rPh sb="0" eb="2">
      <t>ケイタイ</t>
    </rPh>
    <rPh sb="2" eb="4">
      <t>デンワ</t>
    </rPh>
    <phoneticPr fontId="2"/>
  </si>
  <si>
    <t>放火・火遊び</t>
    <rPh sb="0" eb="2">
      <t>ホウカ</t>
    </rPh>
    <rPh sb="3" eb="5">
      <t>ヒアソ</t>
    </rPh>
    <phoneticPr fontId="2"/>
  </si>
  <si>
    <t>家庭の問題</t>
  </si>
  <si>
    <t>被害相談
（不審者・痴漢など）</t>
    <rPh sb="0" eb="2">
      <t>ヒガイ</t>
    </rPh>
    <rPh sb="2" eb="4">
      <t>ソウダン</t>
    </rPh>
    <rPh sb="6" eb="9">
      <t>フシンシャ</t>
    </rPh>
    <rPh sb="10" eb="12">
      <t>チカン</t>
    </rPh>
    <phoneticPr fontId="2"/>
  </si>
  <si>
    <t>わいせつ行為</t>
    <rPh sb="4" eb="6">
      <t>コウイ</t>
    </rPh>
    <phoneticPr fontId="2"/>
  </si>
  <si>
    <t>いじめ</t>
  </si>
  <si>
    <t>性格・行動</t>
  </si>
  <si>
    <t>家出・無断外泊</t>
  </si>
  <si>
    <t>ぐ犯不良行為</t>
  </si>
  <si>
    <t>窃盗行為</t>
  </si>
  <si>
    <t>怠学</t>
  </si>
  <si>
    <t>深夜徘徊</t>
  </si>
  <si>
    <t>飲酒</t>
    <rPh sb="0" eb="2">
      <t>インシュ</t>
    </rPh>
    <phoneticPr fontId="2"/>
  </si>
  <si>
    <t>喫煙</t>
  </si>
  <si>
    <t>恐喝・たかり</t>
  </si>
  <si>
    <t>暴力行為</t>
  </si>
  <si>
    <t>車上狙い</t>
  </si>
  <si>
    <t>オートバイ盗</t>
  </si>
  <si>
    <t>自転車盗</t>
  </si>
  <si>
    <t>万引き</t>
  </si>
  <si>
    <t>犯罪・触法行為
(小計)</t>
    <phoneticPr fontId="2"/>
  </si>
  <si>
    <t>中学生</t>
  </si>
  <si>
    <t>小学生</t>
  </si>
  <si>
    <t>区分</t>
    <phoneticPr fontId="2"/>
  </si>
  <si>
    <t>市民公益活動事業</t>
    <rPh sb="0" eb="2">
      <t>シミン</t>
    </rPh>
    <rPh sb="2" eb="4">
      <t>コウエキ</t>
    </rPh>
    <rPh sb="4" eb="6">
      <t>カツドウ</t>
    </rPh>
    <rPh sb="6" eb="8">
      <t>ジギョウ</t>
    </rPh>
    <phoneticPr fontId="3"/>
  </si>
  <si>
    <t>登録グループ</t>
    <phoneticPr fontId="2"/>
  </si>
  <si>
    <t>登録グループ活動</t>
    <rPh sb="0" eb="2">
      <t>トウロク</t>
    </rPh>
    <rPh sb="6" eb="8">
      <t>カツドウ</t>
    </rPh>
    <phoneticPr fontId="2"/>
  </si>
  <si>
    <t>情報ライブラリー</t>
    <phoneticPr fontId="2"/>
  </si>
  <si>
    <t>すてっぷホ－ル</t>
    <phoneticPr fontId="2"/>
  </si>
  <si>
    <t>電話相談件数</t>
    <phoneticPr fontId="2"/>
  </si>
  <si>
    <t>面接相談件数</t>
    <phoneticPr fontId="2"/>
  </si>
  <si>
    <t>官公署公共団体</t>
    <rPh sb="0" eb="1">
      <t>カン</t>
    </rPh>
    <rPh sb="1" eb="2">
      <t>コウ</t>
    </rPh>
    <rPh sb="2" eb="3">
      <t>ショ</t>
    </rPh>
    <rPh sb="3" eb="4">
      <t>コウ</t>
    </rPh>
    <rPh sb="4" eb="5">
      <t>トモ</t>
    </rPh>
    <rPh sb="5" eb="6">
      <t>ダン</t>
    </rPh>
    <rPh sb="6" eb="7">
      <t>カラダ</t>
    </rPh>
    <phoneticPr fontId="2"/>
  </si>
  <si>
    <t>暴力・反抗・器物損壊</t>
    <rPh sb="6" eb="8">
      <t>キブツ</t>
    </rPh>
    <rPh sb="8" eb="10">
      <t>ソンカイ</t>
    </rPh>
    <phoneticPr fontId="2"/>
  </si>
  <si>
    <t>学校不適応・不登校</t>
    <phoneticPr fontId="2"/>
  </si>
  <si>
    <t>目次</t>
    <rPh sb="0" eb="2">
      <t>モクジ</t>
    </rPh>
    <phoneticPr fontId="2"/>
  </si>
  <si>
    <t>項目　タイトル</t>
    <rPh sb="0" eb="2">
      <t>コウモク</t>
    </rPh>
    <phoneticPr fontId="2"/>
  </si>
  <si>
    <t>←各タイトルをクリックすると各ページへ</t>
    <rPh sb="1" eb="2">
      <t>カク</t>
    </rPh>
    <rPh sb="14" eb="15">
      <t>カク</t>
    </rPh>
    <phoneticPr fontId="2"/>
  </si>
  <si>
    <t>資　料    教育委員会事務局　青少年交流文化館いぶき・児童生徒課</t>
    <rPh sb="12" eb="15">
      <t>ジムキョク</t>
    </rPh>
    <rPh sb="16" eb="19">
      <t>セイショウネン</t>
    </rPh>
    <rPh sb="19" eb="21">
      <t>コウリュウ</t>
    </rPh>
    <rPh sb="21" eb="23">
      <t>ブンカ</t>
    </rPh>
    <rPh sb="23" eb="24">
      <t>カン</t>
    </rPh>
    <rPh sb="28" eb="30">
      <t>ジドウ</t>
    </rPh>
    <rPh sb="30" eb="32">
      <t>セイト</t>
    </rPh>
    <rPh sb="32" eb="33">
      <t>カ</t>
    </rPh>
    <phoneticPr fontId="2"/>
  </si>
  <si>
    <t>シンナー等
吸引</t>
    <phoneticPr fontId="2"/>
  </si>
  <si>
    <t>家出・
無断外泊</t>
    <phoneticPr fontId="2"/>
  </si>
  <si>
    <t>不良行為等
(小計)</t>
    <phoneticPr fontId="2"/>
  </si>
  <si>
    <t>空巣・
侵入盗</t>
    <phoneticPr fontId="2"/>
  </si>
  <si>
    <t xml:space="preserve">注1）    面接相談を含む。    </t>
    <phoneticPr fontId="2"/>
  </si>
  <si>
    <t>(-)</t>
    <phoneticPr fontId="2"/>
  </si>
  <si>
    <t>(971)</t>
    <phoneticPr fontId="2"/>
  </si>
  <si>
    <t>(48)</t>
    <phoneticPr fontId="2"/>
  </si>
  <si>
    <t>(21)</t>
    <phoneticPr fontId="2"/>
  </si>
  <si>
    <t>(241)</t>
    <phoneticPr fontId="2"/>
  </si>
  <si>
    <t>注3）    市民活動情報サロン（令和5年1月末まで）と市民公益活動支援センター（令和5年2月13日から）の合算値。括弧内は、うち市民公益活動支援センターの値。</t>
    <rPh sb="7" eb="9">
      <t>シミン</t>
    </rPh>
    <rPh sb="9" eb="11">
      <t>カツドウ</t>
    </rPh>
    <rPh sb="11" eb="13">
      <t>ジョウホウ</t>
    </rPh>
    <rPh sb="17" eb="19">
      <t>レイワ</t>
    </rPh>
    <rPh sb="20" eb="21">
      <t>ネン</t>
    </rPh>
    <rPh sb="22" eb="23">
      <t>ガツ</t>
    </rPh>
    <rPh sb="23" eb="24">
      <t>マツ</t>
    </rPh>
    <rPh sb="28" eb="30">
      <t>シミン</t>
    </rPh>
    <rPh sb="30" eb="32">
      <t>コウエキ</t>
    </rPh>
    <rPh sb="32" eb="34">
      <t>カツドウ</t>
    </rPh>
    <rPh sb="34" eb="36">
      <t>シエン</t>
    </rPh>
    <rPh sb="41" eb="43">
      <t>レイワ</t>
    </rPh>
    <rPh sb="44" eb="45">
      <t>ネン</t>
    </rPh>
    <rPh sb="46" eb="47">
      <t>ガツ</t>
    </rPh>
    <rPh sb="49" eb="50">
      <t>ニチ</t>
    </rPh>
    <rPh sb="54" eb="56">
      <t>ガッサン</t>
    </rPh>
    <rPh sb="56" eb="57">
      <t>アタイ</t>
    </rPh>
    <rPh sb="78" eb="79">
      <t>アタイ</t>
    </rPh>
    <phoneticPr fontId="2"/>
  </si>
  <si>
    <r>
      <t>利用総数人数</t>
    </r>
    <r>
      <rPr>
        <vertAlign val="superscript"/>
        <sz val="10"/>
        <rFont val="HGPｺﾞｼｯｸM"/>
        <family val="3"/>
        <charset val="128"/>
      </rPr>
      <t>1)</t>
    </r>
    <rPh sb="4" eb="6">
      <t>ニンズウ</t>
    </rPh>
    <phoneticPr fontId="3"/>
  </si>
  <si>
    <r>
      <t>相談業務</t>
    </r>
    <r>
      <rPr>
        <vertAlign val="superscript"/>
        <sz val="10"/>
        <rFont val="HGPｺﾞｼｯｸM"/>
        <family val="3"/>
        <charset val="128"/>
      </rPr>
      <t>2)</t>
    </r>
    <r>
      <rPr>
        <sz val="10"/>
        <rFont val="HGPｺﾞｼｯｸM"/>
        <family val="3"/>
        <charset val="128"/>
      </rPr>
      <t xml:space="preserve">
(電話・面接)件数</t>
    </r>
    <phoneticPr fontId="2"/>
  </si>
  <si>
    <t>…</t>
  </si>
  <si>
    <t>(153)</t>
    <phoneticPr fontId="2"/>
  </si>
  <si>
    <t>注1)　　令和4年4月1日から統計開始。</t>
    <rPh sb="0" eb="1">
      <t>チュウ</t>
    </rPh>
    <rPh sb="5" eb="7">
      <t>レイワ</t>
    </rPh>
    <rPh sb="8" eb="9">
      <t>ネン</t>
    </rPh>
    <rPh sb="10" eb="11">
      <t>ガツ</t>
    </rPh>
    <rPh sb="12" eb="13">
      <t>ニチ</t>
    </rPh>
    <rPh sb="15" eb="17">
      <t>トウケイ</t>
    </rPh>
    <rPh sb="17" eb="19">
      <t>カイシ</t>
    </rPh>
    <phoneticPr fontId="2"/>
  </si>
  <si>
    <t>4
月</t>
    <rPh sb="2" eb="3">
      <t>ツキ</t>
    </rPh>
    <phoneticPr fontId="2"/>
  </si>
  <si>
    <t>5
月</t>
    <rPh sb="2" eb="3">
      <t>ガツ</t>
    </rPh>
    <phoneticPr fontId="2"/>
  </si>
  <si>
    <t>6
月</t>
    <rPh sb="2" eb="3">
      <t>ガツ</t>
    </rPh>
    <phoneticPr fontId="2"/>
  </si>
  <si>
    <t>7
月</t>
    <rPh sb="2" eb="3">
      <t>ガツ</t>
    </rPh>
    <phoneticPr fontId="2"/>
  </si>
  <si>
    <t>8
月</t>
    <rPh sb="2" eb="3">
      <t>ガツ</t>
    </rPh>
    <phoneticPr fontId="2"/>
  </si>
  <si>
    <t>9
月</t>
    <rPh sb="2" eb="3">
      <t>ガツ</t>
    </rPh>
    <phoneticPr fontId="2"/>
  </si>
  <si>
    <t>10
月</t>
    <rPh sb="3" eb="4">
      <t>ガツ</t>
    </rPh>
    <phoneticPr fontId="2"/>
  </si>
  <si>
    <t>11
月</t>
    <rPh sb="3" eb="4">
      <t>ガツ</t>
    </rPh>
    <phoneticPr fontId="2"/>
  </si>
  <si>
    <t>12
月</t>
    <rPh sb="3" eb="4">
      <t>ガツ</t>
    </rPh>
    <phoneticPr fontId="2"/>
  </si>
  <si>
    <t>1
月</t>
    <rPh sb="2" eb="3">
      <t>ガツ</t>
    </rPh>
    <phoneticPr fontId="2"/>
  </si>
  <si>
    <t>2
月</t>
    <rPh sb="2" eb="3">
      <t>ガツ</t>
    </rPh>
    <phoneticPr fontId="2"/>
  </si>
  <si>
    <t>3
月</t>
    <rPh sb="2" eb="3">
      <t>ガツ</t>
    </rPh>
    <phoneticPr fontId="2"/>
  </si>
  <si>
    <r>
      <t>令和4年度</t>
    </r>
    <r>
      <rPr>
        <vertAlign val="superscript"/>
        <sz val="10"/>
        <rFont val="HGPｺﾞｼｯｸM"/>
        <family val="3"/>
        <charset val="128"/>
      </rPr>
      <t>3)</t>
    </r>
    <rPh sb="0" eb="2">
      <t>レイワ</t>
    </rPh>
    <rPh sb="3" eb="5">
      <t>ネンド</t>
    </rPh>
    <phoneticPr fontId="2"/>
  </si>
  <si>
    <t>区分数</t>
    <rPh sb="0" eb="2">
      <t>クブン</t>
    </rPh>
    <rPh sb="2" eb="3">
      <t>スウ</t>
    </rPh>
    <phoneticPr fontId="2"/>
  </si>
  <si>
    <t>来館者数</t>
    <rPh sb="0" eb="3">
      <t>ライカンシャ</t>
    </rPh>
    <rPh sb="3" eb="4">
      <t>スウ</t>
    </rPh>
    <phoneticPr fontId="2"/>
  </si>
  <si>
    <t>人数</t>
    <phoneticPr fontId="2"/>
  </si>
  <si>
    <t>資　料    教育委員会事務局　社会教育課・郷土資料館</t>
    <rPh sb="16" eb="18">
      <t>シャカイ</t>
    </rPh>
    <rPh sb="18" eb="21">
      <t>キョウイクカ</t>
    </rPh>
    <rPh sb="22" eb="24">
      <t>キョウド</t>
    </rPh>
    <rPh sb="24" eb="27">
      <t>シリョウカン</t>
    </rPh>
    <phoneticPr fontId="2"/>
  </si>
  <si>
    <r>
      <t>主催・共催事業</t>
    </r>
    <r>
      <rPr>
        <vertAlign val="superscript"/>
        <sz val="10"/>
        <rFont val="HGPｺﾞｼｯｸM"/>
        <family val="3"/>
        <charset val="128"/>
      </rPr>
      <t>1)</t>
    </r>
    <rPh sb="0" eb="2">
      <t>シュサイ</t>
    </rPh>
    <rPh sb="3" eb="5">
      <t>キョウサイ</t>
    </rPh>
    <phoneticPr fontId="2"/>
  </si>
  <si>
    <t>この表は、市民公益活動支援センター（令和5年1月末までは市民活動情報サロン）の利用状況を掲げたものである。</t>
    <rPh sb="24" eb="25">
      <t>マツ</t>
    </rPh>
    <rPh sb="44" eb="45">
      <t>カカ</t>
    </rPh>
    <phoneticPr fontId="3"/>
  </si>
  <si>
    <t>令和5年度</t>
    <rPh sb="0" eb="2">
      <t>レイワ</t>
    </rPh>
    <rPh sb="3" eb="5">
      <t>ネンド</t>
    </rPh>
    <phoneticPr fontId="2"/>
  </si>
  <si>
    <t>注）    令和4年11月1日開館。</t>
    <rPh sb="0" eb="1">
      <t>チュウ</t>
    </rPh>
    <rPh sb="15" eb="17">
      <t>カイカン</t>
    </rPh>
    <phoneticPr fontId="2"/>
  </si>
  <si>
    <t>注1）    主催・共催事業は、文化財保護係の事業も含む。</t>
    <rPh sb="0" eb="1">
      <t>チュウ</t>
    </rPh>
    <rPh sb="7" eb="9">
      <t>シュサイ</t>
    </rPh>
    <rPh sb="10" eb="12">
      <t>キョウサイ</t>
    </rPh>
    <rPh sb="12" eb="14">
      <t>ジギョウ</t>
    </rPh>
    <rPh sb="16" eb="19">
      <t>ブンカザイ</t>
    </rPh>
    <rPh sb="19" eb="21">
      <t>ホゴ</t>
    </rPh>
    <rPh sb="21" eb="22">
      <t>カカリ</t>
    </rPh>
    <rPh sb="23" eb="25">
      <t>ジギョウ</t>
    </rPh>
    <rPh sb="26" eb="27">
      <t>フク</t>
    </rPh>
    <phoneticPr fontId="2"/>
  </si>
  <si>
    <r>
      <t>ギャラリー１</t>
    </r>
    <r>
      <rPr>
        <vertAlign val="superscript"/>
        <sz val="10"/>
        <rFont val="HGPｺﾞｼｯｸM"/>
        <family val="3"/>
        <charset val="128"/>
      </rPr>
      <t>1)</t>
    </r>
    <phoneticPr fontId="2"/>
  </si>
  <si>
    <r>
      <t>ギャラリー２</t>
    </r>
    <r>
      <rPr>
        <vertAlign val="superscript"/>
        <sz val="10"/>
        <rFont val="HGPｺﾞｼｯｸM"/>
        <family val="3"/>
        <charset val="128"/>
      </rPr>
      <t>1)</t>
    </r>
    <phoneticPr fontId="2"/>
  </si>
  <si>
    <r>
      <t>ＣＣスペース</t>
    </r>
    <r>
      <rPr>
        <vertAlign val="superscript"/>
        <sz val="10"/>
        <rFont val="HGPｺﾞｼｯｸM"/>
        <family val="3"/>
        <charset val="128"/>
      </rPr>
      <t>2)</t>
    </r>
    <phoneticPr fontId="2"/>
  </si>
  <si>
    <t>注2)　　令和5年7月1日から供用開始。</t>
    <rPh sb="0" eb="1">
      <t>チュウ</t>
    </rPh>
    <rPh sb="5" eb="7">
      <t>レイワ</t>
    </rPh>
    <rPh sb="8" eb="9">
      <t>ネン</t>
    </rPh>
    <rPh sb="10" eb="11">
      <t>ガツ</t>
    </rPh>
    <rPh sb="12" eb="13">
      <t>ニチ</t>
    </rPh>
    <rPh sb="15" eb="17">
      <t>キョウヨウ</t>
    </rPh>
    <rPh sb="17" eb="19">
      <t>カイシ</t>
    </rPh>
    <phoneticPr fontId="2"/>
  </si>
  <si>
    <r>
      <t>ショーウインドー及びショーケース
展示団体数</t>
    </r>
    <r>
      <rPr>
        <vertAlign val="superscript"/>
        <sz val="10"/>
        <rFont val="HGPｺﾞｼｯｸM"/>
        <family val="3"/>
        <charset val="128"/>
      </rPr>
      <t>4)</t>
    </r>
    <phoneticPr fontId="3"/>
  </si>
  <si>
    <t>注4）    令和3年度まではショーウインドーのみの値。</t>
    <phoneticPr fontId="2"/>
  </si>
  <si>
    <t>注3)　　令和5年度から事業開始。</t>
    <rPh sb="0" eb="1">
      <t>チュウ</t>
    </rPh>
    <rPh sb="5" eb="7">
      <t>レイワ</t>
    </rPh>
    <rPh sb="8" eb="9">
      <t>ネン</t>
    </rPh>
    <rPh sb="9" eb="10">
      <t>ド</t>
    </rPh>
    <rPh sb="12" eb="14">
      <t>ジギョウ</t>
    </rPh>
    <rPh sb="14" eb="16">
      <t>カイシ</t>
    </rPh>
    <phoneticPr fontId="2"/>
  </si>
  <si>
    <t>注1)　　令和3年度までは、たのしいつどい他。</t>
    <rPh sb="0" eb="1">
      <t>チュウ</t>
    </rPh>
    <rPh sb="5" eb="7">
      <t>レイワ</t>
    </rPh>
    <rPh sb="8" eb="10">
      <t>ネンド</t>
    </rPh>
    <rPh sb="21" eb="22">
      <t>タ</t>
    </rPh>
    <phoneticPr fontId="2"/>
  </si>
  <si>
    <t>注2)　　令和3年度までは、図書ラウンジ。</t>
    <phoneticPr fontId="2"/>
  </si>
  <si>
    <t>注)　    千里少年文化館は、令和2年3月31日閉館。庄内少年文化館は、令和4年3月31日閉館。</t>
    <rPh sb="0" eb="1">
      <t>チュウ</t>
    </rPh>
    <rPh sb="28" eb="30">
      <t>ショウナイ</t>
    </rPh>
    <rPh sb="30" eb="32">
      <t>ショウネン</t>
    </rPh>
    <rPh sb="32" eb="34">
      <t>ブンカ</t>
    </rPh>
    <rPh sb="34" eb="35">
      <t>カン</t>
    </rPh>
    <rPh sb="37" eb="39">
      <t>レイワ</t>
    </rPh>
    <rPh sb="40" eb="41">
      <t>ネン</t>
    </rPh>
    <rPh sb="42" eb="43">
      <t>ガツ</t>
    </rPh>
    <rPh sb="45" eb="46">
      <t>ニチ</t>
    </rPh>
    <rPh sb="46" eb="48">
      <t>ヘイカン</t>
    </rPh>
    <phoneticPr fontId="2"/>
  </si>
  <si>
    <t>注5)　　庄内少年文化館閉館に伴い終了。</t>
    <phoneticPr fontId="2"/>
  </si>
  <si>
    <t>注6)　　不登校児童生徒数に関する指導援助実施件数。　</t>
    <phoneticPr fontId="2"/>
  </si>
  <si>
    <t>注7)    令和４年度以降カルチャー教室に統合。</t>
    <rPh sb="0" eb="1">
      <t>チュウ</t>
    </rPh>
    <phoneticPr fontId="2"/>
  </si>
  <si>
    <t>注8)　　令和2年度は新型コロナウイルス感染防止のため実施をせず、オンライン講座に変更。　　　　　　　 　　　　　　　　</t>
    <rPh sb="0" eb="1">
      <t>チュウ</t>
    </rPh>
    <phoneticPr fontId="2"/>
  </si>
  <si>
    <t>注9)　　令和3年度までは、庄文フェス。</t>
    <phoneticPr fontId="2"/>
  </si>
  <si>
    <t>注10)　　令和4年度から事業開始。</t>
    <phoneticPr fontId="2"/>
  </si>
  <si>
    <r>
      <t>つくってあそぼ</t>
    </r>
    <r>
      <rPr>
        <vertAlign val="superscript"/>
        <sz val="9.5"/>
        <rFont val="HGPｺﾞｼｯｸM"/>
        <family val="3"/>
        <charset val="128"/>
      </rPr>
      <t>1)</t>
    </r>
    <phoneticPr fontId="2"/>
  </si>
  <si>
    <r>
      <t>ほんのひろば</t>
    </r>
    <r>
      <rPr>
        <vertAlign val="superscript"/>
        <sz val="9.5"/>
        <rFont val="HGPｺﾞｼｯｸM"/>
        <family val="3"/>
        <charset val="128"/>
      </rPr>
      <t>2)</t>
    </r>
    <phoneticPr fontId="2"/>
  </si>
  <si>
    <r>
      <t>いぶき育みサロン
～ころころ～</t>
    </r>
    <r>
      <rPr>
        <vertAlign val="superscript"/>
        <sz val="9.5"/>
        <rFont val="HGPｺﾞｼｯｸM"/>
        <family val="3"/>
        <charset val="128"/>
      </rPr>
      <t>3)</t>
    </r>
    <rPh sb="3" eb="4">
      <t>ハグク</t>
    </rPh>
    <phoneticPr fontId="2"/>
  </si>
  <si>
    <r>
      <t>寄り添い型
学習支援事業</t>
    </r>
    <r>
      <rPr>
        <vertAlign val="superscript"/>
        <sz val="9.5"/>
        <rFont val="HGPｺﾞｼｯｸM"/>
        <family val="3"/>
        <charset val="128"/>
      </rPr>
      <t>4)</t>
    </r>
    <rPh sb="0" eb="1">
      <t>ヨ</t>
    </rPh>
    <rPh sb="2" eb="3">
      <t>ソ</t>
    </rPh>
    <rPh sb="4" eb="5">
      <t>ガタ</t>
    </rPh>
    <rPh sb="6" eb="8">
      <t>ガクシュウ</t>
    </rPh>
    <rPh sb="8" eb="10">
      <t>シエン</t>
    </rPh>
    <rPh sb="10" eb="12">
      <t>ジギョウ</t>
    </rPh>
    <phoneticPr fontId="2"/>
  </si>
  <si>
    <r>
      <t>学習活動</t>
    </r>
    <r>
      <rPr>
        <vertAlign val="superscript"/>
        <sz val="9.5"/>
        <rFont val="HGPｺﾞｼｯｸM"/>
        <family val="3"/>
        <charset val="128"/>
      </rPr>
      <t>5)</t>
    </r>
    <rPh sb="0" eb="2">
      <t>ガクシュウ</t>
    </rPh>
    <rPh sb="2" eb="3">
      <t>カツ</t>
    </rPh>
    <rPh sb="3" eb="4">
      <t>ドウ</t>
    </rPh>
    <phoneticPr fontId="2"/>
  </si>
  <si>
    <r>
      <t>創造活動</t>
    </r>
    <r>
      <rPr>
        <vertAlign val="superscript"/>
        <sz val="9.5"/>
        <rFont val="HGPｺﾞｼｯｸM"/>
        <family val="3"/>
        <charset val="128"/>
      </rPr>
      <t>6)</t>
    </r>
    <phoneticPr fontId="2"/>
  </si>
  <si>
    <r>
      <t>わくわく講座</t>
    </r>
    <r>
      <rPr>
        <vertAlign val="superscript"/>
        <sz val="9.5"/>
        <rFont val="HGPｺﾞｼｯｸM"/>
        <family val="3"/>
        <charset val="128"/>
      </rPr>
      <t>7)</t>
    </r>
    <rPh sb="4" eb="6">
      <t>コウザ</t>
    </rPh>
    <phoneticPr fontId="2"/>
  </si>
  <si>
    <r>
      <t>カルチャー教室</t>
    </r>
    <r>
      <rPr>
        <vertAlign val="superscript"/>
        <sz val="9.5"/>
        <rFont val="HGPｺﾞｼｯｸM"/>
        <family val="3"/>
        <charset val="128"/>
      </rPr>
      <t>8)</t>
    </r>
    <rPh sb="5" eb="7">
      <t>キョウシツ</t>
    </rPh>
    <phoneticPr fontId="2"/>
  </si>
  <si>
    <r>
      <t>文化フェス</t>
    </r>
    <r>
      <rPr>
        <vertAlign val="superscript"/>
        <sz val="9.5"/>
        <rFont val="HGPｺﾞｼｯｸM"/>
        <family val="3"/>
        <charset val="128"/>
      </rPr>
      <t>9)</t>
    </r>
    <rPh sb="0" eb="2">
      <t>ブンカ</t>
    </rPh>
    <phoneticPr fontId="2"/>
  </si>
  <si>
    <r>
      <t>にじーず大阪</t>
    </r>
    <r>
      <rPr>
        <vertAlign val="superscript"/>
        <sz val="9.5"/>
        <rFont val="HGPｺﾞｼｯｸM"/>
        <family val="3"/>
        <charset val="128"/>
      </rPr>
      <t>10)</t>
    </r>
    <rPh sb="4" eb="6">
      <t>オオサカ</t>
    </rPh>
    <phoneticPr fontId="2"/>
  </si>
  <si>
    <t>注4)　　令和5年度より庄内コラボセンターまなびの場において実施。</t>
    <phoneticPr fontId="2"/>
  </si>
  <si>
    <t>注）    令和5年3月末で閉館。</t>
    <rPh sb="6" eb="8">
      <t>レイワ</t>
    </rPh>
    <rPh sb="9" eb="10">
      <t>ネン</t>
    </rPh>
    <rPh sb="11" eb="12">
      <t>ガツ</t>
    </rPh>
    <rPh sb="12" eb="13">
      <t>マツ</t>
    </rPh>
    <rPh sb="14" eb="16">
      <t>ヘイカン</t>
    </rPh>
    <phoneticPr fontId="2"/>
  </si>
  <si>
    <t>第12章　教育および文化</t>
    <rPh sb="0" eb="1">
      <t>ダイ</t>
    </rPh>
    <rPh sb="3" eb="4">
      <t>ショウ</t>
    </rPh>
    <rPh sb="5" eb="7">
      <t>キョウイク</t>
    </rPh>
    <rPh sb="10" eb="12">
      <t>ブンカ</t>
    </rPh>
    <phoneticPr fontId="2"/>
  </si>
  <si>
    <t>令和2年度</t>
  </si>
  <si>
    <t>令和3年度</t>
  </si>
  <si>
    <t>令和4年度</t>
  </si>
  <si>
    <t>令和5年度</t>
  </si>
  <si>
    <t>令和6年度</t>
    <rPh sb="0" eb="2">
      <t>レイワ</t>
    </rPh>
    <rPh sb="3" eb="5">
      <t>ネンド</t>
    </rPh>
    <phoneticPr fontId="2"/>
  </si>
  <si>
    <t>令和
2年度</t>
  </si>
  <si>
    <t>令和
3年度</t>
  </si>
  <si>
    <t>令和
4年度</t>
  </si>
  <si>
    <t>令和
5年度</t>
  </si>
  <si>
    <t>令和
6年度</t>
    <rPh sb="0" eb="2">
      <t>レイワ</t>
    </rPh>
    <rPh sb="4" eb="6">
      <t>ネンド</t>
    </rPh>
    <phoneticPr fontId="2"/>
  </si>
  <si>
    <t>令和6年度</t>
    <rPh sb="0" eb="2">
      <t>レイワ</t>
    </rPh>
    <phoneticPr fontId="2"/>
  </si>
  <si>
    <t>-</t>
    <phoneticPr fontId="2"/>
  </si>
  <si>
    <t>-</t>
    <phoneticPr fontId="2"/>
  </si>
  <si>
    <t>-</t>
    <phoneticPr fontId="2"/>
  </si>
  <si>
    <t>-</t>
    <phoneticPr fontId="2"/>
  </si>
  <si>
    <t>クリスマスコンサート</t>
    <phoneticPr fontId="2"/>
  </si>
  <si>
    <r>
      <t>土曜日事業</t>
    </r>
    <r>
      <rPr>
        <vertAlign val="superscript"/>
        <sz val="9.5"/>
        <rFont val="HGPｺﾞｼｯｸM"/>
        <family val="3"/>
        <charset val="128"/>
      </rPr>
      <t>11)</t>
    </r>
    <phoneticPr fontId="2"/>
  </si>
  <si>
    <t>注11)　　令和6年度から開始。</t>
    <rPh sb="13" eb="15">
      <t>カイシ</t>
    </rPh>
    <phoneticPr fontId="2"/>
  </si>
  <si>
    <t>相談内容別面接回数</t>
  </si>
  <si>
    <t>学習・学力</t>
    <rPh sb="0" eb="2">
      <t>ガクシュウ</t>
    </rPh>
    <rPh sb="3" eb="5">
      <t>ガクリョク</t>
    </rPh>
    <phoneticPr fontId="6"/>
  </si>
  <si>
    <t>集団不適応</t>
    <rPh sb="0" eb="2">
      <t>シュウダン</t>
    </rPh>
    <rPh sb="2" eb="5">
      <t>フテキオウ</t>
    </rPh>
    <phoneticPr fontId="6"/>
  </si>
  <si>
    <t>不登校</t>
    <rPh sb="0" eb="3">
      <t>フトウコウ</t>
    </rPh>
    <phoneticPr fontId="6"/>
  </si>
  <si>
    <t>行動化に関するもの</t>
    <rPh sb="0" eb="2">
      <t>コウドウ</t>
    </rPh>
    <rPh sb="2" eb="3">
      <t>カ</t>
    </rPh>
    <rPh sb="4" eb="5">
      <t>カン</t>
    </rPh>
    <phoneticPr fontId="6"/>
  </si>
  <si>
    <t>いじめを除く対人関係</t>
    <rPh sb="4" eb="5">
      <t>ノゾ</t>
    </rPh>
    <rPh sb="6" eb="8">
      <t>タイジン</t>
    </rPh>
    <rPh sb="8" eb="10">
      <t>カンケイ</t>
    </rPh>
    <phoneticPr fontId="6"/>
  </si>
  <si>
    <t>心理的問題に関するもの</t>
    <rPh sb="0" eb="3">
      <t>シンリテキ</t>
    </rPh>
    <rPh sb="3" eb="5">
      <t>モンダイ</t>
    </rPh>
    <rPh sb="6" eb="7">
      <t>カン</t>
    </rPh>
    <phoneticPr fontId="6"/>
  </si>
  <si>
    <t>ことばに関するもの</t>
    <rPh sb="4" eb="5">
      <t>カン</t>
    </rPh>
    <phoneticPr fontId="6"/>
  </si>
  <si>
    <t>発達に関するもの</t>
    <rPh sb="0" eb="2">
      <t>ハッタツ</t>
    </rPh>
    <rPh sb="3" eb="4">
      <t>カン</t>
    </rPh>
    <phoneticPr fontId="6"/>
  </si>
  <si>
    <t>問合せのみ</t>
    <rPh sb="0" eb="2">
      <t>トイアワ</t>
    </rPh>
    <phoneticPr fontId="6"/>
  </si>
  <si>
    <t>その他</t>
    <rPh sb="2" eb="3">
      <t>タ</t>
    </rPh>
    <phoneticPr fontId="6"/>
  </si>
  <si>
    <r>
      <t xml:space="preserve">区分 </t>
    </r>
    <r>
      <rPr>
        <vertAlign val="superscript"/>
        <sz val="10"/>
        <color theme="1"/>
        <rFont val="HGPｺﾞｼｯｸM"/>
        <family val="3"/>
        <charset val="128"/>
      </rPr>
      <t>1)</t>
    </r>
    <rPh sb="0" eb="2">
      <t>クブン</t>
    </rPh>
    <phoneticPr fontId="5"/>
  </si>
  <si>
    <t>注1）    令和6年度から相談内容の集計区分を変更。</t>
    <rPh sb="7" eb="9">
      <t>レイワ</t>
    </rPh>
    <rPh sb="10" eb="12">
      <t>ネンド</t>
    </rPh>
    <rPh sb="14" eb="16">
      <t>ソウダン</t>
    </rPh>
    <rPh sb="16" eb="18">
      <t>ナイヨウ</t>
    </rPh>
    <rPh sb="19" eb="21">
      <t>シュウケイ</t>
    </rPh>
    <rPh sb="21" eb="23">
      <t>クブン</t>
    </rPh>
    <rPh sb="24" eb="26">
      <t>ヘンコウ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</si>
</sst>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#,##0;&quot;△ &quot;#,##0"/>
    <numFmt numFmtId="178" formatCode="#,##0_);\(#,##0\)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vertAlign val="superscript"/>
      <sz val="10"/>
      <name val="HGPｺﾞｼｯｸM"/>
      <family val="3"/>
      <charset val="128"/>
    </font>
    <font>
      <b/>
      <sz val="10"/>
      <name val="HGPｺﾞｼｯｸM"/>
      <family val="3"/>
      <charset val="128"/>
    </font>
    <font>
      <sz val="9.5"/>
      <name val="HGPｺﾞｼｯｸM"/>
      <family val="3"/>
      <charset val="128"/>
    </font>
    <font>
      <vertAlign val="superscript"/>
      <sz val="9.5"/>
      <name val="HGPｺﾞｼｯｸM"/>
      <family val="3"/>
      <charset val="128"/>
    </font>
    <font>
      <sz val="20"/>
      <name val="HGPｺﾞｼｯｸM"/>
      <family val="3"/>
      <charset val="128"/>
    </font>
    <font>
      <sz val="9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  <font>
      <vertAlign val="superscript"/>
      <sz val="10"/>
      <color theme="1"/>
      <name val="HGP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dotted">
        <color rgb="FF3F3F3F"/>
      </top>
      <bottom style="dotted">
        <color rgb="FF3F3F3F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5" fillId="2" borderId="30">
      <alignment vertical="center"/>
    </xf>
    <xf numFmtId="0" fontId="15" fillId="0" borderId="0" applyNumberFormat="0" applyFill="0" applyBorder="0" applyAlignment="0" applyProtection="0"/>
  </cellStyleXfs>
  <cellXfs count="276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38" fontId="4" fillId="2" borderId="4" xfId="1" applyFont="1" applyFill="1" applyBorder="1" applyAlignment="1">
      <alignment horizontal="distributed" vertical="center" wrapText="1" shrinkToFit="1"/>
    </xf>
    <xf numFmtId="38" fontId="4" fillId="2" borderId="0" xfId="1" applyFont="1" applyFill="1" applyBorder="1" applyAlignment="1">
      <alignment vertical="center"/>
    </xf>
    <xf numFmtId="38" fontId="4" fillId="2" borderId="0" xfId="1" applyFont="1" applyFill="1" applyBorder="1" applyAlignment="1" applyProtection="1">
      <alignment horizontal="right" vertical="center"/>
      <protection locked="0"/>
    </xf>
    <xf numFmtId="38" fontId="4" fillId="2" borderId="1" xfId="1" applyFont="1" applyFill="1" applyBorder="1" applyAlignment="1">
      <alignment vertical="center"/>
    </xf>
    <xf numFmtId="38" fontId="4" fillId="2" borderId="1" xfId="1" applyFont="1" applyFill="1" applyBorder="1" applyAlignment="1" applyProtection="1">
      <alignment horizontal="right" vertical="center"/>
      <protection locked="0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4" fillId="2" borderId="13" xfId="0" applyFont="1" applyFill="1" applyBorder="1" applyAlignment="1">
      <alignment horizontal="center" vertical="distributed" textRotation="255"/>
    </xf>
    <xf numFmtId="177" fontId="4" fillId="2" borderId="16" xfId="0" applyNumberFormat="1" applyFont="1" applyFill="1" applyBorder="1" applyAlignment="1">
      <alignment horizontal="right" vertical="center"/>
    </xf>
    <xf numFmtId="177" fontId="4" fillId="2" borderId="0" xfId="0" applyNumberFormat="1" applyFont="1" applyFill="1" applyAlignment="1">
      <alignment horizontal="right" vertical="center"/>
    </xf>
    <xf numFmtId="177" fontId="4" fillId="2" borderId="16" xfId="0" applyNumberFormat="1" applyFont="1" applyFill="1" applyBorder="1" applyAlignment="1" applyProtection="1">
      <alignment horizontal="right" vertical="center"/>
      <protection locked="0"/>
    </xf>
    <xf numFmtId="177" fontId="4" fillId="2" borderId="0" xfId="0" applyNumberFormat="1" applyFont="1" applyFill="1" applyAlignment="1" applyProtection="1">
      <alignment horizontal="right" vertical="center"/>
      <protection locked="0"/>
    </xf>
    <xf numFmtId="0" fontId="4" fillId="2" borderId="26" xfId="0" applyFont="1" applyFill="1" applyBorder="1" applyAlignment="1">
      <alignment horizontal="distributed" vertical="center" wrapText="1"/>
    </xf>
    <xf numFmtId="0" fontId="4" fillId="2" borderId="28" xfId="0" applyFont="1" applyFill="1" applyBorder="1" applyAlignment="1">
      <alignment horizontal="distributed" vertical="center"/>
    </xf>
    <xf numFmtId="177" fontId="4" fillId="2" borderId="1" xfId="0" applyNumberFormat="1" applyFont="1" applyFill="1" applyBorder="1" applyAlignment="1">
      <alignment horizontal="right" vertical="center"/>
    </xf>
    <xf numFmtId="177" fontId="4" fillId="2" borderId="1" xfId="0" applyNumberFormat="1" applyFont="1" applyFill="1" applyBorder="1" applyAlignment="1" applyProtection="1">
      <alignment horizontal="right" vertical="center"/>
      <protection locked="0"/>
    </xf>
    <xf numFmtId="0" fontId="4" fillId="2" borderId="21" xfId="0" applyFont="1" applyFill="1" applyBorder="1" applyAlignment="1">
      <alignment horizontal="distributed" vertical="center" justifyLastLine="1"/>
    </xf>
    <xf numFmtId="0" fontId="4" fillId="2" borderId="22" xfId="0" applyFont="1" applyFill="1" applyBorder="1" applyAlignment="1">
      <alignment horizontal="distributed" vertical="center" justifyLastLine="1"/>
    </xf>
    <xf numFmtId="177" fontId="4" fillId="2" borderId="16" xfId="0" applyNumberFormat="1" applyFont="1" applyFill="1" applyBorder="1" applyAlignment="1" applyProtection="1">
      <alignment vertical="center"/>
      <protection locked="0"/>
    </xf>
    <xf numFmtId="0" fontId="4" fillId="2" borderId="0" xfId="0" applyFont="1" applyFill="1" applyAlignment="1">
      <alignment horizontal="distributed" vertical="center"/>
    </xf>
    <xf numFmtId="177" fontId="4" fillId="2" borderId="0" xfId="0" applyNumberFormat="1" applyFont="1" applyFill="1" applyAlignment="1" applyProtection="1">
      <alignment vertical="center"/>
      <protection locked="0"/>
    </xf>
    <xf numFmtId="0" fontId="4" fillId="2" borderId="26" xfId="0" applyFont="1" applyFill="1" applyBorder="1" applyAlignment="1">
      <alignment horizontal="distributed" vertical="center" shrinkToFit="1"/>
    </xf>
    <xf numFmtId="0" fontId="4" fillId="2" borderId="26" xfId="0" applyFont="1" applyFill="1" applyBorder="1" applyAlignment="1">
      <alignment horizontal="distributed" vertical="center" wrapText="1" shrinkToFit="1"/>
    </xf>
    <xf numFmtId="0" fontId="4" fillId="2" borderId="28" xfId="0" applyFont="1" applyFill="1" applyBorder="1" applyAlignment="1">
      <alignment horizontal="distributed" vertical="center" shrinkToFit="1"/>
    </xf>
    <xf numFmtId="177" fontId="8" fillId="2" borderId="1" xfId="0" applyNumberFormat="1" applyFont="1" applyFill="1" applyBorder="1" applyAlignment="1">
      <alignment horizontal="right" vertical="center"/>
    </xf>
    <xf numFmtId="177" fontId="4" fillId="2" borderId="1" xfId="0" applyNumberFormat="1" applyFont="1" applyFill="1" applyBorder="1" applyAlignment="1" applyProtection="1">
      <alignment vertical="center"/>
      <protection locked="0"/>
    </xf>
    <xf numFmtId="0" fontId="4" fillId="2" borderId="17" xfId="0" applyFont="1" applyFill="1" applyBorder="1" applyAlignment="1">
      <alignment vertical="top"/>
    </xf>
    <xf numFmtId="0" fontId="4" fillId="2" borderId="17" xfId="0" applyFont="1" applyFill="1" applyBorder="1" applyAlignment="1">
      <alignment horizontal="right" vertical="top"/>
    </xf>
    <xf numFmtId="177" fontId="4" fillId="2" borderId="0" xfId="0" applyNumberFormat="1" applyFont="1" applyFill="1" applyAlignment="1">
      <alignment vertical="center"/>
    </xf>
    <xf numFmtId="0" fontId="4" fillId="2" borderId="4" xfId="0" applyFont="1" applyFill="1" applyBorder="1" applyAlignment="1">
      <alignment horizontal="distributed" vertical="center"/>
    </xf>
    <xf numFmtId="3" fontId="4" fillId="2" borderId="0" xfId="0" applyNumberFormat="1" applyFont="1" applyFill="1" applyAlignment="1">
      <alignment horizontal="right" vertical="center"/>
    </xf>
    <xf numFmtId="0" fontId="4" fillId="2" borderId="4" xfId="0" applyFont="1" applyFill="1" applyBorder="1" applyAlignment="1">
      <alignment horizontal="distributed" vertical="center" shrinkToFit="1"/>
    </xf>
    <xf numFmtId="38" fontId="4" fillId="2" borderId="0" xfId="1" applyFont="1" applyFill="1" applyBorder="1" applyAlignment="1">
      <alignment horizontal="right" vertical="center"/>
    </xf>
    <xf numFmtId="0" fontId="4" fillId="2" borderId="0" xfId="0" applyFont="1" applyFill="1" applyAlignment="1">
      <alignment horizontal="distributed" vertical="center" shrinkToFit="1"/>
    </xf>
    <xf numFmtId="0" fontId="4" fillId="2" borderId="0" xfId="0" applyFont="1" applyFill="1" applyAlignment="1">
      <alignment horizontal="left" vertical="center" shrinkToFit="1"/>
    </xf>
    <xf numFmtId="3" fontId="4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38" fontId="4" fillId="2" borderId="1" xfId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distributed" vertical="center" wrapText="1" justifyLastLine="1"/>
    </xf>
    <xf numFmtId="38" fontId="4" fillId="2" borderId="0" xfId="2" applyFont="1" applyFill="1" applyBorder="1" applyAlignment="1" applyProtection="1">
      <alignment horizontal="right" vertical="center"/>
      <protection locked="0"/>
    </xf>
    <xf numFmtId="38" fontId="4" fillId="2" borderId="2" xfId="1" applyFont="1" applyFill="1" applyBorder="1" applyAlignment="1">
      <alignment horizontal="distributed" vertical="center" wrapText="1"/>
    </xf>
    <xf numFmtId="38" fontId="4" fillId="2" borderId="1" xfId="2" applyFont="1" applyFill="1" applyBorder="1" applyAlignment="1" applyProtection="1">
      <alignment horizontal="right" vertical="center"/>
      <protection locked="0"/>
    </xf>
    <xf numFmtId="38" fontId="4" fillId="2" borderId="0" xfId="0" applyNumberFormat="1" applyFont="1" applyFill="1" applyAlignment="1">
      <alignment vertical="center"/>
    </xf>
    <xf numFmtId="176" fontId="4" fillId="2" borderId="4" xfId="1" applyNumberFormat="1" applyFont="1" applyFill="1" applyBorder="1" applyAlignment="1">
      <alignment horizontal="distributed" vertical="center"/>
    </xf>
    <xf numFmtId="38" fontId="4" fillId="2" borderId="0" xfId="1" applyFont="1" applyFill="1" applyBorder="1" applyAlignment="1" applyProtection="1">
      <alignment vertical="center"/>
      <protection locked="0"/>
    </xf>
    <xf numFmtId="176" fontId="4" fillId="2" borderId="4" xfId="1" applyNumberFormat="1" applyFont="1" applyFill="1" applyBorder="1" applyAlignment="1">
      <alignment horizontal="distributed" vertical="center" shrinkToFit="1"/>
    </xf>
    <xf numFmtId="176" fontId="4" fillId="2" borderId="2" xfId="1" applyNumberFormat="1" applyFont="1" applyFill="1" applyBorder="1" applyAlignment="1">
      <alignment horizontal="distributed" vertical="center" shrinkToFit="1"/>
    </xf>
    <xf numFmtId="38" fontId="4" fillId="2" borderId="1" xfId="1" applyFont="1" applyFill="1" applyBorder="1" applyAlignment="1" applyProtection="1">
      <alignment vertical="center"/>
      <protection locked="0"/>
    </xf>
    <xf numFmtId="38" fontId="4" fillId="2" borderId="0" xfId="1" applyFont="1" applyFill="1" applyBorder="1" applyAlignment="1">
      <alignment vertical="center" shrinkToFit="1"/>
    </xf>
    <xf numFmtId="178" fontId="7" fillId="2" borderId="0" xfId="0" applyNumberFormat="1" applyFont="1" applyFill="1" applyAlignment="1">
      <alignment horizontal="left" vertical="center"/>
    </xf>
    <xf numFmtId="178" fontId="4" fillId="2" borderId="0" xfId="0" applyNumberFormat="1" applyFont="1" applyFill="1" applyAlignment="1">
      <alignment horizontal="left" vertical="center"/>
    </xf>
    <xf numFmtId="178" fontId="4" fillId="2" borderId="0" xfId="0" applyNumberFormat="1" applyFont="1" applyFill="1" applyAlignment="1">
      <alignment horizontal="left" vertical="center" wrapText="1"/>
    </xf>
    <xf numFmtId="178" fontId="4" fillId="2" borderId="0" xfId="0" applyNumberFormat="1" applyFont="1" applyFill="1" applyAlignment="1">
      <alignment vertical="center"/>
    </xf>
    <xf numFmtId="178" fontId="4" fillId="2" borderId="0" xfId="0" applyNumberFormat="1" applyFont="1" applyFill="1" applyAlignment="1">
      <alignment horizontal="righ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distributed" vertical="center"/>
    </xf>
    <xf numFmtId="0" fontId="4" fillId="2" borderId="27" xfId="0" applyFont="1" applyFill="1" applyBorder="1" applyAlignment="1">
      <alignment horizontal="distributed" vertical="center"/>
    </xf>
    <xf numFmtId="38" fontId="4" fillId="2" borderId="19" xfId="1" applyFont="1" applyFill="1" applyBorder="1" applyAlignment="1">
      <alignment horizontal="distributed" vertical="center" justifyLastLine="1"/>
    </xf>
    <xf numFmtId="38" fontId="4" fillId="2" borderId="18" xfId="1" applyFont="1" applyFill="1" applyBorder="1" applyAlignment="1">
      <alignment horizontal="distributed" vertical="center" justifyLastLine="1"/>
    </xf>
    <xf numFmtId="38" fontId="4" fillId="2" borderId="12" xfId="1" applyFont="1" applyFill="1" applyBorder="1" applyAlignment="1">
      <alignment horizontal="distributed" vertical="center" justifyLastLine="1"/>
    </xf>
    <xf numFmtId="0" fontId="4" fillId="2" borderId="14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4" fillId="2" borderId="28" xfId="0" applyFont="1" applyFill="1" applyBorder="1" applyAlignment="1">
      <alignment vertical="center"/>
    </xf>
    <xf numFmtId="0" fontId="4" fillId="2" borderId="13" xfId="0" applyFont="1" applyFill="1" applyBorder="1" applyAlignment="1">
      <alignment horizontal="distributed" vertical="center" wrapText="1" justifyLastLine="1"/>
    </xf>
    <xf numFmtId="0" fontId="4" fillId="2" borderId="15" xfId="0" applyFont="1" applyFill="1" applyBorder="1" applyAlignment="1">
      <alignment horizontal="distributed" vertical="center" wrapText="1" justifyLastLine="1"/>
    </xf>
    <xf numFmtId="176" fontId="4" fillId="2" borderId="5" xfId="1" applyNumberFormat="1" applyFont="1" applyFill="1" applyBorder="1" applyAlignment="1">
      <alignment horizontal="distributed" vertical="center"/>
    </xf>
    <xf numFmtId="0" fontId="4" fillId="2" borderId="0" xfId="0" applyFont="1" applyFill="1" applyAlignment="1">
      <alignment vertical="center" wrapText="1"/>
    </xf>
    <xf numFmtId="38" fontId="4" fillId="2" borderId="11" xfId="1" applyFont="1" applyFill="1" applyBorder="1" applyAlignment="1">
      <alignment horizontal="distributed" vertical="center"/>
    </xf>
    <xf numFmtId="38" fontId="4" fillId="2" borderId="0" xfId="1" applyFont="1" applyFill="1" applyBorder="1" applyAlignment="1">
      <alignment horizontal="distributed" vertical="center"/>
    </xf>
    <xf numFmtId="38" fontId="4" fillId="2" borderId="5" xfId="1" applyFont="1" applyFill="1" applyBorder="1" applyAlignment="1">
      <alignment horizontal="distributed" vertical="center"/>
    </xf>
    <xf numFmtId="38" fontId="4" fillId="2" borderId="4" xfId="1" applyFont="1" applyFill="1" applyBorder="1" applyAlignment="1">
      <alignment horizontal="distributed" vertical="center"/>
    </xf>
    <xf numFmtId="38" fontId="4" fillId="2" borderId="4" xfId="1" applyFont="1" applyFill="1" applyBorder="1" applyAlignment="1">
      <alignment horizontal="distributed" vertical="center" wrapText="1"/>
    </xf>
    <xf numFmtId="38" fontId="4" fillId="2" borderId="2" xfId="1" applyFont="1" applyFill="1" applyBorder="1" applyAlignment="1">
      <alignment horizontal="distributed" vertical="center"/>
    </xf>
    <xf numFmtId="38" fontId="4" fillId="2" borderId="4" xfId="1" applyFont="1" applyFill="1" applyBorder="1" applyAlignment="1">
      <alignment horizontal="distributed" vertical="center" justifyLastLine="1"/>
    </xf>
    <xf numFmtId="0" fontId="4" fillId="2" borderId="17" xfId="0" applyFont="1" applyFill="1" applyBorder="1" applyAlignment="1">
      <alignment horizontal="distributed" vertical="center" justifyLastLine="1"/>
    </xf>
    <xf numFmtId="0" fontId="4" fillId="2" borderId="1" xfId="0" applyFont="1" applyFill="1" applyBorder="1" applyAlignment="1">
      <alignment horizontal="distributed" vertical="center"/>
    </xf>
    <xf numFmtId="0" fontId="4" fillId="2" borderId="25" xfId="0" applyFont="1" applyFill="1" applyBorder="1" applyAlignment="1">
      <alignment horizontal="distributed" vertical="center"/>
    </xf>
    <xf numFmtId="0" fontId="4" fillId="2" borderId="19" xfId="0" applyFont="1" applyFill="1" applyBorder="1" applyAlignment="1">
      <alignment horizontal="distributed" vertical="center"/>
    </xf>
    <xf numFmtId="0" fontId="4" fillId="2" borderId="25" xfId="0" applyFont="1" applyFill="1" applyBorder="1" applyAlignment="1">
      <alignment horizontal="distributed" vertical="center" shrinkToFit="1"/>
    </xf>
    <xf numFmtId="0" fontId="4" fillId="2" borderId="26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 justifyLastLine="1"/>
    </xf>
    <xf numFmtId="38" fontId="4" fillId="2" borderId="19" xfId="1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 vertical="center" justifyLastLine="1"/>
    </xf>
    <xf numFmtId="0" fontId="4" fillId="2" borderId="6" xfId="0" applyFont="1" applyFill="1" applyBorder="1" applyAlignment="1">
      <alignment horizontal="distributed" vertical="center" wrapText="1" justifyLastLine="1"/>
    </xf>
    <xf numFmtId="0" fontId="4" fillId="2" borderId="6" xfId="0" applyFont="1" applyFill="1" applyBorder="1" applyAlignment="1">
      <alignment horizontal="distributed" vertical="center" justifyLastLine="1"/>
    </xf>
    <xf numFmtId="38" fontId="4" fillId="2" borderId="0" xfId="1" applyFont="1" applyFill="1" applyBorder="1" applyAlignment="1" applyProtection="1">
      <alignment horizontal="right" vertical="center"/>
    </xf>
    <xf numFmtId="38" fontId="4" fillId="2" borderId="1" xfId="1" applyFont="1" applyFill="1" applyBorder="1" applyAlignment="1" applyProtection="1">
      <alignment horizontal="right" vertical="center"/>
    </xf>
    <xf numFmtId="38" fontId="4" fillId="2" borderId="0" xfId="1" applyFont="1" applyFill="1" applyBorder="1" applyAlignment="1" applyProtection="1">
      <alignment vertical="center"/>
    </xf>
    <xf numFmtId="49" fontId="4" fillId="2" borderId="0" xfId="1" applyNumberFormat="1" applyFont="1" applyFill="1" applyBorder="1" applyAlignment="1" applyProtection="1">
      <alignment horizontal="right" vertical="center" wrapText="1"/>
    </xf>
    <xf numFmtId="49" fontId="4" fillId="2" borderId="0" xfId="1" applyNumberFormat="1" applyFont="1" applyFill="1" applyBorder="1" applyAlignment="1" applyProtection="1">
      <alignment horizontal="right" vertical="center"/>
    </xf>
    <xf numFmtId="49" fontId="4" fillId="2" borderId="0" xfId="1" quotePrefix="1" applyNumberFormat="1" applyFont="1" applyFill="1" applyBorder="1" applyAlignment="1" applyProtection="1">
      <alignment horizontal="right" vertical="center"/>
    </xf>
    <xf numFmtId="38" fontId="4" fillId="2" borderId="1" xfId="1" applyFont="1" applyFill="1" applyBorder="1" applyAlignment="1" applyProtection="1">
      <alignment vertical="center"/>
    </xf>
    <xf numFmtId="49" fontId="4" fillId="2" borderId="1" xfId="1" quotePrefix="1" applyNumberFormat="1" applyFont="1" applyFill="1" applyBorder="1" applyAlignment="1" applyProtection="1">
      <alignment horizontal="right" vertical="center"/>
    </xf>
    <xf numFmtId="38" fontId="10" fillId="2" borderId="0" xfId="1" applyFont="1" applyFill="1" applyBorder="1" applyAlignment="1" applyProtection="1">
      <alignment horizontal="right" vertical="center"/>
    </xf>
    <xf numFmtId="38" fontId="4" fillId="2" borderId="0" xfId="2" applyFont="1" applyFill="1" applyBorder="1" applyAlignment="1" applyProtection="1">
      <alignment horizontal="right" vertical="center"/>
    </xf>
    <xf numFmtId="38" fontId="4" fillId="2" borderId="1" xfId="2" applyFont="1" applyFill="1" applyBorder="1" applyAlignment="1" applyProtection="1">
      <alignment horizontal="right" vertical="center"/>
    </xf>
    <xf numFmtId="38" fontId="10" fillId="2" borderId="0" xfId="1" applyFont="1" applyFill="1" applyBorder="1" applyAlignment="1" applyProtection="1">
      <alignment horizontal="right" vertical="center"/>
      <protection locked="0"/>
    </xf>
    <xf numFmtId="177" fontId="4" fillId="2" borderId="16" xfId="0" applyNumberFormat="1" applyFont="1" applyFill="1" applyBorder="1" applyAlignment="1">
      <alignment vertical="center"/>
    </xf>
    <xf numFmtId="177" fontId="4" fillId="2" borderId="1" xfId="0" applyNumberFormat="1" applyFont="1" applyFill="1" applyBorder="1" applyAlignment="1">
      <alignment vertical="center"/>
    </xf>
    <xf numFmtId="38" fontId="4" fillId="2" borderId="24" xfId="1" applyFont="1" applyFill="1" applyBorder="1" applyAlignment="1">
      <alignment horizontal="right" vertical="center"/>
    </xf>
    <xf numFmtId="0" fontId="4" fillId="2" borderId="8" xfId="0" applyFont="1" applyFill="1" applyBorder="1" applyAlignment="1">
      <alignment horizontal="distributed" vertical="center" justifyLastLine="1"/>
    </xf>
    <xf numFmtId="3" fontId="11" fillId="2" borderId="16" xfId="1" applyNumberFormat="1" applyFont="1" applyFill="1" applyBorder="1" applyAlignment="1">
      <alignment horizontal="right" vertical="center"/>
    </xf>
    <xf numFmtId="3" fontId="11" fillId="2" borderId="16" xfId="1" applyNumberFormat="1" applyFont="1" applyFill="1" applyBorder="1" applyAlignment="1" applyProtection="1">
      <alignment horizontal="right" vertical="center"/>
    </xf>
    <xf numFmtId="3" fontId="11" fillId="2" borderId="16" xfId="1" applyNumberFormat="1" applyFont="1" applyFill="1" applyBorder="1" applyAlignment="1" applyProtection="1">
      <alignment horizontal="right" vertical="center"/>
      <protection locked="0"/>
    </xf>
    <xf numFmtId="3" fontId="11" fillId="2" borderId="0" xfId="1" applyNumberFormat="1" applyFont="1" applyFill="1" applyBorder="1" applyAlignment="1">
      <alignment horizontal="right" vertical="center"/>
    </xf>
    <xf numFmtId="3" fontId="11" fillId="2" borderId="0" xfId="1" applyNumberFormat="1" applyFont="1" applyFill="1" applyBorder="1" applyAlignment="1" applyProtection="1">
      <alignment horizontal="right" vertical="center"/>
    </xf>
    <xf numFmtId="3" fontId="11" fillId="2" borderId="0" xfId="1" applyNumberFormat="1" applyFont="1" applyFill="1" applyBorder="1" applyAlignment="1" applyProtection="1">
      <alignment horizontal="right" vertical="center"/>
      <protection locked="0"/>
    </xf>
    <xf numFmtId="3" fontId="11" fillId="2" borderId="20" xfId="1" applyNumberFormat="1" applyFont="1" applyFill="1" applyBorder="1" applyAlignment="1">
      <alignment horizontal="right" vertical="center"/>
    </xf>
    <xf numFmtId="3" fontId="11" fillId="2" borderId="20" xfId="1" applyNumberFormat="1" applyFont="1" applyFill="1" applyBorder="1" applyAlignment="1" applyProtection="1">
      <alignment horizontal="right" vertical="center"/>
      <protection locked="0"/>
    </xf>
    <xf numFmtId="3" fontId="11" fillId="2" borderId="16" xfId="0" applyNumberFormat="1" applyFont="1" applyFill="1" applyBorder="1" applyAlignment="1">
      <alignment horizontal="right" vertical="center"/>
    </xf>
    <xf numFmtId="3" fontId="11" fillId="2" borderId="16" xfId="0" applyNumberFormat="1" applyFont="1" applyFill="1" applyBorder="1" applyAlignment="1" applyProtection="1">
      <alignment horizontal="right" vertical="center"/>
      <protection locked="0"/>
    </xf>
    <xf numFmtId="3" fontId="11" fillId="2" borderId="0" xfId="0" applyNumberFormat="1" applyFont="1" applyFill="1" applyAlignment="1">
      <alignment horizontal="right" vertical="center"/>
    </xf>
    <xf numFmtId="3" fontId="11" fillId="2" borderId="0" xfId="0" applyNumberFormat="1" applyFont="1" applyFill="1" applyAlignment="1" applyProtection="1">
      <alignment horizontal="right" vertical="center"/>
      <protection locked="0"/>
    </xf>
    <xf numFmtId="3" fontId="11" fillId="2" borderId="20" xfId="0" applyNumberFormat="1" applyFont="1" applyFill="1" applyBorder="1" applyAlignment="1">
      <alignment horizontal="right" vertical="center"/>
    </xf>
    <xf numFmtId="3" fontId="11" fillId="2" borderId="20" xfId="0" applyNumberFormat="1" applyFont="1" applyFill="1" applyBorder="1" applyAlignment="1" applyProtection="1">
      <alignment horizontal="right" vertical="center"/>
      <protection locked="0"/>
    </xf>
    <xf numFmtId="0" fontId="11" fillId="2" borderId="16" xfId="0" applyFont="1" applyFill="1" applyBorder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0" fontId="11" fillId="2" borderId="14" xfId="0" applyFont="1" applyFill="1" applyBorder="1" applyAlignment="1">
      <alignment vertical="center"/>
    </xf>
    <xf numFmtId="0" fontId="11" fillId="2" borderId="25" xfId="0" applyFont="1" applyFill="1" applyBorder="1" applyAlignment="1">
      <alignment horizontal="distributed" vertical="center" wrapText="1"/>
    </xf>
    <xf numFmtId="0" fontId="11" fillId="2" borderId="20" xfId="0" applyFont="1" applyFill="1" applyBorder="1" applyAlignment="1">
      <alignment vertical="center"/>
    </xf>
    <xf numFmtId="0" fontId="11" fillId="2" borderId="19" xfId="0" applyFont="1" applyFill="1" applyBorder="1" applyAlignment="1">
      <alignment horizontal="distributed" vertical="center" wrapText="1"/>
    </xf>
    <xf numFmtId="38" fontId="11" fillId="2" borderId="20" xfId="0" applyNumberFormat="1" applyFont="1" applyFill="1" applyBorder="1" applyAlignment="1">
      <alignment horizontal="right" vertical="center"/>
    </xf>
    <xf numFmtId="38" fontId="11" fillId="2" borderId="16" xfId="1" applyFont="1" applyFill="1" applyBorder="1" applyAlignment="1">
      <alignment horizontal="right" vertical="center"/>
    </xf>
    <xf numFmtId="38" fontId="11" fillId="2" borderId="16" xfId="1" applyFont="1" applyFill="1" applyBorder="1" applyAlignment="1" applyProtection="1">
      <alignment horizontal="right" vertical="center"/>
    </xf>
    <xf numFmtId="38" fontId="11" fillId="2" borderId="16" xfId="1" applyFont="1" applyFill="1" applyBorder="1" applyAlignment="1" applyProtection="1">
      <alignment horizontal="right" vertical="center"/>
      <protection locked="0"/>
    </xf>
    <xf numFmtId="0" fontId="11" fillId="2" borderId="26" xfId="0" applyFont="1" applyFill="1" applyBorder="1" applyAlignment="1">
      <alignment vertical="center"/>
    </xf>
    <xf numFmtId="38" fontId="11" fillId="2" borderId="0" xfId="1" applyFont="1" applyFill="1" applyBorder="1" applyAlignment="1">
      <alignment horizontal="right" vertical="center"/>
    </xf>
    <xf numFmtId="38" fontId="11" fillId="2" borderId="0" xfId="1" applyFont="1" applyFill="1" applyBorder="1" applyAlignment="1" applyProtection="1">
      <alignment horizontal="right" vertical="center"/>
    </xf>
    <xf numFmtId="38" fontId="11" fillId="2" borderId="0" xfId="1" applyFont="1" applyFill="1" applyBorder="1" applyAlignment="1" applyProtection="1">
      <alignment horizontal="right" vertical="center"/>
      <protection locked="0"/>
    </xf>
    <xf numFmtId="38" fontId="11" fillId="2" borderId="20" xfId="1" applyFont="1" applyFill="1" applyBorder="1" applyAlignment="1">
      <alignment horizontal="right" vertical="center"/>
    </xf>
    <xf numFmtId="38" fontId="11" fillId="2" borderId="20" xfId="1" applyFont="1" applyFill="1" applyBorder="1" applyAlignment="1" applyProtection="1">
      <alignment horizontal="right" vertical="center"/>
    </xf>
    <xf numFmtId="38" fontId="11" fillId="2" borderId="20" xfId="1" applyFont="1" applyFill="1" applyBorder="1" applyAlignment="1" applyProtection="1">
      <alignment horizontal="right" vertical="center"/>
      <protection locked="0"/>
    </xf>
    <xf numFmtId="3" fontId="11" fillId="2" borderId="0" xfId="0" applyNumberFormat="1" applyFont="1" applyFill="1" applyAlignment="1">
      <alignment horizontal="right" vertical="center" shrinkToFit="1"/>
    </xf>
    <xf numFmtId="3" fontId="11" fillId="2" borderId="0" xfId="0" applyNumberFormat="1" applyFont="1" applyFill="1" applyAlignment="1" applyProtection="1">
      <alignment horizontal="right" vertical="center" shrinkToFit="1"/>
      <protection locked="0"/>
    </xf>
    <xf numFmtId="0" fontId="11" fillId="2" borderId="19" xfId="0" applyFont="1" applyFill="1" applyBorder="1" applyAlignment="1">
      <alignment vertical="center"/>
    </xf>
    <xf numFmtId="3" fontId="11" fillId="2" borderId="20" xfId="0" applyNumberFormat="1" applyFont="1" applyFill="1" applyBorder="1" applyAlignment="1" applyProtection="1">
      <alignment horizontal="right" vertical="center" shrinkToFit="1"/>
      <protection locked="0"/>
    </xf>
    <xf numFmtId="3" fontId="11" fillId="2" borderId="1" xfId="0" applyNumberFormat="1" applyFont="1" applyFill="1" applyBorder="1" applyAlignment="1">
      <alignment horizontal="right" vertical="center"/>
    </xf>
    <xf numFmtId="3" fontId="11" fillId="2" borderId="1" xfId="0" applyNumberFormat="1" applyFont="1" applyFill="1" applyBorder="1" applyAlignment="1" applyProtection="1">
      <alignment horizontal="right" vertical="center"/>
      <protection locked="0"/>
    </xf>
    <xf numFmtId="38" fontId="4" fillId="2" borderId="29" xfId="1" applyFont="1" applyFill="1" applyBorder="1" applyAlignment="1" applyProtection="1">
      <alignment horizontal="right" vertical="center"/>
      <protection locked="0"/>
    </xf>
    <xf numFmtId="38" fontId="4" fillId="2" borderId="16" xfId="1" applyFont="1" applyFill="1" applyBorder="1" applyAlignment="1" applyProtection="1">
      <alignment horizontal="right" vertical="center"/>
      <protection locked="0"/>
    </xf>
    <xf numFmtId="38" fontId="4" fillId="2" borderId="24" xfId="1" applyFont="1" applyFill="1" applyBorder="1" applyAlignment="1" applyProtection="1">
      <alignment horizontal="right" vertical="center"/>
      <protection locked="0"/>
    </xf>
    <xf numFmtId="38" fontId="4" fillId="2" borderId="27" xfId="1" applyFont="1" applyFill="1" applyBorder="1" applyAlignment="1" applyProtection="1">
      <alignment horizontal="right" vertical="center"/>
      <protection locked="0"/>
    </xf>
    <xf numFmtId="38" fontId="4" fillId="2" borderId="16" xfId="2" applyFont="1" applyFill="1" applyBorder="1" applyAlignment="1" applyProtection="1">
      <alignment horizontal="right" vertical="center"/>
      <protection locked="0"/>
    </xf>
    <xf numFmtId="0" fontId="14" fillId="2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38" fontId="4" fillId="2" borderId="0" xfId="1" applyFont="1" applyFill="1" applyBorder="1" applyAlignment="1" applyProtection="1">
      <alignment horizontal="right" vertical="center" shrinkToFit="1"/>
    </xf>
    <xf numFmtId="176" fontId="4" fillId="2" borderId="14" xfId="1" applyNumberFormat="1" applyFont="1" applyFill="1" applyBorder="1" applyAlignment="1">
      <alignment horizontal="distributed" vertical="center" wrapText="1"/>
    </xf>
    <xf numFmtId="176" fontId="4" fillId="2" borderId="25" xfId="1" applyNumberFormat="1" applyFont="1" applyFill="1" applyBorder="1" applyAlignment="1">
      <alignment horizontal="distributed" vertical="center" shrinkToFit="1"/>
    </xf>
    <xf numFmtId="0" fontId="4" fillId="2" borderId="17" xfId="0" applyFont="1" applyFill="1" applyBorder="1" applyAlignment="1">
      <alignment vertical="center"/>
    </xf>
    <xf numFmtId="0" fontId="4" fillId="2" borderId="17" xfId="0" applyFont="1" applyFill="1" applyBorder="1" applyAlignment="1">
      <alignment horizontal="right" vertical="center"/>
    </xf>
    <xf numFmtId="0" fontId="11" fillId="2" borderId="24" xfId="0" applyFont="1" applyFill="1" applyBorder="1" applyAlignment="1">
      <alignment vertical="center"/>
    </xf>
    <xf numFmtId="3" fontId="11" fillId="2" borderId="24" xfId="1" applyNumberFormat="1" applyFont="1" applyFill="1" applyBorder="1" applyAlignment="1">
      <alignment horizontal="right" vertical="center"/>
    </xf>
    <xf numFmtId="3" fontId="11" fillId="2" borderId="18" xfId="1" applyNumberFormat="1" applyFont="1" applyFill="1" applyBorder="1" applyAlignment="1">
      <alignment horizontal="right" vertical="center"/>
    </xf>
    <xf numFmtId="38" fontId="4" fillId="2" borderId="24" xfId="1" applyFont="1" applyFill="1" applyBorder="1" applyAlignment="1" applyProtection="1">
      <alignment horizontal="right" vertical="center" wrapText="1"/>
      <protection locked="0"/>
    </xf>
    <xf numFmtId="0" fontId="5" fillId="0" borderId="32" xfId="4" applyFont="1" applyFill="1" applyBorder="1" applyAlignment="1">
      <alignment vertical="center"/>
    </xf>
    <xf numFmtId="0" fontId="5" fillId="0" borderId="33" xfId="4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4" fillId="2" borderId="5" xfId="0" applyFont="1" applyFill="1" applyBorder="1" applyAlignment="1">
      <alignment horizontal="distributed" vertical="center"/>
    </xf>
    <xf numFmtId="0" fontId="4" fillId="2" borderId="3" xfId="0" applyFont="1" applyFill="1" applyBorder="1" applyAlignment="1">
      <alignment horizontal="distributed" vertical="center"/>
    </xf>
    <xf numFmtId="0" fontId="4" fillId="2" borderId="8" xfId="0" applyFont="1" applyFill="1" applyBorder="1" applyAlignment="1">
      <alignment horizontal="distributed" vertical="center" justifyLastLine="1"/>
    </xf>
    <xf numFmtId="0" fontId="4" fillId="2" borderId="7" xfId="0" applyFont="1" applyFill="1" applyBorder="1" applyAlignment="1">
      <alignment horizontal="distributed" vertical="center" justifyLastLine="1"/>
    </xf>
    <xf numFmtId="0" fontId="4" fillId="2" borderId="5" xfId="0" applyFont="1" applyFill="1" applyBorder="1" applyAlignment="1">
      <alignment horizontal="distributed" vertical="center" wrapText="1"/>
    </xf>
    <xf numFmtId="0" fontId="4" fillId="2" borderId="5" xfId="0" applyFont="1" applyFill="1" applyBorder="1" applyAlignment="1">
      <alignment horizontal="distributed" vertical="center" shrinkToFit="1"/>
    </xf>
    <xf numFmtId="0" fontId="1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49" fontId="4" fillId="2" borderId="3" xfId="0" applyNumberFormat="1" applyFont="1" applyFill="1" applyBorder="1" applyAlignment="1">
      <alignment horizontal="distributed" vertical="center" wrapText="1" shrinkToFit="1"/>
    </xf>
    <xf numFmtId="49" fontId="4" fillId="2" borderId="2" xfId="0" applyNumberFormat="1" applyFont="1" applyFill="1" applyBorder="1" applyAlignment="1">
      <alignment horizontal="distributed" vertical="center" wrapText="1" shrinkToFit="1"/>
    </xf>
    <xf numFmtId="49" fontId="4" fillId="2" borderId="5" xfId="0" applyNumberFormat="1" applyFont="1" applyFill="1" applyBorder="1" applyAlignment="1">
      <alignment horizontal="distributed" vertical="center" wrapText="1" shrinkToFit="1"/>
    </xf>
    <xf numFmtId="49" fontId="4" fillId="2" borderId="4" xfId="0" applyNumberFormat="1" applyFont="1" applyFill="1" applyBorder="1" applyAlignment="1">
      <alignment horizontal="distributed" vertical="center" wrapText="1" shrinkToFit="1"/>
    </xf>
    <xf numFmtId="49" fontId="4" fillId="2" borderId="5" xfId="0" applyNumberFormat="1" applyFont="1" applyFill="1" applyBorder="1" applyAlignment="1">
      <alignment horizontal="distributed" vertical="center" shrinkToFit="1"/>
    </xf>
    <xf numFmtId="0" fontId="4" fillId="2" borderId="6" xfId="0" applyFont="1" applyFill="1" applyBorder="1" applyAlignment="1">
      <alignment horizontal="distributed" vertical="center" wrapText="1" justifyLastLine="1"/>
    </xf>
    <xf numFmtId="0" fontId="4" fillId="2" borderId="8" xfId="0" applyFont="1" applyFill="1" applyBorder="1" applyAlignment="1">
      <alignment horizontal="distributed" vertical="center" wrapText="1" justifyLastLine="1"/>
    </xf>
    <xf numFmtId="38" fontId="4" fillId="2" borderId="10" xfId="1" applyFont="1" applyFill="1" applyBorder="1" applyAlignment="1">
      <alignment horizontal="distributed" vertical="center"/>
    </xf>
    <xf numFmtId="38" fontId="4" fillId="2" borderId="9" xfId="1" applyFont="1" applyFill="1" applyBorder="1" applyAlignment="1">
      <alignment horizontal="distributed" vertical="center"/>
    </xf>
    <xf numFmtId="38" fontId="4" fillId="2" borderId="11" xfId="1" applyFont="1" applyFill="1" applyBorder="1" applyAlignment="1">
      <alignment horizontal="distributed" vertical="center"/>
    </xf>
    <xf numFmtId="38" fontId="4" fillId="2" borderId="10" xfId="1" applyFont="1" applyFill="1" applyBorder="1" applyAlignment="1">
      <alignment horizontal="distributed" vertical="center" wrapText="1"/>
    </xf>
    <xf numFmtId="38" fontId="4" fillId="2" borderId="11" xfId="1" applyFont="1" applyFill="1" applyBorder="1" applyAlignment="1">
      <alignment horizontal="distributed" vertical="center" wrapText="1"/>
    </xf>
    <xf numFmtId="38" fontId="4" fillId="2" borderId="16" xfId="1" applyFont="1" applyFill="1" applyBorder="1" applyAlignment="1">
      <alignment horizontal="distributed" vertical="center"/>
    </xf>
    <xf numFmtId="38" fontId="4" fillId="2" borderId="0" xfId="1" applyFont="1" applyFill="1" applyBorder="1" applyAlignment="1">
      <alignment horizontal="distributed" vertical="center"/>
    </xf>
    <xf numFmtId="38" fontId="4" fillId="2" borderId="14" xfId="1" applyFont="1" applyFill="1" applyBorder="1" applyAlignment="1">
      <alignment horizontal="distributed" vertical="center"/>
    </xf>
    <xf numFmtId="38" fontId="4" fillId="2" borderId="5" xfId="1" applyFont="1" applyFill="1" applyBorder="1" applyAlignment="1">
      <alignment horizontal="distributed" vertical="center"/>
    </xf>
    <xf numFmtId="38" fontId="4" fillId="2" borderId="4" xfId="1" applyFont="1" applyFill="1" applyBorder="1" applyAlignment="1">
      <alignment horizontal="distributed" vertical="center"/>
    </xf>
    <xf numFmtId="38" fontId="4" fillId="2" borderId="3" xfId="1" applyFont="1" applyFill="1" applyBorder="1" applyAlignment="1">
      <alignment horizontal="distributed" vertical="center"/>
    </xf>
    <xf numFmtId="38" fontId="4" fillId="2" borderId="4" xfId="1" applyFont="1" applyFill="1" applyBorder="1" applyAlignment="1">
      <alignment horizontal="distributed" vertical="center" wrapText="1"/>
    </xf>
    <xf numFmtId="38" fontId="4" fillId="2" borderId="2" xfId="1" applyFont="1" applyFill="1" applyBorder="1" applyAlignment="1">
      <alignment horizontal="distributed" vertical="center"/>
    </xf>
    <xf numFmtId="38" fontId="4" fillId="2" borderId="29" xfId="1" applyFont="1" applyFill="1" applyBorder="1" applyAlignment="1">
      <alignment horizontal="distributed" vertical="center"/>
    </xf>
    <xf numFmtId="38" fontId="4" fillId="2" borderId="24" xfId="1" applyFont="1" applyFill="1" applyBorder="1" applyAlignment="1">
      <alignment horizontal="distributed" vertical="center"/>
    </xf>
    <xf numFmtId="38" fontId="4" fillId="2" borderId="19" xfId="1" applyFont="1" applyFill="1" applyBorder="1" applyAlignment="1">
      <alignment horizontal="distributed" vertical="center"/>
    </xf>
    <xf numFmtId="0" fontId="4" fillId="2" borderId="12" xfId="0" applyFont="1" applyFill="1" applyBorder="1" applyAlignment="1">
      <alignment horizontal="distributed" vertical="center" justifyLastLine="1"/>
    </xf>
    <xf numFmtId="176" fontId="4" fillId="2" borderId="10" xfId="1" applyNumberFormat="1" applyFont="1" applyFill="1" applyBorder="1" applyAlignment="1">
      <alignment horizontal="distributed" vertical="center" wrapText="1"/>
    </xf>
    <xf numFmtId="176" fontId="4" fillId="2" borderId="11" xfId="1" applyNumberFormat="1" applyFont="1" applyFill="1" applyBorder="1" applyAlignment="1">
      <alignment horizontal="distributed" vertical="center" wrapText="1"/>
    </xf>
    <xf numFmtId="176" fontId="4" fillId="2" borderId="10" xfId="1" applyNumberFormat="1" applyFont="1" applyFill="1" applyBorder="1" applyAlignment="1">
      <alignment horizontal="distributed" vertical="center"/>
    </xf>
    <xf numFmtId="176" fontId="4" fillId="2" borderId="9" xfId="1" applyNumberFormat="1" applyFont="1" applyFill="1" applyBorder="1" applyAlignment="1">
      <alignment horizontal="distributed" vertical="center"/>
    </xf>
    <xf numFmtId="176" fontId="4" fillId="2" borderId="16" xfId="1" applyNumberFormat="1" applyFont="1" applyFill="1" applyBorder="1" applyAlignment="1">
      <alignment horizontal="distributed" vertical="center"/>
    </xf>
    <xf numFmtId="176" fontId="4" fillId="2" borderId="0" xfId="1" applyNumberFormat="1" applyFont="1" applyFill="1" applyBorder="1" applyAlignment="1">
      <alignment horizontal="distributed" vertical="center"/>
    </xf>
    <xf numFmtId="176" fontId="4" fillId="2" borderId="14" xfId="1" applyNumberFormat="1" applyFont="1" applyFill="1" applyBorder="1" applyAlignment="1">
      <alignment horizontal="distributed" vertical="center"/>
    </xf>
    <xf numFmtId="38" fontId="4" fillId="2" borderId="14" xfId="1" applyFont="1" applyFill="1" applyBorder="1" applyAlignment="1">
      <alignment horizontal="center" vertical="center" justifyLastLine="1"/>
    </xf>
    <xf numFmtId="38" fontId="4" fillId="2" borderId="15" xfId="1" applyFont="1" applyFill="1" applyBorder="1" applyAlignment="1">
      <alignment horizontal="distributed" vertical="center"/>
    </xf>
    <xf numFmtId="38" fontId="4" fillId="2" borderId="0" xfId="1" applyFont="1" applyFill="1" applyBorder="1" applyAlignment="1">
      <alignment horizontal="distributed" vertical="center" justifyLastLine="1"/>
    </xf>
    <xf numFmtId="38" fontId="4" fillId="2" borderId="10" xfId="1" applyFont="1" applyFill="1" applyBorder="1" applyAlignment="1">
      <alignment horizontal="center" vertical="center" justifyLastLine="1"/>
    </xf>
    <xf numFmtId="38" fontId="4" fillId="2" borderId="11" xfId="1" applyFont="1" applyFill="1" applyBorder="1" applyAlignment="1">
      <alignment horizontal="center" vertical="center" justifyLastLine="1"/>
    </xf>
    <xf numFmtId="38" fontId="4" fillId="2" borderId="13" xfId="1" applyFont="1" applyFill="1" applyBorder="1" applyAlignment="1">
      <alignment horizontal="distributed" vertical="center"/>
    </xf>
    <xf numFmtId="38" fontId="4" fillId="2" borderId="4" xfId="1" applyFont="1" applyFill="1" applyBorder="1" applyAlignment="1">
      <alignment horizontal="distributed" vertical="center" justifyLastLine="1"/>
    </xf>
    <xf numFmtId="0" fontId="4" fillId="2" borderId="17" xfId="0" applyFont="1" applyFill="1" applyBorder="1" applyAlignment="1">
      <alignment horizontal="distributed" vertical="center" justifyLastLine="1"/>
    </xf>
    <xf numFmtId="0" fontId="4" fillId="2" borderId="23" xfId="0" applyFont="1" applyFill="1" applyBorder="1" applyAlignment="1">
      <alignment horizontal="distributed" vertical="center" justifyLastLine="1"/>
    </xf>
    <xf numFmtId="0" fontId="4" fillId="2" borderId="20" xfId="0" applyFont="1" applyFill="1" applyBorder="1" applyAlignment="1">
      <alignment horizontal="distributed" vertical="center" justifyLastLine="1"/>
    </xf>
    <xf numFmtId="0" fontId="4" fillId="2" borderId="11" xfId="0" applyFont="1" applyFill="1" applyBorder="1" applyAlignment="1">
      <alignment horizontal="distributed" vertical="center" justifyLastLine="1"/>
    </xf>
    <xf numFmtId="0" fontId="4" fillId="2" borderId="21" xfId="0" applyFont="1" applyFill="1" applyBorder="1" applyAlignment="1">
      <alignment horizontal="distributed" vertical="center" wrapText="1" justifyLastLine="1"/>
    </xf>
    <xf numFmtId="0" fontId="4" fillId="2" borderId="18" xfId="0" applyFont="1" applyFill="1" applyBorder="1" applyAlignment="1">
      <alignment horizontal="distributed" vertical="center" wrapText="1" justifyLastLine="1"/>
    </xf>
    <xf numFmtId="0" fontId="4" fillId="2" borderId="10" xfId="0" applyFont="1" applyFill="1" applyBorder="1" applyAlignment="1">
      <alignment horizontal="center" vertical="distributed" textRotation="255" justifyLastLine="1"/>
    </xf>
    <xf numFmtId="0" fontId="4" fillId="2" borderId="14" xfId="0" applyFont="1" applyFill="1" applyBorder="1" applyAlignment="1">
      <alignment horizontal="center" vertical="distributed" textRotation="255" justifyLastLine="1"/>
    </xf>
    <xf numFmtId="0" fontId="4" fillId="2" borderId="9" xfId="0" applyFont="1" applyFill="1" applyBorder="1" applyAlignment="1">
      <alignment horizontal="center" vertical="distributed" textRotation="255" justifyLastLine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distributed" vertical="center" justifyLastLine="1"/>
    </xf>
    <xf numFmtId="0" fontId="8" fillId="2" borderId="23" xfId="0" applyFont="1" applyFill="1" applyBorder="1" applyAlignment="1">
      <alignment horizontal="distributed" vertical="center" justifyLastLine="1"/>
    </xf>
    <xf numFmtId="0" fontId="8" fillId="2" borderId="20" xfId="0" applyFont="1" applyFill="1" applyBorder="1" applyAlignment="1">
      <alignment horizontal="distributed" vertical="center" justifyLastLine="1"/>
    </xf>
    <xf numFmtId="0" fontId="8" fillId="2" borderId="11" xfId="0" applyFont="1" applyFill="1" applyBorder="1" applyAlignment="1">
      <alignment horizontal="distributed" vertical="center" justifyLastLine="1"/>
    </xf>
    <xf numFmtId="0" fontId="11" fillId="2" borderId="25" xfId="0" applyFont="1" applyFill="1" applyBorder="1" applyAlignment="1">
      <alignment horizontal="distributed" vertical="center" shrinkToFit="1"/>
    </xf>
    <xf numFmtId="0" fontId="11" fillId="2" borderId="19" xfId="0" applyFont="1" applyFill="1" applyBorder="1" applyAlignment="1">
      <alignment horizontal="distributed" vertical="center" shrinkToFit="1"/>
    </xf>
    <xf numFmtId="0" fontId="11" fillId="2" borderId="15" xfId="0" applyFont="1" applyFill="1" applyBorder="1" applyAlignment="1">
      <alignment horizontal="distributed" vertical="center" shrinkToFit="1"/>
    </xf>
    <xf numFmtId="0" fontId="11" fillId="2" borderId="5" xfId="0" applyFont="1" applyFill="1" applyBorder="1" applyAlignment="1">
      <alignment horizontal="distributed" vertical="center" shrinkToFit="1"/>
    </xf>
    <xf numFmtId="0" fontId="11" fillId="2" borderId="13" xfId="0" applyFont="1" applyFill="1" applyBorder="1" applyAlignment="1">
      <alignment horizontal="distributed" vertical="center" shrinkToFit="1"/>
    </xf>
    <xf numFmtId="0" fontId="11" fillId="2" borderId="25" xfId="0" applyFont="1" applyFill="1" applyBorder="1" applyAlignment="1">
      <alignment horizontal="distributed" vertical="center" wrapText="1"/>
    </xf>
    <xf numFmtId="0" fontId="11" fillId="2" borderId="26" xfId="0" applyFont="1" applyFill="1" applyBorder="1" applyAlignment="1">
      <alignment horizontal="distributed" vertical="center" wrapText="1"/>
    </xf>
    <xf numFmtId="0" fontId="11" fillId="2" borderId="19" xfId="0" applyFont="1" applyFill="1" applyBorder="1" applyAlignment="1">
      <alignment horizontal="distributed" vertical="center" wrapText="1"/>
    </xf>
    <xf numFmtId="0" fontId="11" fillId="2" borderId="25" xfId="0" applyFont="1" applyFill="1" applyBorder="1" applyAlignment="1">
      <alignment horizontal="distributed" vertical="center"/>
    </xf>
    <xf numFmtId="0" fontId="11" fillId="2" borderId="19" xfId="0" applyFont="1" applyFill="1" applyBorder="1" applyAlignment="1">
      <alignment horizontal="distributed" vertical="center"/>
    </xf>
    <xf numFmtId="0" fontId="11" fillId="2" borderId="15" xfId="0" applyFont="1" applyFill="1" applyBorder="1" applyAlignment="1">
      <alignment horizontal="distributed" vertical="center"/>
    </xf>
    <xf numFmtId="0" fontId="11" fillId="2" borderId="5" xfId="0" applyFont="1" applyFill="1" applyBorder="1" applyAlignment="1">
      <alignment horizontal="distributed" vertical="center"/>
    </xf>
    <xf numFmtId="0" fontId="11" fillId="2" borderId="4" xfId="0" applyFont="1" applyFill="1" applyBorder="1" applyAlignment="1">
      <alignment horizontal="distributed" vertical="center"/>
    </xf>
    <xf numFmtId="0" fontId="11" fillId="2" borderId="4" xfId="0" applyFont="1" applyFill="1" applyBorder="1" applyAlignment="1">
      <alignment horizontal="distributed" vertical="center" shrinkToFit="1"/>
    </xf>
    <xf numFmtId="0" fontId="11" fillId="2" borderId="4" xfId="0" applyFont="1" applyFill="1" applyBorder="1" applyAlignment="1">
      <alignment horizontal="distributed" vertical="center" wrapText="1" shrinkToFit="1"/>
    </xf>
    <xf numFmtId="0" fontId="11" fillId="2" borderId="4" xfId="0" applyFont="1" applyFill="1" applyBorder="1" applyAlignment="1">
      <alignment horizontal="distributed" vertical="center" wrapText="1"/>
    </xf>
    <xf numFmtId="0" fontId="11" fillId="2" borderId="13" xfId="0" applyFont="1" applyFill="1" applyBorder="1" applyAlignment="1">
      <alignment horizontal="distributed" vertical="center" wrapText="1"/>
    </xf>
    <xf numFmtId="0" fontId="11" fillId="2" borderId="15" xfId="0" applyFont="1" applyFill="1" applyBorder="1" applyAlignment="1">
      <alignment horizontal="distributed" vertical="center" wrapText="1"/>
    </xf>
    <xf numFmtId="0" fontId="11" fillId="2" borderId="5" xfId="0" applyFont="1" applyFill="1" applyBorder="1" applyAlignment="1">
      <alignment horizontal="distributed" vertical="center" wrapText="1"/>
    </xf>
    <xf numFmtId="0" fontId="11" fillId="2" borderId="13" xfId="0" applyFont="1" applyFill="1" applyBorder="1" applyAlignment="1">
      <alignment horizontal="distributed" vertical="center"/>
    </xf>
    <xf numFmtId="0" fontId="11" fillId="2" borderId="0" xfId="0" applyFont="1" applyFill="1" applyAlignment="1">
      <alignment horizontal="distributed" vertical="center" wrapText="1"/>
    </xf>
    <xf numFmtId="0" fontId="11" fillId="2" borderId="11" xfId="0" applyFont="1" applyFill="1" applyBorder="1" applyAlignment="1">
      <alignment horizontal="distributed" vertical="center" wrapText="1"/>
    </xf>
    <xf numFmtId="0" fontId="11" fillId="2" borderId="29" xfId="0" applyFont="1" applyFill="1" applyBorder="1" applyAlignment="1">
      <alignment horizontal="distributed" vertical="center"/>
    </xf>
    <xf numFmtId="0" fontId="11" fillId="2" borderId="10" xfId="0" applyFont="1" applyFill="1" applyBorder="1" applyAlignment="1">
      <alignment horizontal="distributed" vertical="center"/>
    </xf>
    <xf numFmtId="0" fontId="11" fillId="2" borderId="14" xfId="0" applyFont="1" applyFill="1" applyBorder="1" applyAlignment="1">
      <alignment horizontal="distributed" vertical="center"/>
    </xf>
    <xf numFmtId="0" fontId="11" fillId="2" borderId="11" xfId="0" applyFont="1" applyFill="1" applyBorder="1" applyAlignment="1">
      <alignment horizontal="distributed" vertical="center"/>
    </xf>
    <xf numFmtId="0" fontId="11" fillId="2" borderId="10" xfId="0" applyFont="1" applyFill="1" applyBorder="1" applyAlignment="1">
      <alignment horizontal="distributed" vertical="center" wrapText="1"/>
    </xf>
    <xf numFmtId="0" fontId="11" fillId="2" borderId="14" xfId="0" applyFont="1" applyFill="1" applyBorder="1" applyAlignment="1">
      <alignment horizontal="distributed" vertical="center" wrapText="1"/>
    </xf>
    <xf numFmtId="0" fontId="11" fillId="2" borderId="0" xfId="0" applyFont="1" applyFill="1" applyAlignment="1">
      <alignment horizontal="distributed" vertical="center"/>
    </xf>
    <xf numFmtId="0" fontId="11" fillId="2" borderId="1" xfId="0" applyFont="1" applyFill="1" applyBorder="1" applyAlignment="1">
      <alignment horizontal="distributed" vertical="center"/>
    </xf>
    <xf numFmtId="0" fontId="11" fillId="2" borderId="9" xfId="0" applyFont="1" applyFill="1" applyBorder="1" applyAlignment="1">
      <alignment horizontal="distributed" vertical="center"/>
    </xf>
    <xf numFmtId="0" fontId="11" fillId="2" borderId="24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distributed" vertical="center" shrinkToFit="1"/>
    </xf>
    <xf numFmtId="0" fontId="11" fillId="2" borderId="11" xfId="0" applyFont="1" applyFill="1" applyBorder="1" applyAlignment="1">
      <alignment horizontal="distributed" vertical="center" shrinkToFit="1"/>
    </xf>
    <xf numFmtId="0" fontId="11" fillId="2" borderId="31" xfId="0" applyFont="1" applyFill="1" applyBorder="1" applyAlignment="1">
      <alignment horizontal="distributed" vertical="center" shrinkToFit="1"/>
    </xf>
    <xf numFmtId="0" fontId="11" fillId="2" borderId="3" xfId="0" applyFont="1" applyFill="1" applyBorder="1" applyAlignment="1">
      <alignment horizontal="distributed" vertical="center" shrinkToFit="1"/>
    </xf>
    <xf numFmtId="0" fontId="4" fillId="2" borderId="16" xfId="0" applyFont="1" applyFill="1" applyBorder="1" applyAlignment="1">
      <alignment horizontal="distributed" vertical="center"/>
    </xf>
    <xf numFmtId="0" fontId="4" fillId="2" borderId="10" xfId="0" applyFont="1" applyFill="1" applyBorder="1" applyAlignment="1">
      <alignment horizontal="distributed" vertical="center"/>
    </xf>
    <xf numFmtId="0" fontId="4" fillId="2" borderId="17" xfId="0" applyFont="1" applyFill="1" applyBorder="1" applyAlignment="1">
      <alignment horizontal="distributed" vertical="center" justifyLastLine="1" shrinkToFit="1"/>
    </xf>
    <xf numFmtId="0" fontId="4" fillId="2" borderId="29" xfId="0" applyFont="1" applyFill="1" applyBorder="1" applyAlignment="1">
      <alignment horizontal="distributed" vertical="center" wrapText="1"/>
    </xf>
    <xf numFmtId="0" fontId="4" fillId="2" borderId="10" xfId="0" applyFont="1" applyFill="1" applyBorder="1" applyAlignment="1">
      <alignment horizontal="distributed" vertical="center" wrapText="1"/>
    </xf>
    <xf numFmtId="0" fontId="4" fillId="2" borderId="6" xfId="0" applyFont="1" applyFill="1" applyBorder="1" applyAlignment="1">
      <alignment horizontal="distributed" vertical="center" justifyLastLine="1"/>
    </xf>
    <xf numFmtId="0" fontId="4" fillId="2" borderId="15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 justifyLastLine="1"/>
    </xf>
    <xf numFmtId="0" fontId="4" fillId="2" borderId="16" xfId="0" applyFont="1" applyFill="1" applyBorder="1" applyAlignment="1">
      <alignment horizontal="distributed" vertical="center" wrapText="1"/>
    </xf>
  </cellXfs>
  <cellStyles count="5">
    <cellStyle name="スタイル 1" xfId="3" xr:uid="{00000000-0005-0000-0000-000000000000}"/>
    <cellStyle name="ハイパーリンク" xfId="4" builtinId="8"/>
    <cellStyle name="桁区切り" xfId="1" builtinId="6"/>
    <cellStyle name="桁区切り 2" xfId="2" xr:uid="{00000000-0005-0000-0000-000003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6.bin"/><Relationship Id="rId3" Type="http://schemas.openxmlformats.org/officeDocument/2006/relationships/printerSettings" Target="../printerSettings/printerSettings111.bin"/><Relationship Id="rId7" Type="http://schemas.openxmlformats.org/officeDocument/2006/relationships/printerSettings" Target="../printerSettings/printerSettings115.bin"/><Relationship Id="rId12" Type="http://schemas.openxmlformats.org/officeDocument/2006/relationships/printerSettings" Target="../printerSettings/printerSettings120.bin"/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Relationship Id="rId6" Type="http://schemas.openxmlformats.org/officeDocument/2006/relationships/printerSettings" Target="../printerSettings/printerSettings114.bin"/><Relationship Id="rId11" Type="http://schemas.openxmlformats.org/officeDocument/2006/relationships/printerSettings" Target="../printerSettings/printerSettings119.bin"/><Relationship Id="rId5" Type="http://schemas.openxmlformats.org/officeDocument/2006/relationships/printerSettings" Target="../printerSettings/printerSettings113.bin"/><Relationship Id="rId10" Type="http://schemas.openxmlformats.org/officeDocument/2006/relationships/printerSettings" Target="../printerSettings/printerSettings118.bin"/><Relationship Id="rId4" Type="http://schemas.openxmlformats.org/officeDocument/2006/relationships/printerSettings" Target="../printerSettings/printerSettings112.bin"/><Relationship Id="rId9" Type="http://schemas.openxmlformats.org/officeDocument/2006/relationships/printerSettings" Target="../printerSettings/printerSettings117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28.bin"/><Relationship Id="rId3" Type="http://schemas.openxmlformats.org/officeDocument/2006/relationships/printerSettings" Target="../printerSettings/printerSettings123.bin"/><Relationship Id="rId7" Type="http://schemas.openxmlformats.org/officeDocument/2006/relationships/printerSettings" Target="../printerSettings/printerSettings127.bin"/><Relationship Id="rId12" Type="http://schemas.openxmlformats.org/officeDocument/2006/relationships/printerSettings" Target="../printerSettings/printerSettings132.bin"/><Relationship Id="rId2" Type="http://schemas.openxmlformats.org/officeDocument/2006/relationships/printerSettings" Target="../printerSettings/printerSettings122.bin"/><Relationship Id="rId1" Type="http://schemas.openxmlformats.org/officeDocument/2006/relationships/printerSettings" Target="../printerSettings/printerSettings121.bin"/><Relationship Id="rId6" Type="http://schemas.openxmlformats.org/officeDocument/2006/relationships/printerSettings" Target="../printerSettings/printerSettings126.bin"/><Relationship Id="rId11" Type="http://schemas.openxmlformats.org/officeDocument/2006/relationships/printerSettings" Target="../printerSettings/printerSettings131.bin"/><Relationship Id="rId5" Type="http://schemas.openxmlformats.org/officeDocument/2006/relationships/printerSettings" Target="../printerSettings/printerSettings125.bin"/><Relationship Id="rId10" Type="http://schemas.openxmlformats.org/officeDocument/2006/relationships/printerSettings" Target="../printerSettings/printerSettings130.bin"/><Relationship Id="rId4" Type="http://schemas.openxmlformats.org/officeDocument/2006/relationships/printerSettings" Target="../printerSettings/printerSettings124.bin"/><Relationship Id="rId9" Type="http://schemas.openxmlformats.org/officeDocument/2006/relationships/printerSettings" Target="../printerSettings/printerSettings129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40.bin"/><Relationship Id="rId3" Type="http://schemas.openxmlformats.org/officeDocument/2006/relationships/printerSettings" Target="../printerSettings/printerSettings135.bin"/><Relationship Id="rId7" Type="http://schemas.openxmlformats.org/officeDocument/2006/relationships/printerSettings" Target="../printerSettings/printerSettings139.bin"/><Relationship Id="rId12" Type="http://schemas.openxmlformats.org/officeDocument/2006/relationships/printerSettings" Target="../printerSettings/printerSettings144.bin"/><Relationship Id="rId2" Type="http://schemas.openxmlformats.org/officeDocument/2006/relationships/printerSettings" Target="../printerSettings/printerSettings134.bin"/><Relationship Id="rId1" Type="http://schemas.openxmlformats.org/officeDocument/2006/relationships/printerSettings" Target="../printerSettings/printerSettings133.bin"/><Relationship Id="rId6" Type="http://schemas.openxmlformats.org/officeDocument/2006/relationships/printerSettings" Target="../printerSettings/printerSettings138.bin"/><Relationship Id="rId11" Type="http://schemas.openxmlformats.org/officeDocument/2006/relationships/printerSettings" Target="../printerSettings/printerSettings143.bin"/><Relationship Id="rId5" Type="http://schemas.openxmlformats.org/officeDocument/2006/relationships/printerSettings" Target="../printerSettings/printerSettings137.bin"/><Relationship Id="rId10" Type="http://schemas.openxmlformats.org/officeDocument/2006/relationships/printerSettings" Target="../printerSettings/printerSettings142.bin"/><Relationship Id="rId4" Type="http://schemas.openxmlformats.org/officeDocument/2006/relationships/printerSettings" Target="../printerSettings/printerSettings136.bin"/><Relationship Id="rId9" Type="http://schemas.openxmlformats.org/officeDocument/2006/relationships/printerSettings" Target="../printerSettings/printerSettings141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52.bin"/><Relationship Id="rId3" Type="http://schemas.openxmlformats.org/officeDocument/2006/relationships/printerSettings" Target="../printerSettings/printerSettings147.bin"/><Relationship Id="rId7" Type="http://schemas.openxmlformats.org/officeDocument/2006/relationships/printerSettings" Target="../printerSettings/printerSettings151.bin"/><Relationship Id="rId12" Type="http://schemas.openxmlformats.org/officeDocument/2006/relationships/printerSettings" Target="../printerSettings/printerSettings156.bin"/><Relationship Id="rId2" Type="http://schemas.openxmlformats.org/officeDocument/2006/relationships/printerSettings" Target="../printerSettings/printerSettings146.bin"/><Relationship Id="rId1" Type="http://schemas.openxmlformats.org/officeDocument/2006/relationships/printerSettings" Target="../printerSettings/printerSettings145.bin"/><Relationship Id="rId6" Type="http://schemas.openxmlformats.org/officeDocument/2006/relationships/printerSettings" Target="../printerSettings/printerSettings150.bin"/><Relationship Id="rId11" Type="http://schemas.openxmlformats.org/officeDocument/2006/relationships/printerSettings" Target="../printerSettings/printerSettings155.bin"/><Relationship Id="rId5" Type="http://schemas.openxmlformats.org/officeDocument/2006/relationships/printerSettings" Target="../printerSettings/printerSettings149.bin"/><Relationship Id="rId10" Type="http://schemas.openxmlformats.org/officeDocument/2006/relationships/printerSettings" Target="../printerSettings/printerSettings154.bin"/><Relationship Id="rId4" Type="http://schemas.openxmlformats.org/officeDocument/2006/relationships/printerSettings" Target="../printerSettings/printerSettings148.bin"/><Relationship Id="rId9" Type="http://schemas.openxmlformats.org/officeDocument/2006/relationships/printerSettings" Target="../printerSettings/printerSettings15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0.bin"/><Relationship Id="rId3" Type="http://schemas.openxmlformats.org/officeDocument/2006/relationships/printerSettings" Target="../printerSettings/printerSettings15.bin"/><Relationship Id="rId7" Type="http://schemas.openxmlformats.org/officeDocument/2006/relationships/printerSettings" Target="../printerSettings/printerSettings19.bin"/><Relationship Id="rId12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11" Type="http://schemas.openxmlformats.org/officeDocument/2006/relationships/printerSettings" Target="../printerSettings/printerSettings23.bin"/><Relationship Id="rId5" Type="http://schemas.openxmlformats.org/officeDocument/2006/relationships/printerSettings" Target="../printerSettings/printerSettings17.bin"/><Relationship Id="rId10" Type="http://schemas.openxmlformats.org/officeDocument/2006/relationships/printerSettings" Target="../printerSettings/printerSettings22.bin"/><Relationship Id="rId4" Type="http://schemas.openxmlformats.org/officeDocument/2006/relationships/printerSettings" Target="../printerSettings/printerSettings16.bin"/><Relationship Id="rId9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2.bin"/><Relationship Id="rId3" Type="http://schemas.openxmlformats.org/officeDocument/2006/relationships/printerSettings" Target="../printerSettings/printerSettings27.bin"/><Relationship Id="rId7" Type="http://schemas.openxmlformats.org/officeDocument/2006/relationships/printerSettings" Target="../printerSettings/printerSettings31.bin"/><Relationship Id="rId12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11" Type="http://schemas.openxmlformats.org/officeDocument/2006/relationships/printerSettings" Target="../printerSettings/printerSettings35.bin"/><Relationship Id="rId5" Type="http://schemas.openxmlformats.org/officeDocument/2006/relationships/printerSettings" Target="../printerSettings/printerSettings29.bin"/><Relationship Id="rId10" Type="http://schemas.openxmlformats.org/officeDocument/2006/relationships/printerSettings" Target="../printerSettings/printerSettings34.bin"/><Relationship Id="rId4" Type="http://schemas.openxmlformats.org/officeDocument/2006/relationships/printerSettings" Target="../printerSettings/printerSettings28.bin"/><Relationship Id="rId9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9.bin"/><Relationship Id="rId7" Type="http://schemas.openxmlformats.org/officeDocument/2006/relationships/printerSettings" Target="../printerSettings/printerSettings43.bin"/><Relationship Id="rId12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6" Type="http://schemas.openxmlformats.org/officeDocument/2006/relationships/printerSettings" Target="../printerSettings/printerSettings42.bin"/><Relationship Id="rId11" Type="http://schemas.openxmlformats.org/officeDocument/2006/relationships/printerSettings" Target="../printerSettings/printerSettings47.bin"/><Relationship Id="rId5" Type="http://schemas.openxmlformats.org/officeDocument/2006/relationships/printerSettings" Target="../printerSettings/printerSettings41.bin"/><Relationship Id="rId10" Type="http://schemas.openxmlformats.org/officeDocument/2006/relationships/printerSettings" Target="../printerSettings/printerSettings46.bin"/><Relationship Id="rId4" Type="http://schemas.openxmlformats.org/officeDocument/2006/relationships/printerSettings" Target="../printerSettings/printerSettings40.bin"/><Relationship Id="rId9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6.bin"/><Relationship Id="rId3" Type="http://schemas.openxmlformats.org/officeDocument/2006/relationships/printerSettings" Target="../printerSettings/printerSettings51.bin"/><Relationship Id="rId7" Type="http://schemas.openxmlformats.org/officeDocument/2006/relationships/printerSettings" Target="../printerSettings/printerSettings55.bin"/><Relationship Id="rId12" Type="http://schemas.openxmlformats.org/officeDocument/2006/relationships/printerSettings" Target="../printerSettings/printerSettings60.bin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11" Type="http://schemas.openxmlformats.org/officeDocument/2006/relationships/printerSettings" Target="../printerSettings/printerSettings59.bin"/><Relationship Id="rId5" Type="http://schemas.openxmlformats.org/officeDocument/2006/relationships/printerSettings" Target="../printerSettings/printerSettings53.bin"/><Relationship Id="rId10" Type="http://schemas.openxmlformats.org/officeDocument/2006/relationships/printerSettings" Target="../printerSettings/printerSettings58.bin"/><Relationship Id="rId4" Type="http://schemas.openxmlformats.org/officeDocument/2006/relationships/printerSettings" Target="../printerSettings/printerSettings52.bin"/><Relationship Id="rId9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8.bin"/><Relationship Id="rId3" Type="http://schemas.openxmlformats.org/officeDocument/2006/relationships/printerSettings" Target="../printerSettings/printerSettings63.bin"/><Relationship Id="rId7" Type="http://schemas.openxmlformats.org/officeDocument/2006/relationships/printerSettings" Target="../printerSettings/printerSettings67.bin"/><Relationship Id="rId12" Type="http://schemas.openxmlformats.org/officeDocument/2006/relationships/printerSettings" Target="../printerSettings/printerSettings72.bin"/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Relationship Id="rId6" Type="http://schemas.openxmlformats.org/officeDocument/2006/relationships/printerSettings" Target="../printerSettings/printerSettings66.bin"/><Relationship Id="rId11" Type="http://schemas.openxmlformats.org/officeDocument/2006/relationships/printerSettings" Target="../printerSettings/printerSettings71.bin"/><Relationship Id="rId5" Type="http://schemas.openxmlformats.org/officeDocument/2006/relationships/printerSettings" Target="../printerSettings/printerSettings65.bin"/><Relationship Id="rId10" Type="http://schemas.openxmlformats.org/officeDocument/2006/relationships/printerSettings" Target="../printerSettings/printerSettings70.bin"/><Relationship Id="rId4" Type="http://schemas.openxmlformats.org/officeDocument/2006/relationships/printerSettings" Target="../printerSettings/printerSettings64.bin"/><Relationship Id="rId9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0.bin"/><Relationship Id="rId3" Type="http://schemas.openxmlformats.org/officeDocument/2006/relationships/printerSettings" Target="../printerSettings/printerSettings75.bin"/><Relationship Id="rId7" Type="http://schemas.openxmlformats.org/officeDocument/2006/relationships/printerSettings" Target="../printerSettings/printerSettings79.bin"/><Relationship Id="rId12" Type="http://schemas.openxmlformats.org/officeDocument/2006/relationships/printerSettings" Target="../printerSettings/printerSettings84.bin"/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Relationship Id="rId6" Type="http://schemas.openxmlformats.org/officeDocument/2006/relationships/printerSettings" Target="../printerSettings/printerSettings78.bin"/><Relationship Id="rId11" Type="http://schemas.openxmlformats.org/officeDocument/2006/relationships/printerSettings" Target="../printerSettings/printerSettings83.bin"/><Relationship Id="rId5" Type="http://schemas.openxmlformats.org/officeDocument/2006/relationships/printerSettings" Target="../printerSettings/printerSettings77.bin"/><Relationship Id="rId10" Type="http://schemas.openxmlformats.org/officeDocument/2006/relationships/printerSettings" Target="../printerSettings/printerSettings82.bin"/><Relationship Id="rId4" Type="http://schemas.openxmlformats.org/officeDocument/2006/relationships/printerSettings" Target="../printerSettings/printerSettings76.bin"/><Relationship Id="rId9" Type="http://schemas.openxmlformats.org/officeDocument/2006/relationships/printerSettings" Target="../printerSettings/printerSettings81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2.bin"/><Relationship Id="rId3" Type="http://schemas.openxmlformats.org/officeDocument/2006/relationships/printerSettings" Target="../printerSettings/printerSettings87.bin"/><Relationship Id="rId7" Type="http://schemas.openxmlformats.org/officeDocument/2006/relationships/printerSettings" Target="../printerSettings/printerSettings91.bin"/><Relationship Id="rId12" Type="http://schemas.openxmlformats.org/officeDocument/2006/relationships/printerSettings" Target="../printerSettings/printerSettings96.bin"/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Relationship Id="rId6" Type="http://schemas.openxmlformats.org/officeDocument/2006/relationships/printerSettings" Target="../printerSettings/printerSettings90.bin"/><Relationship Id="rId11" Type="http://schemas.openxmlformats.org/officeDocument/2006/relationships/printerSettings" Target="../printerSettings/printerSettings95.bin"/><Relationship Id="rId5" Type="http://schemas.openxmlformats.org/officeDocument/2006/relationships/printerSettings" Target="../printerSettings/printerSettings89.bin"/><Relationship Id="rId10" Type="http://schemas.openxmlformats.org/officeDocument/2006/relationships/printerSettings" Target="../printerSettings/printerSettings94.bin"/><Relationship Id="rId4" Type="http://schemas.openxmlformats.org/officeDocument/2006/relationships/printerSettings" Target="../printerSettings/printerSettings88.bin"/><Relationship Id="rId9" Type="http://schemas.openxmlformats.org/officeDocument/2006/relationships/printerSettings" Target="../printerSettings/printerSettings93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4.bin"/><Relationship Id="rId3" Type="http://schemas.openxmlformats.org/officeDocument/2006/relationships/printerSettings" Target="../printerSettings/printerSettings99.bin"/><Relationship Id="rId7" Type="http://schemas.openxmlformats.org/officeDocument/2006/relationships/printerSettings" Target="../printerSettings/printerSettings103.bin"/><Relationship Id="rId12" Type="http://schemas.openxmlformats.org/officeDocument/2006/relationships/printerSettings" Target="../printerSettings/printerSettings108.bin"/><Relationship Id="rId2" Type="http://schemas.openxmlformats.org/officeDocument/2006/relationships/printerSettings" Target="../printerSettings/printerSettings98.bin"/><Relationship Id="rId1" Type="http://schemas.openxmlformats.org/officeDocument/2006/relationships/printerSettings" Target="../printerSettings/printerSettings97.bin"/><Relationship Id="rId6" Type="http://schemas.openxmlformats.org/officeDocument/2006/relationships/printerSettings" Target="../printerSettings/printerSettings102.bin"/><Relationship Id="rId11" Type="http://schemas.openxmlformats.org/officeDocument/2006/relationships/printerSettings" Target="../printerSettings/printerSettings107.bin"/><Relationship Id="rId5" Type="http://schemas.openxmlformats.org/officeDocument/2006/relationships/printerSettings" Target="../printerSettings/printerSettings101.bin"/><Relationship Id="rId10" Type="http://schemas.openxmlformats.org/officeDocument/2006/relationships/printerSettings" Target="../printerSettings/printerSettings106.bin"/><Relationship Id="rId4" Type="http://schemas.openxmlformats.org/officeDocument/2006/relationships/printerSettings" Target="../printerSettings/printerSettings100.bin"/><Relationship Id="rId9" Type="http://schemas.openxmlformats.org/officeDocument/2006/relationships/printerSettings" Target="../printerSettings/printerSettings10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>
      <pane ySplit="2" topLeftCell="A3" activePane="bottomLeft" state="frozen"/>
      <selection pane="bottomLeft" sqref="A1:B1"/>
    </sheetView>
  </sheetViews>
  <sheetFormatPr defaultColWidth="8.86328125" defaultRowHeight="12.75" x14ac:dyDescent="0.25"/>
  <cols>
    <col min="1" max="1" width="4.46484375" style="1" customWidth="1"/>
    <col min="2" max="2" width="86.33203125" style="1" customWidth="1"/>
    <col min="3" max="16384" width="8.86328125" style="1"/>
  </cols>
  <sheetData>
    <row r="1" spans="1:4" ht="22.9" x14ac:dyDescent="0.25">
      <c r="A1" s="175" t="s">
        <v>145</v>
      </c>
      <c r="B1" s="175"/>
    </row>
    <row r="2" spans="1:4" ht="18.75" x14ac:dyDescent="0.25">
      <c r="A2" s="5" t="s">
        <v>215</v>
      </c>
      <c r="B2" s="3"/>
    </row>
    <row r="3" spans="1:4" x14ac:dyDescent="0.25">
      <c r="A3" s="154"/>
      <c r="B3" s="155" t="s">
        <v>146</v>
      </c>
    </row>
    <row r="4" spans="1:4" ht="1.05" customHeight="1" x14ac:dyDescent="0.25">
      <c r="A4" s="154"/>
      <c r="B4" s="154"/>
    </row>
    <row r="5" spans="1:4" s="3" customFormat="1" ht="18" customHeight="1" x14ac:dyDescent="0.25">
      <c r="A5" s="2"/>
      <c r="B5" s="165" t="str" cm="1">
        <f t="array" aca="1" ref="B5" ca="1">HYPERLINK("#"&amp;CELL("address",'104'!A2),'104'!A1)</f>
        <v>104　とよなか男女共同参画推進センターすてっぷの利用状況</v>
      </c>
      <c r="D5" s="3" t="s">
        <v>147</v>
      </c>
    </row>
    <row r="6" spans="1:4" s="3" customFormat="1" ht="18" customHeight="1" x14ac:dyDescent="0.25">
      <c r="A6" s="2"/>
      <c r="B6" s="166" t="str" cm="1">
        <f t="array" aca="1" ref="B6" ca="1">HYPERLINK("#"&amp;CELL("address",'105'!A2),'105'!A1)</f>
        <v>105　市民公益活動支援センターの利用状況</v>
      </c>
    </row>
    <row r="7" spans="1:4" s="3" customFormat="1" ht="18" customHeight="1" x14ac:dyDescent="0.25">
      <c r="A7" s="2"/>
      <c r="B7" s="166" t="str" cm="1">
        <f t="array" aca="1" ref="B7" ca="1">HYPERLINK("#"&amp;CELL("address",'106'!A2),'106'!A1)</f>
        <v>106　労働会館の利用状況</v>
      </c>
    </row>
    <row r="8" spans="1:4" s="3" customFormat="1" ht="18" customHeight="1" x14ac:dyDescent="0.25">
      <c r="A8" s="2"/>
      <c r="B8" s="166" t="str" cm="1">
        <f t="array" aca="1" ref="B8" ca="1">HYPERLINK("#"&amp;CELL("address",'107'!A2),'107'!A1)</f>
        <v>107　生活情報センターくらしかんの利用状況</v>
      </c>
    </row>
    <row r="9" spans="1:4" s="3" customFormat="1" ht="18" customHeight="1" x14ac:dyDescent="0.25">
      <c r="A9" s="2"/>
      <c r="B9" s="166" t="str" cm="1">
        <f t="array" aca="1" ref="B9" ca="1">HYPERLINK("#"&amp;CELL("address",'108'!A2),'108'!A1)</f>
        <v>108　とよなか国際交流センターの利用状況</v>
      </c>
    </row>
    <row r="10" spans="1:4" s="3" customFormat="1" ht="18" customHeight="1" x14ac:dyDescent="0.25">
      <c r="A10" s="2"/>
      <c r="B10" s="166" t="str" cm="1">
        <f t="array" aca="1" ref="B10" ca="1">HYPERLINK("#"&amp;CELL("address",'109'!A2),'109'!A1)</f>
        <v>109　伝統芸能館の利用状況</v>
      </c>
    </row>
    <row r="11" spans="1:4" s="3" customFormat="1" ht="18" customHeight="1" x14ac:dyDescent="0.25">
      <c r="A11" s="2"/>
      <c r="B11" s="166" t="str" cm="1">
        <f t="array" aca="1" ref="B11" ca="1">HYPERLINK("#"&amp;CELL("address",'110'!A2),'110'!A1)</f>
        <v>110　郷土資料館の利用状況</v>
      </c>
    </row>
    <row r="12" spans="1:4" s="3" customFormat="1" ht="18" customHeight="1" x14ac:dyDescent="0.25">
      <c r="A12" s="2"/>
      <c r="B12" s="166" t="str" cm="1">
        <f t="array" aca="1" ref="B12" ca="1">HYPERLINK("#"&amp;CELL("address",'111'!A2),'111'!A1)</f>
        <v>111　指定文化財種別件数</v>
      </c>
    </row>
    <row r="13" spans="1:4" s="3" customFormat="1" ht="18" customHeight="1" x14ac:dyDescent="0.25">
      <c r="A13" s="2"/>
      <c r="B13" s="166" t="str" cm="1">
        <f t="array" aca="1" ref="B13" ca="1">HYPERLINK("#"&amp;CELL("address",'112'!A2),'112'!A1)</f>
        <v>112　教育相談の状況</v>
      </c>
    </row>
    <row r="14" spans="1:4" s="3" customFormat="1" ht="18" customHeight="1" x14ac:dyDescent="0.25">
      <c r="A14" s="2"/>
      <c r="B14" s="166" t="str" cm="1">
        <f t="array" aca="1" ref="B14" ca="1">HYPERLINK("#"&amp;CELL("address",'113'!A2),'113'!A1)</f>
        <v>113　青少年交流文化館いぶきの利用状況</v>
      </c>
    </row>
    <row r="15" spans="1:4" s="3" customFormat="1" ht="18" customHeight="1" x14ac:dyDescent="0.25">
      <c r="A15" s="2"/>
      <c r="B15" s="166" t="str" cm="1">
        <f t="array" aca="1" ref="B15" ca="1">HYPERLINK("#"&amp;CELL("address",'114'!A2),'114'!A1)</f>
        <v>114　少年相談の状況</v>
      </c>
    </row>
    <row r="16" spans="1:4" s="3" customFormat="1" ht="18" customHeight="1" x14ac:dyDescent="0.25">
      <c r="A16" s="2"/>
      <c r="B16" s="166" t="str" cm="1">
        <f t="array" aca="1" ref="B16" ca="1">HYPERLINK("#"&amp;CELL("address",'115'!A2),'115'!A1)</f>
        <v>115　問題行為の件数</v>
      </c>
    </row>
  </sheetData>
  <customSheetViews>
    <customSheetView guid="{B85FBE7A-FD4F-4E2C-9D87-BE65D6EB8992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1"/>
    </customSheetView>
    <customSheetView guid="{5CF20DE6-4F86-4629-9805-B39A5A37ED18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2"/>
    </customSheetView>
    <customSheetView guid="{59439C9B-D5B2-4A26-8587-17FB5044DD23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3"/>
    </customSheetView>
    <customSheetView guid="{30DC830A-C750-4BFA-8309-F5503DD76BE2}">
      <pane ySplit="3" topLeftCell="A4" activePane="bottomLeft" state="frozen"/>
      <selection pane="bottomLeft" activeCell="B9" sqref="B9"/>
      <pageMargins left="0.7" right="0.7" top="0.75" bottom="0.75" header="0.3" footer="0.3"/>
      <pageSetup paperSize="9" orientation="portrait" verticalDpi="0" r:id="rId4"/>
    </customSheetView>
    <customSheetView guid="{92A44804-5600-43CD-ADBC-7D71F1F44847}">
      <pane ySplit="3" topLeftCell="A4" activePane="bottomLeft" state="frozen"/>
      <selection pane="bottomLeft" activeCell="B9" sqref="B9"/>
      <pageMargins left="0.7" right="0.7" top="0.75" bottom="0.75" header="0.3" footer="0.3"/>
      <pageSetup paperSize="9" orientation="portrait" verticalDpi="0" r:id="rId5"/>
    </customSheetView>
    <customSheetView guid="{0469F8FC-B86E-4185-8A14-80C017711245}">
      <pane ySplit="3" topLeftCell="A4" activePane="bottomLeft" state="frozen"/>
      <selection pane="bottomLeft" activeCell="B22" sqref="B22"/>
      <pageMargins left="0.7" right="0.7" top="0.75" bottom="0.75" header="0.3" footer="0.3"/>
      <pageSetup paperSize="9" orientation="portrait" verticalDpi="0" r:id="rId6"/>
    </customSheetView>
    <customSheetView guid="{5D154671-13B9-497C-8C50-446A94F34E14}">
      <pane ySplit="3" topLeftCell="A4" activePane="bottomLeft" state="frozen"/>
      <selection pane="bottomLeft" activeCell="B9" sqref="B9"/>
      <pageMargins left="0.7" right="0.7" top="0.75" bottom="0.75" header="0.3" footer="0.3"/>
      <pageSetup paperSize="9" orientation="portrait" verticalDpi="0" r:id="rId7"/>
    </customSheetView>
    <customSheetView guid="{FB97E191-B622-42BF-BBE4-7C8B0BD0DC37}">
      <pane ySplit="3" topLeftCell="A15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8"/>
    </customSheetView>
    <customSheetView guid="{04EBE07F-30DD-4EA6-B961-45D14852912C}">
      <pane ySplit="3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9"/>
    </customSheetView>
    <customSheetView guid="{B15C19A8-100A-4070-8981-6C2BFE0629BB}">
      <pane ySplit="3" topLeftCell="A4" activePane="bottomLeft" state="frozen"/>
      <selection pane="bottomLeft" activeCell="D6" sqref="D6"/>
      <pageMargins left="0.7" right="0.7" top="0.75" bottom="0.75" header="0.3" footer="0.3"/>
      <pageSetup paperSize="9" orientation="portrait" verticalDpi="0" r:id="rId10"/>
    </customSheetView>
    <customSheetView guid="{02DC56A4-A198-43DB-AA7C-039422AB955E}">
      <pane ySplit="2" topLeftCell="A4" activePane="bottomLeft" state="frozen"/>
      <selection pane="bottomLeft" activeCell="B8" sqref="B8"/>
      <pageMargins left="0.7" right="0.7" top="0.75" bottom="0.75" header="0.3" footer="0.3"/>
      <pageSetup paperSize="9" orientation="portrait" verticalDpi="0" r:id="rId11"/>
    </customSheetView>
  </customSheetViews>
  <mergeCells count="1">
    <mergeCell ref="A1:B1"/>
  </mergeCells>
  <phoneticPr fontId="2"/>
  <pageMargins left="0.7" right="0.7" top="0.75" bottom="0.75" header="0.3" footer="0.3"/>
  <pageSetup paperSize="9" orientation="portrait" verticalDpi="0"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22"/>
  <sheetViews>
    <sheetView view="pageLayout" zoomScaleNormal="100" zoomScaleSheetLayoutView="100" workbookViewId="0"/>
  </sheetViews>
  <sheetFormatPr defaultColWidth="1.6640625" defaultRowHeight="12" x14ac:dyDescent="0.25"/>
  <cols>
    <col min="1" max="1" width="3.1328125" style="2" customWidth="1"/>
    <col min="2" max="2" width="11.6640625" style="14" customWidth="1"/>
    <col min="3" max="7" width="7.1328125" style="2" customWidth="1"/>
    <col min="8" max="19" width="4.1328125" style="2" customWidth="1"/>
    <col min="20" max="24" width="10.796875" style="2" customWidth="1"/>
    <col min="25" max="16384" width="1.6640625" style="2"/>
  </cols>
  <sheetData>
    <row r="1" spans="1:24" s="5" customFormat="1" ht="18.75" x14ac:dyDescent="0.25">
      <c r="A1" s="4" t="str">
        <f ca="1">MID(CELL("FILENAME",A1),FIND("]",CELL("FILENAME",A1))+1,99)&amp;"　"&amp;"教育相談の状況"</f>
        <v>112　教育相談の状況</v>
      </c>
      <c r="B1" s="4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x14ac:dyDescent="0.25">
      <c r="A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24" ht="1.35" customHeight="1" x14ac:dyDescent="0.25">
      <c r="A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24" ht="1.35" customHeight="1" x14ac:dyDescent="0.25">
      <c r="A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s="77" customFormat="1" ht="1.35" customHeight="1" x14ac:dyDescent="0.25">
      <c r="A5" s="7"/>
      <c r="B5" s="45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spans="1:24" ht="1.35" customHeight="1" x14ac:dyDescent="0.25">
      <c r="A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s="91" customFormat="1" ht="12.6" customHeight="1" x14ac:dyDescent="0.25">
      <c r="A7" s="226" t="s">
        <v>245</v>
      </c>
      <c r="B7" s="227"/>
      <c r="C7" s="219" t="s">
        <v>221</v>
      </c>
      <c r="D7" s="219" t="s">
        <v>222</v>
      </c>
      <c r="E7" s="219" t="s">
        <v>223</v>
      </c>
      <c r="F7" s="219" t="s">
        <v>224</v>
      </c>
      <c r="G7" s="219" t="s">
        <v>225</v>
      </c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</row>
    <row r="8" spans="1:24" s="91" customFormat="1" ht="28.35" customHeight="1" x14ac:dyDescent="0.25">
      <c r="A8" s="228"/>
      <c r="B8" s="229"/>
      <c r="C8" s="220"/>
      <c r="D8" s="220"/>
      <c r="E8" s="220"/>
      <c r="F8" s="220"/>
      <c r="G8" s="220"/>
      <c r="H8" s="74" t="s">
        <v>165</v>
      </c>
      <c r="I8" s="75" t="s">
        <v>166</v>
      </c>
      <c r="J8" s="75" t="s">
        <v>167</v>
      </c>
      <c r="K8" s="75" t="s">
        <v>168</v>
      </c>
      <c r="L8" s="75" t="s">
        <v>169</v>
      </c>
      <c r="M8" s="75" t="s">
        <v>170</v>
      </c>
      <c r="N8" s="75" t="s">
        <v>171</v>
      </c>
      <c r="O8" s="75" t="s">
        <v>172</v>
      </c>
      <c r="P8" s="75" t="s">
        <v>173</v>
      </c>
      <c r="Q8" s="75" t="s">
        <v>174</v>
      </c>
      <c r="R8" s="75" t="s">
        <v>175</v>
      </c>
      <c r="S8" s="75" t="s">
        <v>176</v>
      </c>
    </row>
    <row r="9" spans="1:24" ht="28.35" customHeight="1" x14ac:dyDescent="0.25">
      <c r="A9" s="224" t="s">
        <v>75</v>
      </c>
      <c r="B9" s="225"/>
      <c r="C9" s="40">
        <v>6717</v>
      </c>
      <c r="D9" s="40">
        <v>7550</v>
      </c>
      <c r="E9" s="40">
        <v>6352</v>
      </c>
      <c r="F9" s="96">
        <v>4941</v>
      </c>
      <c r="G9" s="10">
        <v>5363</v>
      </c>
      <c r="H9" s="149">
        <v>300</v>
      </c>
      <c r="I9" s="150">
        <v>400</v>
      </c>
      <c r="J9" s="10">
        <v>406</v>
      </c>
      <c r="K9" s="10">
        <v>414</v>
      </c>
      <c r="L9" s="10">
        <v>347</v>
      </c>
      <c r="M9" s="10">
        <v>448</v>
      </c>
      <c r="N9" s="10">
        <v>521</v>
      </c>
      <c r="O9" s="10">
        <v>497</v>
      </c>
      <c r="P9" s="10">
        <v>522</v>
      </c>
      <c r="Q9" s="10">
        <v>510</v>
      </c>
      <c r="R9" s="10">
        <v>483</v>
      </c>
      <c r="S9" s="10">
        <v>515</v>
      </c>
    </row>
    <row r="10" spans="1:24" ht="28.35" customHeight="1" x14ac:dyDescent="0.25">
      <c r="A10" s="221" t="s">
        <v>234</v>
      </c>
      <c r="B10" s="39" t="s">
        <v>235</v>
      </c>
      <c r="C10" s="40" t="s">
        <v>162</v>
      </c>
      <c r="D10" s="40" t="s">
        <v>162</v>
      </c>
      <c r="E10" s="40" t="s">
        <v>162</v>
      </c>
      <c r="F10" s="96" t="s">
        <v>162</v>
      </c>
      <c r="G10" s="10">
        <v>256</v>
      </c>
      <c r="H10" s="151">
        <v>15</v>
      </c>
      <c r="I10" s="10">
        <v>14</v>
      </c>
      <c r="J10" s="10">
        <v>19</v>
      </c>
      <c r="K10" s="10">
        <v>20</v>
      </c>
      <c r="L10" s="10">
        <v>19</v>
      </c>
      <c r="M10" s="10">
        <v>19</v>
      </c>
      <c r="N10" s="10">
        <v>24</v>
      </c>
      <c r="O10" s="10">
        <v>24</v>
      </c>
      <c r="P10" s="10">
        <v>32</v>
      </c>
      <c r="Q10" s="10">
        <v>21</v>
      </c>
      <c r="R10" s="10">
        <v>27</v>
      </c>
      <c r="S10" s="10">
        <v>22</v>
      </c>
    </row>
    <row r="11" spans="1:24" ht="28.35" customHeight="1" x14ac:dyDescent="0.25">
      <c r="A11" s="222"/>
      <c r="B11" s="39" t="s">
        <v>236</v>
      </c>
      <c r="C11" s="40" t="s">
        <v>162</v>
      </c>
      <c r="D11" s="40" t="s">
        <v>162</v>
      </c>
      <c r="E11" s="40" t="s">
        <v>162</v>
      </c>
      <c r="F11" s="96" t="s">
        <v>162</v>
      </c>
      <c r="G11" s="10">
        <v>840</v>
      </c>
      <c r="H11" s="151">
        <v>55</v>
      </c>
      <c r="I11" s="10">
        <v>73</v>
      </c>
      <c r="J11" s="10">
        <v>69</v>
      </c>
      <c r="K11" s="10">
        <v>63</v>
      </c>
      <c r="L11" s="10">
        <v>55</v>
      </c>
      <c r="M11" s="10">
        <v>68</v>
      </c>
      <c r="N11" s="10">
        <v>78</v>
      </c>
      <c r="O11" s="10">
        <v>77</v>
      </c>
      <c r="P11" s="10">
        <v>85</v>
      </c>
      <c r="Q11" s="10">
        <v>71</v>
      </c>
      <c r="R11" s="10">
        <v>69</v>
      </c>
      <c r="S11" s="10">
        <v>77</v>
      </c>
    </row>
    <row r="12" spans="1:24" ht="28.35" customHeight="1" x14ac:dyDescent="0.25">
      <c r="A12" s="222"/>
      <c r="B12" s="39" t="s">
        <v>237</v>
      </c>
      <c r="C12" s="40" t="s">
        <v>162</v>
      </c>
      <c r="D12" s="40" t="s">
        <v>162</v>
      </c>
      <c r="E12" s="40" t="s">
        <v>162</v>
      </c>
      <c r="F12" s="96" t="s">
        <v>162</v>
      </c>
      <c r="G12" s="10">
        <v>575</v>
      </c>
      <c r="H12" s="151">
        <v>25</v>
      </c>
      <c r="I12" s="10">
        <v>40</v>
      </c>
      <c r="J12" s="10">
        <v>40</v>
      </c>
      <c r="K12" s="10">
        <v>48</v>
      </c>
      <c r="L12" s="10">
        <v>38</v>
      </c>
      <c r="M12" s="10">
        <v>49</v>
      </c>
      <c r="N12" s="10">
        <v>43</v>
      </c>
      <c r="O12" s="10">
        <v>57</v>
      </c>
      <c r="P12" s="10">
        <v>57</v>
      </c>
      <c r="Q12" s="10">
        <v>59</v>
      </c>
      <c r="R12" s="10">
        <v>54</v>
      </c>
      <c r="S12" s="10">
        <v>65</v>
      </c>
    </row>
    <row r="13" spans="1:24" ht="28.35" customHeight="1" x14ac:dyDescent="0.25">
      <c r="A13" s="222"/>
      <c r="B13" s="39" t="s">
        <v>238</v>
      </c>
      <c r="C13" s="40" t="s">
        <v>162</v>
      </c>
      <c r="D13" s="40" t="s">
        <v>162</v>
      </c>
      <c r="E13" s="40" t="s">
        <v>162</v>
      </c>
      <c r="F13" s="96" t="s">
        <v>162</v>
      </c>
      <c r="G13" s="10">
        <v>600</v>
      </c>
      <c r="H13" s="151">
        <v>37</v>
      </c>
      <c r="I13" s="10">
        <v>47</v>
      </c>
      <c r="J13" s="10">
        <v>46</v>
      </c>
      <c r="K13" s="10">
        <v>55</v>
      </c>
      <c r="L13" s="10">
        <v>40</v>
      </c>
      <c r="M13" s="10">
        <v>51</v>
      </c>
      <c r="N13" s="10">
        <v>65</v>
      </c>
      <c r="O13" s="10">
        <v>53</v>
      </c>
      <c r="P13" s="10">
        <v>47</v>
      </c>
      <c r="Q13" s="10">
        <v>50</v>
      </c>
      <c r="R13" s="10">
        <v>53</v>
      </c>
      <c r="S13" s="10">
        <v>56</v>
      </c>
    </row>
    <row r="14" spans="1:24" ht="28.35" customHeight="1" x14ac:dyDescent="0.25">
      <c r="A14" s="222"/>
      <c r="B14" s="39" t="s">
        <v>116</v>
      </c>
      <c r="C14" s="40" t="s">
        <v>162</v>
      </c>
      <c r="D14" s="40" t="s">
        <v>162</v>
      </c>
      <c r="E14" s="40" t="s">
        <v>162</v>
      </c>
      <c r="F14" s="96" t="s">
        <v>162</v>
      </c>
      <c r="G14" s="10">
        <v>51</v>
      </c>
      <c r="H14" s="151" t="s">
        <v>227</v>
      </c>
      <c r="I14" s="10" t="s">
        <v>227</v>
      </c>
      <c r="J14" s="10" t="s">
        <v>227</v>
      </c>
      <c r="K14" s="10">
        <v>1</v>
      </c>
      <c r="L14" s="10" t="s">
        <v>227</v>
      </c>
      <c r="M14" s="10">
        <v>6</v>
      </c>
      <c r="N14" s="10">
        <v>4</v>
      </c>
      <c r="O14" s="10">
        <v>8</v>
      </c>
      <c r="P14" s="10">
        <v>9</v>
      </c>
      <c r="Q14" s="10">
        <v>9</v>
      </c>
      <c r="R14" s="10">
        <v>8</v>
      </c>
      <c r="S14" s="10">
        <v>6</v>
      </c>
    </row>
    <row r="15" spans="1:24" ht="28.35" customHeight="1" x14ac:dyDescent="0.25">
      <c r="A15" s="222"/>
      <c r="B15" s="39" t="s">
        <v>239</v>
      </c>
      <c r="C15" s="40" t="s">
        <v>162</v>
      </c>
      <c r="D15" s="40" t="s">
        <v>162</v>
      </c>
      <c r="E15" s="40" t="s">
        <v>162</v>
      </c>
      <c r="F15" s="96" t="s">
        <v>162</v>
      </c>
      <c r="G15" s="10">
        <v>174</v>
      </c>
      <c r="H15" s="164">
        <v>4</v>
      </c>
      <c r="I15" s="10">
        <v>14</v>
      </c>
      <c r="J15" s="10">
        <v>12</v>
      </c>
      <c r="K15" s="10">
        <v>14</v>
      </c>
      <c r="L15" s="10">
        <v>10</v>
      </c>
      <c r="M15" s="10">
        <v>14</v>
      </c>
      <c r="N15" s="10">
        <v>12</v>
      </c>
      <c r="O15" s="10">
        <v>13</v>
      </c>
      <c r="P15" s="10">
        <v>21</v>
      </c>
      <c r="Q15" s="10">
        <v>21</v>
      </c>
      <c r="R15" s="10">
        <v>19</v>
      </c>
      <c r="S15" s="10">
        <v>20</v>
      </c>
    </row>
    <row r="16" spans="1:24" ht="28.35" customHeight="1" x14ac:dyDescent="0.25">
      <c r="A16" s="222"/>
      <c r="B16" s="39" t="s">
        <v>240</v>
      </c>
      <c r="C16" s="40" t="s">
        <v>162</v>
      </c>
      <c r="D16" s="40" t="s">
        <v>162</v>
      </c>
      <c r="E16" s="40" t="s">
        <v>162</v>
      </c>
      <c r="F16" s="96" t="s">
        <v>162</v>
      </c>
      <c r="G16" s="10">
        <v>1218</v>
      </c>
      <c r="H16" s="151">
        <v>64</v>
      </c>
      <c r="I16" s="10">
        <v>103</v>
      </c>
      <c r="J16" s="10">
        <v>92</v>
      </c>
      <c r="K16" s="10">
        <v>98</v>
      </c>
      <c r="L16" s="10">
        <v>69</v>
      </c>
      <c r="M16" s="10">
        <v>96</v>
      </c>
      <c r="N16" s="10">
        <v>130</v>
      </c>
      <c r="O16" s="10">
        <v>119</v>
      </c>
      <c r="P16" s="10">
        <v>116</v>
      </c>
      <c r="Q16" s="10">
        <v>121</v>
      </c>
      <c r="R16" s="10">
        <v>102</v>
      </c>
      <c r="S16" s="10">
        <v>108</v>
      </c>
    </row>
    <row r="17" spans="1:19" ht="28.35" customHeight="1" x14ac:dyDescent="0.25">
      <c r="A17" s="222"/>
      <c r="B17" s="39" t="s">
        <v>241</v>
      </c>
      <c r="C17" s="40" t="s">
        <v>162</v>
      </c>
      <c r="D17" s="40" t="s">
        <v>162</v>
      </c>
      <c r="E17" s="40" t="s">
        <v>162</v>
      </c>
      <c r="F17" s="96" t="s">
        <v>162</v>
      </c>
      <c r="G17" s="10">
        <v>682</v>
      </c>
      <c r="H17" s="151">
        <v>42</v>
      </c>
      <c r="I17" s="10">
        <v>46</v>
      </c>
      <c r="J17" s="10">
        <v>45</v>
      </c>
      <c r="K17" s="10">
        <v>37</v>
      </c>
      <c r="L17" s="10">
        <v>45</v>
      </c>
      <c r="M17" s="10">
        <v>61</v>
      </c>
      <c r="N17" s="10">
        <v>77</v>
      </c>
      <c r="O17" s="10">
        <v>59</v>
      </c>
      <c r="P17" s="10">
        <v>62</v>
      </c>
      <c r="Q17" s="10">
        <v>73</v>
      </c>
      <c r="R17" s="10">
        <v>66</v>
      </c>
      <c r="S17" s="10">
        <v>69</v>
      </c>
    </row>
    <row r="18" spans="1:19" ht="28.35" customHeight="1" x14ac:dyDescent="0.25">
      <c r="A18" s="222"/>
      <c r="B18" s="39" t="s">
        <v>242</v>
      </c>
      <c r="C18" s="40" t="s">
        <v>162</v>
      </c>
      <c r="D18" s="40" t="s">
        <v>162</v>
      </c>
      <c r="E18" s="40" t="s">
        <v>162</v>
      </c>
      <c r="F18" s="96" t="s">
        <v>162</v>
      </c>
      <c r="G18" s="10">
        <v>948</v>
      </c>
      <c r="H18" s="151">
        <v>54</v>
      </c>
      <c r="I18" s="10">
        <v>61</v>
      </c>
      <c r="J18" s="10">
        <v>81</v>
      </c>
      <c r="K18" s="10">
        <v>76</v>
      </c>
      <c r="L18" s="10">
        <v>69</v>
      </c>
      <c r="M18" s="10">
        <v>83</v>
      </c>
      <c r="N18" s="10">
        <v>87</v>
      </c>
      <c r="O18" s="10">
        <v>87</v>
      </c>
      <c r="P18" s="10">
        <v>92</v>
      </c>
      <c r="Q18" s="10">
        <v>85</v>
      </c>
      <c r="R18" s="10">
        <v>81</v>
      </c>
      <c r="S18" s="10">
        <v>92</v>
      </c>
    </row>
    <row r="19" spans="1:19" ht="28.35" customHeight="1" x14ac:dyDescent="0.25">
      <c r="A19" s="222"/>
      <c r="B19" s="39" t="s">
        <v>243</v>
      </c>
      <c r="C19" s="40" t="s">
        <v>162</v>
      </c>
      <c r="D19" s="40" t="s">
        <v>162</v>
      </c>
      <c r="E19" s="40" t="s">
        <v>162</v>
      </c>
      <c r="F19" s="96" t="s">
        <v>162</v>
      </c>
      <c r="G19" s="10">
        <v>16</v>
      </c>
      <c r="H19" s="151">
        <v>4</v>
      </c>
      <c r="I19" s="10">
        <v>2</v>
      </c>
      <c r="J19" s="10">
        <v>2</v>
      </c>
      <c r="K19" s="10">
        <v>2</v>
      </c>
      <c r="L19" s="10">
        <v>2</v>
      </c>
      <c r="M19" s="10">
        <v>1</v>
      </c>
      <c r="N19" s="10">
        <v>1</v>
      </c>
      <c r="O19" s="10" t="s">
        <v>227</v>
      </c>
      <c r="P19" s="10" t="s">
        <v>227</v>
      </c>
      <c r="Q19" s="10" t="s">
        <v>227</v>
      </c>
      <c r="R19" s="10">
        <v>2</v>
      </c>
      <c r="S19" s="10" t="s">
        <v>227</v>
      </c>
    </row>
    <row r="20" spans="1:19" ht="28.35" customHeight="1" x14ac:dyDescent="0.25">
      <c r="A20" s="223"/>
      <c r="B20" s="39" t="s">
        <v>244</v>
      </c>
      <c r="C20" s="46" t="s">
        <v>162</v>
      </c>
      <c r="D20" s="46" t="s">
        <v>162</v>
      </c>
      <c r="E20" s="46" t="s">
        <v>162</v>
      </c>
      <c r="F20" s="97" t="s">
        <v>162</v>
      </c>
      <c r="G20" s="12">
        <v>3</v>
      </c>
      <c r="H20" s="152" t="s">
        <v>227</v>
      </c>
      <c r="I20" s="12" t="s">
        <v>227</v>
      </c>
      <c r="J20" s="12" t="s">
        <v>227</v>
      </c>
      <c r="K20" s="12" t="s">
        <v>227</v>
      </c>
      <c r="L20" s="12" t="s">
        <v>227</v>
      </c>
      <c r="M20" s="12" t="s">
        <v>227</v>
      </c>
      <c r="N20" s="12" t="s">
        <v>227</v>
      </c>
      <c r="O20" s="12" t="s">
        <v>227</v>
      </c>
      <c r="P20" s="12">
        <v>1</v>
      </c>
      <c r="Q20" s="12" t="s">
        <v>227</v>
      </c>
      <c r="R20" s="12">
        <v>2</v>
      </c>
      <c r="S20" s="12" t="s">
        <v>227</v>
      </c>
    </row>
    <row r="21" spans="1:19" x14ac:dyDescent="0.25">
      <c r="B21" s="47"/>
      <c r="S21" s="13" t="s">
        <v>74</v>
      </c>
    </row>
    <row r="22" spans="1:19" s="6" customFormat="1" x14ac:dyDescent="0.25">
      <c r="A22" s="6" t="s">
        <v>246</v>
      </c>
    </row>
  </sheetData>
  <sheetProtection formatCells="0"/>
  <customSheetViews>
    <customSheetView guid="{B85FBE7A-FD4F-4E2C-9D87-BE65D6EB8992}" showPageBreaks="1" printArea="1" view="pageLayout">
      <selection activeCell="G9" sqref="G9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howPageBreaks="1" printArea="1" view="pageLayout">
      <selection activeCell="G9" sqref="G9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howPageBreaks="1" printArea="1" view="pageLayout" topLeftCell="A28">
      <selection activeCell="G9" sqref="G9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0" showPageBreaks="1" printArea="1" view="pageLayout">
      <selection activeCell="G10" sqref="G10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0" showPageBreaks="1" printArea="1" view="pageLayout">
      <selection activeCell="G10" sqref="G10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0" showPageBreaks="1" printArea="1" view="pageLayout" topLeftCell="A15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0" showPageBreaks="1" printArea="1" view="pageLayout">
      <selection activeCell="G10" sqref="G10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howPageBreaks="1" printArea="1" view="pageLayout" topLeftCell="A28">
      <selection activeCell="G9" sqref="G9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howPageBreaks="1" printArea="1" view="pageLayout">
      <selection activeCell="G9" sqref="G9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howPageBreaks="1" printArea="1" view="pageLayout" topLeftCell="A2">
      <selection activeCell="S21" sqref="S21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howPageBreaks="1" printArea="1" view="pageLayout" topLeftCell="A2">
      <selection activeCell="G20" sqref="G20"/>
      <pageMargins left="0.25" right="0.25" top="0.75" bottom="0.75" header="0.3" footer="0.3"/>
      <pageSetup paperSize="9" fitToHeight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8">
    <mergeCell ref="A10:A20"/>
    <mergeCell ref="G7:G8"/>
    <mergeCell ref="A9:B9"/>
    <mergeCell ref="A7:B8"/>
    <mergeCell ref="C7:C8"/>
    <mergeCell ref="D7:D8"/>
    <mergeCell ref="E7:E8"/>
    <mergeCell ref="F7:F8"/>
  </mergeCells>
  <phoneticPr fontId="2"/>
  <pageMargins left="0.25" right="0.25" top="0.75" bottom="0.75" header="0.3" footer="0.3"/>
  <pageSetup paperSize="9" fitToHeight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V69"/>
  <sheetViews>
    <sheetView view="pageLayout" zoomScaleNormal="100" zoomScaleSheetLayoutView="100" workbookViewId="0"/>
  </sheetViews>
  <sheetFormatPr defaultColWidth="1.6640625" defaultRowHeight="12" x14ac:dyDescent="0.25"/>
  <cols>
    <col min="1" max="1" width="14" style="2" customWidth="1"/>
    <col min="2" max="2" width="1.86328125" style="2" customWidth="1"/>
    <col min="3" max="3" width="15.1328125" style="2" customWidth="1"/>
    <col min="4" max="4" width="1.86328125" style="2" customWidth="1"/>
    <col min="5" max="5" width="8.796875" style="2" customWidth="1"/>
    <col min="6" max="10" width="11.86328125" style="2" customWidth="1"/>
    <col min="11" max="20" width="5.796875" style="2" customWidth="1"/>
    <col min="21" max="21" width="6.796875" style="2" customWidth="1"/>
    <col min="22" max="48" width="5.796875" style="2" customWidth="1"/>
    <col min="49" max="16384" width="1.6640625" style="2"/>
  </cols>
  <sheetData>
    <row r="1" spans="1:48" s="5" customFormat="1" ht="18.75" x14ac:dyDescent="0.25">
      <c r="A1" s="4" t="str">
        <f ca="1">MID(CELL("FILENAME",A1),FIND("]",CELL("FILENAME",A1))+1,99)&amp;"　"&amp;"青少年交流文化館いぶきの利用状況"</f>
        <v>113　青少年交流文化館いぶきの利用状況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</row>
    <row r="2" spans="1:48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</row>
    <row r="3" spans="1:48" s="77" customFormat="1" x14ac:dyDescent="0.25">
      <c r="A3" s="6" t="s">
        <v>106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</row>
    <row r="4" spans="1:48" ht="6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</row>
    <row r="5" spans="1:48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</row>
    <row r="6" spans="1:48" ht="0.75" customHeight="1" x14ac:dyDescent="0.25"/>
    <row r="7" spans="1:48" s="91" customFormat="1" ht="27" customHeight="1" x14ac:dyDescent="0.25">
      <c r="A7" s="200" t="s">
        <v>10</v>
      </c>
      <c r="B7" s="200"/>
      <c r="C7" s="200"/>
      <c r="D7" s="200"/>
      <c r="E7" s="171"/>
      <c r="F7" s="111" t="s">
        <v>216</v>
      </c>
      <c r="G7" s="93" t="s">
        <v>217</v>
      </c>
      <c r="H7" s="93" t="s">
        <v>218</v>
      </c>
      <c r="I7" s="95" t="s">
        <v>219</v>
      </c>
      <c r="J7" s="95" t="s">
        <v>220</v>
      </c>
    </row>
    <row r="8" spans="1:48" ht="23.75" customHeight="1" x14ac:dyDescent="0.25">
      <c r="A8" s="253" t="s">
        <v>105</v>
      </c>
      <c r="B8" s="243" t="s">
        <v>203</v>
      </c>
      <c r="C8" s="243"/>
      <c r="D8" s="242" t="s">
        <v>20</v>
      </c>
      <c r="E8" s="242"/>
      <c r="F8" s="112">
        <v>37</v>
      </c>
      <c r="G8" s="112">
        <v>47</v>
      </c>
      <c r="H8" s="112">
        <v>41</v>
      </c>
      <c r="I8" s="113">
        <v>39</v>
      </c>
      <c r="J8" s="114">
        <v>11</v>
      </c>
    </row>
    <row r="9" spans="1:48" ht="23.75" customHeight="1" x14ac:dyDescent="0.25">
      <c r="A9" s="254"/>
      <c r="B9" s="243"/>
      <c r="C9" s="243"/>
      <c r="D9" s="242" t="s">
        <v>104</v>
      </c>
      <c r="E9" s="242"/>
      <c r="F9" s="115">
        <v>134</v>
      </c>
      <c r="G9" s="115">
        <v>179</v>
      </c>
      <c r="H9" s="115">
        <v>240</v>
      </c>
      <c r="I9" s="116">
        <v>120</v>
      </c>
      <c r="J9" s="117">
        <v>24</v>
      </c>
    </row>
    <row r="10" spans="1:48" ht="23.75" customHeight="1" x14ac:dyDescent="0.25">
      <c r="A10" s="254"/>
      <c r="B10" s="242" t="s">
        <v>204</v>
      </c>
      <c r="C10" s="242"/>
      <c r="D10" s="242" t="s">
        <v>103</v>
      </c>
      <c r="E10" s="242"/>
      <c r="F10" s="115">
        <v>247</v>
      </c>
      <c r="G10" s="115">
        <v>230</v>
      </c>
      <c r="H10" s="115">
        <v>244</v>
      </c>
      <c r="I10" s="116">
        <v>247</v>
      </c>
      <c r="J10" s="117">
        <v>247</v>
      </c>
    </row>
    <row r="11" spans="1:48" ht="23.75" customHeight="1" x14ac:dyDescent="0.25">
      <c r="A11" s="254"/>
      <c r="B11" s="242"/>
      <c r="C11" s="242"/>
      <c r="D11" s="242" t="s">
        <v>102</v>
      </c>
      <c r="E11" s="242"/>
      <c r="F11" s="115">
        <v>666</v>
      </c>
      <c r="G11" s="115">
        <v>831</v>
      </c>
      <c r="H11" s="115">
        <v>2363</v>
      </c>
      <c r="I11" s="116">
        <v>2933</v>
      </c>
      <c r="J11" s="117">
        <v>2793</v>
      </c>
    </row>
    <row r="12" spans="1:48" ht="23.75" customHeight="1" x14ac:dyDescent="0.25">
      <c r="A12" s="254"/>
      <c r="B12" s="242"/>
      <c r="C12" s="242"/>
      <c r="D12" s="242" t="s">
        <v>101</v>
      </c>
      <c r="E12" s="242"/>
      <c r="F12" s="115">
        <v>2820</v>
      </c>
      <c r="G12" s="115">
        <v>3697</v>
      </c>
      <c r="H12" s="115">
        <v>6593</v>
      </c>
      <c r="I12" s="116">
        <v>8005</v>
      </c>
      <c r="J12" s="117">
        <v>9660</v>
      </c>
    </row>
    <row r="13" spans="1:48" ht="23.75" customHeight="1" x14ac:dyDescent="0.25">
      <c r="A13" s="254"/>
      <c r="B13" s="242"/>
      <c r="C13" s="242"/>
      <c r="D13" s="242" t="s">
        <v>100</v>
      </c>
      <c r="E13" s="242"/>
      <c r="F13" s="115">
        <v>2061</v>
      </c>
      <c r="G13" s="115">
        <v>2836</v>
      </c>
      <c r="H13" s="115">
        <v>8214</v>
      </c>
      <c r="I13" s="116">
        <v>10170</v>
      </c>
      <c r="J13" s="117">
        <v>9993</v>
      </c>
    </row>
    <row r="14" spans="1:48" ht="23.75" customHeight="1" x14ac:dyDescent="0.25">
      <c r="A14" s="254"/>
      <c r="B14" s="244" t="s">
        <v>205</v>
      </c>
      <c r="C14" s="244"/>
      <c r="D14" s="242" t="s">
        <v>33</v>
      </c>
      <c r="E14" s="242"/>
      <c r="F14" s="115" t="s">
        <v>162</v>
      </c>
      <c r="G14" s="115" t="s">
        <v>162</v>
      </c>
      <c r="H14" s="115" t="s">
        <v>162</v>
      </c>
      <c r="I14" s="115">
        <v>9</v>
      </c>
      <c r="J14" s="117">
        <v>11</v>
      </c>
    </row>
    <row r="15" spans="1:48" ht="23.75" customHeight="1" x14ac:dyDescent="0.25">
      <c r="A15" s="255"/>
      <c r="B15" s="244"/>
      <c r="C15" s="244"/>
      <c r="D15" s="242" t="s">
        <v>104</v>
      </c>
      <c r="E15" s="242"/>
      <c r="F15" s="118" t="s">
        <v>162</v>
      </c>
      <c r="G15" s="118" t="s">
        <v>162</v>
      </c>
      <c r="H15" s="118" t="s">
        <v>162</v>
      </c>
      <c r="I15" s="118">
        <v>150</v>
      </c>
      <c r="J15" s="119">
        <v>178</v>
      </c>
    </row>
    <row r="16" spans="1:48" ht="23.75" customHeight="1" x14ac:dyDescent="0.25">
      <c r="A16" s="256" t="s">
        <v>206</v>
      </c>
      <c r="B16" s="242" t="s">
        <v>98</v>
      </c>
      <c r="C16" s="242"/>
      <c r="D16" s="242" t="s">
        <v>87</v>
      </c>
      <c r="E16" s="242"/>
      <c r="F16" s="120">
        <v>12</v>
      </c>
      <c r="G16" s="120">
        <v>16</v>
      </c>
      <c r="H16" s="120">
        <v>16</v>
      </c>
      <c r="I16" s="120">
        <v>16</v>
      </c>
      <c r="J16" s="121">
        <v>7</v>
      </c>
    </row>
    <row r="17" spans="1:10" ht="23.75" customHeight="1" x14ac:dyDescent="0.25">
      <c r="A17" s="257"/>
      <c r="B17" s="242"/>
      <c r="C17" s="242"/>
      <c r="D17" s="242" t="s">
        <v>93</v>
      </c>
      <c r="E17" s="242"/>
      <c r="F17" s="122" t="s">
        <v>54</v>
      </c>
      <c r="G17" s="122" t="s">
        <v>54</v>
      </c>
      <c r="H17" s="122" t="s">
        <v>54</v>
      </c>
      <c r="I17" s="122" t="s">
        <v>54</v>
      </c>
      <c r="J17" s="123" t="s">
        <v>227</v>
      </c>
    </row>
    <row r="18" spans="1:10" ht="23.75" customHeight="1" x14ac:dyDescent="0.25">
      <c r="A18" s="257"/>
      <c r="B18" s="242"/>
      <c r="C18" s="242"/>
      <c r="D18" s="243" t="s">
        <v>97</v>
      </c>
      <c r="E18" s="243"/>
      <c r="F18" s="122" t="s">
        <v>54</v>
      </c>
      <c r="G18" s="122" t="s">
        <v>54</v>
      </c>
      <c r="H18" s="122" t="s">
        <v>54</v>
      </c>
      <c r="I18" s="122" t="s">
        <v>54</v>
      </c>
      <c r="J18" s="123" t="s">
        <v>227</v>
      </c>
    </row>
    <row r="19" spans="1:10" ht="23.75" customHeight="1" x14ac:dyDescent="0.25">
      <c r="A19" s="257"/>
      <c r="B19" s="242"/>
      <c r="C19" s="242"/>
      <c r="D19" s="242" t="s">
        <v>96</v>
      </c>
      <c r="E19" s="242"/>
      <c r="F19" s="122" t="s">
        <v>54</v>
      </c>
      <c r="G19" s="122">
        <v>16</v>
      </c>
      <c r="H19" s="122">
        <v>16</v>
      </c>
      <c r="I19" s="122">
        <v>16</v>
      </c>
      <c r="J19" s="123">
        <v>7</v>
      </c>
    </row>
    <row r="20" spans="1:10" ht="23.75" customHeight="1" x14ac:dyDescent="0.25">
      <c r="A20" s="257"/>
      <c r="B20" s="242" t="s">
        <v>95</v>
      </c>
      <c r="C20" s="242"/>
      <c r="D20" s="242" t="s">
        <v>87</v>
      </c>
      <c r="E20" s="242"/>
      <c r="F20" s="122" t="s">
        <v>54</v>
      </c>
      <c r="G20" s="122" t="s">
        <v>54</v>
      </c>
      <c r="H20" s="122" t="s">
        <v>54</v>
      </c>
      <c r="I20" s="122" t="s">
        <v>54</v>
      </c>
      <c r="J20" s="123" t="s">
        <v>227</v>
      </c>
    </row>
    <row r="21" spans="1:10" ht="23.75" customHeight="1" x14ac:dyDescent="0.25">
      <c r="A21" s="257"/>
      <c r="B21" s="242"/>
      <c r="C21" s="242"/>
      <c r="D21" s="242" t="s">
        <v>93</v>
      </c>
      <c r="E21" s="242"/>
      <c r="F21" s="122" t="s">
        <v>54</v>
      </c>
      <c r="G21" s="122" t="s">
        <v>54</v>
      </c>
      <c r="H21" s="122" t="s">
        <v>54</v>
      </c>
      <c r="I21" s="122" t="s">
        <v>54</v>
      </c>
      <c r="J21" s="123" t="s">
        <v>227</v>
      </c>
    </row>
    <row r="22" spans="1:10" ht="23.75" customHeight="1" x14ac:dyDescent="0.25">
      <c r="A22" s="257"/>
      <c r="B22" s="242"/>
      <c r="C22" s="242"/>
      <c r="D22" s="243" t="s">
        <v>92</v>
      </c>
      <c r="E22" s="243"/>
      <c r="F22" s="122" t="s">
        <v>54</v>
      </c>
      <c r="G22" s="122" t="s">
        <v>54</v>
      </c>
      <c r="H22" s="122" t="s">
        <v>54</v>
      </c>
      <c r="I22" s="122" t="s">
        <v>54</v>
      </c>
      <c r="J22" s="123" t="s">
        <v>227</v>
      </c>
    </row>
    <row r="23" spans="1:10" ht="23.75" customHeight="1" x14ac:dyDescent="0.25">
      <c r="A23" s="257"/>
      <c r="B23" s="242" t="s">
        <v>94</v>
      </c>
      <c r="C23" s="242"/>
      <c r="D23" s="242" t="s">
        <v>87</v>
      </c>
      <c r="E23" s="242"/>
      <c r="F23" s="122">
        <v>584</v>
      </c>
      <c r="G23" s="122">
        <v>962</v>
      </c>
      <c r="H23" s="122">
        <v>403</v>
      </c>
      <c r="I23" s="122">
        <v>618</v>
      </c>
      <c r="J23" s="123">
        <v>179</v>
      </c>
    </row>
    <row r="24" spans="1:10" ht="23.75" customHeight="1" x14ac:dyDescent="0.25">
      <c r="A24" s="257"/>
      <c r="B24" s="242"/>
      <c r="C24" s="242"/>
      <c r="D24" s="242" t="s">
        <v>93</v>
      </c>
      <c r="E24" s="242"/>
      <c r="F24" s="122" t="s">
        <v>54</v>
      </c>
      <c r="G24" s="122" t="s">
        <v>54</v>
      </c>
      <c r="H24" s="122" t="s">
        <v>54</v>
      </c>
      <c r="I24" s="122" t="s">
        <v>54</v>
      </c>
      <c r="J24" s="123" t="s">
        <v>227</v>
      </c>
    </row>
    <row r="25" spans="1:10" ht="23.75" customHeight="1" x14ac:dyDescent="0.25">
      <c r="A25" s="257"/>
      <c r="B25" s="242"/>
      <c r="C25" s="242"/>
      <c r="D25" s="243" t="s">
        <v>92</v>
      </c>
      <c r="E25" s="243"/>
      <c r="F25" s="122" t="s">
        <v>54</v>
      </c>
      <c r="G25" s="122" t="s">
        <v>54</v>
      </c>
      <c r="H25" s="122" t="s">
        <v>54</v>
      </c>
      <c r="I25" s="122" t="s">
        <v>54</v>
      </c>
      <c r="J25" s="123" t="s">
        <v>227</v>
      </c>
    </row>
    <row r="26" spans="1:10" ht="23.75" customHeight="1" x14ac:dyDescent="0.25">
      <c r="A26" s="257"/>
      <c r="B26" s="242"/>
      <c r="C26" s="242"/>
      <c r="D26" s="242" t="s">
        <v>17</v>
      </c>
      <c r="E26" s="242"/>
      <c r="F26" s="122" t="s">
        <v>54</v>
      </c>
      <c r="G26" s="122" t="s">
        <v>54</v>
      </c>
      <c r="H26" s="122" t="s">
        <v>54</v>
      </c>
      <c r="I26" s="122" t="s">
        <v>54</v>
      </c>
      <c r="J26" s="123" t="s">
        <v>227</v>
      </c>
    </row>
    <row r="27" spans="1:10" ht="23.75" customHeight="1" x14ac:dyDescent="0.25">
      <c r="A27" s="251"/>
      <c r="B27" s="245" t="s">
        <v>91</v>
      </c>
      <c r="C27" s="245"/>
      <c r="D27" s="243" t="s">
        <v>87</v>
      </c>
      <c r="E27" s="243"/>
      <c r="F27" s="124">
        <v>12</v>
      </c>
      <c r="G27" s="124">
        <v>16</v>
      </c>
      <c r="H27" s="124">
        <v>16</v>
      </c>
      <c r="I27" s="124">
        <v>16</v>
      </c>
      <c r="J27" s="125">
        <v>7</v>
      </c>
    </row>
    <row r="28" spans="1:10" ht="23.75" customHeight="1" x14ac:dyDescent="0.25">
      <c r="A28" s="241" t="s">
        <v>207</v>
      </c>
      <c r="B28" s="242" t="s">
        <v>90</v>
      </c>
      <c r="C28" s="242"/>
      <c r="D28" s="242"/>
      <c r="E28" s="242"/>
      <c r="F28" s="126">
        <v>22</v>
      </c>
      <c r="G28" s="126">
        <v>8</v>
      </c>
      <c r="H28" s="115" t="s">
        <v>162</v>
      </c>
      <c r="I28" s="115" t="s">
        <v>162</v>
      </c>
      <c r="J28" s="115" t="s">
        <v>162</v>
      </c>
    </row>
    <row r="29" spans="1:10" ht="23.75" customHeight="1" x14ac:dyDescent="0.25">
      <c r="A29" s="241"/>
      <c r="B29" s="252" t="s">
        <v>89</v>
      </c>
      <c r="C29" s="253"/>
      <c r="D29" s="250" t="s">
        <v>48</v>
      </c>
      <c r="E29" s="251"/>
      <c r="F29" s="127" t="s">
        <v>54</v>
      </c>
      <c r="G29" s="127">
        <v>3</v>
      </c>
      <c r="H29" s="115" t="s">
        <v>162</v>
      </c>
      <c r="I29" s="115" t="s">
        <v>162</v>
      </c>
      <c r="J29" s="115" t="s">
        <v>162</v>
      </c>
    </row>
    <row r="30" spans="1:10" ht="23.75" customHeight="1" x14ac:dyDescent="0.25">
      <c r="A30" s="241"/>
      <c r="B30" s="261"/>
      <c r="C30" s="254"/>
      <c r="D30" s="128"/>
      <c r="E30" s="129" t="s">
        <v>88</v>
      </c>
      <c r="F30" s="127" t="s">
        <v>54</v>
      </c>
      <c r="G30" s="127">
        <v>3</v>
      </c>
      <c r="H30" s="115" t="s">
        <v>162</v>
      </c>
      <c r="I30" s="115" t="s">
        <v>162</v>
      </c>
      <c r="J30" s="115" t="s">
        <v>162</v>
      </c>
    </row>
    <row r="31" spans="1:10" ht="23.75" customHeight="1" x14ac:dyDescent="0.25">
      <c r="A31" s="241"/>
      <c r="B31" s="262"/>
      <c r="C31" s="255"/>
      <c r="D31" s="130"/>
      <c r="E31" s="131" t="s">
        <v>87</v>
      </c>
      <c r="F31" s="132" t="s">
        <v>54</v>
      </c>
      <c r="G31" s="132" t="s">
        <v>54</v>
      </c>
      <c r="H31" s="115" t="s">
        <v>162</v>
      </c>
      <c r="I31" s="115" t="s">
        <v>162</v>
      </c>
      <c r="J31" s="115" t="s">
        <v>162</v>
      </c>
    </row>
    <row r="32" spans="1:10" ht="23.75" customHeight="1" x14ac:dyDescent="0.25">
      <c r="A32" s="241" t="s">
        <v>208</v>
      </c>
      <c r="B32" s="252" t="s">
        <v>26</v>
      </c>
      <c r="C32" s="240"/>
      <c r="D32" s="240"/>
      <c r="E32" s="241"/>
      <c r="F32" s="133">
        <v>4287</v>
      </c>
      <c r="G32" s="133">
        <v>5452</v>
      </c>
      <c r="H32" s="133">
        <v>5754</v>
      </c>
      <c r="I32" s="134">
        <v>4441</v>
      </c>
      <c r="J32" s="135">
        <v>5364</v>
      </c>
    </row>
    <row r="33" spans="1:10" ht="23.75" customHeight="1" x14ac:dyDescent="0.25">
      <c r="A33" s="241"/>
      <c r="B33" s="136"/>
      <c r="C33" s="246" t="s">
        <v>86</v>
      </c>
      <c r="D33" s="247"/>
      <c r="E33" s="248"/>
      <c r="F33" s="137">
        <v>1370</v>
      </c>
      <c r="G33" s="137">
        <v>2194</v>
      </c>
      <c r="H33" s="137">
        <v>2573</v>
      </c>
      <c r="I33" s="138">
        <v>2915</v>
      </c>
      <c r="J33" s="139">
        <v>3188</v>
      </c>
    </row>
    <row r="34" spans="1:10" ht="23.75" customHeight="1" x14ac:dyDescent="0.25">
      <c r="A34" s="241"/>
      <c r="B34" s="167"/>
      <c r="C34" s="249" t="s">
        <v>85</v>
      </c>
      <c r="D34" s="240"/>
      <c r="E34" s="241"/>
      <c r="F34" s="137">
        <v>1094</v>
      </c>
      <c r="G34" s="137">
        <v>1529</v>
      </c>
      <c r="H34" s="137">
        <v>2051</v>
      </c>
      <c r="I34" s="138">
        <v>1081</v>
      </c>
      <c r="J34" s="139">
        <v>1579</v>
      </c>
    </row>
    <row r="35" spans="1:10" ht="23.75" customHeight="1" x14ac:dyDescent="0.25">
      <c r="A35" s="241"/>
      <c r="B35" s="167"/>
      <c r="C35" s="249" t="s">
        <v>84</v>
      </c>
      <c r="D35" s="240"/>
      <c r="E35" s="241"/>
      <c r="F35" s="137">
        <v>1326</v>
      </c>
      <c r="G35" s="137">
        <v>1503</v>
      </c>
      <c r="H35" s="137">
        <v>978</v>
      </c>
      <c r="I35" s="138">
        <v>400</v>
      </c>
      <c r="J35" s="139">
        <v>445</v>
      </c>
    </row>
    <row r="36" spans="1:10" ht="23.75" customHeight="1" x14ac:dyDescent="0.25">
      <c r="A36" s="241"/>
      <c r="B36" s="130"/>
      <c r="C36" s="249" t="s">
        <v>83</v>
      </c>
      <c r="D36" s="240"/>
      <c r="E36" s="241"/>
      <c r="F36" s="140">
        <v>497</v>
      </c>
      <c r="G36" s="140">
        <v>226</v>
      </c>
      <c r="H36" s="140">
        <v>152</v>
      </c>
      <c r="I36" s="141">
        <v>45</v>
      </c>
      <c r="J36" s="142">
        <v>152</v>
      </c>
    </row>
    <row r="37" spans="1:10" ht="23.75" customHeight="1" x14ac:dyDescent="0.25">
      <c r="A37" s="235" t="s">
        <v>82</v>
      </c>
      <c r="B37" s="252" t="s">
        <v>48</v>
      </c>
      <c r="C37" s="253"/>
      <c r="D37" s="240" t="s">
        <v>33</v>
      </c>
      <c r="E37" s="241"/>
      <c r="F37" s="133">
        <v>240</v>
      </c>
      <c r="G37" s="133">
        <v>270</v>
      </c>
      <c r="H37" s="133">
        <v>348</v>
      </c>
      <c r="I37" s="134">
        <v>330</v>
      </c>
      <c r="J37" s="135">
        <v>400</v>
      </c>
    </row>
    <row r="38" spans="1:10" ht="23.75" customHeight="1" x14ac:dyDescent="0.25">
      <c r="A38" s="236"/>
      <c r="B38" s="261"/>
      <c r="C38" s="255"/>
      <c r="D38" s="240" t="s">
        <v>76</v>
      </c>
      <c r="E38" s="241"/>
      <c r="F38" s="137">
        <v>1833</v>
      </c>
      <c r="G38" s="137">
        <v>2282</v>
      </c>
      <c r="H38" s="137">
        <v>3420</v>
      </c>
      <c r="I38" s="138">
        <v>3375</v>
      </c>
      <c r="J38" s="139">
        <v>3205</v>
      </c>
    </row>
    <row r="39" spans="1:10" ht="23.75" customHeight="1" x14ac:dyDescent="0.25">
      <c r="A39" s="236"/>
      <c r="B39" s="136"/>
      <c r="C39" s="238" t="s">
        <v>81</v>
      </c>
      <c r="D39" s="240" t="s">
        <v>33</v>
      </c>
      <c r="E39" s="241"/>
      <c r="F39" s="122">
        <v>170</v>
      </c>
      <c r="G39" s="122">
        <v>230</v>
      </c>
      <c r="H39" s="122">
        <v>297</v>
      </c>
      <c r="I39" s="122">
        <v>276</v>
      </c>
      <c r="J39" s="123">
        <v>285</v>
      </c>
    </row>
    <row r="40" spans="1:10" ht="23.75" customHeight="1" x14ac:dyDescent="0.25">
      <c r="A40" s="236"/>
      <c r="B40" s="161"/>
      <c r="C40" s="239"/>
      <c r="D40" s="232" t="s">
        <v>76</v>
      </c>
      <c r="E40" s="233"/>
      <c r="F40" s="122">
        <v>909</v>
      </c>
      <c r="G40" s="122">
        <v>1312</v>
      </c>
      <c r="H40" s="122">
        <v>1911</v>
      </c>
      <c r="I40" s="122">
        <v>1843</v>
      </c>
      <c r="J40" s="123">
        <v>2035</v>
      </c>
    </row>
    <row r="41" spans="1:10" ht="23.75" customHeight="1" x14ac:dyDescent="0.25">
      <c r="A41" s="236"/>
      <c r="B41" s="161"/>
      <c r="C41" s="238" t="s">
        <v>209</v>
      </c>
      <c r="D41" s="240" t="s">
        <v>33</v>
      </c>
      <c r="E41" s="241"/>
      <c r="F41" s="122" t="s">
        <v>54</v>
      </c>
      <c r="G41" s="122">
        <v>14</v>
      </c>
      <c r="H41" s="122" t="s">
        <v>54</v>
      </c>
      <c r="I41" s="122" t="s">
        <v>54</v>
      </c>
      <c r="J41" s="123">
        <v>13</v>
      </c>
    </row>
    <row r="42" spans="1:10" ht="23.75" customHeight="1" x14ac:dyDescent="0.25">
      <c r="A42" s="236"/>
      <c r="B42" s="161"/>
      <c r="C42" s="239"/>
      <c r="D42" s="232" t="s">
        <v>76</v>
      </c>
      <c r="E42" s="233"/>
      <c r="F42" s="122" t="s">
        <v>54</v>
      </c>
      <c r="G42" s="122">
        <v>36</v>
      </c>
      <c r="H42" s="122" t="s">
        <v>54</v>
      </c>
      <c r="I42" s="122" t="s">
        <v>54</v>
      </c>
      <c r="J42" s="123">
        <v>71</v>
      </c>
    </row>
    <row r="43" spans="1:10" ht="23.75" customHeight="1" x14ac:dyDescent="0.25">
      <c r="A43" s="236"/>
      <c r="B43" s="161"/>
      <c r="C43" s="230" t="s">
        <v>210</v>
      </c>
      <c r="D43" s="240" t="s">
        <v>33</v>
      </c>
      <c r="E43" s="241"/>
      <c r="F43" s="122">
        <v>31</v>
      </c>
      <c r="G43" s="122">
        <v>1</v>
      </c>
      <c r="H43" s="122">
        <v>5</v>
      </c>
      <c r="I43" s="122">
        <v>5</v>
      </c>
      <c r="J43" s="123" t="s">
        <v>230</v>
      </c>
    </row>
    <row r="44" spans="1:10" ht="23.75" customHeight="1" x14ac:dyDescent="0.25">
      <c r="A44" s="236"/>
      <c r="B44" s="161"/>
      <c r="C44" s="231"/>
      <c r="D44" s="232" t="s">
        <v>76</v>
      </c>
      <c r="E44" s="233"/>
      <c r="F44" s="122">
        <v>81</v>
      </c>
      <c r="G44" s="122">
        <v>3</v>
      </c>
      <c r="H44" s="122">
        <v>28</v>
      </c>
      <c r="I44" s="122">
        <v>57</v>
      </c>
      <c r="J44" s="123" t="s">
        <v>230</v>
      </c>
    </row>
    <row r="45" spans="1:10" ht="23.75" customHeight="1" x14ac:dyDescent="0.25">
      <c r="A45" s="236"/>
      <c r="B45" s="161"/>
      <c r="C45" s="238" t="s">
        <v>80</v>
      </c>
      <c r="D45" s="232" t="s">
        <v>33</v>
      </c>
      <c r="E45" s="233"/>
      <c r="F45" s="122" t="s">
        <v>54</v>
      </c>
      <c r="G45" s="122">
        <v>3</v>
      </c>
      <c r="H45" s="122">
        <v>2</v>
      </c>
      <c r="I45" s="122">
        <v>2</v>
      </c>
      <c r="J45" s="123">
        <v>2</v>
      </c>
    </row>
    <row r="46" spans="1:10" ht="23.75" customHeight="1" x14ac:dyDescent="0.25">
      <c r="A46" s="236"/>
      <c r="B46" s="161"/>
      <c r="C46" s="239"/>
      <c r="D46" s="232" t="s">
        <v>76</v>
      </c>
      <c r="E46" s="233"/>
      <c r="F46" s="122" t="s">
        <v>54</v>
      </c>
      <c r="G46" s="122">
        <v>117</v>
      </c>
      <c r="H46" s="122">
        <v>114</v>
      </c>
      <c r="I46" s="122">
        <v>112</v>
      </c>
      <c r="J46" s="123">
        <v>159</v>
      </c>
    </row>
    <row r="47" spans="1:10" ht="23.75" customHeight="1" x14ac:dyDescent="0.25">
      <c r="A47" s="236"/>
      <c r="B47" s="161"/>
      <c r="C47" s="238" t="s">
        <v>79</v>
      </c>
      <c r="D47" s="240" t="s">
        <v>33</v>
      </c>
      <c r="E47" s="241"/>
      <c r="F47" s="122">
        <v>38</v>
      </c>
      <c r="G47" s="122">
        <v>19</v>
      </c>
      <c r="H47" s="122">
        <v>36</v>
      </c>
      <c r="I47" s="122">
        <v>38</v>
      </c>
      <c r="J47" s="123">
        <v>51</v>
      </c>
    </row>
    <row r="48" spans="1:10" ht="23.75" customHeight="1" x14ac:dyDescent="0.25">
      <c r="A48" s="236"/>
      <c r="B48" s="161"/>
      <c r="C48" s="239"/>
      <c r="D48" s="232" t="s">
        <v>76</v>
      </c>
      <c r="E48" s="233"/>
      <c r="F48" s="122">
        <v>275</v>
      </c>
      <c r="G48" s="122">
        <v>81</v>
      </c>
      <c r="H48" s="122">
        <v>28</v>
      </c>
      <c r="I48" s="122">
        <v>18</v>
      </c>
      <c r="J48" s="123">
        <v>36</v>
      </c>
    </row>
    <row r="49" spans="1:10" ht="23.75" customHeight="1" x14ac:dyDescent="0.25">
      <c r="A49" s="236"/>
      <c r="B49" s="161"/>
      <c r="C49" s="230" t="s">
        <v>78</v>
      </c>
      <c r="D49" s="232" t="s">
        <v>33</v>
      </c>
      <c r="E49" s="233"/>
      <c r="F49" s="122">
        <v>1</v>
      </c>
      <c r="G49" s="122">
        <v>1</v>
      </c>
      <c r="H49" s="122">
        <v>1</v>
      </c>
      <c r="I49" s="122">
        <v>1</v>
      </c>
      <c r="J49" s="123">
        <v>1</v>
      </c>
    </row>
    <row r="50" spans="1:10" ht="23.75" customHeight="1" x14ac:dyDescent="0.25">
      <c r="A50" s="236"/>
      <c r="B50" s="161"/>
      <c r="C50" s="231"/>
      <c r="D50" s="232" t="s">
        <v>76</v>
      </c>
      <c r="E50" s="233"/>
      <c r="F50" s="143">
        <v>568</v>
      </c>
      <c r="G50" s="122">
        <v>595</v>
      </c>
      <c r="H50" s="122">
        <v>1104</v>
      </c>
      <c r="I50" s="122">
        <v>1115</v>
      </c>
      <c r="J50" s="123">
        <v>312</v>
      </c>
    </row>
    <row r="51" spans="1:10" ht="23.75" customHeight="1" x14ac:dyDescent="0.25">
      <c r="A51" s="236"/>
      <c r="B51" s="161"/>
      <c r="C51" s="238" t="s">
        <v>211</v>
      </c>
      <c r="D51" s="232" t="s">
        <v>33</v>
      </c>
      <c r="E51" s="233"/>
      <c r="F51" s="122" t="s">
        <v>54</v>
      </c>
      <c r="G51" s="122">
        <v>1</v>
      </c>
      <c r="H51" s="122">
        <v>1</v>
      </c>
      <c r="I51" s="122">
        <v>1</v>
      </c>
      <c r="J51" s="123">
        <v>1</v>
      </c>
    </row>
    <row r="52" spans="1:10" ht="23.75" customHeight="1" x14ac:dyDescent="0.25">
      <c r="A52" s="236"/>
      <c r="B52" s="161"/>
      <c r="C52" s="239"/>
      <c r="D52" s="232" t="s">
        <v>76</v>
      </c>
      <c r="E52" s="233"/>
      <c r="F52" s="122" t="s">
        <v>54</v>
      </c>
      <c r="G52" s="143">
        <v>70</v>
      </c>
      <c r="H52" s="143">
        <v>94</v>
      </c>
      <c r="I52" s="143">
        <v>71</v>
      </c>
      <c r="J52" s="144">
        <v>110</v>
      </c>
    </row>
    <row r="53" spans="1:10" ht="23.75" customHeight="1" x14ac:dyDescent="0.25">
      <c r="A53" s="236"/>
      <c r="B53" s="161"/>
      <c r="C53" s="238" t="s">
        <v>212</v>
      </c>
      <c r="D53" s="232" t="s">
        <v>33</v>
      </c>
      <c r="E53" s="233"/>
      <c r="F53" s="115" t="s">
        <v>162</v>
      </c>
      <c r="G53" s="115" t="s">
        <v>162</v>
      </c>
      <c r="H53" s="122">
        <v>5</v>
      </c>
      <c r="I53" s="143">
        <v>6</v>
      </c>
      <c r="J53" s="144">
        <v>6</v>
      </c>
    </row>
    <row r="54" spans="1:10" ht="23.75" customHeight="1" x14ac:dyDescent="0.25">
      <c r="A54" s="236"/>
      <c r="B54" s="161"/>
      <c r="C54" s="239"/>
      <c r="D54" s="232" t="s">
        <v>76</v>
      </c>
      <c r="E54" s="233"/>
      <c r="F54" s="115" t="s">
        <v>162</v>
      </c>
      <c r="G54" s="115" t="s">
        <v>162</v>
      </c>
      <c r="H54" s="122">
        <v>63</v>
      </c>
      <c r="I54" s="143">
        <v>78</v>
      </c>
      <c r="J54" s="144">
        <v>73</v>
      </c>
    </row>
    <row r="55" spans="1:10" ht="23.75" customHeight="1" x14ac:dyDescent="0.25">
      <c r="A55" s="236"/>
      <c r="B55" s="161"/>
      <c r="C55" s="230" t="s">
        <v>231</v>
      </c>
      <c r="D55" s="232" t="s">
        <v>33</v>
      </c>
      <c r="E55" s="233"/>
      <c r="F55" s="122" t="s">
        <v>54</v>
      </c>
      <c r="G55" s="122">
        <v>1</v>
      </c>
      <c r="H55" s="122">
        <v>1</v>
      </c>
      <c r="I55" s="143">
        <v>1</v>
      </c>
      <c r="J55" s="144">
        <v>1</v>
      </c>
    </row>
    <row r="56" spans="1:10" ht="23.75" customHeight="1" x14ac:dyDescent="0.25">
      <c r="A56" s="236"/>
      <c r="B56" s="136"/>
      <c r="C56" s="231"/>
      <c r="D56" s="232" t="s">
        <v>76</v>
      </c>
      <c r="E56" s="233"/>
      <c r="F56" s="122" t="s">
        <v>54</v>
      </c>
      <c r="G56" s="122">
        <v>68</v>
      </c>
      <c r="H56" s="122">
        <v>78</v>
      </c>
      <c r="I56" s="143">
        <v>81</v>
      </c>
      <c r="J56" s="144">
        <v>102</v>
      </c>
    </row>
    <row r="57" spans="1:10" ht="23.75" customHeight="1" x14ac:dyDescent="0.25">
      <c r="A57" s="236"/>
      <c r="B57" s="136"/>
      <c r="C57" s="230" t="s">
        <v>232</v>
      </c>
      <c r="D57" s="232" t="s">
        <v>33</v>
      </c>
      <c r="E57" s="233"/>
      <c r="F57" s="162" t="s">
        <v>162</v>
      </c>
      <c r="G57" s="115" t="s">
        <v>162</v>
      </c>
      <c r="H57" s="115" t="s">
        <v>162</v>
      </c>
      <c r="I57" s="115" t="s">
        <v>162</v>
      </c>
      <c r="J57" s="144">
        <v>40</v>
      </c>
    </row>
    <row r="58" spans="1:10" ht="23.75" customHeight="1" x14ac:dyDescent="0.25">
      <c r="A58" s="237"/>
      <c r="B58" s="145"/>
      <c r="C58" s="231"/>
      <c r="D58" s="234" t="s">
        <v>76</v>
      </c>
      <c r="E58" s="233"/>
      <c r="F58" s="163" t="s">
        <v>162</v>
      </c>
      <c r="G58" s="118" t="s">
        <v>162</v>
      </c>
      <c r="H58" s="118" t="s">
        <v>162</v>
      </c>
      <c r="I58" s="118" t="s">
        <v>162</v>
      </c>
      <c r="J58" s="146">
        <v>307</v>
      </c>
    </row>
    <row r="59" spans="1:10" ht="23.75" customHeight="1" x14ac:dyDescent="0.25">
      <c r="A59" s="258" t="s">
        <v>77</v>
      </c>
      <c r="B59" s="258"/>
      <c r="C59" s="254"/>
      <c r="D59" s="263" t="s">
        <v>33</v>
      </c>
      <c r="E59" s="264"/>
      <c r="F59" s="122" t="s">
        <v>54</v>
      </c>
      <c r="G59" s="122" t="s">
        <v>54</v>
      </c>
      <c r="H59" s="122">
        <v>15</v>
      </c>
      <c r="I59" s="122">
        <v>13</v>
      </c>
      <c r="J59" s="123">
        <v>25</v>
      </c>
    </row>
    <row r="60" spans="1:10" ht="23.75" customHeight="1" x14ac:dyDescent="0.25">
      <c r="A60" s="259"/>
      <c r="B60" s="259"/>
      <c r="C60" s="260"/>
      <c r="D60" s="265" t="s">
        <v>76</v>
      </c>
      <c r="E60" s="266"/>
      <c r="F60" s="147" t="s">
        <v>54</v>
      </c>
      <c r="G60" s="147" t="s">
        <v>54</v>
      </c>
      <c r="H60" s="147">
        <v>584</v>
      </c>
      <c r="I60" s="147">
        <v>478</v>
      </c>
      <c r="J60" s="148">
        <v>492</v>
      </c>
    </row>
    <row r="61" spans="1:10" ht="15" customHeight="1" x14ac:dyDescent="0.25">
      <c r="A61" s="27"/>
      <c r="B61" s="27"/>
      <c r="C61" s="27"/>
      <c r="D61" s="41"/>
      <c r="E61" s="41"/>
      <c r="F61" s="38"/>
      <c r="G61" s="38"/>
      <c r="H61" s="38"/>
      <c r="I61" s="38"/>
      <c r="J61" s="13" t="s">
        <v>148</v>
      </c>
    </row>
    <row r="62" spans="1:10" s="6" customFormat="1" x14ac:dyDescent="0.25">
      <c r="A62" s="6" t="s">
        <v>196</v>
      </c>
    </row>
    <row r="63" spans="1:10" s="6" customFormat="1" x14ac:dyDescent="0.25">
      <c r="A63" s="6" t="s">
        <v>194</v>
      </c>
      <c r="D63" s="42"/>
      <c r="E63" s="42"/>
      <c r="F63" s="43" t="s">
        <v>195</v>
      </c>
      <c r="H63" s="43"/>
      <c r="I63" s="43"/>
      <c r="J63" s="43"/>
    </row>
    <row r="64" spans="1:10" s="6" customFormat="1" x14ac:dyDescent="0.25">
      <c r="A64" s="43" t="s">
        <v>193</v>
      </c>
      <c r="D64" s="42"/>
      <c r="E64" s="42"/>
      <c r="F64" s="6" t="s">
        <v>213</v>
      </c>
      <c r="H64" s="43"/>
      <c r="I64" s="43"/>
      <c r="J64" s="43"/>
    </row>
    <row r="65" spans="1:48" s="6" customFormat="1" x14ac:dyDescent="0.25">
      <c r="A65" s="6" t="s">
        <v>197</v>
      </c>
      <c r="D65" s="42"/>
      <c r="E65" s="42"/>
      <c r="F65" s="6" t="s">
        <v>198</v>
      </c>
      <c r="H65" s="43"/>
      <c r="I65" s="43"/>
      <c r="J65" s="43"/>
    </row>
    <row r="66" spans="1:48" s="6" customFormat="1" x14ac:dyDescent="0.25">
      <c r="A66" s="6" t="s">
        <v>199</v>
      </c>
    </row>
    <row r="67" spans="1:48" s="6" customFormat="1" x14ac:dyDescent="0.25">
      <c r="A67" s="6" t="s">
        <v>200</v>
      </c>
    </row>
    <row r="68" spans="1:48" s="6" customFormat="1" x14ac:dyDescent="0.25">
      <c r="A68" s="6" t="s">
        <v>201</v>
      </c>
      <c r="F68" s="6" t="s">
        <v>202</v>
      </c>
    </row>
    <row r="69" spans="1:48" s="6" customFormat="1" x14ac:dyDescent="0.25">
      <c r="A69" s="168" t="s">
        <v>233</v>
      </c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</sheetData>
  <sheetProtection formatCells="0"/>
  <customSheetViews>
    <customSheetView guid="{B85FBE7A-FD4F-4E2C-9D87-BE65D6EB8992}" showPageBreaks="1" printArea="1" view="pageLayout" topLeftCell="A4">
      <selection activeCell="J52" sqref="J52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howPageBreaks="1" printArea="1" view="pageLayout" topLeftCell="A34">
      <selection activeCell="J57" sqref="J57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howPageBreaks="1" printArea="1" view="pageLayout">
      <selection activeCell="J57" sqref="J57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 topLeftCell="A22">
      <selection activeCell="J42" sqref="J42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 topLeftCell="A22">
      <selection activeCell="J42" sqref="J42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 topLeftCell="A37">
      <selection activeCell="H10" sqref="H10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 topLeftCell="A22">
      <selection activeCell="J42" sqref="J42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howPageBreaks="1" printArea="1" view="pageLayout">
      <selection activeCell="J57" sqref="J57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howPageBreaks="1" printArea="1" view="pageLayout" topLeftCell="A34">
      <selection activeCell="J57" sqref="J57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howPageBreaks="1" printArea="1" view="pageLayout" topLeftCell="A44">
      <selection activeCell="A62" sqref="A62:XFD62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howPageBreaks="1" printArea="1" view="pageLayout" topLeftCell="A44">
      <selection activeCell="A62" sqref="A62:XFD62"/>
      <colBreaks count="2" manualBreakCount="2">
        <brk id="16" max="15" man="1"/>
        <brk id="33" max="15" man="1"/>
      </colBreaks>
      <pageMargins left="0.25" right="0.25" top="0.75" bottom="0.75" header="0.3" footer="0.3"/>
      <pageSetup paperSize="9" fitToWidth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77">
    <mergeCell ref="D59:E59"/>
    <mergeCell ref="D60:E60"/>
    <mergeCell ref="D51:E51"/>
    <mergeCell ref="D52:E52"/>
    <mergeCell ref="D53:E53"/>
    <mergeCell ref="D54:E54"/>
    <mergeCell ref="D55:E55"/>
    <mergeCell ref="A59:C60"/>
    <mergeCell ref="B29:C31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B37:C38"/>
    <mergeCell ref="C41:C42"/>
    <mergeCell ref="C43:C44"/>
    <mergeCell ref="C45:C46"/>
    <mergeCell ref="C47:C48"/>
    <mergeCell ref="A7:E7"/>
    <mergeCell ref="D21:E21"/>
    <mergeCell ref="D12:E12"/>
    <mergeCell ref="D13:E13"/>
    <mergeCell ref="D14:E14"/>
    <mergeCell ref="D15:E15"/>
    <mergeCell ref="D16:E16"/>
    <mergeCell ref="A8:A15"/>
    <mergeCell ref="A16:A27"/>
    <mergeCell ref="D8:E8"/>
    <mergeCell ref="D9:E9"/>
    <mergeCell ref="D10:E10"/>
    <mergeCell ref="D19:E19"/>
    <mergeCell ref="D20:E20"/>
    <mergeCell ref="B8:C9"/>
    <mergeCell ref="D11:E11"/>
    <mergeCell ref="A28:A31"/>
    <mergeCell ref="A32:A36"/>
    <mergeCell ref="C39:C40"/>
    <mergeCell ref="C33:E33"/>
    <mergeCell ref="C34:E34"/>
    <mergeCell ref="C35:E35"/>
    <mergeCell ref="C36:E36"/>
    <mergeCell ref="B28:E28"/>
    <mergeCell ref="D29:E29"/>
    <mergeCell ref="B32:E32"/>
    <mergeCell ref="D17:E17"/>
    <mergeCell ref="D18:E18"/>
    <mergeCell ref="B10:C13"/>
    <mergeCell ref="B14:C15"/>
    <mergeCell ref="D27:E27"/>
    <mergeCell ref="B27:C27"/>
    <mergeCell ref="B16:C19"/>
    <mergeCell ref="B20:C22"/>
    <mergeCell ref="B23:C26"/>
    <mergeCell ref="D22:E22"/>
    <mergeCell ref="D23:E23"/>
    <mergeCell ref="D24:E24"/>
    <mergeCell ref="D25:E25"/>
    <mergeCell ref="D26:E26"/>
    <mergeCell ref="C57:C58"/>
    <mergeCell ref="D57:E57"/>
    <mergeCell ref="D58:E58"/>
    <mergeCell ref="A37:A58"/>
    <mergeCell ref="C53:C54"/>
    <mergeCell ref="C55:C56"/>
    <mergeCell ref="D56:E56"/>
    <mergeCell ref="C49:C50"/>
    <mergeCell ref="C51:C52"/>
    <mergeCell ref="D46:E46"/>
    <mergeCell ref="D47:E47"/>
    <mergeCell ref="D48:E48"/>
    <mergeCell ref="D50:E50"/>
    <mergeCell ref="D49:E49"/>
  </mergeCells>
  <phoneticPr fontId="2"/>
  <pageMargins left="0.23622047244094491" right="0.23622047244094491" top="0.74803149606299213" bottom="0.74803149606299213" header="0.31496062992125984" footer="0.31496062992125984"/>
  <pageSetup paperSize="9" scale="96" fitToWidth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  <rowBreaks count="1" manualBreakCount="1">
    <brk id="36" max="9" man="1"/>
  </rowBreaks>
  <colBreaks count="2" manualBreakCount="2">
    <brk id="16" max="15" man="1"/>
    <brk id="33" max="1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1"/>
  <sheetViews>
    <sheetView view="pageLayout" zoomScale="85" zoomScaleNormal="100" zoomScaleSheetLayoutView="100" zoomScalePageLayoutView="85" workbookViewId="0"/>
  </sheetViews>
  <sheetFormatPr defaultColWidth="1.6640625" defaultRowHeight="12" x14ac:dyDescent="0.25"/>
  <cols>
    <col min="1" max="1" width="2.86328125" style="2" customWidth="1"/>
    <col min="2" max="2" width="20.33203125" style="2" customWidth="1"/>
    <col min="3" max="7" width="15.46484375" style="2" customWidth="1"/>
    <col min="8" max="16384" width="1.6640625" style="2"/>
  </cols>
  <sheetData>
    <row r="1" spans="1:7" s="4" customFormat="1" ht="18.75" x14ac:dyDescent="0.25">
      <c r="A1" s="4" t="str">
        <f ca="1">MID(CELL("FILENAME",A1),FIND("]",CELL("FILENAME",A1))+1,99)&amp;"　"&amp;"少年相談の状況"</f>
        <v>114　少年相談の状況</v>
      </c>
    </row>
    <row r="2" spans="1:7" s="6" customFormat="1" x14ac:dyDescent="0.25"/>
    <row r="3" spans="1:7" s="7" customFormat="1" ht="1.35" customHeight="1" x14ac:dyDescent="0.25"/>
    <row r="4" spans="1:7" s="6" customFormat="1" ht="1.35" customHeight="1" x14ac:dyDescent="0.25"/>
    <row r="5" spans="1:7" s="7" customFormat="1" ht="1.35" customHeight="1" x14ac:dyDescent="0.25"/>
    <row r="6" spans="1:7" ht="1.35" customHeight="1" x14ac:dyDescent="0.25">
      <c r="A6" s="6"/>
      <c r="B6" s="6"/>
    </row>
    <row r="7" spans="1:7" s="6" customFormat="1" ht="25.35" customHeight="1" x14ac:dyDescent="0.25">
      <c r="A7" s="269" t="s">
        <v>10</v>
      </c>
      <c r="B7" s="269"/>
      <c r="C7" s="25" t="s">
        <v>216</v>
      </c>
      <c r="D7" s="24" t="s">
        <v>217</v>
      </c>
      <c r="E7" s="25" t="s">
        <v>218</v>
      </c>
      <c r="F7" s="85" t="s">
        <v>219</v>
      </c>
      <c r="G7" s="95" t="s">
        <v>220</v>
      </c>
    </row>
    <row r="8" spans="1:7" s="6" customFormat="1" ht="25.35" customHeight="1" x14ac:dyDescent="0.25">
      <c r="A8" s="267" t="s">
        <v>23</v>
      </c>
      <c r="B8" s="268"/>
      <c r="C8" s="16">
        <v>1183</v>
      </c>
      <c r="D8" s="16">
        <v>1019</v>
      </c>
      <c r="E8" s="16">
        <v>1310</v>
      </c>
      <c r="F8" s="108">
        <v>928</v>
      </c>
      <c r="G8" s="26">
        <v>1276</v>
      </c>
    </row>
    <row r="9" spans="1:7" s="6" customFormat="1" ht="25.35" customHeight="1" x14ac:dyDescent="0.25">
      <c r="A9" s="27" t="s">
        <v>108</v>
      </c>
      <c r="B9" s="89" t="s">
        <v>120</v>
      </c>
      <c r="C9" s="17">
        <v>13</v>
      </c>
      <c r="D9" s="17">
        <v>16</v>
      </c>
      <c r="E9" s="17">
        <v>105</v>
      </c>
      <c r="F9" s="36">
        <v>2</v>
      </c>
      <c r="G9" s="28">
        <v>31</v>
      </c>
    </row>
    <row r="10" spans="1:7" s="6" customFormat="1" ht="25.35" customHeight="1" x14ac:dyDescent="0.25">
      <c r="A10" s="27" t="s">
        <v>108</v>
      </c>
      <c r="B10" s="29" t="s">
        <v>119</v>
      </c>
      <c r="C10" s="17">
        <v>17</v>
      </c>
      <c r="D10" s="17">
        <v>7</v>
      </c>
      <c r="E10" s="17">
        <v>12</v>
      </c>
      <c r="F10" s="36">
        <v>16</v>
      </c>
      <c r="G10" s="28">
        <v>53</v>
      </c>
    </row>
    <row r="11" spans="1:7" s="6" customFormat="1" ht="25.35" customHeight="1" x14ac:dyDescent="0.25">
      <c r="A11" s="27" t="s">
        <v>108</v>
      </c>
      <c r="B11" s="29" t="s">
        <v>118</v>
      </c>
      <c r="C11" s="17">
        <v>54</v>
      </c>
      <c r="D11" s="17">
        <v>32</v>
      </c>
      <c r="E11" s="17">
        <v>63</v>
      </c>
      <c r="F11" s="36">
        <v>39</v>
      </c>
      <c r="G11" s="28">
        <v>31</v>
      </c>
    </row>
    <row r="12" spans="1:7" s="6" customFormat="1" ht="25.35" customHeight="1" x14ac:dyDescent="0.25">
      <c r="A12" s="27" t="s">
        <v>108</v>
      </c>
      <c r="B12" s="30" t="s">
        <v>143</v>
      </c>
      <c r="C12" s="17">
        <v>79</v>
      </c>
      <c r="D12" s="17">
        <v>37</v>
      </c>
      <c r="E12" s="17">
        <v>39</v>
      </c>
      <c r="F12" s="36">
        <v>64</v>
      </c>
      <c r="G12" s="28">
        <v>74</v>
      </c>
    </row>
    <row r="13" spans="1:7" s="6" customFormat="1" ht="25.35" customHeight="1" x14ac:dyDescent="0.25">
      <c r="A13" s="27" t="s">
        <v>108</v>
      </c>
      <c r="B13" s="29" t="s">
        <v>117</v>
      </c>
      <c r="C13" s="17">
        <v>99</v>
      </c>
      <c r="D13" s="17">
        <v>59</v>
      </c>
      <c r="E13" s="17">
        <v>84</v>
      </c>
      <c r="F13" s="36">
        <v>117</v>
      </c>
      <c r="G13" s="28">
        <v>117</v>
      </c>
    </row>
    <row r="14" spans="1:7" s="6" customFormat="1" ht="25.35" customHeight="1" x14ac:dyDescent="0.25">
      <c r="A14" s="27" t="s">
        <v>108</v>
      </c>
      <c r="B14" s="29" t="s">
        <v>116</v>
      </c>
      <c r="C14" s="17">
        <v>282</v>
      </c>
      <c r="D14" s="17">
        <v>399</v>
      </c>
      <c r="E14" s="17">
        <v>443</v>
      </c>
      <c r="F14" s="36">
        <v>299</v>
      </c>
      <c r="G14" s="28">
        <v>398</v>
      </c>
    </row>
    <row r="15" spans="1:7" s="6" customFormat="1" ht="25.35" customHeight="1" x14ac:dyDescent="0.25">
      <c r="A15" s="27" t="s">
        <v>108</v>
      </c>
      <c r="B15" s="29" t="s">
        <v>115</v>
      </c>
      <c r="C15" s="17">
        <v>55</v>
      </c>
      <c r="D15" s="17">
        <v>46</v>
      </c>
      <c r="E15" s="17">
        <v>81</v>
      </c>
      <c r="F15" s="36">
        <v>56</v>
      </c>
      <c r="G15" s="28">
        <v>153</v>
      </c>
    </row>
    <row r="16" spans="1:7" s="6" customFormat="1" ht="25.35" customHeight="1" x14ac:dyDescent="0.25">
      <c r="A16" s="27" t="s">
        <v>108</v>
      </c>
      <c r="B16" s="30" t="s">
        <v>114</v>
      </c>
      <c r="C16" s="17">
        <v>15</v>
      </c>
      <c r="D16" s="17">
        <v>13</v>
      </c>
      <c r="E16" s="17">
        <v>12</v>
      </c>
      <c r="F16" s="36">
        <v>5</v>
      </c>
      <c r="G16" s="28">
        <v>12</v>
      </c>
    </row>
    <row r="17" spans="1:7" s="6" customFormat="1" ht="25.35" customHeight="1" x14ac:dyDescent="0.25">
      <c r="A17" s="27" t="s">
        <v>108</v>
      </c>
      <c r="B17" s="30" t="s">
        <v>144</v>
      </c>
      <c r="C17" s="17">
        <v>45</v>
      </c>
      <c r="D17" s="17">
        <v>30</v>
      </c>
      <c r="E17" s="17">
        <v>11</v>
      </c>
      <c r="F17" s="36">
        <v>6</v>
      </c>
      <c r="G17" s="28">
        <v>2</v>
      </c>
    </row>
    <row r="18" spans="1:7" s="6" customFormat="1" ht="25.35" customHeight="1" x14ac:dyDescent="0.25">
      <c r="A18" s="27" t="s">
        <v>108</v>
      </c>
      <c r="B18" s="29" t="s">
        <v>113</v>
      </c>
      <c r="C18" s="17">
        <v>100</v>
      </c>
      <c r="D18" s="17">
        <v>57</v>
      </c>
      <c r="E18" s="17">
        <v>92</v>
      </c>
      <c r="F18" s="36">
        <v>29</v>
      </c>
      <c r="G18" s="28">
        <v>24</v>
      </c>
    </row>
    <row r="19" spans="1:7" s="6" customFormat="1" ht="25.35" customHeight="1" x14ac:dyDescent="0.25">
      <c r="A19" s="27" t="s">
        <v>108</v>
      </c>
      <c r="B19" s="29" t="s">
        <v>112</v>
      </c>
      <c r="C19" s="17">
        <v>7</v>
      </c>
      <c r="D19" s="17">
        <v>1</v>
      </c>
      <c r="E19" s="17" t="s">
        <v>54</v>
      </c>
      <c r="F19" s="17">
        <v>2</v>
      </c>
      <c r="G19" s="19" t="s">
        <v>228</v>
      </c>
    </row>
    <row r="20" spans="1:7" s="6" customFormat="1" ht="25.35" customHeight="1" x14ac:dyDescent="0.25">
      <c r="A20" s="27"/>
      <c r="B20" s="30" t="s">
        <v>111</v>
      </c>
      <c r="C20" s="17">
        <v>69</v>
      </c>
      <c r="D20" s="17">
        <v>39</v>
      </c>
      <c r="E20" s="17">
        <v>25</v>
      </c>
      <c r="F20" s="36">
        <v>18</v>
      </c>
      <c r="G20" s="28">
        <v>49</v>
      </c>
    </row>
    <row r="21" spans="1:7" ht="25.35" customHeight="1" x14ac:dyDescent="0.25">
      <c r="A21" s="27" t="s">
        <v>108</v>
      </c>
      <c r="B21" s="29" t="s">
        <v>110</v>
      </c>
      <c r="C21" s="17" t="s">
        <v>54</v>
      </c>
      <c r="D21" s="17">
        <v>1</v>
      </c>
      <c r="E21" s="17" t="s">
        <v>54</v>
      </c>
      <c r="F21" s="17" t="s">
        <v>54</v>
      </c>
      <c r="G21" s="19" t="s">
        <v>228</v>
      </c>
    </row>
    <row r="22" spans="1:7" ht="25.35" customHeight="1" x14ac:dyDescent="0.25">
      <c r="A22" s="27"/>
      <c r="B22" s="29" t="s">
        <v>109</v>
      </c>
      <c r="C22" s="17">
        <v>52</v>
      </c>
      <c r="D22" s="17">
        <v>30</v>
      </c>
      <c r="E22" s="17">
        <v>66</v>
      </c>
      <c r="F22" s="36">
        <v>28</v>
      </c>
      <c r="G22" s="28">
        <v>91</v>
      </c>
    </row>
    <row r="23" spans="1:7" ht="25.35" customHeight="1" x14ac:dyDescent="0.25">
      <c r="A23" s="86" t="s">
        <v>108</v>
      </c>
      <c r="B23" s="31" t="s">
        <v>83</v>
      </c>
      <c r="C23" s="32">
        <v>296</v>
      </c>
      <c r="D23" s="22">
        <v>252</v>
      </c>
      <c r="E23" s="22">
        <v>277</v>
      </c>
      <c r="F23" s="109">
        <v>247</v>
      </c>
      <c r="G23" s="33">
        <v>241</v>
      </c>
    </row>
    <row r="24" spans="1:7" x14ac:dyDescent="0.25">
      <c r="B24" s="34"/>
      <c r="C24" s="6"/>
      <c r="D24" s="6"/>
      <c r="E24" s="6"/>
      <c r="F24" s="6"/>
      <c r="G24" s="35" t="s">
        <v>107</v>
      </c>
    </row>
    <row r="25" spans="1:7" x14ac:dyDescent="0.25">
      <c r="C25" s="36"/>
      <c r="D25" s="36"/>
      <c r="E25" s="36"/>
      <c r="F25" s="36"/>
      <c r="G25" s="36"/>
    </row>
    <row r="26" spans="1:7" s="6" customFormat="1" x14ac:dyDescent="0.25">
      <c r="A26" s="2"/>
      <c r="B26" s="2"/>
      <c r="C26" s="36"/>
      <c r="D26" s="36"/>
      <c r="E26" s="36"/>
      <c r="F26" s="36"/>
      <c r="G26" s="36"/>
    </row>
    <row r="27" spans="1:7" x14ac:dyDescent="0.25">
      <c r="C27" s="36"/>
      <c r="D27" s="36"/>
      <c r="E27" s="36"/>
      <c r="F27" s="36"/>
      <c r="G27" s="36"/>
    </row>
    <row r="28" spans="1:7" x14ac:dyDescent="0.25">
      <c r="C28" s="36"/>
      <c r="D28" s="36"/>
      <c r="E28" s="36"/>
      <c r="F28" s="36"/>
      <c r="G28" s="36"/>
    </row>
    <row r="29" spans="1:7" x14ac:dyDescent="0.25">
      <c r="C29" s="36"/>
      <c r="D29" s="36"/>
      <c r="E29" s="36"/>
      <c r="F29" s="36"/>
      <c r="G29" s="36"/>
    </row>
    <row r="30" spans="1:7" x14ac:dyDescent="0.25">
      <c r="C30" s="36"/>
      <c r="D30" s="36"/>
      <c r="E30" s="36"/>
      <c r="F30" s="36"/>
      <c r="G30" s="36"/>
    </row>
    <row r="31" spans="1:7" x14ac:dyDescent="0.25">
      <c r="C31" s="6"/>
      <c r="D31" s="6"/>
      <c r="E31" s="6"/>
      <c r="F31" s="6"/>
      <c r="G31" s="6"/>
    </row>
  </sheetData>
  <sheetProtection formatCells="0"/>
  <customSheetViews>
    <customSheetView guid="{B85FBE7A-FD4F-4E2C-9D87-BE65D6EB8992}" scale="85" showPageBreaks="1" printArea="1" view="pageLayout">
      <selection activeCell="G23" sqref="G23"/>
      <pageMargins left="0.25" right="0.25" top="0.75" bottom="0.75" header="0.3" footer="0.3"/>
      <pageSetup paperSize="9" fitToWidth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>
      <selection activeCell="G23" sqref="G23"/>
      <pageMargins left="0.25" right="0.25" top="0.75" bottom="0.75" header="0.3" footer="0.3"/>
      <pageSetup paperSize="9" fitToWidth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 topLeftCell="A2">
      <selection activeCell="G23" sqref="G23"/>
      <pageMargins left="0.25" right="0.25" top="0.75" bottom="0.75" header="0.3" footer="0.3"/>
      <pageSetup paperSize="9" fitToWidth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>
      <selection activeCell="G15" sqref="G15"/>
      <pageMargins left="0.25" right="0.25" top="0.75" bottom="0.75" header="0.3" footer="0.3"/>
      <pageSetup paperSize="9" fitToWidth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G15" sqref="G15"/>
      <pageMargins left="0.25" right="0.25" top="0.75" bottom="0.75" header="0.3" footer="0.3"/>
      <pageSetup paperSize="9" fitToWidth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>
      <selection activeCell="H10" sqref="H10"/>
      <pageMargins left="0.25" right="0.25" top="0.75" bottom="0.75" header="0.3" footer="0.3"/>
      <pageSetup paperSize="9" fitToWidth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>
      <selection activeCell="G15" sqref="G15"/>
      <pageMargins left="0.25" right="0.25" top="0.75" bottom="0.75" header="0.3" footer="0.3"/>
      <pageSetup paperSize="9" fitToWidth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 topLeftCell="A2">
      <selection activeCell="G23" sqref="G23"/>
      <pageMargins left="0.25" right="0.25" top="0.75" bottom="0.75" header="0.3" footer="0.3"/>
      <pageSetup paperSize="9" fitToWidth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>
      <selection activeCell="G23" sqref="G23"/>
      <pageMargins left="0.25" right="0.25" top="0.75" bottom="0.75" header="0.3" footer="0.3"/>
      <pageSetup paperSize="9" fitToWidth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>
      <selection activeCell="G23" sqref="G23"/>
      <pageMargins left="0.25" right="0.25" top="0.75" bottom="0.75" header="0.3" footer="0.3"/>
      <pageSetup paperSize="9" fitToWidth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>
      <selection activeCell="G23" sqref="G23"/>
      <pageMargins left="0.25" right="0.25" top="0.75" bottom="0.75" header="0.3" footer="0.3"/>
      <pageSetup paperSize="9" fitToWidth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">
    <mergeCell ref="A8:B8"/>
    <mergeCell ref="A7:B7"/>
  </mergeCells>
  <phoneticPr fontId="2"/>
  <pageMargins left="0.25" right="0.25" top="0.75" bottom="0.75" header="0.3" footer="0.3"/>
  <pageSetup paperSize="9" fitToWidth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27"/>
  <sheetViews>
    <sheetView view="pageLayout" zoomScale="85" zoomScaleNormal="100" zoomScaleSheetLayoutView="100" zoomScalePageLayoutView="85" workbookViewId="0"/>
  </sheetViews>
  <sheetFormatPr defaultColWidth="1.6640625" defaultRowHeight="12" x14ac:dyDescent="0.25"/>
  <cols>
    <col min="1" max="2" width="2.1328125" style="2" customWidth="1"/>
    <col min="3" max="3" width="12.19921875" style="2" customWidth="1"/>
    <col min="4" max="18" width="5.53125" style="2" customWidth="1"/>
    <col min="19" max="16384" width="1.6640625" style="2"/>
  </cols>
  <sheetData>
    <row r="1" spans="1:18" s="4" customFormat="1" ht="18.75" x14ac:dyDescent="0.25">
      <c r="A1" s="4" t="str">
        <f ca="1">MID(CELL("FILENAME",A1),FIND("]",CELL("FILENAME",A1))+1,99)&amp;"　"&amp;"問題行為の件数"</f>
        <v>115　問題行為の件数</v>
      </c>
    </row>
    <row r="2" spans="1:18" s="6" customForma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18" s="6" customFormat="1" ht="1.35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1:18" s="6" customFormat="1" ht="1.35" customHeight="1" x14ac:dyDescent="0.25"/>
    <row r="5" spans="1:18" s="7" customFormat="1" ht="1.35" customHeight="1" x14ac:dyDescent="0.25"/>
    <row r="6" spans="1:18" ht="1.35" customHeight="1" x14ac:dyDescent="0.25">
      <c r="A6" s="6"/>
      <c r="B6" s="6"/>
      <c r="C6" s="6"/>
    </row>
    <row r="7" spans="1:18" s="6" customFormat="1" ht="28.35" customHeight="1" x14ac:dyDescent="0.25">
      <c r="A7" s="215" t="s">
        <v>134</v>
      </c>
      <c r="B7" s="215"/>
      <c r="C7" s="215"/>
      <c r="D7" s="272" t="s">
        <v>216</v>
      </c>
      <c r="E7" s="200"/>
      <c r="F7" s="200"/>
      <c r="G7" s="272" t="s">
        <v>217</v>
      </c>
      <c r="H7" s="200"/>
      <c r="I7" s="200"/>
      <c r="J7" s="272" t="s">
        <v>218</v>
      </c>
      <c r="K7" s="200"/>
      <c r="L7" s="200"/>
      <c r="M7" s="272" t="s">
        <v>219</v>
      </c>
      <c r="N7" s="200"/>
      <c r="O7" s="200"/>
      <c r="P7" s="272" t="s">
        <v>226</v>
      </c>
      <c r="Q7" s="200"/>
      <c r="R7" s="200"/>
    </row>
    <row r="8" spans="1:18" s="6" customFormat="1" ht="40.35" customHeight="1" x14ac:dyDescent="0.25">
      <c r="A8" s="274"/>
      <c r="B8" s="274"/>
      <c r="C8" s="274"/>
      <c r="D8" s="15" t="s">
        <v>26</v>
      </c>
      <c r="E8" s="15" t="s">
        <v>133</v>
      </c>
      <c r="F8" s="15" t="s">
        <v>132</v>
      </c>
      <c r="G8" s="15" t="s">
        <v>26</v>
      </c>
      <c r="H8" s="15" t="s">
        <v>133</v>
      </c>
      <c r="I8" s="15" t="s">
        <v>132</v>
      </c>
      <c r="J8" s="15" t="s">
        <v>26</v>
      </c>
      <c r="K8" s="15" t="s">
        <v>133</v>
      </c>
      <c r="L8" s="15" t="s">
        <v>132</v>
      </c>
      <c r="M8" s="15" t="s">
        <v>26</v>
      </c>
      <c r="N8" s="15" t="s">
        <v>133</v>
      </c>
      <c r="O8" s="15" t="s">
        <v>132</v>
      </c>
      <c r="P8" s="15" t="s">
        <v>26</v>
      </c>
      <c r="Q8" s="15" t="s">
        <v>133</v>
      </c>
      <c r="R8" s="15" t="s">
        <v>132</v>
      </c>
    </row>
    <row r="9" spans="1:18" s="6" customFormat="1" ht="28.35" customHeight="1" x14ac:dyDescent="0.25">
      <c r="A9" s="267" t="s">
        <v>26</v>
      </c>
      <c r="B9" s="273"/>
      <c r="C9" s="169"/>
      <c r="D9" s="16">
        <v>52</v>
      </c>
      <c r="E9" s="16" t="s">
        <v>54</v>
      </c>
      <c r="F9" s="16">
        <v>52</v>
      </c>
      <c r="G9" s="16">
        <v>25</v>
      </c>
      <c r="H9" s="16" t="s">
        <v>54</v>
      </c>
      <c r="I9" s="16">
        <v>25</v>
      </c>
      <c r="J9" s="16">
        <v>29</v>
      </c>
      <c r="K9" s="17" t="s">
        <v>54</v>
      </c>
      <c r="L9" s="16">
        <v>29</v>
      </c>
      <c r="M9" s="16">
        <v>83</v>
      </c>
      <c r="N9" s="17" t="s">
        <v>54</v>
      </c>
      <c r="O9" s="16">
        <v>83</v>
      </c>
      <c r="P9" s="18">
        <v>106</v>
      </c>
      <c r="Q9" s="19">
        <v>1</v>
      </c>
      <c r="R9" s="18">
        <v>105</v>
      </c>
    </row>
    <row r="10" spans="1:18" s="6" customFormat="1" ht="28.35" customHeight="1" x14ac:dyDescent="0.25">
      <c r="A10" s="64"/>
      <c r="B10" s="275" t="s">
        <v>131</v>
      </c>
      <c r="C10" s="271"/>
      <c r="D10" s="17" t="s">
        <v>54</v>
      </c>
      <c r="E10" s="17" t="s">
        <v>54</v>
      </c>
      <c r="F10" s="17" t="s">
        <v>54</v>
      </c>
      <c r="G10" s="17" t="s">
        <v>54</v>
      </c>
      <c r="H10" s="17" t="s">
        <v>54</v>
      </c>
      <c r="I10" s="17" t="s">
        <v>54</v>
      </c>
      <c r="J10" s="17" t="s">
        <v>54</v>
      </c>
      <c r="K10" s="17" t="s">
        <v>54</v>
      </c>
      <c r="L10" s="17" t="s">
        <v>54</v>
      </c>
      <c r="M10" s="17" t="s">
        <v>54</v>
      </c>
      <c r="N10" s="17" t="s">
        <v>54</v>
      </c>
      <c r="O10" s="17" t="s">
        <v>54</v>
      </c>
      <c r="P10" s="19" t="s">
        <v>228</v>
      </c>
      <c r="Q10" s="19" t="s">
        <v>228</v>
      </c>
      <c r="R10" s="19" t="s">
        <v>228</v>
      </c>
    </row>
    <row r="11" spans="1:18" s="6" customFormat="1" ht="28.35" customHeight="1" x14ac:dyDescent="0.25">
      <c r="A11" s="27"/>
      <c r="B11" s="90"/>
      <c r="C11" s="87" t="s">
        <v>130</v>
      </c>
      <c r="D11" s="17" t="s">
        <v>54</v>
      </c>
      <c r="E11" s="17" t="s">
        <v>54</v>
      </c>
      <c r="F11" s="17" t="s">
        <v>54</v>
      </c>
      <c r="G11" s="17" t="s">
        <v>54</v>
      </c>
      <c r="H11" s="17" t="s">
        <v>54</v>
      </c>
      <c r="I11" s="17" t="s">
        <v>54</v>
      </c>
      <c r="J11" s="17" t="s">
        <v>54</v>
      </c>
      <c r="K11" s="17" t="s">
        <v>54</v>
      </c>
      <c r="L11" s="17" t="s">
        <v>54</v>
      </c>
      <c r="M11" s="17" t="s">
        <v>54</v>
      </c>
      <c r="N11" s="17" t="s">
        <v>54</v>
      </c>
      <c r="O11" s="17" t="s">
        <v>54</v>
      </c>
      <c r="P11" s="19" t="s">
        <v>228</v>
      </c>
      <c r="Q11" s="19" t="s">
        <v>228</v>
      </c>
      <c r="R11" s="19" t="s">
        <v>228</v>
      </c>
    </row>
    <row r="12" spans="1:18" s="6" customFormat="1" ht="28.35" customHeight="1" x14ac:dyDescent="0.25">
      <c r="A12" s="27"/>
      <c r="B12" s="90"/>
      <c r="C12" s="90" t="s">
        <v>129</v>
      </c>
      <c r="D12" s="17" t="s">
        <v>54</v>
      </c>
      <c r="E12" s="17" t="s">
        <v>54</v>
      </c>
      <c r="F12" s="17" t="s">
        <v>54</v>
      </c>
      <c r="G12" s="17" t="s">
        <v>54</v>
      </c>
      <c r="H12" s="17" t="s">
        <v>54</v>
      </c>
      <c r="I12" s="17" t="s">
        <v>54</v>
      </c>
      <c r="J12" s="17" t="s">
        <v>54</v>
      </c>
      <c r="K12" s="17" t="s">
        <v>54</v>
      </c>
      <c r="L12" s="17" t="s">
        <v>54</v>
      </c>
      <c r="M12" s="17" t="s">
        <v>54</v>
      </c>
      <c r="N12" s="17" t="s">
        <v>54</v>
      </c>
      <c r="O12" s="17" t="s">
        <v>54</v>
      </c>
      <c r="P12" s="19" t="s">
        <v>228</v>
      </c>
      <c r="Q12" s="19" t="s">
        <v>228</v>
      </c>
      <c r="R12" s="19" t="s">
        <v>228</v>
      </c>
    </row>
    <row r="13" spans="1:18" s="6" customFormat="1" ht="28.35" customHeight="1" x14ac:dyDescent="0.25">
      <c r="A13" s="27"/>
      <c r="B13" s="90"/>
      <c r="C13" s="90" t="s">
        <v>128</v>
      </c>
      <c r="D13" s="17" t="s">
        <v>54</v>
      </c>
      <c r="E13" s="17" t="s">
        <v>54</v>
      </c>
      <c r="F13" s="17" t="s">
        <v>54</v>
      </c>
      <c r="G13" s="17" t="s">
        <v>54</v>
      </c>
      <c r="H13" s="17" t="s">
        <v>54</v>
      </c>
      <c r="I13" s="17" t="s">
        <v>54</v>
      </c>
      <c r="J13" s="17" t="s">
        <v>54</v>
      </c>
      <c r="K13" s="17" t="s">
        <v>54</v>
      </c>
      <c r="L13" s="17" t="s">
        <v>54</v>
      </c>
      <c r="M13" s="17" t="s">
        <v>54</v>
      </c>
      <c r="N13" s="17" t="s">
        <v>54</v>
      </c>
      <c r="O13" s="17" t="s">
        <v>54</v>
      </c>
      <c r="P13" s="19" t="s">
        <v>228</v>
      </c>
      <c r="Q13" s="19" t="s">
        <v>228</v>
      </c>
      <c r="R13" s="19" t="s">
        <v>228</v>
      </c>
    </row>
    <row r="14" spans="1:18" s="6" customFormat="1" ht="28.35" customHeight="1" x14ac:dyDescent="0.25">
      <c r="A14" s="27"/>
      <c r="B14" s="90"/>
      <c r="C14" s="90" t="s">
        <v>127</v>
      </c>
      <c r="D14" s="17" t="s">
        <v>54</v>
      </c>
      <c r="E14" s="17" t="s">
        <v>54</v>
      </c>
      <c r="F14" s="17" t="s">
        <v>54</v>
      </c>
      <c r="G14" s="17" t="s">
        <v>54</v>
      </c>
      <c r="H14" s="17" t="s">
        <v>54</v>
      </c>
      <c r="I14" s="17" t="s">
        <v>54</v>
      </c>
      <c r="J14" s="17" t="s">
        <v>54</v>
      </c>
      <c r="K14" s="17" t="s">
        <v>54</v>
      </c>
      <c r="L14" s="17" t="s">
        <v>54</v>
      </c>
      <c r="M14" s="17" t="s">
        <v>54</v>
      </c>
      <c r="N14" s="17" t="s">
        <v>54</v>
      </c>
      <c r="O14" s="17" t="s">
        <v>54</v>
      </c>
      <c r="P14" s="19" t="s">
        <v>228</v>
      </c>
      <c r="Q14" s="19" t="s">
        <v>228</v>
      </c>
      <c r="R14" s="19" t="s">
        <v>228</v>
      </c>
    </row>
    <row r="15" spans="1:18" s="6" customFormat="1" ht="28.35" customHeight="1" x14ac:dyDescent="0.25">
      <c r="A15" s="27"/>
      <c r="B15" s="90"/>
      <c r="C15" s="20" t="s">
        <v>152</v>
      </c>
      <c r="D15" s="17" t="s">
        <v>54</v>
      </c>
      <c r="E15" s="17" t="s">
        <v>54</v>
      </c>
      <c r="F15" s="17" t="s">
        <v>54</v>
      </c>
      <c r="G15" s="17" t="s">
        <v>54</v>
      </c>
      <c r="H15" s="17" t="s">
        <v>54</v>
      </c>
      <c r="I15" s="17" t="s">
        <v>54</v>
      </c>
      <c r="J15" s="17" t="s">
        <v>54</v>
      </c>
      <c r="K15" s="17" t="s">
        <v>54</v>
      </c>
      <c r="L15" s="17" t="s">
        <v>54</v>
      </c>
      <c r="M15" s="17" t="s">
        <v>54</v>
      </c>
      <c r="N15" s="17" t="s">
        <v>54</v>
      </c>
      <c r="O15" s="17" t="s">
        <v>54</v>
      </c>
      <c r="P15" s="19" t="s">
        <v>228</v>
      </c>
      <c r="Q15" s="19" t="s">
        <v>228</v>
      </c>
      <c r="R15" s="19" t="s">
        <v>228</v>
      </c>
    </row>
    <row r="16" spans="1:18" s="6" customFormat="1" ht="28.35" customHeight="1" x14ac:dyDescent="0.25">
      <c r="A16" s="27"/>
      <c r="B16" s="90"/>
      <c r="C16" s="90" t="s">
        <v>126</v>
      </c>
      <c r="D16" s="17" t="s">
        <v>54</v>
      </c>
      <c r="E16" s="17" t="s">
        <v>54</v>
      </c>
      <c r="F16" s="17" t="s">
        <v>54</v>
      </c>
      <c r="G16" s="17" t="s">
        <v>54</v>
      </c>
      <c r="H16" s="17" t="s">
        <v>54</v>
      </c>
      <c r="I16" s="17" t="s">
        <v>54</v>
      </c>
      <c r="J16" s="17" t="s">
        <v>54</v>
      </c>
      <c r="K16" s="17" t="s">
        <v>54</v>
      </c>
      <c r="L16" s="17" t="s">
        <v>54</v>
      </c>
      <c r="M16" s="17" t="s">
        <v>54</v>
      </c>
      <c r="N16" s="17" t="s">
        <v>54</v>
      </c>
      <c r="O16" s="17" t="s">
        <v>54</v>
      </c>
      <c r="P16" s="19" t="s">
        <v>228</v>
      </c>
      <c r="Q16" s="19" t="s">
        <v>228</v>
      </c>
      <c r="R16" s="19" t="s">
        <v>228</v>
      </c>
    </row>
    <row r="17" spans="1:18" s="6" customFormat="1" ht="28.35" customHeight="1" x14ac:dyDescent="0.25">
      <c r="A17" s="27"/>
      <c r="B17" s="90"/>
      <c r="C17" s="90" t="s">
        <v>125</v>
      </c>
      <c r="D17" s="17" t="s">
        <v>54</v>
      </c>
      <c r="E17" s="17" t="s">
        <v>54</v>
      </c>
      <c r="F17" s="17" t="s">
        <v>54</v>
      </c>
      <c r="G17" s="17" t="s">
        <v>54</v>
      </c>
      <c r="H17" s="17" t="s">
        <v>54</v>
      </c>
      <c r="I17" s="17" t="s">
        <v>54</v>
      </c>
      <c r="J17" s="17" t="s">
        <v>54</v>
      </c>
      <c r="K17" s="17" t="s">
        <v>54</v>
      </c>
      <c r="L17" s="17" t="s">
        <v>54</v>
      </c>
      <c r="M17" s="17" t="s">
        <v>54</v>
      </c>
      <c r="N17" s="17" t="s">
        <v>54</v>
      </c>
      <c r="O17" s="17" t="s">
        <v>54</v>
      </c>
      <c r="P17" s="19" t="s">
        <v>228</v>
      </c>
      <c r="Q17" s="19" t="s">
        <v>228</v>
      </c>
      <c r="R17" s="19" t="s">
        <v>228</v>
      </c>
    </row>
    <row r="18" spans="1:18" s="6" customFormat="1" ht="28.35" customHeight="1" x14ac:dyDescent="0.25">
      <c r="A18" s="27"/>
      <c r="B18" s="88"/>
      <c r="C18" s="20" t="s">
        <v>83</v>
      </c>
      <c r="D18" s="17" t="s">
        <v>54</v>
      </c>
      <c r="E18" s="17" t="s">
        <v>54</v>
      </c>
      <c r="F18" s="17" t="s">
        <v>54</v>
      </c>
      <c r="G18" s="17" t="s">
        <v>54</v>
      </c>
      <c r="H18" s="17" t="s">
        <v>54</v>
      </c>
      <c r="I18" s="17" t="s">
        <v>54</v>
      </c>
      <c r="J18" s="17" t="s">
        <v>54</v>
      </c>
      <c r="K18" s="17" t="s">
        <v>54</v>
      </c>
      <c r="L18" s="17" t="s">
        <v>54</v>
      </c>
      <c r="M18" s="17" t="s">
        <v>54</v>
      </c>
      <c r="N18" s="17" t="s">
        <v>54</v>
      </c>
      <c r="O18" s="17" t="s">
        <v>54</v>
      </c>
      <c r="P18" s="19" t="s">
        <v>228</v>
      </c>
      <c r="Q18" s="19" t="s">
        <v>228</v>
      </c>
      <c r="R18" s="19" t="s">
        <v>228</v>
      </c>
    </row>
    <row r="19" spans="1:18" s="6" customFormat="1" ht="28.35" customHeight="1" x14ac:dyDescent="0.25">
      <c r="B19" s="270" t="s">
        <v>151</v>
      </c>
      <c r="C19" s="271"/>
      <c r="D19" s="17">
        <v>52</v>
      </c>
      <c r="E19" s="17" t="s">
        <v>54</v>
      </c>
      <c r="F19" s="17">
        <v>52</v>
      </c>
      <c r="G19" s="17">
        <v>25</v>
      </c>
      <c r="H19" s="17" t="s">
        <v>54</v>
      </c>
      <c r="I19" s="17">
        <v>25</v>
      </c>
      <c r="J19" s="17">
        <v>29</v>
      </c>
      <c r="K19" s="17" t="s">
        <v>54</v>
      </c>
      <c r="L19" s="17">
        <v>29</v>
      </c>
      <c r="M19" s="17">
        <v>83</v>
      </c>
      <c r="N19" s="17" t="s">
        <v>54</v>
      </c>
      <c r="O19" s="17">
        <v>83</v>
      </c>
      <c r="P19" s="19">
        <v>106</v>
      </c>
      <c r="Q19" s="19">
        <v>1</v>
      </c>
      <c r="R19" s="19">
        <v>105</v>
      </c>
    </row>
    <row r="20" spans="1:18" s="6" customFormat="1" ht="28.35" customHeight="1" x14ac:dyDescent="0.25">
      <c r="A20" s="27"/>
      <c r="B20" s="65"/>
      <c r="C20" s="87" t="s">
        <v>124</v>
      </c>
      <c r="D20" s="17">
        <v>10</v>
      </c>
      <c r="E20" s="17" t="s">
        <v>54</v>
      </c>
      <c r="F20" s="17">
        <v>10</v>
      </c>
      <c r="G20" s="17">
        <v>3</v>
      </c>
      <c r="H20" s="17" t="s">
        <v>54</v>
      </c>
      <c r="I20" s="17">
        <v>3</v>
      </c>
      <c r="J20" s="17">
        <v>3</v>
      </c>
      <c r="K20" s="17" t="s">
        <v>54</v>
      </c>
      <c r="L20" s="17">
        <v>3</v>
      </c>
      <c r="M20" s="17">
        <v>16</v>
      </c>
      <c r="N20" s="17" t="s">
        <v>54</v>
      </c>
      <c r="O20" s="17">
        <v>16</v>
      </c>
      <c r="P20" s="19">
        <v>23</v>
      </c>
      <c r="Q20" s="19">
        <v>1</v>
      </c>
      <c r="R20" s="19">
        <v>22</v>
      </c>
    </row>
    <row r="21" spans="1:18" s="6" customFormat="1" ht="28.35" customHeight="1" x14ac:dyDescent="0.25">
      <c r="A21" s="27"/>
      <c r="B21" s="65"/>
      <c r="C21" s="90" t="s">
        <v>123</v>
      </c>
      <c r="D21" s="17" t="s">
        <v>54</v>
      </c>
      <c r="E21" s="17" t="s">
        <v>54</v>
      </c>
      <c r="F21" s="17" t="s">
        <v>54</v>
      </c>
      <c r="G21" s="17" t="s">
        <v>54</v>
      </c>
      <c r="H21" s="17" t="s">
        <v>54</v>
      </c>
      <c r="I21" s="17" t="s">
        <v>54</v>
      </c>
      <c r="J21" s="17" t="s">
        <v>54</v>
      </c>
      <c r="K21" s="17" t="s">
        <v>54</v>
      </c>
      <c r="L21" s="17" t="s">
        <v>54</v>
      </c>
      <c r="M21" s="17" t="s">
        <v>54</v>
      </c>
      <c r="N21" s="17" t="s">
        <v>54</v>
      </c>
      <c r="O21" s="17" t="s">
        <v>54</v>
      </c>
      <c r="P21" s="19">
        <v>1</v>
      </c>
      <c r="Q21" s="19" t="s">
        <v>228</v>
      </c>
      <c r="R21" s="19">
        <v>1</v>
      </c>
    </row>
    <row r="22" spans="1:18" ht="28.35" customHeight="1" x14ac:dyDescent="0.25">
      <c r="A22" s="27"/>
      <c r="B22" s="65"/>
      <c r="C22" s="20" t="s">
        <v>149</v>
      </c>
      <c r="D22" s="17" t="s">
        <v>54</v>
      </c>
      <c r="E22" s="17" t="s">
        <v>54</v>
      </c>
      <c r="F22" s="17" t="s">
        <v>54</v>
      </c>
      <c r="G22" s="17" t="s">
        <v>54</v>
      </c>
      <c r="H22" s="17" t="s">
        <v>54</v>
      </c>
      <c r="I22" s="17" t="s">
        <v>54</v>
      </c>
      <c r="J22" s="17" t="s">
        <v>54</v>
      </c>
      <c r="K22" s="17" t="s">
        <v>54</v>
      </c>
      <c r="L22" s="17" t="s">
        <v>54</v>
      </c>
      <c r="M22" s="17" t="s">
        <v>54</v>
      </c>
      <c r="N22" s="17" t="s">
        <v>54</v>
      </c>
      <c r="O22" s="17" t="s">
        <v>54</v>
      </c>
      <c r="P22" s="19" t="s">
        <v>228</v>
      </c>
      <c r="Q22" s="19" t="s">
        <v>228</v>
      </c>
      <c r="R22" s="19" t="s">
        <v>228</v>
      </c>
    </row>
    <row r="23" spans="1:18" ht="28.35" customHeight="1" x14ac:dyDescent="0.25">
      <c r="A23" s="27"/>
      <c r="B23" s="65"/>
      <c r="C23" s="90" t="s">
        <v>122</v>
      </c>
      <c r="D23" s="17">
        <v>42</v>
      </c>
      <c r="E23" s="17" t="s">
        <v>54</v>
      </c>
      <c r="F23" s="17">
        <v>42</v>
      </c>
      <c r="G23" s="17">
        <v>21</v>
      </c>
      <c r="H23" s="17" t="s">
        <v>54</v>
      </c>
      <c r="I23" s="17">
        <v>21</v>
      </c>
      <c r="J23" s="17">
        <v>24</v>
      </c>
      <c r="K23" s="17" t="s">
        <v>54</v>
      </c>
      <c r="L23" s="17">
        <v>24</v>
      </c>
      <c r="M23" s="17">
        <v>65</v>
      </c>
      <c r="N23" s="17" t="s">
        <v>54</v>
      </c>
      <c r="O23" s="17">
        <v>65</v>
      </c>
      <c r="P23" s="19">
        <v>80</v>
      </c>
      <c r="Q23" s="19" t="s">
        <v>228</v>
      </c>
      <c r="R23" s="19">
        <v>80</v>
      </c>
    </row>
    <row r="24" spans="1:18" ht="28.35" customHeight="1" x14ac:dyDescent="0.25">
      <c r="A24" s="27"/>
      <c r="B24" s="65"/>
      <c r="C24" s="20" t="s">
        <v>150</v>
      </c>
      <c r="D24" s="17" t="s">
        <v>54</v>
      </c>
      <c r="E24" s="17" t="s">
        <v>54</v>
      </c>
      <c r="F24" s="17" t="s">
        <v>54</v>
      </c>
      <c r="G24" s="17" t="s">
        <v>54</v>
      </c>
      <c r="H24" s="17" t="s">
        <v>54</v>
      </c>
      <c r="I24" s="17" t="s">
        <v>54</v>
      </c>
      <c r="J24" s="17" t="s">
        <v>54</v>
      </c>
      <c r="K24" s="17" t="s">
        <v>54</v>
      </c>
      <c r="L24" s="17" t="s">
        <v>54</v>
      </c>
      <c r="M24" s="17">
        <v>1</v>
      </c>
      <c r="N24" s="17" t="s">
        <v>54</v>
      </c>
      <c r="O24" s="17">
        <v>1</v>
      </c>
      <c r="P24" s="19" t="s">
        <v>228</v>
      </c>
      <c r="Q24" s="19" t="s">
        <v>228</v>
      </c>
      <c r="R24" s="19" t="s">
        <v>228</v>
      </c>
    </row>
    <row r="25" spans="1:18" ht="28.35" customHeight="1" x14ac:dyDescent="0.25">
      <c r="A25" s="27"/>
      <c r="B25" s="65"/>
      <c r="C25" s="90" t="s">
        <v>121</v>
      </c>
      <c r="D25" s="17" t="s">
        <v>54</v>
      </c>
      <c r="E25" s="17" t="s">
        <v>54</v>
      </c>
      <c r="F25" s="17" t="s">
        <v>54</v>
      </c>
      <c r="G25" s="17">
        <v>1</v>
      </c>
      <c r="H25" s="17" t="s">
        <v>54</v>
      </c>
      <c r="I25" s="17">
        <v>1</v>
      </c>
      <c r="J25" s="17">
        <v>2</v>
      </c>
      <c r="K25" s="17" t="s">
        <v>54</v>
      </c>
      <c r="L25" s="17">
        <v>2</v>
      </c>
      <c r="M25" s="17" t="s">
        <v>54</v>
      </c>
      <c r="N25" s="17" t="s">
        <v>54</v>
      </c>
      <c r="O25" s="17" t="s">
        <v>54</v>
      </c>
      <c r="P25" s="19">
        <v>1</v>
      </c>
      <c r="Q25" s="19" t="s">
        <v>228</v>
      </c>
      <c r="R25" s="19">
        <v>1</v>
      </c>
    </row>
    <row r="26" spans="1:18" ht="28.35" customHeight="1" x14ac:dyDescent="0.25">
      <c r="A26" s="86"/>
      <c r="B26" s="66"/>
      <c r="C26" s="21" t="s">
        <v>83</v>
      </c>
      <c r="D26" s="22" t="s">
        <v>54</v>
      </c>
      <c r="E26" s="22" t="s">
        <v>54</v>
      </c>
      <c r="F26" s="22" t="s">
        <v>54</v>
      </c>
      <c r="G26" s="22" t="s">
        <v>54</v>
      </c>
      <c r="H26" s="22" t="s">
        <v>54</v>
      </c>
      <c r="I26" s="22" t="s">
        <v>54</v>
      </c>
      <c r="J26" s="22" t="s">
        <v>54</v>
      </c>
      <c r="K26" s="22" t="s">
        <v>54</v>
      </c>
      <c r="L26" s="22" t="s">
        <v>54</v>
      </c>
      <c r="M26" s="22">
        <v>1</v>
      </c>
      <c r="N26" s="22" t="s">
        <v>54</v>
      </c>
      <c r="O26" s="22">
        <v>1</v>
      </c>
      <c r="P26" s="23">
        <v>1</v>
      </c>
      <c r="Q26" s="23" t="s">
        <v>228</v>
      </c>
      <c r="R26" s="23">
        <v>1</v>
      </c>
    </row>
    <row r="27" spans="1:18" s="6" customFormat="1" x14ac:dyDescent="0.25">
      <c r="C27" s="2"/>
      <c r="R27" s="13" t="s">
        <v>107</v>
      </c>
    </row>
  </sheetData>
  <sheetProtection formatCells="0"/>
  <customSheetViews>
    <customSheetView guid="{B85FBE7A-FD4F-4E2C-9D87-BE65D6EB8992}" scale="85" showPageBreaks="1" printArea="1" view="pageLayout" topLeftCell="A12">
      <selection activeCell="S26" sqref="S26"/>
      <pageMargins left="0.25" right="0.25" top="0.75" bottom="0.75" header="0.3" footer="0.3"/>
      <pageSetup paperSize="9" fitToWidth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 topLeftCell="A12">
      <selection activeCell="S26" sqref="S26"/>
      <pageMargins left="0.25" right="0.25" top="0.75" bottom="0.75" header="0.3" footer="0.3"/>
      <pageSetup paperSize="9" fitToWidth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 topLeftCell="A12">
      <selection activeCell="R20" sqref="R20"/>
      <pageMargins left="0.25" right="0.25" top="0.75" bottom="0.75" header="0.3" footer="0.3"/>
      <pageSetup paperSize="9" fitToWidth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 topLeftCell="A14">
      <selection activeCell="AG11" sqref="AG11"/>
      <pageMargins left="0.25" right="0.25" top="0.75" bottom="0.75" header="0.3" footer="0.3"/>
      <pageSetup paperSize="9" fitToWidth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Q13" sqref="Q13"/>
      <pageMargins left="0.25" right="0.25" top="0.75" bottom="0.75" header="0.3" footer="0.3"/>
      <pageSetup paperSize="9" fitToWidth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>
      <selection activeCell="D1" sqref="D1:R1048576"/>
      <pageMargins left="0.25" right="0.25" top="0.75" bottom="0.75" header="0.3" footer="0.3"/>
      <pageSetup paperSize="9" fitToWidth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 topLeftCell="A14">
      <selection activeCell="AG11" sqref="AG11"/>
      <pageMargins left="0.25" right="0.25" top="0.75" bottom="0.75" header="0.3" footer="0.3"/>
      <pageSetup paperSize="9" fitToWidth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 topLeftCell="A12">
      <selection activeCell="R20" sqref="R20"/>
      <pageMargins left="0.25" right="0.25" top="0.75" bottom="0.75" header="0.3" footer="0.3"/>
      <pageSetup paperSize="9" fitToWidth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 topLeftCell="A12">
      <selection activeCell="R20" sqref="R20"/>
      <pageMargins left="0.25" right="0.25" top="0.75" bottom="0.75" header="0.3" footer="0.3"/>
      <pageSetup paperSize="9" fitToWidth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 topLeftCell="A12">
      <selection activeCell="S26" sqref="S26"/>
      <pageMargins left="0.25" right="0.25" top="0.75" bottom="0.75" header="0.3" footer="0.3"/>
      <pageSetup paperSize="9" fitToWidth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>
      <selection activeCell="S26" sqref="S26"/>
      <pageMargins left="0.25" right="0.25" top="0.75" bottom="0.75" header="0.3" footer="0.3"/>
      <pageSetup paperSize="9" fitToWidth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9">
    <mergeCell ref="B19:C19"/>
    <mergeCell ref="G7:I7"/>
    <mergeCell ref="J7:L7"/>
    <mergeCell ref="M7:O7"/>
    <mergeCell ref="P7:R7"/>
    <mergeCell ref="A9:C9"/>
    <mergeCell ref="A7:C8"/>
    <mergeCell ref="D7:F7"/>
    <mergeCell ref="B10:C10"/>
  </mergeCells>
  <phoneticPr fontId="2"/>
  <pageMargins left="0.25" right="0.25" top="0.75" bottom="0.75" header="0.3" footer="0.3"/>
  <pageSetup paperSize="9" fitToWidth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8"/>
  <sheetViews>
    <sheetView view="pageLayout" zoomScale="85" zoomScaleNormal="100" zoomScaleSheetLayoutView="100" zoomScalePageLayoutView="85" workbookViewId="0"/>
  </sheetViews>
  <sheetFormatPr defaultColWidth="12.46484375" defaultRowHeight="12" x14ac:dyDescent="0.25"/>
  <cols>
    <col min="1" max="2" width="14.46484375" style="2" customWidth="1"/>
    <col min="3" max="7" width="14.33203125" style="2" customWidth="1"/>
    <col min="8" max="16384" width="12.46484375" style="2"/>
  </cols>
  <sheetData>
    <row r="1" spans="1:11" s="5" customFormat="1" ht="18.75" x14ac:dyDescent="0.25">
      <c r="A1" s="4" t="str">
        <f ca="1">MID(CELL("FILENAME",A1),FIND("]",CELL("FILENAME",A1))+1,99)&amp;"　"&amp;"とよなか男女共同参画推進センターすてっぷの利用状況"</f>
        <v>104　とよなか男女共同参画推進センターすてっぷの利用状況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s="77" customFormat="1" ht="1.3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11" ht="1.35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 ht="1.35" customHeight="1" x14ac:dyDescent="0.25"/>
    <row r="7" spans="1:11" s="91" customFormat="1" ht="25.35" customHeight="1" x14ac:dyDescent="0.25">
      <c r="A7" s="171" t="s">
        <v>10</v>
      </c>
      <c r="B7" s="172"/>
      <c r="C7" s="93" t="s">
        <v>216</v>
      </c>
      <c r="D7" s="93" t="s">
        <v>217</v>
      </c>
      <c r="E7" s="93" t="s">
        <v>218</v>
      </c>
      <c r="F7" s="95" t="s">
        <v>219</v>
      </c>
      <c r="G7" s="95" t="s">
        <v>220</v>
      </c>
    </row>
    <row r="8" spans="1:11" ht="42" customHeight="1" x14ac:dyDescent="0.25">
      <c r="A8" s="169" t="s">
        <v>7</v>
      </c>
      <c r="B8" s="8" t="s">
        <v>140</v>
      </c>
      <c r="C8" s="9">
        <v>1268</v>
      </c>
      <c r="D8" s="9">
        <v>1329</v>
      </c>
      <c r="E8" s="9">
        <v>1401</v>
      </c>
      <c r="F8" s="96">
        <v>1259</v>
      </c>
      <c r="G8" s="10">
        <v>1260</v>
      </c>
    </row>
    <row r="9" spans="1:11" ht="42" customHeight="1" x14ac:dyDescent="0.25">
      <c r="A9" s="169"/>
      <c r="B9" s="8" t="s">
        <v>141</v>
      </c>
      <c r="C9" s="9">
        <v>662</v>
      </c>
      <c r="D9" s="9">
        <v>718</v>
      </c>
      <c r="E9" s="9">
        <v>717</v>
      </c>
      <c r="F9" s="96">
        <v>819</v>
      </c>
      <c r="G9" s="10">
        <v>808</v>
      </c>
    </row>
    <row r="10" spans="1:11" ht="42" customHeight="1" x14ac:dyDescent="0.25">
      <c r="A10" s="173" t="s">
        <v>138</v>
      </c>
      <c r="B10" s="81" t="s">
        <v>6</v>
      </c>
      <c r="C10" s="9">
        <v>47970</v>
      </c>
      <c r="D10" s="9">
        <v>64817</v>
      </c>
      <c r="E10" s="9">
        <v>58051</v>
      </c>
      <c r="F10" s="96">
        <v>75875</v>
      </c>
      <c r="G10" s="10">
        <v>82229</v>
      </c>
    </row>
    <row r="11" spans="1:11" ht="42" customHeight="1" x14ac:dyDescent="0.25">
      <c r="A11" s="169"/>
      <c r="B11" s="81" t="s">
        <v>5</v>
      </c>
      <c r="C11" s="9">
        <v>21342</v>
      </c>
      <c r="D11" s="9">
        <v>21771</v>
      </c>
      <c r="E11" s="9">
        <v>22631</v>
      </c>
      <c r="F11" s="96">
        <v>25261</v>
      </c>
      <c r="G11" s="10">
        <v>23741</v>
      </c>
    </row>
    <row r="12" spans="1:11" ht="42" customHeight="1" x14ac:dyDescent="0.25">
      <c r="A12" s="173" t="s">
        <v>139</v>
      </c>
      <c r="B12" s="81" t="s">
        <v>2</v>
      </c>
      <c r="C12" s="9">
        <v>321</v>
      </c>
      <c r="D12" s="9">
        <v>194</v>
      </c>
      <c r="E12" s="9">
        <v>182</v>
      </c>
      <c r="F12" s="96">
        <v>408</v>
      </c>
      <c r="G12" s="10">
        <v>469</v>
      </c>
    </row>
    <row r="13" spans="1:11" ht="42" customHeight="1" x14ac:dyDescent="0.25">
      <c r="A13" s="169"/>
      <c r="B13" s="81" t="s">
        <v>1</v>
      </c>
      <c r="C13" s="9">
        <v>7663</v>
      </c>
      <c r="D13" s="9">
        <v>5163</v>
      </c>
      <c r="E13" s="9">
        <v>4170</v>
      </c>
      <c r="F13" s="96">
        <v>12523</v>
      </c>
      <c r="G13" s="10">
        <v>16758</v>
      </c>
    </row>
    <row r="14" spans="1:11" ht="42" customHeight="1" x14ac:dyDescent="0.25">
      <c r="A14" s="174" t="s">
        <v>4</v>
      </c>
      <c r="B14" s="81" t="s">
        <v>2</v>
      </c>
      <c r="C14" s="9">
        <v>2479</v>
      </c>
      <c r="D14" s="9">
        <v>1135</v>
      </c>
      <c r="E14" s="9">
        <v>975</v>
      </c>
      <c r="F14" s="96">
        <v>2741</v>
      </c>
      <c r="G14" s="10">
        <v>3342</v>
      </c>
    </row>
    <row r="15" spans="1:11" ht="42" customHeight="1" x14ac:dyDescent="0.25">
      <c r="A15" s="174"/>
      <c r="B15" s="81" t="s">
        <v>1</v>
      </c>
      <c r="C15" s="9">
        <v>11820</v>
      </c>
      <c r="D15" s="9">
        <v>5671</v>
      </c>
      <c r="E15" s="9">
        <v>5363</v>
      </c>
      <c r="F15" s="96">
        <v>16120</v>
      </c>
      <c r="G15" s="10">
        <v>21595</v>
      </c>
    </row>
    <row r="16" spans="1:11" ht="42" customHeight="1" x14ac:dyDescent="0.25">
      <c r="A16" s="169" t="s">
        <v>3</v>
      </c>
      <c r="B16" s="81" t="s">
        <v>2</v>
      </c>
      <c r="C16" s="9">
        <v>539</v>
      </c>
      <c r="D16" s="9">
        <v>443</v>
      </c>
      <c r="E16" s="9">
        <v>305</v>
      </c>
      <c r="F16" s="96">
        <v>924</v>
      </c>
      <c r="G16" s="10">
        <v>811</v>
      </c>
    </row>
    <row r="17" spans="1:7" ht="42" customHeight="1" x14ac:dyDescent="0.25">
      <c r="A17" s="170"/>
      <c r="B17" s="83" t="s">
        <v>1</v>
      </c>
      <c r="C17" s="11">
        <v>4039</v>
      </c>
      <c r="D17" s="11">
        <v>4242</v>
      </c>
      <c r="E17" s="11">
        <v>2111</v>
      </c>
      <c r="F17" s="97">
        <v>8101</v>
      </c>
      <c r="G17" s="12">
        <v>7490</v>
      </c>
    </row>
    <row r="18" spans="1:7" x14ac:dyDescent="0.25">
      <c r="G18" s="13" t="s">
        <v>0</v>
      </c>
    </row>
  </sheetData>
  <sheetProtection formatCells="0"/>
  <customSheetViews>
    <customSheetView guid="{B85FBE7A-FD4F-4E2C-9D87-BE65D6EB8992}" showPageBreaks="1" printArea="1" view="pageBreakPreview">
      <selection activeCell="E12" sqref="E12"/>
      <pageMargins left="0.23622047244094491" right="0.23622047244094491" top="0.74803149606299213" bottom="0.74803149606299213" header="0.31496062992125984" footer="0.31496062992125984"/>
      <pageSetup paperSize="9" scale="99" fitToHeight="0" orientation="portrait" r:id="rId1"/>
      <headerFooter alignWithMargins="0">
        <oddFooter>&amp;C&amp;A</oddFooter>
      </headerFooter>
    </customSheetView>
    <customSheetView guid="{5CF20DE6-4F86-4629-9805-B39A5A37ED18}" showPageBreaks="1" printArea="1" view="pageBreakPreview">
      <selection activeCell="E12" sqref="E12"/>
      <pageMargins left="0.23622047244094491" right="0.23622047244094491" top="0.74803149606299213" bottom="0.74803149606299213" header="0.31496062992125984" footer="0.31496062992125984"/>
      <pageSetup paperSize="9" scale="99" fitToHeight="0" orientation="portrait" r:id="rId2"/>
      <headerFooter alignWithMargins="0">
        <oddFooter>&amp;C&amp;A</oddFooter>
      </headerFooter>
    </customSheetView>
    <customSheetView guid="{59439C9B-D5B2-4A26-8587-17FB5044DD23}" showPageBreaks="1" printArea="1" view="pageBreakPreview" topLeftCell="A7">
      <selection activeCell="G13" sqref="G13"/>
      <pageMargins left="0.23622047244094491" right="0.23622047244094491" top="0.74803149606299213" bottom="0.74803149606299213" header="0.31496062992125984" footer="0.31496062992125984"/>
      <pageSetup paperSize="9" scale="99" fitToHeight="0" orientation="portrait" r:id="rId3"/>
      <headerFooter alignWithMargins="0">
        <oddFooter>&amp;C&amp;A</oddFooter>
      </headerFooter>
    </customSheetView>
    <customSheetView guid="{30DC830A-C750-4BFA-8309-F5503DD76BE2}" scale="85" showPageBreaks="1" printArea="1" view="pageLayout">
      <selection activeCell="G11" sqref="G11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G11" sqref="G11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>
      <selection activeCell="G11" sqref="G11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howPageBreaks="1" printArea="1" view="pageBreakPreview" topLeftCell="A7">
      <selection activeCell="G13" sqref="G13"/>
      <pageMargins left="0.23622047244094491" right="0.23622047244094491" top="0.74803149606299213" bottom="0.74803149606299213" header="0.31496062992125984" footer="0.31496062992125984"/>
      <pageSetup paperSize="9" scale="99" fitToHeight="0" orientation="portrait" r:id="rId8"/>
      <headerFooter alignWithMargins="0">
        <oddFooter>&amp;C&amp;A</oddFooter>
      </headerFooter>
    </customSheetView>
    <customSheetView guid="{04EBE07F-30DD-4EA6-B961-45D14852912C}" showPageBreaks="1" printArea="1" view="pageBreakPreview">
      <selection activeCell="E12" sqref="E12"/>
      <pageMargins left="0.23622047244094491" right="0.23622047244094491" top="0.74803149606299213" bottom="0.74803149606299213" header="0.31496062992125984" footer="0.31496062992125984"/>
      <pageSetup paperSize="9" scale="99" fitToHeight="0" orientation="portrait" r:id="rId9"/>
      <headerFooter alignWithMargins="0">
        <oddFooter>&amp;C&amp;A</oddFooter>
      </headerFooter>
    </customSheetView>
    <customSheetView guid="{B15C19A8-100A-4070-8981-6C2BFE0629BB}" scale="85" showPageBreaks="1" printArea="1" view="pageLayout" topLeftCell="A2">
      <selection activeCell="F8" sqref="F8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howPageBreaks="1" printArea="1" view="pageBreakPreview">
      <selection activeCell="E12" sqref="E12"/>
      <pageMargins left="0.23622047244094491" right="0.23622047244094491" top="0.74803149606299213" bottom="0.74803149606299213" header="0.31496062992125984" footer="0.31496062992125984"/>
      <pageSetup paperSize="9" scale="99" fitToHeight="0" orientation="portrait" r:id="rId11"/>
      <headerFooter alignWithMargins="0">
        <oddFooter>&amp;C&amp;A</oddFooter>
      </headerFooter>
    </customSheetView>
  </customSheetViews>
  <mergeCells count="6">
    <mergeCell ref="A16:A17"/>
    <mergeCell ref="A7:B7"/>
    <mergeCell ref="A8:A9"/>
    <mergeCell ref="A10:A11"/>
    <mergeCell ref="A12:A13"/>
    <mergeCell ref="A14:A15"/>
  </mergeCells>
  <phoneticPr fontId="2"/>
  <pageMargins left="0.23622047244094491" right="0.23622047244094491" top="0.74803149606299213" bottom="0.74803149606299213" header="0.31496062992125984" footer="0.31496062992125984"/>
  <pageSetup paperSize="9" scale="99" fitToHeight="0" orientation="portrait" r:id="rId12"/>
  <headerFooter>
    <oddFooter>&amp;L&amp;"HGSｺﾞｼｯｸM,ﾒﾃﾞｨｳﾑ"&amp;A&amp;R&amp;"HGPｺﾞｼｯｸM,ﾒﾃﾞｨｳﾑ"&amp;A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8"/>
  <sheetViews>
    <sheetView view="pageLayout" zoomScale="85" zoomScaleNormal="80" zoomScaleSheetLayoutView="100" zoomScalePageLayoutView="85" workbookViewId="0"/>
  </sheetViews>
  <sheetFormatPr defaultColWidth="1.6640625" defaultRowHeight="12" x14ac:dyDescent="0.25"/>
  <cols>
    <col min="1" max="1" width="20.46484375" style="2" customWidth="1"/>
    <col min="2" max="2" width="9.1328125" style="2" customWidth="1"/>
    <col min="3" max="4" width="14.19921875" style="2" customWidth="1"/>
    <col min="5" max="6" width="7.1328125" style="2" customWidth="1"/>
    <col min="7" max="7" width="14.19921875" style="62" customWidth="1"/>
    <col min="8" max="8" width="14.19921875" style="2" customWidth="1"/>
    <col min="9" max="16384" width="1.6640625" style="2"/>
  </cols>
  <sheetData>
    <row r="1" spans="1:8" s="5" customFormat="1" ht="18.75" x14ac:dyDescent="0.25">
      <c r="A1" s="4" t="str">
        <f ca="1">MID(CELL("FILENAME",A1),FIND("]",CELL("FILENAME",A1))+1,99)&amp;"　"&amp;"市民公益活動支援センターの利用状況"</f>
        <v>105　市民公益活動支援センターの利用状況</v>
      </c>
      <c r="B1" s="4"/>
      <c r="C1" s="4"/>
      <c r="D1" s="4"/>
      <c r="E1" s="4"/>
      <c r="F1" s="4"/>
      <c r="G1" s="59"/>
      <c r="H1" s="4"/>
    </row>
    <row r="2" spans="1:8" ht="12" customHeight="1" x14ac:dyDescent="0.25">
      <c r="A2" s="6"/>
      <c r="B2" s="6"/>
      <c r="C2" s="6"/>
      <c r="D2" s="6"/>
      <c r="E2" s="6"/>
      <c r="F2" s="6"/>
      <c r="G2" s="60"/>
      <c r="H2" s="6"/>
    </row>
    <row r="3" spans="1:8" s="77" customFormat="1" ht="23" customHeight="1" x14ac:dyDescent="0.25">
      <c r="A3" s="6" t="s">
        <v>183</v>
      </c>
      <c r="B3" s="7"/>
      <c r="C3" s="7"/>
      <c r="D3" s="7"/>
      <c r="E3" s="7"/>
      <c r="F3" s="7"/>
      <c r="G3" s="61"/>
      <c r="H3" s="7"/>
    </row>
    <row r="4" spans="1:8" ht="12" customHeight="1" x14ac:dyDescent="0.25">
      <c r="A4" s="6"/>
      <c r="B4" s="6"/>
      <c r="C4" s="6"/>
      <c r="D4" s="6"/>
      <c r="E4" s="6"/>
      <c r="F4" s="6"/>
      <c r="G4" s="60"/>
      <c r="H4" s="6"/>
    </row>
    <row r="5" spans="1:8" s="77" customFormat="1" ht="1.35" customHeight="1" x14ac:dyDescent="0.25">
      <c r="B5" s="7"/>
      <c r="C5" s="7"/>
      <c r="D5" s="7"/>
      <c r="E5" s="7"/>
      <c r="F5" s="7"/>
      <c r="G5" s="61"/>
      <c r="H5" s="7"/>
    </row>
    <row r="6" spans="1:8" ht="1.35" customHeight="1" x14ac:dyDescent="0.25">
      <c r="E6" s="13"/>
      <c r="F6" s="13"/>
    </row>
    <row r="7" spans="1:8" s="91" customFormat="1" ht="28.35" customHeight="1" x14ac:dyDescent="0.25">
      <c r="A7" s="171" t="s">
        <v>10</v>
      </c>
      <c r="B7" s="172"/>
      <c r="C7" s="48" t="s">
        <v>9</v>
      </c>
      <c r="D7" s="48" t="s">
        <v>8</v>
      </c>
      <c r="E7" s="182" t="s">
        <v>177</v>
      </c>
      <c r="F7" s="183"/>
      <c r="G7" s="94" t="s">
        <v>184</v>
      </c>
      <c r="H7" s="94" t="s">
        <v>220</v>
      </c>
    </row>
    <row r="8" spans="1:8" ht="42" customHeight="1" x14ac:dyDescent="0.25">
      <c r="A8" s="179" t="s">
        <v>160</v>
      </c>
      <c r="B8" s="180"/>
      <c r="C8" s="9">
        <v>4679</v>
      </c>
      <c r="D8" s="9">
        <v>4568</v>
      </c>
      <c r="E8" s="98">
        <v>5267</v>
      </c>
      <c r="F8" s="99" t="s">
        <v>155</v>
      </c>
      <c r="G8" s="98">
        <v>15167</v>
      </c>
      <c r="H8" s="54">
        <v>18003</v>
      </c>
    </row>
    <row r="9" spans="1:8" ht="42" customHeight="1" x14ac:dyDescent="0.25">
      <c r="A9" s="179" t="s">
        <v>161</v>
      </c>
      <c r="B9" s="180"/>
      <c r="C9" s="9">
        <v>236</v>
      </c>
      <c r="D9" s="9">
        <v>178</v>
      </c>
      <c r="E9" s="98">
        <v>265</v>
      </c>
      <c r="F9" s="100" t="s">
        <v>156</v>
      </c>
      <c r="G9" s="98">
        <v>404</v>
      </c>
      <c r="H9" s="54">
        <v>389</v>
      </c>
    </row>
    <row r="10" spans="1:8" ht="42" customHeight="1" x14ac:dyDescent="0.25">
      <c r="A10" s="179" t="s">
        <v>135</v>
      </c>
      <c r="B10" s="81" t="s">
        <v>15</v>
      </c>
      <c r="C10" s="9">
        <v>134</v>
      </c>
      <c r="D10" s="9">
        <v>169</v>
      </c>
      <c r="E10" s="98">
        <v>187</v>
      </c>
      <c r="F10" s="100" t="s">
        <v>157</v>
      </c>
      <c r="G10" s="98">
        <v>185</v>
      </c>
      <c r="H10" s="54">
        <v>149</v>
      </c>
    </row>
    <row r="11" spans="1:8" ht="42" customHeight="1" x14ac:dyDescent="0.25">
      <c r="A11" s="181"/>
      <c r="B11" s="81" t="s">
        <v>14</v>
      </c>
      <c r="C11" s="9">
        <v>624</v>
      </c>
      <c r="D11" s="9">
        <v>913</v>
      </c>
      <c r="E11" s="98">
        <v>1204</v>
      </c>
      <c r="F11" s="100" t="s">
        <v>158</v>
      </c>
      <c r="G11" s="98">
        <v>1234</v>
      </c>
      <c r="H11" s="54">
        <v>1131</v>
      </c>
    </row>
    <row r="12" spans="1:8" ht="42" customHeight="1" x14ac:dyDescent="0.25">
      <c r="A12" s="179" t="s">
        <v>13</v>
      </c>
      <c r="B12" s="180"/>
      <c r="C12" s="9">
        <v>142</v>
      </c>
      <c r="D12" s="9">
        <v>149</v>
      </c>
      <c r="E12" s="98">
        <v>154</v>
      </c>
      <c r="F12" s="101" t="s">
        <v>163</v>
      </c>
      <c r="G12" s="98">
        <v>149</v>
      </c>
      <c r="H12" s="54">
        <v>159</v>
      </c>
    </row>
    <row r="13" spans="1:8" ht="42" customHeight="1" x14ac:dyDescent="0.25">
      <c r="A13" s="177" t="s">
        <v>191</v>
      </c>
      <c r="B13" s="178"/>
      <c r="C13" s="11">
        <v>18</v>
      </c>
      <c r="D13" s="11">
        <v>30</v>
      </c>
      <c r="E13" s="102">
        <v>32</v>
      </c>
      <c r="F13" s="103" t="s">
        <v>154</v>
      </c>
      <c r="G13" s="102">
        <v>41</v>
      </c>
      <c r="H13" s="57">
        <v>40</v>
      </c>
    </row>
    <row r="14" spans="1:8" x14ac:dyDescent="0.25">
      <c r="H14" s="63" t="s">
        <v>12</v>
      </c>
    </row>
    <row r="15" spans="1:8" x14ac:dyDescent="0.25">
      <c r="A15" s="2" t="s">
        <v>153</v>
      </c>
    </row>
    <row r="16" spans="1:8" x14ac:dyDescent="0.25">
      <c r="A16" s="2" t="s">
        <v>11</v>
      </c>
    </row>
    <row r="17" spans="1:8" ht="26" customHeight="1" x14ac:dyDescent="0.25">
      <c r="A17" s="176" t="s">
        <v>159</v>
      </c>
      <c r="B17" s="176"/>
      <c r="C17" s="176"/>
      <c r="D17" s="176"/>
      <c r="E17" s="176"/>
      <c r="F17" s="176"/>
      <c r="G17" s="176"/>
      <c r="H17" s="176"/>
    </row>
    <row r="18" spans="1:8" x14ac:dyDescent="0.25">
      <c r="A18" s="2" t="s">
        <v>192</v>
      </c>
    </row>
  </sheetData>
  <sheetProtection formatCells="0"/>
  <customSheetViews>
    <customSheetView guid="{B85FBE7A-FD4F-4E2C-9D87-BE65D6EB8992}" scale="85" showPageBreaks="1" printArea="1" view="pageLayout" topLeftCell="A7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 topLeftCell="A7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H10" sqref="H10"/>
      <colBreaks count="1" manualBreakCount="1">
        <brk id="8" max="1048575" man="1"/>
      </colBreaks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>
      <selection activeCell="H10" sqref="H10"/>
      <colBreaks count="1" manualBreakCount="1">
        <brk id="8" max="1048575" man="1"/>
      </colBreaks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 topLeftCell="A7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>
      <selection activeCell="H14" sqref="H14"/>
      <colBreaks count="1" manualBreakCount="1">
        <brk id="8" max="1048575" man="1"/>
      </colBreaks>
      <pageMargins left="0.25" right="0.25" top="0.75" bottom="0.75" header="0.3" footer="0.3"/>
      <pageSetup paperSize="9" fitToHeight="0" orientation="landscape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8">
    <mergeCell ref="A17:H17"/>
    <mergeCell ref="A13:B13"/>
    <mergeCell ref="A7:B7"/>
    <mergeCell ref="A8:B8"/>
    <mergeCell ref="A9:B9"/>
    <mergeCell ref="A10:A11"/>
    <mergeCell ref="A12:B12"/>
    <mergeCell ref="E7:F7"/>
  </mergeCells>
  <phoneticPr fontId="2"/>
  <pageMargins left="0.23622047244094491" right="0.23622047244094491" top="0.74803149606299213" bottom="0.74803149606299213" header="0.31496062992125984" footer="0.31496062992125984"/>
  <pageSetup paperSize="9" scale="99" fitToHeight="0" orientation="portrait" r:id="rId12"/>
  <headerFooter>
    <oddFooter>&amp;L&amp;"HGSｺﾞｼｯｸM,ﾒﾃﾞｨｳﾑ"&amp;A&amp;R&amp;"HGPｺﾞｼｯｸM,ﾒﾃﾞｨｳﾑ"&amp;A</oddFooter>
  </headerFooter>
  <colBreaks count="1" manualBreakCount="1">
    <brk id="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23"/>
  <sheetViews>
    <sheetView view="pageLayout" zoomScale="85" zoomScaleNormal="100" zoomScaleSheetLayoutView="90" zoomScalePageLayoutView="85" workbookViewId="0"/>
  </sheetViews>
  <sheetFormatPr defaultColWidth="1.6640625" defaultRowHeight="12" x14ac:dyDescent="0.25"/>
  <cols>
    <col min="1" max="1" width="3.19921875" style="2" customWidth="1"/>
    <col min="2" max="2" width="15.46484375" style="2" customWidth="1"/>
    <col min="3" max="3" width="8.86328125" style="2" customWidth="1"/>
    <col min="4" max="8" width="14.6640625" style="2" customWidth="1"/>
    <col min="9" max="9" width="6.1328125" style="2" bestFit="1" customWidth="1"/>
    <col min="10" max="15" width="7.796875" style="2" customWidth="1"/>
    <col min="16" max="16384" width="1.6640625" style="2"/>
  </cols>
  <sheetData>
    <row r="1" spans="1:15" s="5" customFormat="1" ht="18.75" x14ac:dyDescent="0.25">
      <c r="A1" s="4" t="str">
        <f ca="1">MID(CELL("FILENAME",A1),FIND("]",CELL("FILENAME",A1))+1,99)&amp;"　"&amp;"労働会館の利用状況"</f>
        <v>106　労働会館の利用状況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1:15" ht="1.35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ht="1.35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ht="1.35" customHeight="1" x14ac:dyDescent="0.25"/>
    <row r="7" spans="1:15" s="91" customFormat="1" ht="28.35" customHeight="1" x14ac:dyDescent="0.25">
      <c r="A7" s="171" t="s">
        <v>10</v>
      </c>
      <c r="B7" s="171"/>
      <c r="C7" s="172"/>
      <c r="D7" s="93" t="s">
        <v>216</v>
      </c>
      <c r="E7" s="93" t="s">
        <v>217</v>
      </c>
      <c r="F7" s="93" t="s">
        <v>218</v>
      </c>
      <c r="G7" s="95" t="s">
        <v>219</v>
      </c>
      <c r="H7" s="95" t="s">
        <v>220</v>
      </c>
    </row>
    <row r="8" spans="1:15" ht="42" customHeight="1" x14ac:dyDescent="0.25">
      <c r="A8" s="189" t="s">
        <v>23</v>
      </c>
      <c r="B8" s="184"/>
      <c r="C8" s="81" t="s">
        <v>20</v>
      </c>
      <c r="D8" s="9">
        <v>3600</v>
      </c>
      <c r="E8" s="9">
        <v>3525</v>
      </c>
      <c r="F8" s="9">
        <v>3191</v>
      </c>
      <c r="G8" s="96" t="s">
        <v>162</v>
      </c>
      <c r="H8" s="96" t="s">
        <v>162</v>
      </c>
    </row>
    <row r="9" spans="1:15" ht="42" customHeight="1" x14ac:dyDescent="0.25">
      <c r="A9" s="190"/>
      <c r="B9" s="191"/>
      <c r="C9" s="81" t="s">
        <v>1</v>
      </c>
      <c r="D9" s="9">
        <v>37249</v>
      </c>
      <c r="E9" s="9">
        <v>31817</v>
      </c>
      <c r="F9" s="9">
        <v>28653</v>
      </c>
      <c r="G9" s="96" t="s">
        <v>162</v>
      </c>
      <c r="H9" s="96" t="s">
        <v>162</v>
      </c>
    </row>
    <row r="10" spans="1:15" ht="42" customHeight="1" x14ac:dyDescent="0.25">
      <c r="A10" s="70"/>
      <c r="B10" s="184" t="s">
        <v>22</v>
      </c>
      <c r="C10" s="81" t="s">
        <v>20</v>
      </c>
      <c r="D10" s="9">
        <v>137</v>
      </c>
      <c r="E10" s="9">
        <v>135</v>
      </c>
      <c r="F10" s="9">
        <v>135</v>
      </c>
      <c r="G10" s="96" t="s">
        <v>162</v>
      </c>
      <c r="H10" s="96" t="s">
        <v>162</v>
      </c>
    </row>
    <row r="11" spans="1:15" ht="42" customHeight="1" x14ac:dyDescent="0.25">
      <c r="A11" s="70"/>
      <c r="B11" s="186"/>
      <c r="C11" s="81" t="s">
        <v>1</v>
      </c>
      <c r="D11" s="9">
        <v>2917</v>
      </c>
      <c r="E11" s="9">
        <v>1523</v>
      </c>
      <c r="F11" s="9">
        <v>1722</v>
      </c>
      <c r="G11" s="96" t="s">
        <v>162</v>
      </c>
      <c r="H11" s="96" t="s">
        <v>162</v>
      </c>
    </row>
    <row r="12" spans="1:15" ht="42" customHeight="1" x14ac:dyDescent="0.25">
      <c r="A12" s="70"/>
      <c r="B12" s="184" t="s">
        <v>21</v>
      </c>
      <c r="C12" s="81" t="s">
        <v>20</v>
      </c>
      <c r="D12" s="9">
        <v>262</v>
      </c>
      <c r="E12" s="9">
        <v>215</v>
      </c>
      <c r="F12" s="9">
        <v>356</v>
      </c>
      <c r="G12" s="96" t="s">
        <v>162</v>
      </c>
      <c r="H12" s="96" t="s">
        <v>162</v>
      </c>
    </row>
    <row r="13" spans="1:15" ht="42" customHeight="1" x14ac:dyDescent="0.25">
      <c r="A13" s="70"/>
      <c r="B13" s="186"/>
      <c r="C13" s="81" t="s">
        <v>1</v>
      </c>
      <c r="D13" s="9">
        <v>5610</v>
      </c>
      <c r="E13" s="9">
        <v>2849</v>
      </c>
      <c r="F13" s="9">
        <v>2885</v>
      </c>
      <c r="G13" s="96" t="s">
        <v>162</v>
      </c>
      <c r="H13" s="96" t="s">
        <v>162</v>
      </c>
    </row>
    <row r="14" spans="1:15" ht="42" customHeight="1" x14ac:dyDescent="0.25">
      <c r="A14" s="70"/>
      <c r="B14" s="187" t="s">
        <v>142</v>
      </c>
      <c r="C14" s="81" t="s">
        <v>20</v>
      </c>
      <c r="D14" s="58">
        <v>2427</v>
      </c>
      <c r="E14" s="58">
        <v>2207</v>
      </c>
      <c r="F14" s="58">
        <v>2049</v>
      </c>
      <c r="G14" s="156" t="s">
        <v>162</v>
      </c>
      <c r="H14" s="156" t="s">
        <v>162</v>
      </c>
    </row>
    <row r="15" spans="1:15" ht="42" customHeight="1" x14ac:dyDescent="0.25">
      <c r="A15" s="70"/>
      <c r="B15" s="188"/>
      <c r="C15" s="81" t="s">
        <v>1</v>
      </c>
      <c r="D15" s="9">
        <v>19511</v>
      </c>
      <c r="E15" s="9">
        <v>17988</v>
      </c>
      <c r="F15" s="9">
        <v>16954</v>
      </c>
      <c r="G15" s="96" t="s">
        <v>162</v>
      </c>
      <c r="H15" s="96" t="s">
        <v>162</v>
      </c>
    </row>
    <row r="16" spans="1:15" ht="42" customHeight="1" x14ac:dyDescent="0.25">
      <c r="A16" s="70"/>
      <c r="B16" s="184" t="s">
        <v>19</v>
      </c>
      <c r="C16" s="81" t="s">
        <v>20</v>
      </c>
      <c r="D16" s="9">
        <v>28</v>
      </c>
      <c r="E16" s="9">
        <v>30</v>
      </c>
      <c r="F16" s="9">
        <v>20</v>
      </c>
      <c r="G16" s="96" t="s">
        <v>162</v>
      </c>
      <c r="H16" s="96" t="s">
        <v>162</v>
      </c>
    </row>
    <row r="17" spans="1:8" ht="42" customHeight="1" x14ac:dyDescent="0.25">
      <c r="A17" s="70"/>
      <c r="B17" s="186"/>
      <c r="C17" s="81" t="s">
        <v>1</v>
      </c>
      <c r="D17" s="9">
        <v>1005</v>
      </c>
      <c r="E17" s="9">
        <v>571</v>
      </c>
      <c r="F17" s="9">
        <v>332</v>
      </c>
      <c r="G17" s="96" t="s">
        <v>162</v>
      </c>
      <c r="H17" s="96" t="s">
        <v>162</v>
      </c>
    </row>
    <row r="18" spans="1:8" ht="42" customHeight="1" x14ac:dyDescent="0.25">
      <c r="A18" s="70"/>
      <c r="B18" s="184" t="s">
        <v>18</v>
      </c>
      <c r="C18" s="81" t="s">
        <v>20</v>
      </c>
      <c r="D18" s="9">
        <v>702</v>
      </c>
      <c r="E18" s="9">
        <v>906</v>
      </c>
      <c r="F18" s="9">
        <v>583</v>
      </c>
      <c r="G18" s="96" t="s">
        <v>162</v>
      </c>
      <c r="H18" s="96" t="s">
        <v>162</v>
      </c>
    </row>
    <row r="19" spans="1:8" ht="42" customHeight="1" x14ac:dyDescent="0.25">
      <c r="A19" s="70"/>
      <c r="B19" s="186"/>
      <c r="C19" s="81" t="s">
        <v>1</v>
      </c>
      <c r="D19" s="9">
        <v>7239</v>
      </c>
      <c r="E19" s="9">
        <v>8296</v>
      </c>
      <c r="F19" s="9">
        <v>5722</v>
      </c>
      <c r="G19" s="96" t="s">
        <v>162</v>
      </c>
      <c r="H19" s="96" t="s">
        <v>162</v>
      </c>
    </row>
    <row r="20" spans="1:8" ht="42" customHeight="1" x14ac:dyDescent="0.25">
      <c r="A20" s="70"/>
      <c r="B20" s="184" t="s">
        <v>17</v>
      </c>
      <c r="C20" s="81" t="s">
        <v>20</v>
      </c>
      <c r="D20" s="9">
        <v>44</v>
      </c>
      <c r="E20" s="9">
        <v>32</v>
      </c>
      <c r="F20" s="9">
        <v>48</v>
      </c>
      <c r="G20" s="96" t="s">
        <v>162</v>
      </c>
      <c r="H20" s="96" t="s">
        <v>162</v>
      </c>
    </row>
    <row r="21" spans="1:8" ht="42" customHeight="1" x14ac:dyDescent="0.25">
      <c r="A21" s="71"/>
      <c r="B21" s="185"/>
      <c r="C21" s="83" t="s">
        <v>1</v>
      </c>
      <c r="D21" s="11">
        <v>967</v>
      </c>
      <c r="E21" s="11">
        <v>590</v>
      </c>
      <c r="F21" s="11">
        <v>1038</v>
      </c>
      <c r="G21" s="97" t="s">
        <v>162</v>
      </c>
      <c r="H21" s="97" t="s">
        <v>162</v>
      </c>
    </row>
    <row r="22" spans="1:8" x14ac:dyDescent="0.25">
      <c r="H22" s="13" t="s">
        <v>16</v>
      </c>
    </row>
    <row r="23" spans="1:8" x14ac:dyDescent="0.25">
      <c r="A23" s="2" t="s">
        <v>214</v>
      </c>
    </row>
  </sheetData>
  <sheetProtection formatCells="0"/>
  <customSheetViews>
    <customSheetView guid="{B85FBE7A-FD4F-4E2C-9D87-BE65D6EB8992}" scale="85" showPageBreaks="1" printArea="1" view="pageLayout" topLeftCell="A16">
      <selection activeCell="G9" sqref="G9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 topLeftCell="A16">
      <selection activeCell="G9" sqref="G9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>
      <selection activeCell="G9" sqref="G9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>
      <selection activeCell="G9" sqref="G9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G9" sqref="G9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 topLeftCell="A12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>
      <selection activeCell="G9" sqref="G9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>
      <selection activeCell="G9" sqref="G9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 topLeftCell="A16">
      <selection activeCell="G9" sqref="G9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 topLeftCell="A16">
      <selection activeCell="G9" sqref="G9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 topLeftCell="A16">
      <selection activeCell="G9" sqref="G9"/>
      <pageMargins left="0.25" right="0.25" top="0.75" bottom="0.75" header="0.3" footer="0.3"/>
      <pageSetup paperSize="9" fitToHeight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8">
    <mergeCell ref="A7:C7"/>
    <mergeCell ref="B20:B21"/>
    <mergeCell ref="B10:B11"/>
    <mergeCell ref="B12:B13"/>
    <mergeCell ref="B14:B15"/>
    <mergeCell ref="B16:B17"/>
    <mergeCell ref="B18:B19"/>
    <mergeCell ref="A8:B9"/>
  </mergeCells>
  <phoneticPr fontId="2"/>
  <pageMargins left="0.25" right="0.25" top="0.75" bottom="0.75" header="0.3" footer="0.3"/>
  <pageSetup paperSize="9" fitToHeight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8"/>
  <sheetViews>
    <sheetView view="pageLayout" zoomScale="85" zoomScaleNormal="100" zoomScaleSheetLayoutView="90" zoomScalePageLayoutView="85" workbookViewId="0"/>
  </sheetViews>
  <sheetFormatPr defaultColWidth="1.6640625" defaultRowHeight="12" x14ac:dyDescent="0.25"/>
  <cols>
    <col min="1" max="1" width="12.46484375" style="2" customWidth="1"/>
    <col min="2" max="2" width="3.19921875" style="2" customWidth="1"/>
    <col min="3" max="3" width="12.46484375" style="2" customWidth="1"/>
    <col min="4" max="4" width="9.86328125" style="2" customWidth="1"/>
    <col min="5" max="9" width="12.46484375" style="2" customWidth="1"/>
    <col min="10" max="12" width="7.796875" style="2" customWidth="1"/>
    <col min="13" max="16384" width="1.6640625" style="2"/>
  </cols>
  <sheetData>
    <row r="1" spans="1:12" s="5" customFormat="1" ht="18.75" x14ac:dyDescent="0.25">
      <c r="A1" s="4" t="str">
        <f ca="1">MID(CELL("FILENAME",A1),FIND("]",CELL("FILENAME",A1))+1,99)&amp;"　"&amp;"生活情報センターくらしかんの利用状況"</f>
        <v>107　生活情報センターくらしかんの利用状況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 s="77" customFormat="1" ht="1.3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ht="1.35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ht="1.3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s="91" customFormat="1" ht="28.35" customHeight="1" x14ac:dyDescent="0.25">
      <c r="A7" s="171" t="s">
        <v>10</v>
      </c>
      <c r="B7" s="172"/>
      <c r="C7" s="172"/>
      <c r="D7" s="172"/>
      <c r="E7" s="93" t="s">
        <v>216</v>
      </c>
      <c r="F7" s="93" t="s">
        <v>217</v>
      </c>
      <c r="G7" s="93" t="s">
        <v>218</v>
      </c>
      <c r="H7" s="95" t="s">
        <v>219</v>
      </c>
      <c r="I7" s="95" t="s">
        <v>220</v>
      </c>
    </row>
    <row r="8" spans="1:12" ht="42" customHeight="1" x14ac:dyDescent="0.25">
      <c r="A8" s="192" t="s">
        <v>30</v>
      </c>
      <c r="B8" s="193"/>
      <c r="C8" s="193"/>
      <c r="D8" s="193"/>
      <c r="E8" s="9">
        <v>3177</v>
      </c>
      <c r="F8" s="9">
        <v>2914</v>
      </c>
      <c r="G8" s="9">
        <v>2946</v>
      </c>
      <c r="H8" s="98">
        <v>2988</v>
      </c>
      <c r="I8" s="54">
        <v>2896</v>
      </c>
    </row>
    <row r="9" spans="1:12" ht="42" customHeight="1" x14ac:dyDescent="0.25">
      <c r="A9" s="80" t="s">
        <v>29</v>
      </c>
      <c r="B9" s="193" t="s">
        <v>28</v>
      </c>
      <c r="C9" s="193"/>
      <c r="D9" s="193"/>
      <c r="E9" s="9">
        <v>163341</v>
      </c>
      <c r="F9" s="9">
        <v>177570</v>
      </c>
      <c r="G9" s="9">
        <v>211727</v>
      </c>
      <c r="H9" s="98">
        <v>214321</v>
      </c>
      <c r="I9" s="54">
        <v>216639</v>
      </c>
    </row>
    <row r="10" spans="1:12" ht="42" customHeight="1" x14ac:dyDescent="0.25">
      <c r="A10" s="192" t="s">
        <v>27</v>
      </c>
      <c r="B10" s="197" t="s">
        <v>26</v>
      </c>
      <c r="C10" s="184"/>
      <c r="D10" s="81" t="s">
        <v>20</v>
      </c>
      <c r="E10" s="9">
        <v>2258</v>
      </c>
      <c r="F10" s="9">
        <v>2275</v>
      </c>
      <c r="G10" s="9">
        <v>2553</v>
      </c>
      <c r="H10" s="98">
        <v>2208</v>
      </c>
      <c r="I10" s="54">
        <v>2561</v>
      </c>
    </row>
    <row r="11" spans="1:12" ht="42" customHeight="1" x14ac:dyDescent="0.25">
      <c r="A11" s="192"/>
      <c r="B11" s="198"/>
      <c r="C11" s="186"/>
      <c r="D11" s="81" t="s">
        <v>1</v>
      </c>
      <c r="E11" s="9">
        <v>23584</v>
      </c>
      <c r="F11" s="9">
        <v>27251</v>
      </c>
      <c r="G11" s="9">
        <v>35332</v>
      </c>
      <c r="H11" s="98">
        <v>40815</v>
      </c>
      <c r="I11" s="54">
        <v>58381</v>
      </c>
    </row>
    <row r="12" spans="1:12" ht="42" customHeight="1" x14ac:dyDescent="0.25">
      <c r="A12" s="192"/>
      <c r="B12" s="72"/>
      <c r="C12" s="193" t="s">
        <v>25</v>
      </c>
      <c r="D12" s="81" t="s">
        <v>20</v>
      </c>
      <c r="E12" s="9">
        <v>666</v>
      </c>
      <c r="F12" s="9">
        <v>824</v>
      </c>
      <c r="G12" s="9">
        <v>785</v>
      </c>
      <c r="H12" s="98">
        <v>313</v>
      </c>
      <c r="I12" s="54">
        <v>407</v>
      </c>
    </row>
    <row r="13" spans="1:12" ht="42" customHeight="1" x14ac:dyDescent="0.25">
      <c r="A13" s="192"/>
      <c r="B13" s="72"/>
      <c r="C13" s="193"/>
      <c r="D13" s="81" t="s">
        <v>1</v>
      </c>
      <c r="E13" s="9">
        <v>5958</v>
      </c>
      <c r="F13" s="9">
        <v>6986</v>
      </c>
      <c r="G13" s="9">
        <v>7807</v>
      </c>
      <c r="H13" s="98">
        <v>8076</v>
      </c>
      <c r="I13" s="54">
        <v>7991</v>
      </c>
    </row>
    <row r="14" spans="1:12" ht="42" customHeight="1" x14ac:dyDescent="0.25">
      <c r="A14" s="192"/>
      <c r="B14" s="72"/>
      <c r="C14" s="195" t="s">
        <v>136</v>
      </c>
      <c r="D14" s="81" t="s">
        <v>20</v>
      </c>
      <c r="E14" s="9">
        <v>329</v>
      </c>
      <c r="F14" s="9">
        <v>333</v>
      </c>
      <c r="G14" s="9">
        <v>374</v>
      </c>
      <c r="H14" s="98">
        <v>379</v>
      </c>
      <c r="I14" s="54">
        <v>290</v>
      </c>
    </row>
    <row r="15" spans="1:12" ht="42" customHeight="1" x14ac:dyDescent="0.25">
      <c r="A15" s="192"/>
      <c r="B15" s="72"/>
      <c r="C15" s="193"/>
      <c r="D15" s="81" t="s">
        <v>1</v>
      </c>
      <c r="E15" s="9">
        <v>3140</v>
      </c>
      <c r="F15" s="9">
        <v>4088</v>
      </c>
      <c r="G15" s="9">
        <v>5466</v>
      </c>
      <c r="H15" s="98">
        <v>5922</v>
      </c>
      <c r="I15" s="54">
        <v>5548</v>
      </c>
    </row>
    <row r="16" spans="1:12" ht="42" customHeight="1" x14ac:dyDescent="0.25">
      <c r="A16" s="192"/>
      <c r="B16" s="72"/>
      <c r="C16" s="193" t="s">
        <v>24</v>
      </c>
      <c r="D16" s="81" t="s">
        <v>20</v>
      </c>
      <c r="E16" s="9">
        <v>1263</v>
      </c>
      <c r="F16" s="9">
        <v>1118</v>
      </c>
      <c r="G16" s="9">
        <v>1394</v>
      </c>
      <c r="H16" s="98">
        <v>1516</v>
      </c>
      <c r="I16" s="54">
        <v>1864</v>
      </c>
    </row>
    <row r="17" spans="1:9" ht="42" customHeight="1" x14ac:dyDescent="0.25">
      <c r="A17" s="194"/>
      <c r="B17" s="73"/>
      <c r="C17" s="196"/>
      <c r="D17" s="83" t="s">
        <v>1</v>
      </c>
      <c r="E17" s="11">
        <v>14486</v>
      </c>
      <c r="F17" s="11">
        <v>16177</v>
      </c>
      <c r="G17" s="11">
        <v>22059</v>
      </c>
      <c r="H17" s="102">
        <v>26817</v>
      </c>
      <c r="I17" s="57">
        <v>44842</v>
      </c>
    </row>
    <row r="18" spans="1:9" x14ac:dyDescent="0.25">
      <c r="I18" s="13" t="s">
        <v>16</v>
      </c>
    </row>
  </sheetData>
  <sheetProtection formatCells="0"/>
  <customSheetViews>
    <customSheetView guid="{B85FBE7A-FD4F-4E2C-9D87-BE65D6EB8992}" scale="85" showPageBreaks="1" printArea="1" view="pageLayout" topLeftCell="A64">
      <selection activeCell="I8" sqref="I8:I9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 topLeftCell="A64">
      <selection activeCell="I8" sqref="I8:I9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 topLeftCell="A7">
      <selection activeCell="I8" sqref="I8:I9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 topLeftCell="A2">
      <selection activeCell="I11" sqref="I11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 topLeftCell="A2">
      <selection activeCell="I11" sqref="I11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 topLeftCell="A10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 topLeftCell="A2">
      <selection activeCell="I18" sqref="I18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 topLeftCell="A7">
      <selection activeCell="I8" sqref="I8:I9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 topLeftCell="A64">
      <selection activeCell="I8" sqref="I8:I9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>
      <selection activeCell="I8" sqref="I8:I9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>
      <selection activeCell="I8" sqref="I8:I9"/>
      <pageMargins left="0.25" right="0.25" top="0.75" bottom="0.75" header="0.3" footer="0.3"/>
      <pageSetup paperSize="9" fitToHeight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8">
    <mergeCell ref="A7:D7"/>
    <mergeCell ref="A8:D8"/>
    <mergeCell ref="B9:D9"/>
    <mergeCell ref="A10:A17"/>
    <mergeCell ref="C12:C13"/>
    <mergeCell ref="C14:C15"/>
    <mergeCell ref="C16:C17"/>
    <mergeCell ref="B10:C11"/>
  </mergeCells>
  <phoneticPr fontId="2"/>
  <pageMargins left="0.25" right="0.25" top="0.75" bottom="0.75" header="0.3" footer="0.3"/>
  <pageSetup paperSize="9" fitToHeight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42"/>
  <sheetViews>
    <sheetView view="pageLayout" zoomScale="85" zoomScaleNormal="100" zoomScaleSheetLayoutView="100" zoomScalePageLayoutView="85" workbookViewId="0"/>
  </sheetViews>
  <sheetFormatPr defaultColWidth="1.6640625" defaultRowHeight="12" x14ac:dyDescent="0.25"/>
  <cols>
    <col min="1" max="1" width="3.19921875" style="2" customWidth="1"/>
    <col min="2" max="2" width="15.796875" style="2" customWidth="1"/>
    <col min="3" max="3" width="6.33203125" style="2" customWidth="1"/>
    <col min="4" max="8" width="15.1328125" style="2" customWidth="1"/>
    <col min="9" max="24" width="5.796875" style="2" customWidth="1"/>
    <col min="25" max="30" width="7.796875" style="2" customWidth="1"/>
    <col min="31" max="16384" width="1.6640625" style="2"/>
  </cols>
  <sheetData>
    <row r="1" spans="1:30" s="5" customFormat="1" ht="18.75" x14ac:dyDescent="0.25">
      <c r="A1" s="4" t="str">
        <f ca="1">MID(CELL("FILENAME",A1),FIND("]",CELL("FILENAME",A1))+1,99)&amp;"　"&amp;"とよなか国際交流センターの利用状況"</f>
        <v>108　とよなか国際交流センターの利用状況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1:30" s="77" customFormat="1" ht="1.3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r="4" spans="1:30" ht="1.35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 spans="1:30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ht="1.35" customHeight="1" x14ac:dyDescent="0.25"/>
    <row r="7" spans="1:30" s="91" customFormat="1" ht="20" customHeight="1" x14ac:dyDescent="0.25">
      <c r="A7" s="171" t="s">
        <v>10</v>
      </c>
      <c r="B7" s="171"/>
      <c r="C7" s="172"/>
      <c r="D7" s="93" t="s">
        <v>216</v>
      </c>
      <c r="E7" s="93" t="s">
        <v>217</v>
      </c>
      <c r="F7" s="93" t="s">
        <v>218</v>
      </c>
      <c r="G7" s="95" t="s">
        <v>219</v>
      </c>
      <c r="H7" s="95" t="s">
        <v>220</v>
      </c>
    </row>
    <row r="8" spans="1:30" ht="18.95" customHeight="1" x14ac:dyDescent="0.25">
      <c r="A8" s="189" t="s">
        <v>48</v>
      </c>
      <c r="B8" s="184"/>
      <c r="C8" s="81" t="s">
        <v>33</v>
      </c>
      <c r="D8" s="9">
        <v>3675</v>
      </c>
      <c r="E8" s="9">
        <v>2550</v>
      </c>
      <c r="F8" s="9">
        <v>4396</v>
      </c>
      <c r="G8" s="98">
        <v>6926</v>
      </c>
      <c r="H8" s="54">
        <v>7238</v>
      </c>
    </row>
    <row r="9" spans="1:30" ht="18.95" customHeight="1" x14ac:dyDescent="0.25">
      <c r="A9" s="190"/>
      <c r="B9" s="191"/>
      <c r="C9" s="81" t="s">
        <v>32</v>
      </c>
      <c r="D9" s="9">
        <v>26672</v>
      </c>
      <c r="E9" s="9">
        <v>16085</v>
      </c>
      <c r="F9" s="9">
        <v>20138</v>
      </c>
      <c r="G9" s="98">
        <v>37168</v>
      </c>
      <c r="H9" s="54">
        <v>41747</v>
      </c>
    </row>
    <row r="10" spans="1:30" ht="18.95" customHeight="1" x14ac:dyDescent="0.25">
      <c r="A10" s="70"/>
      <c r="B10" s="192" t="s">
        <v>47</v>
      </c>
      <c r="C10" s="81" t="s">
        <v>33</v>
      </c>
      <c r="D10" s="9">
        <v>282</v>
      </c>
      <c r="E10" s="9">
        <v>177</v>
      </c>
      <c r="F10" s="9">
        <v>500</v>
      </c>
      <c r="G10" s="98">
        <v>523</v>
      </c>
      <c r="H10" s="54">
        <v>444</v>
      </c>
    </row>
    <row r="11" spans="1:30" ht="18.95" customHeight="1" x14ac:dyDescent="0.25">
      <c r="A11" s="70"/>
      <c r="B11" s="192"/>
      <c r="C11" s="81" t="s">
        <v>32</v>
      </c>
      <c r="D11" s="9">
        <v>2719</v>
      </c>
      <c r="E11" s="9">
        <v>1295</v>
      </c>
      <c r="F11" s="9">
        <v>3421</v>
      </c>
      <c r="G11" s="98">
        <v>1658</v>
      </c>
      <c r="H11" s="54">
        <v>2291</v>
      </c>
    </row>
    <row r="12" spans="1:30" ht="18.95" customHeight="1" x14ac:dyDescent="0.25">
      <c r="A12" s="70"/>
      <c r="B12" s="192" t="s">
        <v>46</v>
      </c>
      <c r="C12" s="81" t="s">
        <v>33</v>
      </c>
      <c r="D12" s="9">
        <v>278</v>
      </c>
      <c r="E12" s="9">
        <v>175</v>
      </c>
      <c r="F12" s="9">
        <v>315</v>
      </c>
      <c r="G12" s="98">
        <v>450</v>
      </c>
      <c r="H12" s="54">
        <v>411</v>
      </c>
    </row>
    <row r="13" spans="1:30" ht="18.95" customHeight="1" x14ac:dyDescent="0.25">
      <c r="A13" s="70"/>
      <c r="B13" s="192"/>
      <c r="C13" s="81" t="s">
        <v>32</v>
      </c>
      <c r="D13" s="9">
        <v>1297</v>
      </c>
      <c r="E13" s="9">
        <v>866</v>
      </c>
      <c r="F13" s="9">
        <v>2198</v>
      </c>
      <c r="G13" s="98">
        <v>3614</v>
      </c>
      <c r="H13" s="54">
        <v>3457</v>
      </c>
    </row>
    <row r="14" spans="1:30" ht="18.95" customHeight="1" x14ac:dyDescent="0.25">
      <c r="A14" s="70"/>
      <c r="B14" s="192" t="s">
        <v>45</v>
      </c>
      <c r="C14" s="81" t="s">
        <v>33</v>
      </c>
      <c r="D14" s="9">
        <v>323</v>
      </c>
      <c r="E14" s="9">
        <v>185</v>
      </c>
      <c r="F14" s="9">
        <v>138</v>
      </c>
      <c r="G14" s="98">
        <v>418</v>
      </c>
      <c r="H14" s="54">
        <v>392</v>
      </c>
    </row>
    <row r="15" spans="1:30" ht="18.95" customHeight="1" x14ac:dyDescent="0.25">
      <c r="A15" s="70"/>
      <c r="B15" s="192"/>
      <c r="C15" s="81" t="s">
        <v>44</v>
      </c>
      <c r="D15" s="9">
        <v>3385</v>
      </c>
      <c r="E15" s="9">
        <v>1394</v>
      </c>
      <c r="F15" s="9">
        <v>1657</v>
      </c>
      <c r="G15" s="98">
        <v>4482</v>
      </c>
      <c r="H15" s="54">
        <v>4490</v>
      </c>
    </row>
    <row r="16" spans="1:30" ht="18.95" customHeight="1" x14ac:dyDescent="0.25">
      <c r="A16" s="70"/>
      <c r="B16" s="169" t="s">
        <v>43</v>
      </c>
      <c r="C16" s="37" t="s">
        <v>33</v>
      </c>
      <c r="D16" s="9">
        <v>335</v>
      </c>
      <c r="E16" s="9">
        <v>198</v>
      </c>
      <c r="F16" s="9">
        <v>142</v>
      </c>
      <c r="G16" s="98">
        <v>412</v>
      </c>
      <c r="H16" s="54">
        <v>457</v>
      </c>
    </row>
    <row r="17" spans="1:8" ht="18.95" customHeight="1" x14ac:dyDescent="0.25">
      <c r="A17" s="70"/>
      <c r="B17" s="169"/>
      <c r="C17" s="37" t="s">
        <v>32</v>
      </c>
      <c r="D17" s="9">
        <v>1491</v>
      </c>
      <c r="E17" s="9">
        <v>966</v>
      </c>
      <c r="F17" s="9">
        <v>1221</v>
      </c>
      <c r="G17" s="98">
        <v>3231</v>
      </c>
      <c r="H17" s="54">
        <v>3572</v>
      </c>
    </row>
    <row r="18" spans="1:8" ht="18.95" customHeight="1" x14ac:dyDescent="0.25">
      <c r="A18" s="70"/>
      <c r="B18" s="169" t="s">
        <v>42</v>
      </c>
      <c r="C18" s="37" t="s">
        <v>33</v>
      </c>
      <c r="D18" s="9">
        <v>418</v>
      </c>
      <c r="E18" s="9">
        <v>202</v>
      </c>
      <c r="F18" s="9">
        <v>388</v>
      </c>
      <c r="G18" s="98">
        <v>530</v>
      </c>
      <c r="H18" s="54">
        <v>510</v>
      </c>
    </row>
    <row r="19" spans="1:8" ht="18.95" customHeight="1" x14ac:dyDescent="0.25">
      <c r="A19" s="70"/>
      <c r="B19" s="169"/>
      <c r="C19" s="37" t="s">
        <v>32</v>
      </c>
      <c r="D19" s="9">
        <v>2664</v>
      </c>
      <c r="E19" s="9">
        <v>782</v>
      </c>
      <c r="F19" s="9">
        <v>2431</v>
      </c>
      <c r="G19" s="98">
        <v>3356</v>
      </c>
      <c r="H19" s="54">
        <v>3784</v>
      </c>
    </row>
    <row r="20" spans="1:8" ht="18.95" customHeight="1" x14ac:dyDescent="0.25">
      <c r="A20" s="70"/>
      <c r="B20" s="192" t="s">
        <v>41</v>
      </c>
      <c r="C20" s="81" t="s">
        <v>33</v>
      </c>
      <c r="D20" s="9">
        <v>550</v>
      </c>
      <c r="E20" s="9">
        <v>528</v>
      </c>
      <c r="F20" s="9">
        <v>334</v>
      </c>
      <c r="G20" s="98">
        <v>700</v>
      </c>
      <c r="H20" s="54">
        <v>718</v>
      </c>
    </row>
    <row r="21" spans="1:8" ht="18.95" customHeight="1" x14ac:dyDescent="0.25">
      <c r="A21" s="70"/>
      <c r="B21" s="192"/>
      <c r="C21" s="81" t="s">
        <v>32</v>
      </c>
      <c r="D21" s="9">
        <v>5788</v>
      </c>
      <c r="E21" s="9">
        <v>4845</v>
      </c>
      <c r="F21" s="9">
        <v>2981</v>
      </c>
      <c r="G21" s="98">
        <v>6261</v>
      </c>
      <c r="H21" s="54">
        <v>6630</v>
      </c>
    </row>
    <row r="22" spans="1:8" ht="18.95" customHeight="1" x14ac:dyDescent="0.25">
      <c r="A22" s="70"/>
      <c r="B22" s="192" t="s">
        <v>40</v>
      </c>
      <c r="C22" s="81" t="s">
        <v>33</v>
      </c>
      <c r="D22" s="9">
        <v>379</v>
      </c>
      <c r="E22" s="9">
        <v>153</v>
      </c>
      <c r="F22" s="9">
        <v>133</v>
      </c>
      <c r="G22" s="98">
        <v>486</v>
      </c>
      <c r="H22" s="54">
        <v>518</v>
      </c>
    </row>
    <row r="23" spans="1:8" ht="18.95" customHeight="1" x14ac:dyDescent="0.25">
      <c r="A23" s="70"/>
      <c r="B23" s="192"/>
      <c r="C23" s="81" t="s">
        <v>32</v>
      </c>
      <c r="D23" s="9">
        <v>1646</v>
      </c>
      <c r="E23" s="9">
        <v>612</v>
      </c>
      <c r="F23" s="9">
        <v>664</v>
      </c>
      <c r="G23" s="98">
        <v>2656</v>
      </c>
      <c r="H23" s="54">
        <v>2282</v>
      </c>
    </row>
    <row r="24" spans="1:8" ht="18.95" customHeight="1" x14ac:dyDescent="0.25">
      <c r="A24" s="70"/>
      <c r="B24" s="192" t="s">
        <v>39</v>
      </c>
      <c r="C24" s="81" t="s">
        <v>33</v>
      </c>
      <c r="D24" s="9">
        <v>366</v>
      </c>
      <c r="E24" s="9">
        <v>353</v>
      </c>
      <c r="F24" s="9">
        <v>187</v>
      </c>
      <c r="G24" s="98">
        <v>289</v>
      </c>
      <c r="H24" s="54">
        <v>339</v>
      </c>
    </row>
    <row r="25" spans="1:8" ht="18.95" customHeight="1" x14ac:dyDescent="0.25">
      <c r="A25" s="70"/>
      <c r="B25" s="192"/>
      <c r="C25" s="81" t="s">
        <v>32</v>
      </c>
      <c r="D25" s="9">
        <v>3561</v>
      </c>
      <c r="E25" s="9">
        <v>2553</v>
      </c>
      <c r="F25" s="9">
        <v>1591</v>
      </c>
      <c r="G25" s="98">
        <v>2795</v>
      </c>
      <c r="H25" s="54">
        <v>2954</v>
      </c>
    </row>
    <row r="26" spans="1:8" ht="18.95" customHeight="1" x14ac:dyDescent="0.25">
      <c r="A26" s="70"/>
      <c r="B26" s="169" t="s">
        <v>38</v>
      </c>
      <c r="C26" s="37" t="s">
        <v>33</v>
      </c>
      <c r="D26" s="9">
        <v>258</v>
      </c>
      <c r="E26" s="9">
        <v>136</v>
      </c>
      <c r="F26" s="9">
        <v>283</v>
      </c>
      <c r="G26" s="98">
        <v>304</v>
      </c>
      <c r="H26" s="54">
        <v>313</v>
      </c>
    </row>
    <row r="27" spans="1:8" ht="18.95" customHeight="1" x14ac:dyDescent="0.25">
      <c r="A27" s="70"/>
      <c r="B27" s="169"/>
      <c r="C27" s="37" t="s">
        <v>32</v>
      </c>
      <c r="D27" s="9">
        <v>2103</v>
      </c>
      <c r="E27" s="9">
        <v>942</v>
      </c>
      <c r="F27" s="9">
        <v>2565</v>
      </c>
      <c r="G27" s="98">
        <v>2642</v>
      </c>
      <c r="H27" s="54">
        <v>3235</v>
      </c>
    </row>
    <row r="28" spans="1:8" ht="18.95" customHeight="1" x14ac:dyDescent="0.25">
      <c r="A28" s="70"/>
      <c r="B28" s="169" t="s">
        <v>37</v>
      </c>
      <c r="C28" s="37" t="s">
        <v>33</v>
      </c>
      <c r="D28" s="9">
        <v>166</v>
      </c>
      <c r="E28" s="9">
        <v>92</v>
      </c>
      <c r="F28" s="9">
        <v>136</v>
      </c>
      <c r="G28" s="98">
        <v>64</v>
      </c>
      <c r="H28" s="54">
        <v>214</v>
      </c>
    </row>
    <row r="29" spans="1:8" ht="18.95" customHeight="1" x14ac:dyDescent="0.25">
      <c r="A29" s="70"/>
      <c r="B29" s="169"/>
      <c r="C29" s="37" t="s">
        <v>32</v>
      </c>
      <c r="D29" s="9">
        <v>880</v>
      </c>
      <c r="E29" s="9">
        <v>308</v>
      </c>
      <c r="F29" s="9">
        <v>395</v>
      </c>
      <c r="G29" s="98">
        <v>250</v>
      </c>
      <c r="H29" s="54">
        <v>402</v>
      </c>
    </row>
    <row r="30" spans="1:8" ht="18.95" customHeight="1" x14ac:dyDescent="0.25">
      <c r="A30" s="70"/>
      <c r="B30" s="192" t="s">
        <v>36</v>
      </c>
      <c r="C30" s="81" t="s">
        <v>33</v>
      </c>
      <c r="D30" s="9">
        <v>119</v>
      </c>
      <c r="E30" s="9">
        <v>132</v>
      </c>
      <c r="F30" s="9">
        <v>103</v>
      </c>
      <c r="G30" s="98">
        <v>171</v>
      </c>
      <c r="H30" s="54">
        <v>183</v>
      </c>
    </row>
    <row r="31" spans="1:8" ht="18.95" customHeight="1" x14ac:dyDescent="0.25">
      <c r="A31" s="70"/>
      <c r="B31" s="192"/>
      <c r="C31" s="81" t="s">
        <v>32</v>
      </c>
      <c r="D31" s="9">
        <v>585</v>
      </c>
      <c r="E31" s="9">
        <v>633</v>
      </c>
      <c r="F31" s="9">
        <v>613</v>
      </c>
      <c r="G31" s="98">
        <v>1023</v>
      </c>
      <c r="H31" s="54">
        <v>1208</v>
      </c>
    </row>
    <row r="32" spans="1:8" ht="18.95" customHeight="1" x14ac:dyDescent="0.25">
      <c r="A32" s="70"/>
      <c r="B32" s="192" t="s">
        <v>35</v>
      </c>
      <c r="C32" s="81" t="s">
        <v>33</v>
      </c>
      <c r="D32" s="9">
        <v>109</v>
      </c>
      <c r="E32" s="9">
        <v>115</v>
      </c>
      <c r="F32" s="9">
        <v>74</v>
      </c>
      <c r="G32" s="98">
        <v>216</v>
      </c>
      <c r="H32" s="54">
        <v>236</v>
      </c>
    </row>
    <row r="33" spans="1:8" ht="18.95" customHeight="1" x14ac:dyDescent="0.25">
      <c r="A33" s="70"/>
      <c r="B33" s="192"/>
      <c r="C33" s="81" t="s">
        <v>32</v>
      </c>
      <c r="D33" s="9">
        <v>294</v>
      </c>
      <c r="E33" s="9">
        <v>469</v>
      </c>
      <c r="F33" s="9">
        <v>215</v>
      </c>
      <c r="G33" s="98">
        <v>460</v>
      </c>
      <c r="H33" s="54">
        <v>647</v>
      </c>
    </row>
    <row r="34" spans="1:8" ht="18.95" customHeight="1" x14ac:dyDescent="0.25">
      <c r="A34" s="70"/>
      <c r="B34" s="193" t="s">
        <v>34</v>
      </c>
      <c r="C34" s="81" t="s">
        <v>33</v>
      </c>
      <c r="D34" s="9">
        <v>92</v>
      </c>
      <c r="E34" s="9">
        <v>104</v>
      </c>
      <c r="F34" s="9">
        <v>67</v>
      </c>
      <c r="G34" s="98">
        <v>197</v>
      </c>
      <c r="H34" s="54">
        <v>218</v>
      </c>
    </row>
    <row r="35" spans="1:8" ht="18.95" customHeight="1" x14ac:dyDescent="0.25">
      <c r="A35" s="70"/>
      <c r="B35" s="193"/>
      <c r="C35" s="81" t="s">
        <v>32</v>
      </c>
      <c r="D35" s="9">
        <v>259</v>
      </c>
      <c r="E35" s="9">
        <v>420</v>
      </c>
      <c r="F35" s="9">
        <v>186</v>
      </c>
      <c r="G35" s="98">
        <v>424</v>
      </c>
      <c r="H35" s="54">
        <v>644</v>
      </c>
    </row>
    <row r="36" spans="1:8" ht="37.5" customHeight="1" x14ac:dyDescent="0.25">
      <c r="A36" s="70"/>
      <c r="B36" s="78" t="s">
        <v>187</v>
      </c>
      <c r="C36" s="92" t="s">
        <v>33</v>
      </c>
      <c r="D36" s="40" t="s">
        <v>162</v>
      </c>
      <c r="E36" s="40" t="s">
        <v>162</v>
      </c>
      <c r="F36" s="40">
        <v>798</v>
      </c>
      <c r="G36" s="98">
        <v>930</v>
      </c>
      <c r="H36" s="54">
        <v>927</v>
      </c>
    </row>
    <row r="37" spans="1:8" ht="37.5" customHeight="1" x14ac:dyDescent="0.25">
      <c r="A37" s="70"/>
      <c r="B37" s="81" t="s">
        <v>188</v>
      </c>
      <c r="C37" s="81" t="s">
        <v>33</v>
      </c>
      <c r="D37" s="110" t="s">
        <v>162</v>
      </c>
      <c r="E37" s="40" t="s">
        <v>162</v>
      </c>
      <c r="F37" s="40">
        <v>798</v>
      </c>
      <c r="G37" s="98">
        <v>930</v>
      </c>
      <c r="H37" s="54">
        <v>927</v>
      </c>
    </row>
    <row r="38" spans="1:8" ht="18.95" customHeight="1" x14ac:dyDescent="0.25">
      <c r="A38" s="70"/>
      <c r="B38" s="199" t="s">
        <v>189</v>
      </c>
      <c r="C38" s="92" t="s">
        <v>33</v>
      </c>
      <c r="D38" s="40" t="s">
        <v>162</v>
      </c>
      <c r="E38" s="40" t="s">
        <v>162</v>
      </c>
      <c r="F38" s="40" t="s">
        <v>162</v>
      </c>
      <c r="G38" s="40">
        <v>306</v>
      </c>
      <c r="H38" s="10">
        <v>431</v>
      </c>
    </row>
    <row r="39" spans="1:8" ht="18.95" customHeight="1" x14ac:dyDescent="0.25">
      <c r="A39" s="71"/>
      <c r="B39" s="196"/>
      <c r="C39" s="83" t="s">
        <v>32</v>
      </c>
      <c r="D39" s="46" t="s">
        <v>162</v>
      </c>
      <c r="E39" s="46" t="s">
        <v>162</v>
      </c>
      <c r="F39" s="46" t="s">
        <v>162</v>
      </c>
      <c r="G39" s="46">
        <v>4316</v>
      </c>
      <c r="H39" s="12">
        <v>6151</v>
      </c>
    </row>
    <row r="40" spans="1:8" x14ac:dyDescent="0.25">
      <c r="H40" s="13" t="s">
        <v>31</v>
      </c>
    </row>
    <row r="41" spans="1:8" x14ac:dyDescent="0.25">
      <c r="A41" s="2" t="s">
        <v>164</v>
      </c>
    </row>
    <row r="42" spans="1:8" x14ac:dyDescent="0.25">
      <c r="A42" s="2" t="s">
        <v>190</v>
      </c>
    </row>
  </sheetData>
  <sheetProtection formatCells="0"/>
  <customSheetViews>
    <customSheetView guid="{B85FBE7A-FD4F-4E2C-9D87-BE65D6EB8992}" scale="85" showPageBreaks="1" printArea="1" view="pageLayout" topLeftCell="A34">
      <selection activeCell="F17" sqref="F17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 topLeftCell="A34">
      <selection activeCell="F17" sqref="F17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>
      <selection activeCell="F17" sqref="F17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>
      <selection activeCell="H12" sqref="H12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H12" sqref="H12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 topLeftCell="A18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>
      <selection activeCell="H12" sqref="H12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>
      <selection activeCell="F17" sqref="F17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 topLeftCell="A34">
      <selection activeCell="F17" sqref="F17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 topLeftCell="A18">
      <selection activeCell="F18" sqref="F18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 topLeftCell="A18">
      <selection activeCell="F18" sqref="F18"/>
      <pageMargins left="0.25" right="0.25" top="0.75" bottom="0.75" header="0.3" footer="0.3"/>
      <pageSetup paperSize="9" fitToHeight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16">
    <mergeCell ref="B38:B39"/>
    <mergeCell ref="A7:C7"/>
    <mergeCell ref="B10:B11"/>
    <mergeCell ref="B12:B13"/>
    <mergeCell ref="B14:B15"/>
    <mergeCell ref="A8:B9"/>
    <mergeCell ref="B28:B29"/>
    <mergeCell ref="B30:B31"/>
    <mergeCell ref="B32:B33"/>
    <mergeCell ref="B34:B35"/>
    <mergeCell ref="B16:B17"/>
    <mergeCell ref="B18:B19"/>
    <mergeCell ref="B20:B21"/>
    <mergeCell ref="B22:B23"/>
    <mergeCell ref="B24:B25"/>
    <mergeCell ref="B26:B27"/>
  </mergeCells>
  <phoneticPr fontId="2"/>
  <pageMargins left="0.25" right="0.25" top="0.75" bottom="0.75" header="0.3" footer="0.3"/>
  <pageSetup paperSize="9" fitToHeight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6"/>
  <sheetViews>
    <sheetView view="pageLayout" zoomScale="85" zoomScaleNormal="100" zoomScaleSheetLayoutView="90" zoomScalePageLayoutView="85" workbookViewId="0"/>
  </sheetViews>
  <sheetFormatPr defaultColWidth="1.6640625" defaultRowHeight="12" x14ac:dyDescent="0.25"/>
  <cols>
    <col min="1" max="1" width="3.19921875" style="2" customWidth="1"/>
    <col min="2" max="2" width="20.796875" style="2" customWidth="1"/>
    <col min="3" max="3" width="9.796875" style="2" customWidth="1"/>
    <col min="4" max="8" width="13.46484375" style="2" customWidth="1"/>
    <col min="9" max="10" width="7.796875" style="2" customWidth="1"/>
    <col min="11" max="16384" width="1.6640625" style="2"/>
  </cols>
  <sheetData>
    <row r="1" spans="1:10" s="5" customFormat="1" ht="18.75" x14ac:dyDescent="0.25">
      <c r="A1" s="4" t="str">
        <f ca="1">MID(CELL("FILENAME",A1),FIND("]",CELL("FILENAME",A1))+1,99)&amp;"　"&amp;"伝統芸能館の利用状況"</f>
        <v>109　伝統芸能館の利用状況</v>
      </c>
      <c r="B1" s="4"/>
      <c r="C1" s="4"/>
      <c r="D1" s="4"/>
      <c r="E1" s="4"/>
      <c r="F1" s="4"/>
      <c r="G1" s="4"/>
      <c r="H1" s="4"/>
      <c r="I1" s="4"/>
      <c r="J1" s="4"/>
    </row>
    <row r="2" spans="1:10" x14ac:dyDescent="0.25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s="77" customFormat="1" ht="1.3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</row>
    <row r="4" spans="1:10" ht="1.35" customHeight="1" x14ac:dyDescent="0.25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</row>
    <row r="6" spans="1:10" ht="1.35" customHeight="1" x14ac:dyDescent="0.25"/>
    <row r="7" spans="1:10" s="91" customFormat="1" ht="28.35" customHeight="1" x14ac:dyDescent="0.25">
      <c r="A7" s="200" t="s">
        <v>10</v>
      </c>
      <c r="B7" s="200"/>
      <c r="C7" s="171"/>
      <c r="D7" s="93" t="s">
        <v>216</v>
      </c>
      <c r="E7" s="93" t="s">
        <v>217</v>
      </c>
      <c r="F7" s="93" t="s">
        <v>218</v>
      </c>
      <c r="G7" s="95" t="s">
        <v>219</v>
      </c>
      <c r="H7" s="95" t="s">
        <v>220</v>
      </c>
    </row>
    <row r="8" spans="1:10" ht="42" customHeight="1" x14ac:dyDescent="0.25">
      <c r="A8" s="205" t="s">
        <v>23</v>
      </c>
      <c r="B8" s="203"/>
      <c r="C8" s="53" t="s">
        <v>178</v>
      </c>
      <c r="D8" s="9">
        <v>237</v>
      </c>
      <c r="E8" s="9">
        <v>379</v>
      </c>
      <c r="F8" s="9">
        <v>430</v>
      </c>
      <c r="G8" s="98">
        <v>440</v>
      </c>
      <c r="H8" s="54">
        <v>428</v>
      </c>
    </row>
    <row r="9" spans="1:10" ht="42" customHeight="1" x14ac:dyDescent="0.25">
      <c r="A9" s="206"/>
      <c r="B9" s="207"/>
      <c r="C9" s="55" t="s">
        <v>1</v>
      </c>
      <c r="D9" s="9">
        <v>2913</v>
      </c>
      <c r="E9" s="9">
        <v>6444</v>
      </c>
      <c r="F9" s="9">
        <v>8353</v>
      </c>
      <c r="G9" s="98">
        <v>9427</v>
      </c>
      <c r="H9" s="54">
        <v>10439</v>
      </c>
    </row>
    <row r="10" spans="1:10" ht="42" customHeight="1" x14ac:dyDescent="0.25">
      <c r="A10" s="70"/>
      <c r="B10" s="201" t="s">
        <v>51</v>
      </c>
      <c r="C10" s="53" t="s">
        <v>178</v>
      </c>
      <c r="D10" s="9">
        <v>14</v>
      </c>
      <c r="E10" s="9">
        <v>28</v>
      </c>
      <c r="F10" s="9">
        <v>58</v>
      </c>
      <c r="G10" s="98">
        <v>53</v>
      </c>
      <c r="H10" s="54">
        <v>86</v>
      </c>
    </row>
    <row r="11" spans="1:10" ht="42" customHeight="1" x14ac:dyDescent="0.25">
      <c r="A11" s="70"/>
      <c r="B11" s="202"/>
      <c r="C11" s="53" t="s">
        <v>32</v>
      </c>
      <c r="D11" s="9">
        <v>206</v>
      </c>
      <c r="E11" s="9">
        <v>244</v>
      </c>
      <c r="F11" s="9">
        <v>1066</v>
      </c>
      <c r="G11" s="98">
        <v>1144</v>
      </c>
      <c r="H11" s="54">
        <v>1530</v>
      </c>
    </row>
    <row r="12" spans="1:10" ht="42" customHeight="1" x14ac:dyDescent="0.25">
      <c r="A12" s="70"/>
      <c r="B12" s="201" t="s">
        <v>137</v>
      </c>
      <c r="C12" s="53" t="s">
        <v>178</v>
      </c>
      <c r="D12" s="9">
        <v>88</v>
      </c>
      <c r="E12" s="9">
        <v>98</v>
      </c>
      <c r="F12" s="9">
        <v>90</v>
      </c>
      <c r="G12" s="98">
        <v>90</v>
      </c>
      <c r="H12" s="54">
        <v>88</v>
      </c>
    </row>
    <row r="13" spans="1:10" ht="42" customHeight="1" x14ac:dyDescent="0.25">
      <c r="A13" s="70"/>
      <c r="B13" s="202"/>
      <c r="C13" s="53" t="s">
        <v>1</v>
      </c>
      <c r="D13" s="9">
        <v>747</v>
      </c>
      <c r="E13" s="9">
        <v>1804</v>
      </c>
      <c r="F13" s="9">
        <v>1183</v>
      </c>
      <c r="G13" s="98">
        <v>1297</v>
      </c>
      <c r="H13" s="54">
        <v>1537</v>
      </c>
    </row>
    <row r="14" spans="1:10" ht="42" customHeight="1" x14ac:dyDescent="0.25">
      <c r="A14" s="70"/>
      <c r="B14" s="203" t="s">
        <v>50</v>
      </c>
      <c r="C14" s="53" t="s">
        <v>178</v>
      </c>
      <c r="D14" s="9">
        <v>135</v>
      </c>
      <c r="E14" s="9">
        <v>253</v>
      </c>
      <c r="F14" s="9">
        <v>282</v>
      </c>
      <c r="G14" s="98">
        <v>297</v>
      </c>
      <c r="H14" s="54">
        <v>254</v>
      </c>
    </row>
    <row r="15" spans="1:10" ht="42" customHeight="1" x14ac:dyDescent="0.25">
      <c r="A15" s="71"/>
      <c r="B15" s="204"/>
      <c r="C15" s="56" t="s">
        <v>1</v>
      </c>
      <c r="D15" s="11">
        <v>1960</v>
      </c>
      <c r="E15" s="11">
        <v>4396</v>
      </c>
      <c r="F15" s="11">
        <v>6104</v>
      </c>
      <c r="G15" s="102">
        <v>6986</v>
      </c>
      <c r="H15" s="57">
        <v>7372</v>
      </c>
    </row>
    <row r="16" spans="1:10" x14ac:dyDescent="0.25">
      <c r="H16" s="13" t="s">
        <v>49</v>
      </c>
    </row>
  </sheetData>
  <sheetProtection formatCells="0"/>
  <customSheetViews>
    <customSheetView guid="{B85FBE7A-FD4F-4E2C-9D87-BE65D6EB8992}" scale="85" showPageBreaks="1" printArea="1" view="pageLayout">
      <selection activeCell="K9" sqref="K9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>
      <selection activeCell="K9" sqref="K9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>
      <selection activeCell="H11" sqref="H11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>
      <selection activeCell="H11" sqref="H11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H11" sqref="H11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>
      <selection activeCell="H11" sqref="H11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>
      <selection activeCell="H11" sqref="H11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 topLeftCell="A16">
      <selection activeCell="H11" sqref="H11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>
      <selection activeCell="K9" sqref="K9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>
      <selection activeCell="K9" sqref="K9"/>
      <pageMargins left="0.25" right="0.25" top="0.75" bottom="0.75" header="0.3" footer="0.3"/>
      <pageSetup paperSize="9" fitToHeight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5">
    <mergeCell ref="A7:C7"/>
    <mergeCell ref="B10:B11"/>
    <mergeCell ref="B12:B13"/>
    <mergeCell ref="B14:B15"/>
    <mergeCell ref="A8:B9"/>
  </mergeCells>
  <phoneticPr fontId="2"/>
  <pageMargins left="0.25" right="0.25" top="0.75" bottom="0.75" header="0.3" footer="0.3"/>
  <pageSetup paperSize="9" fitToHeight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2"/>
  <sheetViews>
    <sheetView view="pageLayout" zoomScale="85" zoomScaleNormal="100" zoomScaleSheetLayoutView="90" zoomScalePageLayoutView="85" workbookViewId="0"/>
  </sheetViews>
  <sheetFormatPr defaultColWidth="1.6640625" defaultRowHeight="12" x14ac:dyDescent="0.25"/>
  <cols>
    <col min="1" max="1" width="23.6640625" style="2" customWidth="1"/>
    <col min="2" max="2" width="9.86328125" style="2" customWidth="1"/>
    <col min="3" max="7" width="13.46484375" style="2" customWidth="1"/>
    <col min="8" max="9" width="7.796875" style="2" customWidth="1"/>
    <col min="10" max="16384" width="1.6640625" style="2"/>
  </cols>
  <sheetData>
    <row r="1" spans="1:9" s="5" customFormat="1" ht="18.75" x14ac:dyDescent="0.25">
      <c r="A1" s="4" t="str">
        <f ca="1">MID(CELL("FILENAME",A1),FIND("]",CELL("FILENAME",A1))+1,99)&amp;"　"&amp;"郷土資料館の利用状況"</f>
        <v>110　郷土資料館の利用状況</v>
      </c>
      <c r="B1" s="4"/>
      <c r="C1" s="4"/>
      <c r="D1" s="4"/>
      <c r="E1" s="4"/>
      <c r="F1" s="4"/>
      <c r="G1" s="4"/>
      <c r="H1" s="4"/>
      <c r="I1" s="4"/>
    </row>
    <row r="2" spans="1:9" x14ac:dyDescent="0.25">
      <c r="A2" s="6"/>
      <c r="B2" s="6"/>
      <c r="C2" s="6"/>
      <c r="D2" s="6"/>
      <c r="E2" s="6"/>
      <c r="F2" s="6"/>
      <c r="G2" s="6"/>
      <c r="H2" s="6"/>
      <c r="I2" s="6"/>
    </row>
    <row r="3" spans="1:9" s="77" customFormat="1" ht="1.35" customHeight="1" x14ac:dyDescent="0.25">
      <c r="A3" s="7"/>
      <c r="B3" s="7"/>
      <c r="C3" s="7"/>
      <c r="D3" s="7"/>
      <c r="E3" s="7"/>
      <c r="F3" s="7"/>
      <c r="G3" s="7"/>
      <c r="H3" s="7"/>
      <c r="I3" s="7"/>
    </row>
    <row r="4" spans="1:9" ht="1.35" customHeight="1" x14ac:dyDescent="0.25">
      <c r="A4" s="6"/>
      <c r="B4" s="6"/>
      <c r="C4" s="6"/>
      <c r="D4" s="6"/>
      <c r="E4" s="6"/>
      <c r="F4" s="6"/>
      <c r="G4" s="6"/>
      <c r="H4" s="6"/>
      <c r="I4" s="6"/>
    </row>
    <row r="5" spans="1:9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</row>
    <row r="6" spans="1:9" ht="1.35" customHeight="1" x14ac:dyDescent="0.25"/>
    <row r="7" spans="1:9" s="91" customFormat="1" ht="28.35" customHeight="1" x14ac:dyDescent="0.25">
      <c r="A7" s="200" t="s">
        <v>10</v>
      </c>
      <c r="B7" s="171"/>
      <c r="C7" s="93" t="s">
        <v>216</v>
      </c>
      <c r="D7" s="93" t="s">
        <v>217</v>
      </c>
      <c r="E7" s="93" t="s">
        <v>218</v>
      </c>
      <c r="F7" s="95" t="s">
        <v>219</v>
      </c>
      <c r="G7" s="95" t="s">
        <v>220</v>
      </c>
    </row>
    <row r="8" spans="1:9" ht="42" customHeight="1" x14ac:dyDescent="0.25">
      <c r="A8" s="76" t="s">
        <v>179</v>
      </c>
      <c r="B8" s="53" t="s">
        <v>180</v>
      </c>
      <c r="C8" s="115" t="s">
        <v>162</v>
      </c>
      <c r="D8" s="115" t="s">
        <v>162</v>
      </c>
      <c r="E8" s="40">
        <v>3138</v>
      </c>
      <c r="F8" s="98">
        <v>5636</v>
      </c>
      <c r="G8" s="54">
        <v>5719</v>
      </c>
    </row>
    <row r="9" spans="1:9" ht="42" customHeight="1" x14ac:dyDescent="0.25">
      <c r="A9" s="157" t="s">
        <v>182</v>
      </c>
      <c r="B9" s="158" t="s">
        <v>99</v>
      </c>
      <c r="C9" s="115" t="s">
        <v>162</v>
      </c>
      <c r="D9" s="115" t="s">
        <v>162</v>
      </c>
      <c r="E9" s="40">
        <v>76</v>
      </c>
      <c r="F9" s="98">
        <v>97</v>
      </c>
      <c r="G9" s="54">
        <v>115</v>
      </c>
    </row>
    <row r="10" spans="1:9" x14ac:dyDescent="0.25">
      <c r="A10" s="159"/>
      <c r="B10" s="159"/>
      <c r="C10" s="159"/>
      <c r="D10" s="159"/>
      <c r="E10" s="159"/>
      <c r="F10" s="159"/>
      <c r="G10" s="160" t="s">
        <v>181</v>
      </c>
    </row>
    <row r="11" spans="1:9" x14ac:dyDescent="0.25">
      <c r="A11" s="6" t="s">
        <v>185</v>
      </c>
    </row>
    <row r="12" spans="1:9" x14ac:dyDescent="0.25">
      <c r="A12" s="6" t="s">
        <v>186</v>
      </c>
    </row>
  </sheetData>
  <sheetProtection formatCells="0"/>
  <customSheetViews>
    <customSheetView guid="{B85FBE7A-FD4F-4E2C-9D87-BE65D6EB8992}" scale="85" showPageBreaks="1" printArea="1" view="pageLayout">
      <selection activeCell="G9" sqref="G9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>
      <selection activeCell="G10" sqref="G10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>
      <selection activeCell="G8" sqref="G8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>
      <selection activeCell="G8" sqref="G8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>
      <selection activeCell="G8" sqref="G8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&amp;L&amp;A&amp;R&amp;A</oddFooter>
      </headerFooter>
    </customSheetView>
    <customSheetView guid="{5D154671-13B9-497C-8C50-446A94F34E14}" scale="85" showPageBreaks="1" printArea="1" view="pageLayout">
      <selection activeCell="G8" sqref="G8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>
      <selection activeCell="G8" sqref="G8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>
      <selection activeCell="G10" sqref="G10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>
      <selection activeCell="G8" sqref="G8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>
      <selection activeCell="G8" sqref="G8"/>
      <pageMargins left="0.25" right="0.25" top="0.75" bottom="0.75" header="0.3" footer="0.3"/>
      <pageSetup paperSize="9" fitToHeight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1">
    <mergeCell ref="A7:B7"/>
  </mergeCells>
  <phoneticPr fontId="2"/>
  <pageMargins left="0.25" right="0.25" top="0.75" bottom="0.75" header="0.3" footer="0.3"/>
  <pageSetup paperSize="9" fitToHeight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29"/>
  <sheetViews>
    <sheetView view="pageLayout" zoomScale="85" zoomScaleNormal="100" zoomScaleSheetLayoutView="99" zoomScalePageLayoutView="85" workbookViewId="0"/>
  </sheetViews>
  <sheetFormatPr defaultColWidth="1.6640625" defaultRowHeight="12" x14ac:dyDescent="0.25"/>
  <cols>
    <col min="1" max="1" width="3" style="2" customWidth="1"/>
    <col min="2" max="2" width="10.19921875" style="2" customWidth="1"/>
    <col min="3" max="3" width="9.86328125" style="2" customWidth="1"/>
    <col min="4" max="11" width="9.6640625" style="2" customWidth="1"/>
    <col min="12" max="14" width="7.796875" style="2" customWidth="1"/>
    <col min="15" max="15" width="10.796875" style="2" customWidth="1"/>
    <col min="16" max="16384" width="1.6640625" style="2"/>
  </cols>
  <sheetData>
    <row r="1" spans="1:15" s="5" customFormat="1" ht="18.75" x14ac:dyDescent="0.25">
      <c r="A1" s="4" t="str">
        <f ca="1">MID(CELL("FILENAME",A1),FIND("]",CELL("FILENAME",A1))+1,99)&amp;"　"&amp;"指定文化財種別件数"</f>
        <v>111　指定文化財種別件数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x14ac:dyDescent="0.25">
      <c r="J2" s="14"/>
      <c r="K2" s="14"/>
      <c r="L2" s="14"/>
      <c r="M2" s="14"/>
      <c r="N2" s="14"/>
      <c r="O2" s="14"/>
    </row>
    <row r="3" spans="1:15" s="77" customFormat="1" ht="24" customHeight="1" x14ac:dyDescent="0.25">
      <c r="A3" s="176" t="s">
        <v>73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</row>
    <row r="4" spans="1:15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spans="1:15" s="77" customFormat="1" ht="1.3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spans="1:15" ht="1.3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5" s="91" customFormat="1" ht="14" customHeight="1" x14ac:dyDescent="0.25">
      <c r="A7" s="215" t="s">
        <v>10</v>
      </c>
      <c r="B7" s="215"/>
      <c r="C7" s="216"/>
      <c r="D7" s="219" t="s">
        <v>221</v>
      </c>
      <c r="E7" s="219" t="s">
        <v>222</v>
      </c>
      <c r="F7" s="219" t="s">
        <v>223</v>
      </c>
      <c r="G7" s="219" t="s">
        <v>224</v>
      </c>
      <c r="H7" s="219" t="s">
        <v>225</v>
      </c>
      <c r="I7" s="69"/>
      <c r="J7" s="69"/>
      <c r="K7" s="69"/>
    </row>
    <row r="8" spans="1:15" s="91" customFormat="1" ht="24.6" customHeight="1" x14ac:dyDescent="0.25">
      <c r="A8" s="217"/>
      <c r="B8" s="217"/>
      <c r="C8" s="218"/>
      <c r="D8" s="220"/>
      <c r="E8" s="220"/>
      <c r="F8" s="220"/>
      <c r="G8" s="220"/>
      <c r="H8" s="220"/>
      <c r="I8" s="67" t="s">
        <v>72</v>
      </c>
      <c r="J8" s="67" t="s">
        <v>71</v>
      </c>
      <c r="K8" s="68" t="s">
        <v>70</v>
      </c>
    </row>
    <row r="9" spans="1:15" ht="42" customHeight="1" x14ac:dyDescent="0.25">
      <c r="A9" s="189" t="s">
        <v>23</v>
      </c>
      <c r="B9" s="209"/>
      <c r="C9" s="192"/>
      <c r="D9" s="40">
        <v>87</v>
      </c>
      <c r="E9" s="40">
        <v>87</v>
      </c>
      <c r="F9" s="40">
        <v>90</v>
      </c>
      <c r="G9" s="105">
        <v>90</v>
      </c>
      <c r="H9" s="49">
        <v>92</v>
      </c>
      <c r="I9" s="153">
        <v>21</v>
      </c>
      <c r="J9" s="10">
        <v>11</v>
      </c>
      <c r="K9" s="10">
        <v>60</v>
      </c>
    </row>
    <row r="10" spans="1:15" ht="42" customHeight="1" x14ac:dyDescent="0.25">
      <c r="A10" s="208"/>
      <c r="B10" s="211" t="s">
        <v>69</v>
      </c>
      <c r="C10" s="81" t="s">
        <v>68</v>
      </c>
      <c r="D10" s="40">
        <v>19</v>
      </c>
      <c r="E10" s="40">
        <v>19</v>
      </c>
      <c r="F10" s="40">
        <v>19</v>
      </c>
      <c r="G10" s="105">
        <v>19</v>
      </c>
      <c r="H10" s="49">
        <v>19</v>
      </c>
      <c r="I10" s="49">
        <v>5</v>
      </c>
      <c r="J10" s="10">
        <v>5</v>
      </c>
      <c r="K10" s="10">
        <v>9</v>
      </c>
    </row>
    <row r="11" spans="1:15" ht="42" customHeight="1" x14ac:dyDescent="0.25">
      <c r="A11" s="208"/>
      <c r="B11" s="208"/>
      <c r="C11" s="81" t="s">
        <v>67</v>
      </c>
      <c r="D11" s="40">
        <v>6</v>
      </c>
      <c r="E11" s="40">
        <v>6</v>
      </c>
      <c r="F11" s="40">
        <v>6</v>
      </c>
      <c r="G11" s="105">
        <v>5</v>
      </c>
      <c r="H11" s="49">
        <v>5</v>
      </c>
      <c r="I11" s="49">
        <v>2</v>
      </c>
      <c r="J11" s="10" t="s">
        <v>54</v>
      </c>
      <c r="K11" s="10">
        <v>3</v>
      </c>
    </row>
    <row r="12" spans="1:15" ht="42" customHeight="1" x14ac:dyDescent="0.25">
      <c r="A12" s="208"/>
      <c r="B12" s="208"/>
      <c r="C12" s="81" t="s">
        <v>66</v>
      </c>
      <c r="D12" s="40">
        <v>8</v>
      </c>
      <c r="E12" s="40">
        <v>8</v>
      </c>
      <c r="F12" s="40">
        <v>8</v>
      </c>
      <c r="G12" s="105">
        <v>8</v>
      </c>
      <c r="H12" s="49">
        <v>8</v>
      </c>
      <c r="I12" s="49">
        <v>1</v>
      </c>
      <c r="J12" s="10">
        <v>1</v>
      </c>
      <c r="K12" s="10">
        <v>6</v>
      </c>
    </row>
    <row r="13" spans="1:15" ht="42" customHeight="1" x14ac:dyDescent="0.25">
      <c r="A13" s="208"/>
      <c r="B13" s="208"/>
      <c r="C13" s="81" t="s">
        <v>65</v>
      </c>
      <c r="D13" s="40">
        <v>3</v>
      </c>
      <c r="E13" s="40">
        <v>3</v>
      </c>
      <c r="F13" s="40">
        <v>6</v>
      </c>
      <c r="G13" s="105">
        <v>7</v>
      </c>
      <c r="H13" s="49">
        <v>9</v>
      </c>
      <c r="I13" s="49">
        <v>8</v>
      </c>
      <c r="J13" s="10" t="s">
        <v>54</v>
      </c>
      <c r="K13" s="10">
        <v>1</v>
      </c>
    </row>
    <row r="14" spans="1:15" ht="42" customHeight="1" x14ac:dyDescent="0.25">
      <c r="A14" s="208"/>
      <c r="B14" s="208"/>
      <c r="C14" s="82" t="s">
        <v>64</v>
      </c>
      <c r="D14" s="40">
        <v>7</v>
      </c>
      <c r="E14" s="40">
        <v>7</v>
      </c>
      <c r="F14" s="40">
        <v>7</v>
      </c>
      <c r="G14" s="105">
        <v>7</v>
      </c>
      <c r="H14" s="49">
        <v>7</v>
      </c>
      <c r="I14" s="49" t="s">
        <v>54</v>
      </c>
      <c r="J14" s="10" t="s">
        <v>54</v>
      </c>
      <c r="K14" s="10">
        <v>7</v>
      </c>
    </row>
    <row r="15" spans="1:15" ht="42" customHeight="1" x14ac:dyDescent="0.25">
      <c r="A15" s="208"/>
      <c r="B15" s="208"/>
      <c r="C15" s="84" t="s">
        <v>63</v>
      </c>
      <c r="D15" s="40">
        <v>22</v>
      </c>
      <c r="E15" s="40">
        <v>22</v>
      </c>
      <c r="F15" s="40">
        <v>22</v>
      </c>
      <c r="G15" s="105">
        <v>22</v>
      </c>
      <c r="H15" s="49">
        <v>22</v>
      </c>
      <c r="I15" s="49">
        <v>1</v>
      </c>
      <c r="J15" s="10">
        <v>3</v>
      </c>
      <c r="K15" s="10">
        <v>18</v>
      </c>
    </row>
    <row r="16" spans="1:15" ht="42" customHeight="1" x14ac:dyDescent="0.25">
      <c r="A16" s="208"/>
      <c r="B16" s="212"/>
      <c r="C16" s="84" t="s">
        <v>62</v>
      </c>
      <c r="D16" s="40">
        <v>3</v>
      </c>
      <c r="E16" s="40">
        <v>3</v>
      </c>
      <c r="F16" s="40">
        <v>3</v>
      </c>
      <c r="G16" s="105">
        <v>3</v>
      </c>
      <c r="H16" s="49">
        <v>3</v>
      </c>
      <c r="I16" s="107" t="s">
        <v>227</v>
      </c>
      <c r="J16" s="107" t="s">
        <v>227</v>
      </c>
      <c r="K16" s="10">
        <v>3</v>
      </c>
    </row>
    <row r="17" spans="1:11" ht="42" customHeight="1" x14ac:dyDescent="0.25">
      <c r="A17" s="79"/>
      <c r="B17" s="213" t="s">
        <v>61</v>
      </c>
      <c r="C17" s="192"/>
      <c r="D17" s="40" t="s">
        <v>54</v>
      </c>
      <c r="E17" s="40" t="s">
        <v>54</v>
      </c>
      <c r="F17" s="40" t="s">
        <v>54</v>
      </c>
      <c r="G17" s="104" t="s">
        <v>54</v>
      </c>
      <c r="H17" s="107" t="s">
        <v>229</v>
      </c>
      <c r="I17" s="107" t="s">
        <v>227</v>
      </c>
      <c r="J17" s="107" t="s">
        <v>227</v>
      </c>
      <c r="K17" s="107" t="s">
        <v>227</v>
      </c>
    </row>
    <row r="18" spans="1:11" ht="42" customHeight="1" x14ac:dyDescent="0.25">
      <c r="A18" s="210"/>
      <c r="B18" s="214" t="s">
        <v>60</v>
      </c>
      <c r="C18" s="81" t="s">
        <v>59</v>
      </c>
      <c r="D18" s="40">
        <v>5</v>
      </c>
      <c r="E18" s="40">
        <v>5</v>
      </c>
      <c r="F18" s="40">
        <v>5</v>
      </c>
      <c r="G18" s="105">
        <v>5</v>
      </c>
      <c r="H18" s="49">
        <v>5</v>
      </c>
      <c r="I18" s="49">
        <v>1</v>
      </c>
      <c r="J18" s="10">
        <v>1</v>
      </c>
      <c r="K18" s="10">
        <v>3</v>
      </c>
    </row>
    <row r="19" spans="1:11" ht="42" customHeight="1" x14ac:dyDescent="0.25">
      <c r="A19" s="210"/>
      <c r="B19" s="214"/>
      <c r="C19" s="81" t="s">
        <v>58</v>
      </c>
      <c r="D19" s="40">
        <v>3</v>
      </c>
      <c r="E19" s="40">
        <v>3</v>
      </c>
      <c r="F19" s="40">
        <v>3</v>
      </c>
      <c r="G19" s="105">
        <v>3</v>
      </c>
      <c r="H19" s="49">
        <v>3</v>
      </c>
      <c r="I19" s="10" t="s">
        <v>54</v>
      </c>
      <c r="J19" s="10" t="s">
        <v>54</v>
      </c>
      <c r="K19" s="10">
        <v>3</v>
      </c>
    </row>
    <row r="20" spans="1:11" ht="42" customHeight="1" x14ac:dyDescent="0.25">
      <c r="A20" s="186"/>
      <c r="B20" s="192" t="s">
        <v>57</v>
      </c>
      <c r="C20" s="81" t="s">
        <v>56</v>
      </c>
      <c r="D20" s="40">
        <v>8</v>
      </c>
      <c r="E20" s="40">
        <v>8</v>
      </c>
      <c r="F20" s="40">
        <v>8</v>
      </c>
      <c r="G20" s="105">
        <v>8</v>
      </c>
      <c r="H20" s="49">
        <v>8</v>
      </c>
      <c r="I20" s="49">
        <v>2</v>
      </c>
      <c r="J20" s="10" t="s">
        <v>54</v>
      </c>
      <c r="K20" s="10">
        <v>6</v>
      </c>
    </row>
    <row r="21" spans="1:11" ht="42" customHeight="1" x14ac:dyDescent="0.25">
      <c r="A21" s="192"/>
      <c r="B21" s="192"/>
      <c r="C21" s="81" t="s">
        <v>55</v>
      </c>
      <c r="D21" s="40">
        <v>1</v>
      </c>
      <c r="E21" s="40">
        <v>1</v>
      </c>
      <c r="F21" s="40">
        <v>1</v>
      </c>
      <c r="G21" s="105">
        <v>1</v>
      </c>
      <c r="H21" s="49">
        <v>1</v>
      </c>
      <c r="I21" s="49">
        <v>1</v>
      </c>
      <c r="J21" s="10" t="s">
        <v>54</v>
      </c>
      <c r="K21" s="10" t="s">
        <v>54</v>
      </c>
    </row>
    <row r="22" spans="1:11" ht="42" customHeight="1" x14ac:dyDescent="0.25">
      <c r="A22" s="194"/>
      <c r="B22" s="194"/>
      <c r="C22" s="50" t="s">
        <v>53</v>
      </c>
      <c r="D22" s="46">
        <v>2</v>
      </c>
      <c r="E22" s="46">
        <v>2</v>
      </c>
      <c r="F22" s="46">
        <v>2</v>
      </c>
      <c r="G22" s="106">
        <v>2</v>
      </c>
      <c r="H22" s="51">
        <v>2</v>
      </c>
      <c r="I22" s="12" t="s">
        <v>54</v>
      </c>
      <c r="J22" s="12">
        <v>1</v>
      </c>
      <c r="K22" s="12">
        <v>1</v>
      </c>
    </row>
    <row r="23" spans="1:11" x14ac:dyDescent="0.25">
      <c r="J23" s="6"/>
      <c r="K23" s="13" t="s">
        <v>52</v>
      </c>
    </row>
    <row r="29" spans="1:11" x14ac:dyDescent="0.25">
      <c r="C29" s="52"/>
    </row>
  </sheetData>
  <sheetProtection formatCells="0"/>
  <customSheetViews>
    <customSheetView guid="{B85FBE7A-FD4F-4E2C-9D87-BE65D6EB8992}" scale="85" showPageBreaks="1" printArea="1" view="pageLayout" topLeftCell="A19">
      <selection activeCell="J22" sqref="J22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CF20DE6-4F86-4629-9805-B39A5A37ED18}" scale="85" showPageBreaks="1" printArea="1" view="pageLayout" topLeftCell="A19">
      <selection activeCell="J22" sqref="J22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59439C9B-D5B2-4A26-8587-17FB5044DD23}" scale="85" showPageBreaks="1" printArea="1" view="pageLayout">
      <selection activeCell="H10" sqref="H10"/>
      <pageMargins left="0.25" right="0.25" top="0.75" bottom="0.75" header="0.3" footer="0.3"/>
      <pageSetup paperSize="9" fitToHeight="0" orientation="portrait" r:id="rId3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30DC830A-C750-4BFA-8309-F5503DD76BE2}" scale="85" showPageBreaks="1" printArea="1" view="pageLayout" topLeftCell="A8">
      <selection activeCell="H9" sqref="H9"/>
      <pageMargins left="0.25" right="0.25" top="0.75" bottom="0.75" header="0.3" footer="0.3"/>
      <pageSetup paperSize="9" fitToHeight="0" orientation="portrait" r:id="rId4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92A44804-5600-43CD-ADBC-7D71F1F44847}" scale="85" showPageBreaks="1" printArea="1" view="pageLayout" topLeftCell="A8">
      <selection activeCell="H9" sqref="H9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69F8FC-B86E-4185-8A14-80C017711245}" scale="85" showPageBreaks="1" printArea="1" view="pageLayout" topLeftCell="A13">
      <selection activeCell="H10" sqref="H10"/>
      <pageMargins left="0.25" right="0.25" top="0.75" bottom="0.75" header="0.3" footer="0.3"/>
      <pageSetup paperSize="9" fitToHeight="0" orientation="portrait" r:id="rId6"/>
      <headerFooter>
        <oddFooter>&amp;L&amp;"HGPｺﾞｼｯｸM,ﾒﾃﾞｨｳﾑ"&amp;A&amp;R&amp;"HGPｺﾞｼｯｸM,ﾒﾃﾞｨｳﾑ"&amp;A</oddFooter>
      </headerFooter>
    </customSheetView>
    <customSheetView guid="{5D154671-13B9-497C-8C50-446A94F34E14}" scale="85" showPageBreaks="1" printArea="1" view="pageLayout" topLeftCell="A8">
      <selection activeCell="H9" sqref="H9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FB97E191-B622-42BF-BBE4-7C8B0BD0DC37}" scale="85" showPageBreaks="1" printArea="1" view="pageLayout" topLeftCell="A16">
      <selection activeCell="J22" sqref="J22"/>
      <pageMargins left="0.25" right="0.25" top="0.75" bottom="0.75" header="0.3" footer="0.3"/>
      <pageSetup paperSize="9" fitToHeight="0" orientation="portrait" r:id="rId8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4EBE07F-30DD-4EA6-B961-45D14852912C}" scale="85" showPageBreaks="1" printArea="1" view="pageLayout" topLeftCell="A19">
      <selection activeCell="J22" sqref="J22"/>
      <pageMargins left="0.25" right="0.25" top="0.75" bottom="0.75" header="0.3" footer="0.3"/>
      <pageSetup paperSize="9" fitToHeight="0" orientation="portrait" r:id="rId9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B15C19A8-100A-4070-8981-6C2BFE0629BB}" scale="85" showPageBreaks="1" printArea="1" view="pageLayout" topLeftCell="A10">
      <selection activeCell="I23" sqref="I23"/>
      <pageMargins left="0.25" right="0.25" top="0.75" bottom="0.75" header="0.3" footer="0.3"/>
      <pageSetup paperSize="9" fitToHeight="0" orientation="portrait" r:id="rId10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02DC56A4-A198-43DB-AA7C-039422AB955E}" scale="85" showPageBreaks="1" printArea="1" view="pageLayout" topLeftCell="A10">
      <selection activeCell="I23" sqref="I23"/>
      <pageMargins left="0.25" right="0.25" top="0.75" bottom="0.75" header="0.3" footer="0.3"/>
      <pageSetup paperSize="9" fitToHeight="0" orientation="portrait" r:id="rId1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15">
    <mergeCell ref="A20:A22"/>
    <mergeCell ref="A3:K3"/>
    <mergeCell ref="A10:A16"/>
    <mergeCell ref="A9:C9"/>
    <mergeCell ref="A18:A19"/>
    <mergeCell ref="B10:B16"/>
    <mergeCell ref="B17:C17"/>
    <mergeCell ref="B18:B19"/>
    <mergeCell ref="B20:B22"/>
    <mergeCell ref="A7:C8"/>
    <mergeCell ref="D7:D8"/>
    <mergeCell ref="E7:E8"/>
    <mergeCell ref="F7:F8"/>
    <mergeCell ref="G7:G8"/>
    <mergeCell ref="H7:H8"/>
  </mergeCells>
  <phoneticPr fontId="2"/>
  <pageMargins left="0.25" right="0.25" top="0.75" bottom="0.75" header="0.3" footer="0.3"/>
  <pageSetup paperSize="9" fitToHeight="0" orientation="portrait" r:id="rId12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目次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'104'!Print_Area</vt:lpstr>
      <vt:lpstr>'105'!Print_Area</vt:lpstr>
      <vt:lpstr>'106'!Print_Area</vt:lpstr>
      <vt:lpstr>'107'!Print_Area</vt:lpstr>
      <vt:lpstr>'108'!Print_Area</vt:lpstr>
      <vt:lpstr>'109'!Print_Area</vt:lpstr>
      <vt:lpstr>'110'!Print_Area</vt:lpstr>
      <vt:lpstr>'111'!Print_Area</vt:lpstr>
      <vt:lpstr>'112'!Print_Area</vt:lpstr>
      <vt:lpstr>'113'!Print_Area</vt:lpstr>
      <vt:lpstr>'114'!Print_Area</vt:lpstr>
      <vt:lpstr>'115'!Print_Area</vt:lpstr>
      <vt:lpstr>'113'!Print_Titles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豊中市</dc:creator>
  <cp:lastModifiedBy>統計係</cp:lastModifiedBy>
  <cp:lastPrinted>2026-03-18T01:14:29Z</cp:lastPrinted>
  <dcterms:created xsi:type="dcterms:W3CDTF">2023-07-13T02:38:47Z</dcterms:created>
  <dcterms:modified xsi:type="dcterms:W3CDTF">2026-03-23T05:51:34Z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2024-06-26T03:03:11Z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5986952e-72ec-450b-a896-b0a0ffae0139</vt:lpwstr>
  </property>
  <property fmtid="{D5CDD505-2E9C-101B-9397-08002B2CF9AE}" pid="8" name="MSIP_Label_defa4170-0d19-0005-0004-bc88714345d2_ContentBits">
    <vt:lpwstr>0</vt:lpwstr>
  </property>
</Properties>
</file>