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api.box.com/wopi/files/2173182683387/WOPIServiceId_TP_BOX_2/WOPIUserId_-/"/>
    </mc:Choice>
  </mc:AlternateContent>
  <xr:revisionPtr revIDLastSave="2" documentId="8_{79FD6FA6-5A0B-4FD6-871D-BDBFC9428908}" xr6:coauthVersionLast="47" xr6:coauthVersionMax="47" xr10:uidLastSave="{9416D962-298F-4A55-9283-065262E716D7}"/>
  <bookViews>
    <workbookView xWindow="-98" yWindow="-98" windowWidth="21795" windowHeight="13875" tabRatio="828" xr2:uid="{00000000-000D-0000-FFFF-FFFF00000000}"/>
  </bookViews>
  <sheets>
    <sheet name="目次" sheetId="1" r:id="rId1"/>
    <sheet name="116" sheetId="2" r:id="rId2"/>
    <sheet name="117" sheetId="3" r:id="rId3"/>
    <sheet name="118" sheetId="4" r:id="rId4"/>
    <sheet name="119" sheetId="5" r:id="rId5"/>
    <sheet name="120" sheetId="6" r:id="rId6"/>
    <sheet name="121(1)" sheetId="7" r:id="rId7"/>
    <sheet name="121(2)" sheetId="8" r:id="rId8"/>
    <sheet name="121(3)" sheetId="9" r:id="rId9"/>
    <sheet name="122" sheetId="10" r:id="rId10"/>
    <sheet name="123(1)" sheetId="11" r:id="rId11"/>
    <sheet name="123(2)" sheetId="12" r:id="rId12"/>
    <sheet name="124" sheetId="13" r:id="rId13"/>
    <sheet name="125(1)" sheetId="14" r:id="rId14"/>
    <sheet name="125(2)" sheetId="15" r:id="rId15"/>
    <sheet name="126" sheetId="16" r:id="rId16"/>
    <sheet name="127" sheetId="17" r:id="rId17"/>
  </sheets>
  <definedNames>
    <definedName name="_xlnm.Print_Area" localSheetId="1">'116'!$A$1:$G$38</definedName>
    <definedName name="_xlnm.Print_Area" localSheetId="2">'117'!$A$1:$G$23</definedName>
    <definedName name="_xlnm.Print_Area" localSheetId="3">'118'!$A$1:$G$19</definedName>
    <definedName name="_xlnm.Print_Area" localSheetId="4">'119'!$A$1:$P$29</definedName>
    <definedName name="_xlnm.Print_Area" localSheetId="5">'120'!$A$1:$H$30</definedName>
    <definedName name="_xlnm.Print_Area" localSheetId="6">'121(1)'!$A$1:$N$34</definedName>
    <definedName name="_xlnm.Print_Area" localSheetId="7">'121(2)'!$A$1:$N$34</definedName>
    <definedName name="_xlnm.Print_Area" localSheetId="8">'121(3)'!$A$1:$N$34</definedName>
    <definedName name="_xlnm.Print_Area" localSheetId="9">'122'!$A$1:$L$17</definedName>
    <definedName name="_xlnm.Print_Area" localSheetId="10">'123(1)'!$A$1:$M$19</definedName>
    <definedName name="_xlnm.Print_Area" localSheetId="11">'123(2)'!$A$1:$L$19</definedName>
    <definedName name="_xlnm.Print_Area" localSheetId="13">'125(1)'!$A$1:$N$25</definedName>
    <definedName name="_xlnm.Print_Area" localSheetId="14">'125(2)'!$A$1:$N$25</definedName>
    <definedName name="_xlnm.Print_Area" localSheetId="15">'126'!$A$1:$T$35</definedName>
    <definedName name="_xlnm.Print_Area" localSheetId="16">'127'!$A$1:$G$37</definedName>
    <definedName name="Z_2E109099_00A8_4250_899D_CF6116114624_.wvu.PrintArea" localSheetId="1" hidden="1">'116'!$A$1:$G$38</definedName>
    <definedName name="Z_2E109099_00A8_4250_899D_CF6116114624_.wvu.PrintArea" localSheetId="2" hidden="1">'117'!$A$1:$G$23</definedName>
    <definedName name="Z_2E109099_00A8_4250_899D_CF6116114624_.wvu.PrintArea" localSheetId="3" hidden="1">'118'!$A$1:$G$19</definedName>
    <definedName name="Z_2E109099_00A8_4250_899D_CF6116114624_.wvu.PrintArea" localSheetId="4" hidden="1">'119'!$A$1:$P$29</definedName>
    <definedName name="Z_2E109099_00A8_4250_899D_CF6116114624_.wvu.PrintArea" localSheetId="5" hidden="1">'120'!$A$1:$H$30</definedName>
    <definedName name="Z_2E109099_00A8_4250_899D_CF6116114624_.wvu.PrintArea" localSheetId="6" hidden="1">'121(1)'!$A$1:$N$34</definedName>
    <definedName name="Z_2E109099_00A8_4250_899D_CF6116114624_.wvu.PrintArea" localSheetId="7" hidden="1">'121(2)'!$A$1:$N$34</definedName>
    <definedName name="Z_2E109099_00A8_4250_899D_CF6116114624_.wvu.PrintArea" localSheetId="8" hidden="1">'121(3)'!$A$1:$N$34</definedName>
    <definedName name="Z_2E109099_00A8_4250_899D_CF6116114624_.wvu.PrintArea" localSheetId="9" hidden="1">'122'!$A$1:$L$17</definedName>
    <definedName name="Z_2E109099_00A8_4250_899D_CF6116114624_.wvu.PrintArea" localSheetId="10" hidden="1">'123(1)'!$A$1:$M$19</definedName>
    <definedName name="Z_2E109099_00A8_4250_899D_CF6116114624_.wvu.PrintArea" localSheetId="11" hidden="1">'123(2)'!$A$1:$L$19</definedName>
    <definedName name="Z_2E109099_00A8_4250_899D_CF6116114624_.wvu.PrintArea" localSheetId="13" hidden="1">'125(1)'!$A$1:$N$25</definedName>
    <definedName name="Z_2E109099_00A8_4250_899D_CF6116114624_.wvu.PrintArea" localSheetId="14" hidden="1">'125(2)'!$A$1:$N$25</definedName>
    <definedName name="Z_2E109099_00A8_4250_899D_CF6116114624_.wvu.PrintArea" localSheetId="15" hidden="1">'126'!$A$1:$T$35</definedName>
    <definedName name="Z_2E109099_00A8_4250_899D_CF6116114624_.wvu.PrintArea" localSheetId="16" hidden="1">'127'!$A$1:$G$37</definedName>
    <definedName name="Z_536F6559_4EFA_4093_AD01_030BA0A9F6B7_.wvu.PrintArea" localSheetId="1" hidden="1">'116'!$A$1:$G$37</definedName>
    <definedName name="Z_536F6559_4EFA_4093_AD01_030BA0A9F6B7_.wvu.PrintArea" localSheetId="2" hidden="1">'117'!$A$1:$G$22</definedName>
    <definedName name="Z_536F6559_4EFA_4093_AD01_030BA0A9F6B7_.wvu.PrintArea" localSheetId="3" hidden="1">'118'!$A$1:$G$18</definedName>
    <definedName name="Z_536F6559_4EFA_4093_AD01_030BA0A9F6B7_.wvu.PrintArea" localSheetId="4" hidden="1">'119'!$A$1:$P$28</definedName>
    <definedName name="Z_536F6559_4EFA_4093_AD01_030BA0A9F6B7_.wvu.PrintArea" localSheetId="5" hidden="1">'120'!$A$1:$H$30</definedName>
    <definedName name="Z_536F6559_4EFA_4093_AD01_030BA0A9F6B7_.wvu.PrintArea" localSheetId="6" hidden="1">'121(1)'!$A$1:$N$33</definedName>
    <definedName name="Z_536F6559_4EFA_4093_AD01_030BA0A9F6B7_.wvu.PrintArea" localSheetId="7" hidden="1">'121(2)'!$A$1:$N$33</definedName>
    <definedName name="Z_536F6559_4EFA_4093_AD01_030BA0A9F6B7_.wvu.PrintArea" localSheetId="8" hidden="1">'121(3)'!$A$1:$N$33</definedName>
    <definedName name="Z_536F6559_4EFA_4093_AD01_030BA0A9F6B7_.wvu.PrintArea" localSheetId="9" hidden="1">'122'!$A$1:$L$17</definedName>
    <definedName name="Z_536F6559_4EFA_4093_AD01_030BA0A9F6B7_.wvu.PrintArea" localSheetId="10" hidden="1">'123(1)'!$A$1:$M$19</definedName>
    <definedName name="Z_536F6559_4EFA_4093_AD01_030BA0A9F6B7_.wvu.PrintArea" localSheetId="11" hidden="1">'123(2)'!$A$1:$L$19</definedName>
    <definedName name="Z_536F6559_4EFA_4093_AD01_030BA0A9F6B7_.wvu.PrintArea" localSheetId="13" hidden="1">'125(1)'!$A$1:$N$25</definedName>
    <definedName name="Z_536F6559_4EFA_4093_AD01_030BA0A9F6B7_.wvu.PrintArea" localSheetId="14" hidden="1">'125(2)'!$A$1:$N$25</definedName>
    <definedName name="Z_536F6559_4EFA_4093_AD01_030BA0A9F6B7_.wvu.PrintArea" localSheetId="15" hidden="1">'126'!$A$1:$T$35</definedName>
    <definedName name="Z_536F6559_4EFA_4093_AD01_030BA0A9F6B7_.wvu.PrintArea" localSheetId="16" hidden="1">'127'!$A$1:$G$37</definedName>
    <definedName name="Z_872F8F3E_474A_4822_A3CE_BBB7F86D40B1_.wvu.PrintArea" localSheetId="1" hidden="1">'116'!$A$1:$G$38</definedName>
    <definedName name="Z_872F8F3E_474A_4822_A3CE_BBB7F86D40B1_.wvu.PrintArea" localSheetId="2" hidden="1">'117'!$A$1:$G$23</definedName>
    <definedName name="Z_872F8F3E_474A_4822_A3CE_BBB7F86D40B1_.wvu.PrintArea" localSheetId="3" hidden="1">'118'!$A$1:$G$19</definedName>
    <definedName name="Z_872F8F3E_474A_4822_A3CE_BBB7F86D40B1_.wvu.PrintArea" localSheetId="4" hidden="1">'119'!$A$1:$P$29</definedName>
    <definedName name="Z_872F8F3E_474A_4822_A3CE_BBB7F86D40B1_.wvu.PrintArea" localSheetId="5" hidden="1">'120'!$A$1:$H$30</definedName>
    <definedName name="Z_872F8F3E_474A_4822_A3CE_BBB7F86D40B1_.wvu.PrintArea" localSheetId="6" hidden="1">'121(1)'!$A$1:$N$34</definedName>
    <definedName name="Z_872F8F3E_474A_4822_A3CE_BBB7F86D40B1_.wvu.PrintArea" localSheetId="7" hidden="1">'121(2)'!$A$1:$N$34</definedName>
    <definedName name="Z_872F8F3E_474A_4822_A3CE_BBB7F86D40B1_.wvu.PrintArea" localSheetId="8" hidden="1">'121(3)'!$A$1:$N$34</definedName>
    <definedName name="Z_872F8F3E_474A_4822_A3CE_BBB7F86D40B1_.wvu.PrintArea" localSheetId="9" hidden="1">'122'!$A$1:$L$17</definedName>
    <definedName name="Z_872F8F3E_474A_4822_A3CE_BBB7F86D40B1_.wvu.PrintArea" localSheetId="10" hidden="1">'123(1)'!$A$1:$M$19</definedName>
    <definedName name="Z_872F8F3E_474A_4822_A3CE_BBB7F86D40B1_.wvu.PrintArea" localSheetId="11" hidden="1">'123(2)'!$A$1:$L$19</definedName>
    <definedName name="Z_872F8F3E_474A_4822_A3CE_BBB7F86D40B1_.wvu.PrintArea" localSheetId="13" hidden="1">'125(1)'!$A$1:$N$25</definedName>
    <definedName name="Z_872F8F3E_474A_4822_A3CE_BBB7F86D40B1_.wvu.PrintArea" localSheetId="14" hidden="1">'125(2)'!$A$1:$N$25</definedName>
    <definedName name="Z_872F8F3E_474A_4822_A3CE_BBB7F86D40B1_.wvu.PrintArea" localSheetId="15" hidden="1">'126'!$A$1:$T$35</definedName>
    <definedName name="Z_872F8F3E_474A_4822_A3CE_BBB7F86D40B1_.wvu.PrintArea" localSheetId="16" hidden="1">'127'!$A$1:$G$37</definedName>
    <definedName name="Z_C52BD464_26B0_4209_9874_62DC7577C84C_.wvu.PrintArea" localSheetId="1" hidden="1">'116'!$A$1:$G$38</definedName>
    <definedName name="Z_C52BD464_26B0_4209_9874_62DC7577C84C_.wvu.PrintArea" localSheetId="2" hidden="1">'117'!$A$1:$G$23</definedName>
    <definedName name="Z_C52BD464_26B0_4209_9874_62DC7577C84C_.wvu.PrintArea" localSheetId="3" hidden="1">'118'!$A$1:$G$19</definedName>
    <definedName name="Z_C52BD464_26B0_4209_9874_62DC7577C84C_.wvu.PrintArea" localSheetId="4" hidden="1">'119'!$A$1:$P$29</definedName>
    <definedName name="Z_C52BD464_26B0_4209_9874_62DC7577C84C_.wvu.PrintArea" localSheetId="5" hidden="1">'120'!$A$1:$H$30</definedName>
    <definedName name="Z_C52BD464_26B0_4209_9874_62DC7577C84C_.wvu.PrintArea" localSheetId="6" hidden="1">'121(1)'!$A$1:$N$34</definedName>
    <definedName name="Z_C52BD464_26B0_4209_9874_62DC7577C84C_.wvu.PrintArea" localSheetId="7" hidden="1">'121(2)'!$A$1:$N$34</definedName>
    <definedName name="Z_C52BD464_26B0_4209_9874_62DC7577C84C_.wvu.PrintArea" localSheetId="8" hidden="1">'121(3)'!$A$1:$N$34</definedName>
    <definedName name="Z_C52BD464_26B0_4209_9874_62DC7577C84C_.wvu.PrintArea" localSheetId="9" hidden="1">'122'!$A$1:$L$17</definedName>
    <definedName name="Z_C52BD464_26B0_4209_9874_62DC7577C84C_.wvu.PrintArea" localSheetId="10" hidden="1">'123(1)'!$A$1:$M$19</definedName>
    <definedName name="Z_C52BD464_26B0_4209_9874_62DC7577C84C_.wvu.PrintArea" localSheetId="11" hidden="1">'123(2)'!$A$1:$L$19</definedName>
    <definedName name="Z_C52BD464_26B0_4209_9874_62DC7577C84C_.wvu.PrintArea" localSheetId="13" hidden="1">'125(1)'!$A$1:$N$25</definedName>
    <definedName name="Z_C52BD464_26B0_4209_9874_62DC7577C84C_.wvu.PrintArea" localSheetId="14" hidden="1">'125(2)'!$A$1:$N$25</definedName>
    <definedName name="Z_C52BD464_26B0_4209_9874_62DC7577C84C_.wvu.PrintArea" localSheetId="15" hidden="1">'126'!$A$1:$T$35</definedName>
    <definedName name="Z_C52BD464_26B0_4209_9874_62DC7577C84C_.wvu.PrintArea" localSheetId="16" hidden="1">'127'!$A$1:$G$37</definedName>
    <definedName name="Z_F1FAECAD_D4CC_49FD_AE7F_E381CDF04327_.wvu.PrintArea" localSheetId="1" hidden="1">'116'!$A$1:$G$38</definedName>
    <definedName name="Z_F1FAECAD_D4CC_49FD_AE7F_E381CDF04327_.wvu.PrintArea" localSheetId="2" hidden="1">'117'!$A$1:$G$23</definedName>
    <definedName name="Z_F1FAECAD_D4CC_49FD_AE7F_E381CDF04327_.wvu.PrintArea" localSheetId="3" hidden="1">'118'!$A$1:$G$19</definedName>
    <definedName name="Z_F1FAECAD_D4CC_49FD_AE7F_E381CDF04327_.wvu.PrintArea" localSheetId="4" hidden="1">'119'!$A$1:$P$29</definedName>
    <definedName name="Z_F1FAECAD_D4CC_49FD_AE7F_E381CDF04327_.wvu.PrintArea" localSheetId="5" hidden="1">'120'!$A$1:$H$30</definedName>
    <definedName name="Z_F1FAECAD_D4CC_49FD_AE7F_E381CDF04327_.wvu.PrintArea" localSheetId="6" hidden="1">'121(1)'!$A$1:$N$34</definedName>
    <definedName name="Z_F1FAECAD_D4CC_49FD_AE7F_E381CDF04327_.wvu.PrintArea" localSheetId="7" hidden="1">'121(2)'!$A$1:$N$34</definedName>
    <definedName name="Z_F1FAECAD_D4CC_49FD_AE7F_E381CDF04327_.wvu.PrintArea" localSheetId="8" hidden="1">'121(3)'!$A$1:$N$34</definedName>
    <definedName name="Z_F1FAECAD_D4CC_49FD_AE7F_E381CDF04327_.wvu.PrintArea" localSheetId="9" hidden="1">'122'!$A$1:$L$17</definedName>
    <definedName name="Z_F1FAECAD_D4CC_49FD_AE7F_E381CDF04327_.wvu.PrintArea" localSheetId="10" hidden="1">'123(1)'!$A$1:$M$19</definedName>
    <definedName name="Z_F1FAECAD_D4CC_49FD_AE7F_E381CDF04327_.wvu.PrintArea" localSheetId="11" hidden="1">'123(2)'!$A$1:$L$19</definedName>
    <definedName name="Z_F1FAECAD_D4CC_49FD_AE7F_E381CDF04327_.wvu.PrintArea" localSheetId="13" hidden="1">'125(1)'!$A$1:$N$25</definedName>
    <definedName name="Z_F1FAECAD_D4CC_49FD_AE7F_E381CDF04327_.wvu.PrintArea" localSheetId="14" hidden="1">'125(2)'!$A$1:$N$25</definedName>
    <definedName name="Z_F1FAECAD_D4CC_49FD_AE7F_E381CDF04327_.wvu.PrintArea" localSheetId="15" hidden="1">'126'!$A$1:$T$35</definedName>
    <definedName name="Z_F1FAECAD_D4CC_49FD_AE7F_E381CDF04327_.wvu.PrintArea" localSheetId="16" hidden="1">'127'!$A$1:$G$37</definedName>
  </definedNames>
  <calcPr calcId="191028"/>
  <customWorkbookViews>
    <customWorkbookView name="三浦 陽子 - 個人用ビュー" guid="{2E109099-00A8-4250-899D-CF6116114624}" mergeInterval="0" personalView="1" maximized="1" xWindow="-13" yWindow="-13" windowWidth="2906" windowHeight="1850" tabRatio="828" activeSheetId="1"/>
    <customWorkbookView name="豊中市 - 個人用ビュー" guid="{536F6559-4EFA-4093-AD01-030BA0A9F6B7}" mergeInterval="0" personalView="1" maximized="1" xWindow="-9" yWindow="-9" windowWidth="1938" windowHeight="1048" tabRatio="927" activeSheetId="15"/>
    <customWorkbookView name="岡村 幸代 - 個人用ビュー" guid="{F1FAECAD-D4CC-49FD-AE7F-E381CDF04327}" mergeInterval="0" personalView="1" maximized="1" xWindow="-13" yWindow="-13" windowWidth="2906" windowHeight="1850" tabRatio="828" activeSheetId="9"/>
    <customWorkbookView name="清水 真理子 - 個人用ビュー" guid="{872F8F3E-474A-4822-A3CE-BBB7F86D40B1}" mergeInterval="0" personalView="1" maximized="1" xWindow="471" yWindow="-1088" windowWidth="1936" windowHeight="1048" tabRatio="828" activeSheetId="12"/>
    <customWorkbookView name="中村 祥子 - 個人用ビュー" guid="{C52BD464-26B0-4209-9874-62DC7577C84C}" mergeInterval="0" personalView="1" maximized="1" xWindow="2872" yWindow="-8" windowWidth="1936" windowHeight="1048" tabRatio="828" activeSheetId="17"/>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7" l="1"/>
  <c r="A1" i="16"/>
  <c r="A1" i="15"/>
  <c r="A1" i="14"/>
  <c r="A1" i="13"/>
  <c r="A1" i="12"/>
  <c r="A1" i="11"/>
  <c r="A1" i="10"/>
  <c r="A1" i="9"/>
  <c r="A1" i="8"/>
  <c r="A1" i="7"/>
  <c r="A1" i="6"/>
  <c r="A1" i="5"/>
  <c r="A1" i="4"/>
  <c r="A1" i="3"/>
  <c r="A1" i="2"/>
  <c r="B10" i="1" a="1"/>
  <c r="B12" i="1" a="1"/>
  <c r="B17" i="1" a="1"/>
  <c r="B16" i="1" a="1"/>
  <c r="B9" i="1" a="1"/>
  <c r="B7" i="1" a="1"/>
  <c r="B14" i="1" a="1"/>
  <c r="B11" i="1" a="1"/>
  <c r="B19" i="1" a="1"/>
  <c r="B18" i="1" a="1"/>
  <c r="B5" i="1" a="1"/>
  <c r="B4" i="1" a="1"/>
  <c r="B15" i="1" a="1"/>
  <c r="B6" i="1" a="1"/>
  <c r="B8" i="1" a="1"/>
  <c r="B13" i="1" a="1"/>
  <c r="B6" i="1" l="1"/>
  <c r="B7" i="1"/>
  <c r="B13" i="1"/>
  <c r="B10" i="1"/>
  <c r="B4" i="1"/>
  <c r="B16" i="1"/>
  <c r="B12" i="1"/>
  <c r="B19" i="1"/>
  <c r="B8" i="1"/>
  <c r="B9" i="1"/>
  <c r="B15" i="1"/>
  <c r="B5" i="1"/>
  <c r="B11" i="1"/>
  <c r="B17" i="1"/>
  <c r="B18" i="1"/>
  <c r="B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<sst xmlns="http://schemas.openxmlformats.org/spreadsheetml/2006/main" count="1267" uniqueCount="289">
  <si>
    <t>目次</t>
    <phoneticPr fontId="2"/>
  </si>
  <si>
    <t>第13章　司法、警察および消防</t>
    <rPh sb="0" eb="1">
      <t>ダイ</t>
    </rPh>
    <rPh sb="3" eb="4">
      <t>ショウ</t>
    </rPh>
    <rPh sb="5" eb="7">
      <t>シホウ</t>
    </rPh>
    <rPh sb="8" eb="10">
      <t>ケイサツ</t>
    </rPh>
    <rPh sb="13" eb="15">
      <t>ショウボウ</t>
    </rPh>
    <phoneticPr fontId="2"/>
  </si>
  <si>
    <t>項目　タイトル</t>
    <rPh sb="0" eb="2">
      <t>コウモク</t>
    </rPh>
    <phoneticPr fontId="2"/>
  </si>
  <si>
    <t>←各タイトルをクリックすると各ページへ</t>
    <rPh sb="1" eb="2">
      <t>カク</t>
    </rPh>
    <rPh sb="14" eb="15">
      <t>カク</t>
    </rPh>
    <phoneticPr fontId="2"/>
  </si>
  <si>
    <t>この表は、豊中簡易裁判所において受理した民事･行政事件の処理状況を掲げたものである。</t>
    <rPh sb="23" eb="25">
      <t>ギョウセイ</t>
    </rPh>
    <phoneticPr fontId="3"/>
  </si>
  <si>
    <t>（単位　件）</t>
    <phoneticPr fontId="2"/>
  </si>
  <si>
    <t>区分</t>
    <rPh sb="0" eb="2">
      <t>クブン</t>
    </rPh>
    <phoneticPr fontId="2"/>
  </si>
  <si>
    <t>受理</t>
  </si>
  <si>
    <t>既済</t>
  </si>
  <si>
    <t>未済</t>
  </si>
  <si>
    <t>総数</t>
  </si>
  <si>
    <t>旧受</t>
  </si>
  <si>
    <t>新受</t>
  </si>
  <si>
    <t>令和2年</t>
  </si>
  <si>
    <t>令和3年</t>
  </si>
  <si>
    <t>令和4年</t>
  </si>
  <si>
    <t>令和5年</t>
  </si>
  <si>
    <t>令和6年</t>
    <rPh sb="0" eb="2">
      <t>レイワ</t>
    </rPh>
    <rPh sb="3" eb="4">
      <t>ネン</t>
    </rPh>
    <phoneticPr fontId="2"/>
  </si>
  <si>
    <t>通常訴訟</t>
  </si>
  <si>
    <t>手形・小切手訴訟</t>
    <phoneticPr fontId="3"/>
  </si>
  <si>
    <t>少額訴訟</t>
  </si>
  <si>
    <t>少額訴訟判決に対する異議申立て</t>
    <rPh sb="4" eb="6">
      <t>ハンケツ</t>
    </rPh>
    <rPh sb="7" eb="8">
      <t>タイ</t>
    </rPh>
    <phoneticPr fontId="3"/>
  </si>
  <si>
    <t>再審（訴訟）</t>
    <rPh sb="3" eb="5">
      <t>ソショウ</t>
    </rPh>
    <phoneticPr fontId="3"/>
  </si>
  <si>
    <t>控訴提起</t>
  </si>
  <si>
    <t>少額異議判決に対する特別上告提起</t>
    <rPh sb="0" eb="2">
      <t>ショウガク</t>
    </rPh>
    <rPh sb="2" eb="4">
      <t>イギ</t>
    </rPh>
    <rPh sb="4" eb="6">
      <t>ハンケツ</t>
    </rPh>
    <rPh sb="7" eb="8">
      <t>タイ</t>
    </rPh>
    <rPh sb="10" eb="12">
      <t>トクベツ</t>
    </rPh>
    <rPh sb="12" eb="14">
      <t>ジョウコク</t>
    </rPh>
    <rPh sb="14" eb="16">
      <t>テイキ</t>
    </rPh>
    <phoneticPr fontId="3"/>
  </si>
  <si>
    <t>飛躍上告提起</t>
    <rPh sb="0" eb="2">
      <t>ヒヤク</t>
    </rPh>
    <rPh sb="2" eb="4">
      <t>ジョウコク</t>
    </rPh>
    <rPh sb="4" eb="6">
      <t>テイキ</t>
    </rPh>
    <phoneticPr fontId="3"/>
  </si>
  <si>
    <t>再審（抗告）</t>
    <rPh sb="3" eb="5">
      <t>コウコク</t>
    </rPh>
    <phoneticPr fontId="3"/>
  </si>
  <si>
    <t>抗告提起</t>
    <rPh sb="0" eb="1">
      <t>コウ</t>
    </rPh>
    <rPh sb="1" eb="2">
      <t>コク</t>
    </rPh>
    <rPh sb="2" eb="3">
      <t>ツツミ</t>
    </rPh>
    <rPh sb="3" eb="4">
      <t>オコシ</t>
    </rPh>
    <phoneticPr fontId="3"/>
  </si>
  <si>
    <t>借地非訟</t>
    <rPh sb="0" eb="2">
      <t>シャクチ</t>
    </rPh>
    <rPh sb="2" eb="3">
      <t>ヒ</t>
    </rPh>
    <rPh sb="3" eb="4">
      <t>ソショウ</t>
    </rPh>
    <phoneticPr fontId="3"/>
  </si>
  <si>
    <t>和解</t>
  </si>
  <si>
    <t>督促</t>
  </si>
  <si>
    <t>公示催告</t>
    <rPh sb="3" eb="4">
      <t>コク</t>
    </rPh>
    <phoneticPr fontId="3"/>
  </si>
  <si>
    <t>保全命令</t>
  </si>
  <si>
    <t>少額訴訟債権執行</t>
    <rPh sb="0" eb="2">
      <t>ショウガク</t>
    </rPh>
    <rPh sb="2" eb="4">
      <t>ソショウ</t>
    </rPh>
    <rPh sb="4" eb="6">
      <t>サイケン</t>
    </rPh>
    <rPh sb="6" eb="8">
      <t>シッコウ</t>
    </rPh>
    <phoneticPr fontId="2"/>
  </si>
  <si>
    <t>過料</t>
  </si>
  <si>
    <t>共助</t>
  </si>
  <si>
    <t>雑</t>
    <phoneticPr fontId="3"/>
  </si>
  <si>
    <t>調停</t>
  </si>
  <si>
    <t>行政共助</t>
    <rPh sb="0" eb="2">
      <t>ギョウセイ</t>
    </rPh>
    <rPh sb="2" eb="4">
      <t>キョウジョ</t>
    </rPh>
    <phoneticPr fontId="3"/>
  </si>
  <si>
    <t>行政雑</t>
  </si>
  <si>
    <t>資　料    大阪地方裁判所</t>
    <phoneticPr fontId="2"/>
  </si>
  <si>
    <t>注）　数値は、各年次の算出時点での値を記載。</t>
    <phoneticPr fontId="2"/>
  </si>
  <si>
    <t>この表は、豊中簡易裁判所において受理した民事調停事件の処理状況を掲げたものである。</t>
    <phoneticPr fontId="2"/>
  </si>
  <si>
    <t>（単位　件）</t>
  </si>
  <si>
    <t>受理</t>
    <phoneticPr fontId="2"/>
  </si>
  <si>
    <t>既済</t>
    <phoneticPr fontId="2"/>
  </si>
  <si>
    <t>未済</t>
    <phoneticPr fontId="2"/>
  </si>
  <si>
    <t>総数</t>
    <phoneticPr fontId="2"/>
  </si>
  <si>
    <t>旧受</t>
    <phoneticPr fontId="2"/>
  </si>
  <si>
    <t>新受</t>
    <rPh sb="0" eb="1">
      <t>シン</t>
    </rPh>
    <rPh sb="1" eb="2">
      <t>ウ</t>
    </rPh>
    <phoneticPr fontId="2"/>
  </si>
  <si>
    <t>一般調停</t>
  </si>
  <si>
    <t>宅地建物調停</t>
  </si>
  <si>
    <t>農事調停</t>
  </si>
  <si>
    <t>商事調停</t>
  </si>
  <si>
    <t>交通調停</t>
  </si>
  <si>
    <t>公害等調停</t>
    <rPh sb="2" eb="3">
      <t>トウ</t>
    </rPh>
    <phoneticPr fontId="3"/>
  </si>
  <si>
    <t>特定調停</t>
    <rPh sb="0" eb="2">
      <t>トクテイ</t>
    </rPh>
    <rPh sb="2" eb="4">
      <t>チョウテイ</t>
    </rPh>
    <phoneticPr fontId="3"/>
  </si>
  <si>
    <t>資　料    大阪地方裁判所</t>
    <rPh sb="7" eb="9">
      <t>オオサカ</t>
    </rPh>
    <rPh sb="9" eb="11">
      <t>チホウ</t>
    </rPh>
    <rPh sb="11" eb="14">
      <t>サイバンショ</t>
    </rPh>
    <phoneticPr fontId="2"/>
  </si>
  <si>
    <t>この表は、豊中簡易裁判所において受理した刑事事件の処理状況を掲げたものである。</t>
    <phoneticPr fontId="2"/>
  </si>
  <si>
    <t>（単位　人）</t>
    <phoneticPr fontId="2"/>
  </si>
  <si>
    <t>新受</t>
    <phoneticPr fontId="2"/>
  </si>
  <si>
    <t>-</t>
  </si>
  <si>
    <t>-</t>
    <phoneticPr fontId="2"/>
  </si>
  <si>
    <t>通常第一審事件
(再審事件を含む)</t>
    <rPh sb="0" eb="2">
      <t>ツウジョウ</t>
    </rPh>
    <rPh sb="2" eb="3">
      <t>ダイ</t>
    </rPh>
    <rPh sb="3" eb="5">
      <t>イッシン</t>
    </rPh>
    <rPh sb="5" eb="7">
      <t>ジケン</t>
    </rPh>
    <phoneticPr fontId="3"/>
  </si>
  <si>
    <t>略式事件</t>
  </si>
  <si>
    <t>その他の事件</t>
  </si>
  <si>
    <t>この表は、豊中簡易裁判所において受理した刑事略式事件の処理状況を掲げたものである。</t>
    <phoneticPr fontId="3"/>
  </si>
  <si>
    <t>（単位　人）</t>
  </si>
  <si>
    <t>既済</t>
    <rPh sb="0" eb="1">
      <t>キ</t>
    </rPh>
    <rPh sb="1" eb="2">
      <t>スミ</t>
    </rPh>
    <phoneticPr fontId="3"/>
  </si>
  <si>
    <t>罰金･科料のうち
仮納付を命ぜられたもの</t>
    <rPh sb="0" eb="2">
      <t>バッキン</t>
    </rPh>
    <rPh sb="3" eb="5">
      <t>カリョウ</t>
    </rPh>
    <phoneticPr fontId="3"/>
  </si>
  <si>
    <t>総数</t>
    <rPh sb="0" eb="2">
      <t>ソウスウ</t>
    </rPh>
    <phoneticPr fontId="3"/>
  </si>
  <si>
    <t>罰金</t>
  </si>
  <si>
    <t>科料・その他</t>
    <rPh sb="3" eb="6">
      <t>ソノタ</t>
    </rPh>
    <phoneticPr fontId="3"/>
  </si>
  <si>
    <t>略式不能又は不相当</t>
    <rPh sb="0" eb="2">
      <t>リャクシキ</t>
    </rPh>
    <rPh sb="2" eb="4">
      <t>フノウ</t>
    </rPh>
    <rPh sb="4" eb="5">
      <t>マタ</t>
    </rPh>
    <rPh sb="6" eb="7">
      <t>フ</t>
    </rPh>
    <rPh sb="7" eb="9">
      <t>ソウトウ</t>
    </rPh>
    <phoneticPr fontId="3"/>
  </si>
  <si>
    <t>100
万円</t>
    <phoneticPr fontId="3"/>
  </si>
  <si>
    <t>50万円以上
100万円未満</t>
    <rPh sb="4" eb="6">
      <t>イジョウ</t>
    </rPh>
    <phoneticPr fontId="3"/>
  </si>
  <si>
    <t>30万円
以上</t>
    <rPh sb="5" eb="7">
      <t>イジョウ</t>
    </rPh>
    <phoneticPr fontId="3"/>
  </si>
  <si>
    <t>20万円
以上</t>
    <rPh sb="5" eb="7">
      <t>イジョウ</t>
    </rPh>
    <phoneticPr fontId="3"/>
  </si>
  <si>
    <t>10万円
以上</t>
    <rPh sb="5" eb="7">
      <t>イジョウ</t>
    </rPh>
    <phoneticPr fontId="3"/>
  </si>
  <si>
    <t>5万円
以上</t>
    <rPh sb="4" eb="6">
      <t>イジョウ</t>
    </rPh>
    <phoneticPr fontId="3"/>
  </si>
  <si>
    <t>3万円
以上</t>
    <rPh sb="4" eb="6">
      <t>イジョウ</t>
    </rPh>
    <phoneticPr fontId="3"/>
  </si>
  <si>
    <t>1万円
以上</t>
    <rPh sb="4" eb="6">
      <t>イジョウ</t>
    </rPh>
    <phoneticPr fontId="3"/>
  </si>
  <si>
    <t>1万円
未満</t>
    <rPh sb="4" eb="6">
      <t>ミマン</t>
    </rPh>
    <phoneticPr fontId="3"/>
  </si>
  <si>
    <t>業務上過失致死</t>
  </si>
  <si>
    <t>重過失致死</t>
  </si>
  <si>
    <t>過失運転致死</t>
    <rPh sb="0" eb="2">
      <t>カシツ</t>
    </rPh>
    <rPh sb="2" eb="4">
      <t>ウンテン</t>
    </rPh>
    <rPh sb="4" eb="6">
      <t>チシ</t>
    </rPh>
    <phoneticPr fontId="2"/>
  </si>
  <si>
    <t>業務上過失傷害</t>
  </si>
  <si>
    <t>重過失傷害</t>
  </si>
  <si>
    <t>過失運転致傷</t>
    <rPh sb="0" eb="2">
      <t>カシツ</t>
    </rPh>
    <rPh sb="2" eb="4">
      <t>ウンテン</t>
    </rPh>
    <rPh sb="4" eb="6">
      <t>チショウ</t>
    </rPh>
    <phoneticPr fontId="2"/>
  </si>
  <si>
    <t>道路交通法</t>
  </si>
  <si>
    <t>自動車の保管場所の確保等に関する法律</t>
    <phoneticPr fontId="2"/>
  </si>
  <si>
    <t>公務執行妨害</t>
    <rPh sb="0" eb="1">
      <t>コウ</t>
    </rPh>
    <rPh sb="1" eb="2">
      <t>ツトム</t>
    </rPh>
    <rPh sb="2" eb="3">
      <t>モリ</t>
    </rPh>
    <rPh sb="3" eb="4">
      <t>ギョウ</t>
    </rPh>
    <rPh sb="4" eb="5">
      <t>サマタ</t>
    </rPh>
    <rPh sb="5" eb="6">
      <t>ガイ</t>
    </rPh>
    <phoneticPr fontId="3"/>
  </si>
  <si>
    <t>窃盗</t>
    <rPh sb="0" eb="1">
      <t>セツ</t>
    </rPh>
    <rPh sb="1" eb="2">
      <t>ヌス</t>
    </rPh>
    <phoneticPr fontId="3"/>
  </si>
  <si>
    <t>その他の刑法犯</t>
    <rPh sb="0" eb="3">
      <t>ソノタ</t>
    </rPh>
    <rPh sb="4" eb="7">
      <t>ケイホウハン</t>
    </rPh>
    <phoneticPr fontId="3"/>
  </si>
  <si>
    <t>その他の特別法犯</t>
    <rPh sb="0" eb="3">
      <t>ソノタ</t>
    </rPh>
    <rPh sb="4" eb="7">
      <t>トクベツホウ</t>
    </rPh>
    <rPh sb="7" eb="8">
      <t>ハン</t>
    </rPh>
    <phoneticPr fontId="3"/>
  </si>
  <si>
    <t>この表は、豊中区検察庁にかかる受理・処理状況を掲げたものである。</t>
    <phoneticPr fontId="2"/>
  </si>
  <si>
    <t>旧受</t>
    <rPh sb="0" eb="1">
      <t>キュウ</t>
    </rPh>
    <rPh sb="1" eb="2">
      <t>ウ</t>
    </rPh>
    <phoneticPr fontId="2"/>
  </si>
  <si>
    <t>新受</t>
    <rPh sb="0" eb="1">
      <t>シン</t>
    </rPh>
    <phoneticPr fontId="2"/>
  </si>
  <si>
    <t>検察官認知・直受</t>
    <rPh sb="0" eb="3">
      <t>ケンサツカン</t>
    </rPh>
    <rPh sb="3" eb="5">
      <t>ニンチ</t>
    </rPh>
    <rPh sb="6" eb="7">
      <t>チョク</t>
    </rPh>
    <rPh sb="7" eb="8">
      <t>ウ</t>
    </rPh>
    <phoneticPr fontId="2"/>
  </si>
  <si>
    <t>司法警察員から</t>
    <rPh sb="4" eb="5">
      <t>イン</t>
    </rPh>
    <phoneticPr fontId="2"/>
  </si>
  <si>
    <t>他の検察庁から</t>
    <rPh sb="4" eb="5">
      <t>チョウ</t>
    </rPh>
    <phoneticPr fontId="2"/>
  </si>
  <si>
    <t>家庭裁判所から</t>
    <rPh sb="4" eb="5">
      <t>トコロ</t>
    </rPh>
    <phoneticPr fontId="2"/>
  </si>
  <si>
    <t>再起</t>
    <phoneticPr fontId="2"/>
  </si>
  <si>
    <t>起訴</t>
    <phoneticPr fontId="2"/>
  </si>
  <si>
    <t>公判請求</t>
    <phoneticPr fontId="2"/>
  </si>
  <si>
    <t>略式命令請求</t>
    <phoneticPr fontId="2"/>
  </si>
  <si>
    <t>即決裁判請求</t>
    <rPh sb="0" eb="1">
      <t>ソク</t>
    </rPh>
    <phoneticPr fontId="3"/>
  </si>
  <si>
    <t>不起訴</t>
    <rPh sb="0" eb="3">
      <t>フキソ</t>
    </rPh>
    <phoneticPr fontId="2"/>
  </si>
  <si>
    <t>起訴猶予</t>
    <phoneticPr fontId="2"/>
  </si>
  <si>
    <t>嫌疑不十分</t>
    <phoneticPr fontId="2"/>
  </si>
  <si>
    <t>その他</t>
  </si>
  <si>
    <t>中止</t>
    <phoneticPr fontId="2"/>
  </si>
  <si>
    <t>送致</t>
    <phoneticPr fontId="2"/>
  </si>
  <si>
    <t>他の検察庁に</t>
    <phoneticPr fontId="2"/>
  </si>
  <si>
    <t>家庭裁判所に</t>
    <phoneticPr fontId="2"/>
  </si>
  <si>
    <t>資　料　　大阪地方検察庁</t>
    <phoneticPr fontId="2"/>
  </si>
  <si>
    <t>豊中
警察署</t>
  </si>
  <si>
    <t>豊中南
警察署</t>
  </si>
  <si>
    <t>豊中
警察署</t>
    <rPh sb="0" eb="2">
      <t>トヨナカ</t>
    </rPh>
    <rPh sb="3" eb="6">
      <t>ケイサツショ</t>
    </rPh>
    <phoneticPr fontId="2"/>
  </si>
  <si>
    <t>豊中南
警察署</t>
    <rPh sb="0" eb="2">
      <t>トヨナカ</t>
    </rPh>
    <rPh sb="2" eb="3">
      <t>ミナミ</t>
    </rPh>
    <rPh sb="4" eb="7">
      <t>ケイサツショ</t>
    </rPh>
    <phoneticPr fontId="2"/>
  </si>
  <si>
    <t>凶悪犯</t>
    <phoneticPr fontId="2"/>
  </si>
  <si>
    <t>殺人</t>
  </si>
  <si>
    <t>強盗</t>
  </si>
  <si>
    <t>放火</t>
  </si>
  <si>
    <r>
      <t>不同意性交等</t>
    </r>
    <r>
      <rPr>
        <vertAlign val="superscript"/>
        <sz val="10"/>
        <rFont val="HGPｺﾞｼｯｸM"/>
        <family val="3"/>
        <charset val="128"/>
      </rPr>
      <t>1)</t>
    </r>
    <rPh sb="0" eb="3">
      <t>フドウイ</t>
    </rPh>
    <rPh sb="3" eb="5">
      <t>セイコウ</t>
    </rPh>
    <rPh sb="5" eb="6">
      <t>トウ</t>
    </rPh>
    <phoneticPr fontId="2"/>
  </si>
  <si>
    <t>一般犯</t>
    <rPh sb="0" eb="2">
      <t>イッパン</t>
    </rPh>
    <rPh sb="2" eb="3">
      <t>ハン</t>
    </rPh>
    <phoneticPr fontId="2"/>
  </si>
  <si>
    <t>窃盗</t>
  </si>
  <si>
    <t>粗暴犯</t>
  </si>
  <si>
    <t>暴行</t>
  </si>
  <si>
    <t>傷害</t>
  </si>
  <si>
    <t>恐喝</t>
  </si>
  <si>
    <t>他</t>
  </si>
  <si>
    <t>知能犯</t>
  </si>
  <si>
    <t>詐欺</t>
  </si>
  <si>
    <t>偽造</t>
  </si>
  <si>
    <t>風俗犯</t>
    <phoneticPr fontId="2"/>
  </si>
  <si>
    <t>賭博</t>
  </si>
  <si>
    <r>
      <t>不同意
わいせつ等</t>
    </r>
    <r>
      <rPr>
        <vertAlign val="superscript"/>
        <sz val="10"/>
        <rFont val="HGPｺﾞｼｯｸM"/>
        <family val="3"/>
        <charset val="128"/>
      </rPr>
      <t>1)</t>
    </r>
    <rPh sb="0" eb="3">
      <t>フドウイ</t>
    </rPh>
    <rPh sb="8" eb="9">
      <t>トウ</t>
    </rPh>
    <phoneticPr fontId="2"/>
  </si>
  <si>
    <t>その他</t>
    <rPh sb="2" eb="3">
      <t>タ</t>
    </rPh>
    <phoneticPr fontId="2"/>
  </si>
  <si>
    <t>盗品</t>
    <rPh sb="0" eb="2">
      <t>トウヒン</t>
    </rPh>
    <phoneticPr fontId="3"/>
  </si>
  <si>
    <t>資　料    大阪府　豊中警察署、豊中南警察署</t>
    <phoneticPr fontId="2"/>
  </si>
  <si>
    <t>注1）　令和5年から名称変更。</t>
    <phoneticPr fontId="2"/>
  </si>
  <si>
    <t>凶悪犯</t>
  </si>
  <si>
    <t>注1）　令和5年から名称変更。</t>
    <rPh sb="4" eb="6">
      <t>レイワ</t>
    </rPh>
    <rPh sb="7" eb="8">
      <t>ネン</t>
    </rPh>
    <rPh sb="10" eb="14">
      <t>メイショウヘンコウ</t>
    </rPh>
    <phoneticPr fontId="2"/>
  </si>
  <si>
    <t>資　料　　大阪府　豊中警察署、豊中南警察署</t>
    <phoneticPr fontId="2"/>
  </si>
  <si>
    <t>この表は、市内における犯罪少年等の検挙・解決人員を掲げたものである。なお、暴力行為等処罰に関する法律も含む。</t>
    <phoneticPr fontId="2"/>
  </si>
  <si>
    <t>犯罪少年
（刑法犯・触法少年含む）</t>
    <rPh sb="0" eb="2">
      <t>ハンザイ</t>
    </rPh>
    <rPh sb="2" eb="4">
      <t>ショウネン</t>
    </rPh>
    <rPh sb="6" eb="9">
      <t>ケイホウハン</t>
    </rPh>
    <rPh sb="10" eb="12">
      <t>ショクホウ</t>
    </rPh>
    <rPh sb="12" eb="14">
      <t>ショウネン</t>
    </rPh>
    <rPh sb="14" eb="15">
      <t>フク</t>
    </rPh>
    <phoneticPr fontId="2"/>
  </si>
  <si>
    <t>総数</t>
    <rPh sb="0" eb="2">
      <t>ソウスウ</t>
    </rPh>
    <phoneticPr fontId="2"/>
  </si>
  <si>
    <t>凶悪犯</t>
    <rPh sb="0" eb="3">
      <t>キョウアクハン</t>
    </rPh>
    <phoneticPr fontId="2"/>
  </si>
  <si>
    <t>粗暴犯</t>
    <rPh sb="0" eb="2">
      <t>ソボウ</t>
    </rPh>
    <rPh sb="2" eb="3">
      <t>ハン</t>
    </rPh>
    <phoneticPr fontId="2"/>
  </si>
  <si>
    <t>窃盗犯</t>
    <rPh sb="0" eb="3">
      <t>セットウハン</t>
    </rPh>
    <phoneticPr fontId="2"/>
  </si>
  <si>
    <t>知能犯</t>
    <rPh sb="0" eb="3">
      <t>チノウハン</t>
    </rPh>
    <phoneticPr fontId="2"/>
  </si>
  <si>
    <t>風俗犯</t>
    <rPh sb="0" eb="2">
      <t>フウゾク</t>
    </rPh>
    <rPh sb="2" eb="3">
      <t>ハン</t>
    </rPh>
    <phoneticPr fontId="2"/>
  </si>
  <si>
    <t>（再掲）触法少年</t>
    <rPh sb="1" eb="3">
      <t>サイケイ</t>
    </rPh>
    <rPh sb="4" eb="6">
      <t>ショクホウ</t>
    </rPh>
    <rPh sb="6" eb="8">
      <t>ショウネン</t>
    </rPh>
    <phoneticPr fontId="2"/>
  </si>
  <si>
    <t>人対車</t>
  </si>
  <si>
    <t>人対列車</t>
    <rPh sb="0" eb="1">
      <t>ヒト</t>
    </rPh>
    <rPh sb="1" eb="2">
      <t>タイ</t>
    </rPh>
    <rPh sb="2" eb="4">
      <t>レッシャ</t>
    </rPh>
    <phoneticPr fontId="2"/>
  </si>
  <si>
    <t>車対車
（自転車を含む）</t>
    <phoneticPr fontId="2"/>
  </si>
  <si>
    <t>正面衝突</t>
    <phoneticPr fontId="2"/>
  </si>
  <si>
    <t>追突</t>
    <phoneticPr fontId="2"/>
  </si>
  <si>
    <t>出合頭</t>
    <rPh sb="1" eb="2">
      <t>ア</t>
    </rPh>
    <phoneticPr fontId="3"/>
  </si>
  <si>
    <t>右左折</t>
    <rPh sb="1" eb="2">
      <t>ヒダリ</t>
    </rPh>
    <phoneticPr fontId="2"/>
  </si>
  <si>
    <t>車単独</t>
  </si>
  <si>
    <t>第一原因者別（件）</t>
    <rPh sb="7" eb="8">
      <t>ケン</t>
    </rPh>
    <phoneticPr fontId="2"/>
  </si>
  <si>
    <t>乗用車</t>
  </si>
  <si>
    <t>貨物車</t>
  </si>
  <si>
    <t>二輪車</t>
  </si>
  <si>
    <t>自転車</t>
  </si>
  <si>
    <t>歩行者</t>
  </si>
  <si>
    <t>死傷者（人）</t>
    <phoneticPr fontId="2"/>
  </si>
  <si>
    <t>死者</t>
  </si>
  <si>
    <t>負傷者</t>
  </si>
  <si>
    <t>各年4月1日現在</t>
    <rPh sb="0" eb="2">
      <t>カクネン</t>
    </rPh>
    <rPh sb="3" eb="4">
      <t>ガツ</t>
    </rPh>
    <rPh sb="5" eb="6">
      <t>ニチ</t>
    </rPh>
    <rPh sb="6" eb="8">
      <t>ゲンザイ</t>
    </rPh>
    <phoneticPr fontId="2"/>
  </si>
  <si>
    <t>令和6年</t>
  </si>
  <si>
    <t>令和7年</t>
    <rPh sb="0" eb="2">
      <t>レイワ</t>
    </rPh>
    <rPh sb="3" eb="4">
      <t>ネン</t>
    </rPh>
    <phoneticPr fontId="2"/>
  </si>
  <si>
    <t>消防局・署</t>
    <rPh sb="2" eb="3">
      <t>キョク</t>
    </rPh>
    <phoneticPr fontId="2"/>
  </si>
  <si>
    <t>消防局</t>
    <rPh sb="2" eb="3">
      <t>キョク</t>
    </rPh>
    <phoneticPr fontId="2"/>
  </si>
  <si>
    <t>消署数</t>
    <phoneticPr fontId="2"/>
  </si>
  <si>
    <r>
      <t>出張所数</t>
    </r>
    <r>
      <rPr>
        <vertAlign val="superscript"/>
        <sz val="10"/>
        <rFont val="HGPｺﾞｼｯｸM"/>
        <family val="3"/>
        <charset val="128"/>
      </rPr>
      <t>1)</t>
    </r>
    <phoneticPr fontId="2"/>
  </si>
  <si>
    <t>消防職員数（定数）</t>
    <phoneticPr fontId="2"/>
  </si>
  <si>
    <r>
      <t>消防職員数（実数）</t>
    </r>
    <r>
      <rPr>
        <vertAlign val="superscript"/>
        <sz val="10"/>
        <rFont val="HGPｺﾞｼｯｸM"/>
        <family val="3"/>
        <charset val="128"/>
      </rPr>
      <t>2)</t>
    </r>
    <phoneticPr fontId="2"/>
  </si>
  <si>
    <t>消防ポンプ自動車数</t>
  </si>
  <si>
    <t>救急車両台数</t>
  </si>
  <si>
    <t>消防団</t>
  </si>
  <si>
    <t>消防団数</t>
  </si>
  <si>
    <t>分団数</t>
  </si>
  <si>
    <t>団員数（定数）</t>
    <phoneticPr fontId="2"/>
  </si>
  <si>
    <t>団員数（実数）</t>
    <phoneticPr fontId="2"/>
  </si>
  <si>
    <t>資　料    消防局　消防総務課</t>
    <phoneticPr fontId="2"/>
  </si>
  <si>
    <t xml:space="preserve">注1）    １分署含む。    </t>
    <rPh sb="0" eb="1">
      <t>チュウ</t>
    </rPh>
    <phoneticPr fontId="2"/>
  </si>
  <si>
    <t>注2）    再任用職員を含む。　</t>
    <rPh sb="0" eb="1">
      <t>チュウ</t>
    </rPh>
    <phoneticPr fontId="2"/>
  </si>
  <si>
    <t>火災</t>
    <phoneticPr fontId="2"/>
  </si>
  <si>
    <t>自然
災害</t>
    <phoneticPr fontId="2"/>
  </si>
  <si>
    <t>水難</t>
    <phoneticPr fontId="2"/>
  </si>
  <si>
    <t>交通
事故</t>
    <rPh sb="3" eb="5">
      <t>ジコ</t>
    </rPh>
    <phoneticPr fontId="3"/>
  </si>
  <si>
    <t>労働
災害</t>
    <rPh sb="1" eb="2">
      <t>ドウ</t>
    </rPh>
    <rPh sb="4" eb="5">
      <t>ガイ</t>
    </rPh>
    <phoneticPr fontId="3"/>
  </si>
  <si>
    <t>運動
競技</t>
    <rPh sb="3" eb="5">
      <t>キョウギ</t>
    </rPh>
    <phoneticPr fontId="3"/>
  </si>
  <si>
    <t>一般
負傷</t>
    <rPh sb="3" eb="5">
      <t>フショウ</t>
    </rPh>
    <phoneticPr fontId="3"/>
  </si>
  <si>
    <t>加害
事故</t>
    <rPh sb="3" eb="5">
      <t>ジコ</t>
    </rPh>
    <phoneticPr fontId="3"/>
  </si>
  <si>
    <t>自損
行為</t>
    <rPh sb="3" eb="5">
      <t>コウイ</t>
    </rPh>
    <phoneticPr fontId="3"/>
  </si>
  <si>
    <t>急病</t>
    <phoneticPr fontId="2"/>
  </si>
  <si>
    <t>　　　　 -</t>
  </si>
  <si>
    <t>1月</t>
    <rPh sb="1" eb="2">
      <t>ガツ</t>
    </rPh>
    <phoneticPr fontId="2"/>
  </si>
  <si>
    <t xml:space="preserve"> </t>
  </si>
  <si>
    <t>2月</t>
    <rPh sb="1" eb="2">
      <t>ガツ</t>
    </rPh>
    <phoneticPr fontId="2"/>
  </si>
  <si>
    <t>3月</t>
    <rPh sb="1" eb="2">
      <t>ガツ</t>
    </rPh>
    <phoneticPr fontId="2"/>
  </si>
  <si>
    <t>4月</t>
    <rPh sb="1" eb="2">
      <t>ガツ</t>
    </rPh>
    <phoneticPr fontId="2"/>
  </si>
  <si>
    <t>5月</t>
    <rPh sb="1" eb="2">
      <t>ガツ</t>
    </rPh>
    <phoneticPr fontId="2"/>
  </si>
  <si>
    <t>6月</t>
    <rPh sb="1" eb="2">
      <t>ガツ</t>
    </rPh>
    <phoneticPr fontId="2"/>
  </si>
  <si>
    <t>7月</t>
    <rPh sb="1" eb="2">
      <t>ガツ</t>
    </rPh>
    <phoneticPr fontId="2"/>
  </si>
  <si>
    <t>8月</t>
    <rPh sb="1" eb="2">
      <t>ガツ</t>
    </rPh>
    <phoneticPr fontId="2"/>
  </si>
  <si>
    <t>9月</t>
    <rPh sb="1" eb="2">
      <t>ガツ</t>
    </rPh>
    <phoneticPr fontId="2"/>
  </si>
  <si>
    <t>10月</t>
    <rPh sb="2" eb="3">
      <t>ガツ</t>
    </rPh>
    <phoneticPr fontId="2"/>
  </si>
  <si>
    <t>11月</t>
    <rPh sb="2" eb="3">
      <t>ガツ</t>
    </rPh>
    <phoneticPr fontId="2"/>
  </si>
  <si>
    <t>12月</t>
    <rPh sb="2" eb="3">
      <t>ガツ</t>
    </rPh>
    <phoneticPr fontId="2"/>
  </si>
  <si>
    <t>資　料    消防局　救急救命課</t>
    <phoneticPr fontId="2"/>
  </si>
  <si>
    <t>運動
競技</t>
    <rPh sb="3" eb="5">
      <t>キョウギ</t>
    </rPh>
    <rPh sb="4" eb="5">
      <t>ワザ</t>
    </rPh>
    <phoneticPr fontId="3"/>
  </si>
  <si>
    <t>令和
2年</t>
  </si>
  <si>
    <t>令和
3年</t>
  </si>
  <si>
    <t>令和
4年</t>
  </si>
  <si>
    <t>令和
5年</t>
  </si>
  <si>
    <t>令和
6年</t>
    <rPh sb="0" eb="2">
      <t>レイワ</t>
    </rPh>
    <rPh sb="4" eb="5">
      <t>ネン</t>
    </rPh>
    <phoneticPr fontId="2"/>
  </si>
  <si>
    <t>1
月</t>
    <rPh sb="2" eb="3">
      <t>ガツ</t>
    </rPh>
    <phoneticPr fontId="2"/>
  </si>
  <si>
    <t>2
月</t>
    <rPh sb="2" eb="3">
      <t>ガツ</t>
    </rPh>
    <phoneticPr fontId="2"/>
  </si>
  <si>
    <t>3
月</t>
    <rPh sb="2" eb="3">
      <t>ガツ</t>
    </rPh>
    <phoneticPr fontId="2"/>
  </si>
  <si>
    <t>4
月</t>
    <rPh sb="2" eb="3">
      <t>ガツ</t>
    </rPh>
    <phoneticPr fontId="2"/>
  </si>
  <si>
    <t>5
月</t>
    <rPh sb="2" eb="3">
      <t>ガツ</t>
    </rPh>
    <phoneticPr fontId="2"/>
  </si>
  <si>
    <t>6
月</t>
    <rPh sb="2" eb="3">
      <t>ガツ</t>
    </rPh>
    <phoneticPr fontId="2"/>
  </si>
  <si>
    <t>7
月</t>
    <rPh sb="2" eb="3">
      <t>ガツ</t>
    </rPh>
    <phoneticPr fontId="2"/>
  </si>
  <si>
    <t>8
月</t>
    <rPh sb="2" eb="3">
      <t>ガツ</t>
    </rPh>
    <phoneticPr fontId="2"/>
  </si>
  <si>
    <t>9
月</t>
    <rPh sb="2" eb="3">
      <t>ガツ</t>
    </rPh>
    <phoneticPr fontId="2"/>
  </si>
  <si>
    <t>10
月</t>
    <rPh sb="3" eb="4">
      <t>ガツ</t>
    </rPh>
    <phoneticPr fontId="2"/>
  </si>
  <si>
    <t>11
月</t>
    <rPh sb="3" eb="4">
      <t>ガツ</t>
    </rPh>
    <phoneticPr fontId="2"/>
  </si>
  <si>
    <t>12
月</t>
    <rPh sb="3" eb="4">
      <t>ガツ</t>
    </rPh>
    <phoneticPr fontId="2"/>
  </si>
  <si>
    <t>発生件数</t>
  </si>
  <si>
    <t>火災種別</t>
    <phoneticPr fontId="2"/>
  </si>
  <si>
    <t>建物
火災</t>
    <phoneticPr fontId="2"/>
  </si>
  <si>
    <t>車両
火災</t>
    <phoneticPr fontId="2"/>
  </si>
  <si>
    <t>林野</t>
    <rPh sb="0" eb="1">
      <t>ハヤシ</t>
    </rPh>
    <rPh sb="1" eb="2">
      <t>ノ</t>
    </rPh>
    <phoneticPr fontId="3"/>
  </si>
  <si>
    <t>その他
の火災</t>
    <phoneticPr fontId="2"/>
  </si>
  <si>
    <t>焼損棟数</t>
  </si>
  <si>
    <t>全焼</t>
  </si>
  <si>
    <t>半焼</t>
  </si>
  <si>
    <t>部分焼</t>
  </si>
  <si>
    <t>ぼや</t>
  </si>
  <si>
    <t>爆発</t>
    <rPh sb="0" eb="2">
      <t>バクハツ</t>
    </rPh>
    <phoneticPr fontId="2"/>
  </si>
  <si>
    <t>　　　　　　 -</t>
  </si>
  <si>
    <t>り災世帯</t>
  </si>
  <si>
    <t>全損</t>
  </si>
  <si>
    <t>半損</t>
  </si>
  <si>
    <t>小損</t>
  </si>
  <si>
    <t>り災人員（人）</t>
    <rPh sb="5" eb="6">
      <t>ニン</t>
    </rPh>
    <phoneticPr fontId="2"/>
  </si>
  <si>
    <t>重症</t>
  </si>
  <si>
    <t>中等症</t>
  </si>
  <si>
    <t>軽症</t>
  </si>
  <si>
    <t>建物
焼損
面積
（㎡）</t>
    <phoneticPr fontId="2"/>
  </si>
  <si>
    <t>焼損
床面積</t>
    <phoneticPr fontId="2"/>
  </si>
  <si>
    <t>焼損
表面積</t>
    <phoneticPr fontId="2"/>
  </si>
  <si>
    <t>損害額（千円）</t>
    <rPh sb="4" eb="5">
      <t>セン</t>
    </rPh>
    <rPh sb="5" eb="6">
      <t>エン</t>
    </rPh>
    <phoneticPr fontId="2"/>
  </si>
  <si>
    <t>総額</t>
  </si>
  <si>
    <t>建物</t>
  </si>
  <si>
    <t>車両</t>
  </si>
  <si>
    <t>その他</t>
    <phoneticPr fontId="2"/>
  </si>
  <si>
    <t>資　料    消防局　警防課</t>
    <phoneticPr fontId="2"/>
  </si>
  <si>
    <t>たばこ</t>
  </si>
  <si>
    <t>こんろ</t>
  </si>
  <si>
    <t>かまど</t>
  </si>
  <si>
    <t>風呂かまど</t>
  </si>
  <si>
    <t>炉</t>
  </si>
  <si>
    <t>焼却炉</t>
  </si>
  <si>
    <t>ストーブ</t>
  </si>
  <si>
    <t>こたつ</t>
  </si>
  <si>
    <t>ボイラー</t>
  </si>
  <si>
    <t>煙突・煙道</t>
  </si>
  <si>
    <t>排気管</t>
  </si>
  <si>
    <t>電気機器</t>
  </si>
  <si>
    <t>電気装置</t>
  </si>
  <si>
    <t>電灯・電話等の配線</t>
  </si>
  <si>
    <t>内燃機関</t>
  </si>
  <si>
    <t>配線器具</t>
  </si>
  <si>
    <t>火あそび</t>
  </si>
  <si>
    <t>マッチ・ライター</t>
    <phoneticPr fontId="2"/>
  </si>
  <si>
    <t>たき火</t>
  </si>
  <si>
    <t>溶接機・切断機</t>
  </si>
  <si>
    <t>灯火（灯明等）</t>
  </si>
  <si>
    <t>衝突の火花</t>
  </si>
  <si>
    <t>取灰</t>
  </si>
  <si>
    <t>火入れ</t>
  </si>
  <si>
    <t>放火の疑い</t>
  </si>
  <si>
    <t>不明・調査中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</si>
</sst>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Red]\-#,##0.0"/>
  </numFmts>
  <fonts count="14" x14ac:knownFonts="1">
    <font>
      <sz val="11"/>
      <name val="ＭＳ Ｐゴシック"/>
      <family val="3"/>
      <charset val="128"/>
    </font>
    <font>
      <sz val="11"/>
      <name val="ＭＳ Ｐゴシック"/>
      <family val="3"/>
      <charset val="128"/>
    </font>
    <font>
      <sz val="6"/>
      <name val="ＭＳ Ｐゴシック"/>
      <family val="3"/>
      <charset val="128"/>
    </font>
    <font>
      <sz val="6"/>
      <name val="ＭＳ Ｐ明朝"/>
      <family val="1"/>
      <charset val="128"/>
    </font>
    <font>
      <sz val="10"/>
      <name val="HGPｺﾞｼｯｸM"/>
      <family val="3"/>
      <charset val="128"/>
    </font>
    <font>
      <sz val="9"/>
      <color theme="1"/>
      <name val="HGPｺﾞｼｯｸM"/>
      <family val="3"/>
      <charset val="128"/>
    </font>
    <font>
      <sz val="11"/>
      <name val="HGPｺﾞｼｯｸM"/>
      <family val="3"/>
      <charset val="128"/>
    </font>
    <font>
      <sz val="16"/>
      <name val="HGPｺﾞｼｯｸM"/>
      <family val="3"/>
      <charset val="128"/>
    </font>
    <font>
      <vertAlign val="superscript"/>
      <sz val="10"/>
      <name val="HGPｺﾞｼｯｸM"/>
      <family val="3"/>
      <charset val="128"/>
    </font>
    <font>
      <sz val="8.5"/>
      <name val="HGPｺﾞｼｯｸM"/>
      <family val="3"/>
      <charset val="128"/>
    </font>
    <font>
      <sz val="9"/>
      <name val="HGPｺﾞｼｯｸM"/>
      <family val="3"/>
      <charset val="128"/>
    </font>
    <font>
      <sz val="9.5"/>
      <name val="HGPｺﾞｼｯｸM"/>
      <family val="3"/>
      <charset val="128"/>
    </font>
    <font>
      <sz val="20"/>
      <name val="HGPｺﾞｼｯｸM"/>
      <family val="3"/>
      <charset val="128"/>
    </font>
    <font>
      <u/>
      <sz val="11"/>
      <color theme="1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4">
    <border>
      <left/>
      <right/>
      <top/>
      <bottom/>
      <diagonal/>
    </border>
    <border>
      <left/>
      <right/>
      <top style="thin">
        <color indexed="64"/>
      </top>
      <bottom/>
      <diagonal/>
    </border>
    <border>
      <left/>
      <right/>
      <top/>
      <bottom style="thin">
        <color indexed="64"/>
      </bottom>
      <diagonal/>
    </border>
    <border>
      <left style="hair">
        <color indexed="64"/>
      </left>
      <right/>
      <top/>
      <bottom style="thin">
        <color indexed="64"/>
      </bottom>
      <diagonal/>
    </border>
    <border>
      <left style="hair">
        <color indexed="64"/>
      </left>
      <right/>
      <top/>
      <bottom/>
      <diagonal/>
    </border>
    <border>
      <left/>
      <right/>
      <top style="hair">
        <color indexed="64"/>
      </top>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diagonal/>
    </border>
    <border>
      <left/>
      <right style="hair">
        <color indexed="64"/>
      </right>
      <top/>
      <bottom/>
      <diagonal/>
    </border>
    <border>
      <left/>
      <right/>
      <top style="dotted">
        <color rgb="FF3F3F3F"/>
      </top>
      <bottom style="dotted">
        <color rgb="FF3F3F3F"/>
      </bottom>
      <diagonal/>
    </border>
    <border>
      <left/>
      <right/>
      <top style="hair">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s>
  <cellStyleXfs count="4">
    <xf numFmtId="0" fontId="0" fillId="0" borderId="0"/>
    <xf numFmtId="38" fontId="1" fillId="0" borderId="0" applyFont="0" applyFill="0" applyBorder="0" applyAlignment="0" applyProtection="0"/>
    <xf numFmtId="0" fontId="5" fillId="2" borderId="30">
      <alignment vertical="center"/>
    </xf>
    <xf numFmtId="0" fontId="13" fillId="0" borderId="0" applyNumberFormat="0" applyFill="0" applyBorder="0" applyAlignment="0" applyProtection="0"/>
  </cellStyleXfs>
  <cellXfs count="264">
    <xf numFmtId="0" fontId="0" fillId="0" borderId="0" xfId="0"/>
    <xf numFmtId="0" fontId="0" fillId="2" borderId="0" xfId="0" applyFill="1"/>
    <xf numFmtId="0" fontId="4" fillId="2" borderId="0" xfId="0" applyFont="1" applyFill="1" applyAlignment="1">
      <alignment vertical="center"/>
    </xf>
    <xf numFmtId="0" fontId="6" fillId="2" borderId="0" xfId="0" applyFont="1" applyFill="1" applyAlignment="1">
      <alignment vertical="center"/>
    </xf>
    <xf numFmtId="0" fontId="7" fillId="2" borderId="0" xfId="0" applyFont="1" applyFill="1" applyAlignment="1">
      <alignment horizontal="left" vertical="center"/>
    </xf>
    <xf numFmtId="0" fontId="4" fillId="2" borderId="0" xfId="0" applyFont="1" applyFill="1" applyAlignment="1">
      <alignment horizontal="left" vertical="center"/>
    </xf>
    <xf numFmtId="0" fontId="4" fillId="2" borderId="0" xfId="0" applyFont="1" applyFill="1"/>
    <xf numFmtId="38" fontId="4" fillId="2" borderId="5" xfId="1" applyFont="1" applyFill="1" applyBorder="1" applyAlignment="1">
      <alignment horizontal="right" vertical="center"/>
    </xf>
    <xf numFmtId="38" fontId="4" fillId="2" borderId="5" xfId="1" applyFont="1" applyFill="1" applyBorder="1" applyAlignment="1" applyProtection="1">
      <alignment horizontal="right" vertical="center"/>
      <protection locked="0"/>
    </xf>
    <xf numFmtId="38" fontId="4" fillId="2" borderId="21" xfId="1" applyFont="1" applyFill="1" applyBorder="1" applyAlignment="1">
      <alignment horizontal="distributed" vertical="center"/>
    </xf>
    <xf numFmtId="38" fontId="4" fillId="2" borderId="4" xfId="1" applyFont="1" applyFill="1" applyBorder="1" applyAlignment="1">
      <alignment horizontal="right" vertical="center"/>
    </xf>
    <xf numFmtId="38" fontId="4" fillId="2" borderId="0" xfId="1" applyFont="1" applyFill="1" applyBorder="1" applyAlignment="1">
      <alignment horizontal="right" vertical="center"/>
    </xf>
    <xf numFmtId="38" fontId="4" fillId="2" borderId="0" xfId="1" applyFont="1" applyFill="1" applyBorder="1" applyAlignment="1" applyProtection="1">
      <alignment horizontal="right" vertical="center"/>
      <protection locked="0"/>
    </xf>
    <xf numFmtId="38" fontId="4" fillId="2" borderId="19" xfId="1" applyFont="1" applyFill="1" applyBorder="1" applyAlignment="1">
      <alignment horizontal="distributed" vertical="center"/>
    </xf>
    <xf numFmtId="38" fontId="4" fillId="2" borderId="0" xfId="1" applyFont="1" applyFill="1" applyBorder="1" applyAlignment="1">
      <alignment horizontal="distributed" vertical="center" shrinkToFit="1"/>
    </xf>
    <xf numFmtId="38" fontId="4" fillId="2" borderId="19" xfId="1" applyFont="1" applyFill="1" applyBorder="1" applyAlignment="1">
      <alignment horizontal="distributed" vertical="center" shrinkToFit="1"/>
    </xf>
    <xf numFmtId="38" fontId="4" fillId="2" borderId="0" xfId="1" applyFont="1" applyFill="1" applyBorder="1" applyAlignment="1">
      <alignment horizontal="distributed" vertical="center" wrapText="1"/>
    </xf>
    <xf numFmtId="38" fontId="4" fillId="2" borderId="19" xfId="1" applyFont="1" applyFill="1" applyBorder="1" applyAlignment="1">
      <alignment horizontal="distributed" vertical="center" wrapText="1"/>
    </xf>
    <xf numFmtId="38" fontId="4" fillId="2" borderId="0" xfId="1" applyFont="1" applyFill="1" applyBorder="1" applyAlignment="1">
      <alignment horizontal="distributed" vertical="center" wrapText="1" shrinkToFit="1"/>
    </xf>
    <xf numFmtId="38" fontId="4" fillId="2" borderId="19" xfId="1" applyFont="1" applyFill="1" applyBorder="1" applyAlignment="1">
      <alignment horizontal="distributed" vertical="center" wrapText="1" shrinkToFit="1"/>
    </xf>
    <xf numFmtId="38" fontId="4" fillId="2" borderId="25" xfId="1" applyFont="1" applyFill="1" applyBorder="1" applyAlignment="1">
      <alignment horizontal="distributed" vertical="center" shrinkToFit="1"/>
    </xf>
    <xf numFmtId="38" fontId="4" fillId="2" borderId="23" xfId="1" applyFont="1" applyFill="1" applyBorder="1" applyAlignment="1">
      <alignment horizontal="distributed" vertical="center" wrapText="1"/>
    </xf>
    <xf numFmtId="38" fontId="4" fillId="2" borderId="2" xfId="1" applyFont="1" applyFill="1" applyBorder="1" applyAlignment="1">
      <alignment horizontal="right" vertical="center"/>
    </xf>
    <xf numFmtId="38" fontId="4" fillId="2" borderId="2" xfId="1" applyFont="1" applyFill="1" applyBorder="1" applyAlignment="1" applyProtection="1">
      <alignment horizontal="right" vertical="center"/>
      <protection locked="0"/>
    </xf>
    <xf numFmtId="0" fontId="4" fillId="2" borderId="0" xfId="0" applyFont="1" applyFill="1" applyAlignment="1">
      <alignment horizontal="right" vertical="center"/>
    </xf>
    <xf numFmtId="38" fontId="4" fillId="2" borderId="17" xfId="1" applyFont="1" applyFill="1" applyBorder="1" applyAlignment="1">
      <alignment horizontal="distributed" vertical="center" justifyLastLine="1"/>
    </xf>
    <xf numFmtId="38" fontId="4" fillId="2" borderId="17" xfId="1" applyFont="1" applyFill="1" applyBorder="1" applyAlignment="1">
      <alignment horizontal="distributed" vertical="distributed"/>
    </xf>
    <xf numFmtId="0" fontId="4" fillId="2" borderId="0" xfId="0" applyFont="1" applyFill="1" applyAlignment="1">
      <alignment vertical="center" wrapText="1"/>
    </xf>
    <xf numFmtId="38" fontId="4" fillId="2" borderId="24" xfId="1" applyFont="1" applyFill="1" applyBorder="1" applyAlignment="1">
      <alignment horizontal="distributed" vertical="center" wrapText="1" justifyLastLine="1"/>
    </xf>
    <xf numFmtId="0" fontId="4" fillId="2" borderId="0" xfId="0" applyFont="1" applyFill="1" applyAlignment="1">
      <alignment horizontal="distributed" justifyLastLine="1"/>
    </xf>
    <xf numFmtId="38" fontId="4" fillId="2" borderId="21" xfId="1" applyFont="1" applyFill="1" applyBorder="1" applyAlignment="1">
      <alignment horizontal="distributed" vertical="center" justifyLastLine="1"/>
    </xf>
    <xf numFmtId="38" fontId="4" fillId="2" borderId="19" xfId="1" applyFont="1" applyFill="1" applyBorder="1" applyAlignment="1">
      <alignment horizontal="distributed" vertical="center" justifyLastLine="1"/>
    </xf>
    <xf numFmtId="38" fontId="4" fillId="2" borderId="2" xfId="1" applyFont="1" applyFill="1" applyBorder="1" applyAlignment="1">
      <alignment horizontal="distributed" vertical="center"/>
    </xf>
    <xf numFmtId="38" fontId="4" fillId="2" borderId="23" xfId="1" applyFont="1" applyFill="1" applyBorder="1" applyAlignment="1">
      <alignment horizontal="distributed" vertical="center" justifyLastLine="1"/>
    </xf>
    <xf numFmtId="20" fontId="4" fillId="2" borderId="0" xfId="0" applyNumberFormat="1" applyFont="1" applyFill="1" applyAlignment="1">
      <alignment horizontal="left" vertical="center"/>
    </xf>
    <xf numFmtId="0" fontId="4" fillId="2" borderId="0" xfId="0" applyFont="1" applyFill="1" applyAlignment="1">
      <alignment horizontal="distributed" vertical="center" justifyLastLine="1"/>
    </xf>
    <xf numFmtId="38" fontId="4" fillId="2" borderId="5" xfId="1" applyFont="1" applyFill="1" applyBorder="1" applyAlignment="1">
      <alignment vertical="center"/>
    </xf>
    <xf numFmtId="38" fontId="4" fillId="2" borderId="5" xfId="1" applyFont="1" applyFill="1" applyBorder="1" applyAlignment="1" applyProtection="1">
      <alignment vertical="center"/>
      <protection locked="0"/>
    </xf>
    <xf numFmtId="176" fontId="4" fillId="2" borderId="17" xfId="1" applyNumberFormat="1" applyFont="1" applyFill="1" applyBorder="1" applyAlignment="1">
      <alignment horizontal="distributed" vertical="center" wrapText="1"/>
    </xf>
    <xf numFmtId="38" fontId="4" fillId="2" borderId="0" xfId="1" applyFont="1" applyFill="1" applyBorder="1" applyAlignment="1">
      <alignment vertical="center"/>
    </xf>
    <xf numFmtId="38" fontId="4" fillId="2" borderId="0" xfId="1" applyFont="1" applyFill="1" applyBorder="1" applyAlignment="1" applyProtection="1">
      <alignment vertical="center"/>
      <protection locked="0"/>
    </xf>
    <xf numFmtId="176" fontId="4" fillId="2" borderId="17" xfId="1" applyNumberFormat="1" applyFont="1" applyFill="1" applyBorder="1" applyAlignment="1">
      <alignment horizontal="distributed" vertical="center"/>
    </xf>
    <xf numFmtId="38" fontId="4" fillId="2" borderId="6" xfId="1" applyFont="1" applyFill="1" applyBorder="1" applyAlignment="1">
      <alignment vertical="center"/>
    </xf>
    <xf numFmtId="38" fontId="4" fillId="2" borderId="6" xfId="1" applyFont="1" applyFill="1" applyBorder="1" applyAlignment="1" applyProtection="1">
      <alignment vertical="center"/>
      <protection locked="0"/>
    </xf>
    <xf numFmtId="176" fontId="4" fillId="2" borderId="27" xfId="1" applyNumberFormat="1" applyFont="1" applyFill="1" applyBorder="1" applyAlignment="1">
      <alignment horizontal="distributed" vertical="center"/>
    </xf>
    <xf numFmtId="38" fontId="4" fillId="2" borderId="2" xfId="1" applyFont="1" applyFill="1" applyBorder="1" applyAlignment="1">
      <alignment vertical="center"/>
    </xf>
    <xf numFmtId="38" fontId="4" fillId="2" borderId="2" xfId="1" applyFont="1" applyFill="1" applyBorder="1" applyAlignment="1" applyProtection="1">
      <alignment vertical="center"/>
      <protection locked="0"/>
    </xf>
    <xf numFmtId="0" fontId="4" fillId="2" borderId="1" xfId="0" applyFont="1" applyFill="1" applyBorder="1" applyAlignment="1">
      <alignment vertical="center"/>
    </xf>
    <xf numFmtId="176" fontId="4" fillId="2" borderId="17" xfId="1" applyNumberFormat="1" applyFont="1" applyFill="1" applyBorder="1" applyAlignment="1">
      <alignment horizontal="distributed" vertical="center" justifyLastLine="1"/>
    </xf>
    <xf numFmtId="176" fontId="4" fillId="2" borderId="17" xfId="0" applyNumberFormat="1" applyFont="1" applyFill="1" applyBorder="1" applyAlignment="1">
      <alignment horizontal="distributed" vertical="center" justifyLastLine="1"/>
    </xf>
    <xf numFmtId="176" fontId="4" fillId="2" borderId="11" xfId="1" applyNumberFormat="1" applyFont="1" applyFill="1" applyBorder="1" applyAlignment="1">
      <alignment horizontal="distributed" vertical="center" justifyLastLine="1"/>
    </xf>
    <xf numFmtId="0" fontId="4" fillId="2" borderId="17" xfId="0" applyFont="1" applyFill="1" applyBorder="1" applyAlignment="1">
      <alignment horizontal="distributed" vertical="center" justifyLastLine="1"/>
    </xf>
    <xf numFmtId="38" fontId="4" fillId="2" borderId="11" xfId="1" applyFont="1" applyFill="1" applyBorder="1" applyAlignment="1" applyProtection="1">
      <alignment horizontal="distributed" vertical="center" justifyLastLine="1"/>
      <protection locked="0"/>
    </xf>
    <xf numFmtId="0" fontId="4" fillId="2" borderId="8" xfId="0" applyFont="1" applyFill="1" applyBorder="1" applyAlignment="1">
      <alignment horizontal="center" vertical="center" justifyLastLine="1"/>
    </xf>
    <xf numFmtId="38" fontId="4" fillId="2" borderId="17" xfId="1" applyFont="1" applyFill="1" applyBorder="1" applyAlignment="1">
      <alignment horizontal="distributed" vertical="center" wrapText="1" justifyLastLine="1"/>
    </xf>
    <xf numFmtId="0" fontId="4" fillId="2" borderId="0" xfId="0" applyFont="1" applyFill="1" applyAlignment="1">
      <alignment horizontal="center" vertical="center"/>
    </xf>
    <xf numFmtId="0" fontId="4" fillId="2" borderId="19" xfId="0" applyFont="1" applyFill="1" applyBorder="1" applyAlignment="1">
      <alignment horizontal="distributed" vertical="center" textRotation="255"/>
    </xf>
    <xf numFmtId="0" fontId="4" fillId="2" borderId="18" xfId="0" applyFont="1" applyFill="1" applyBorder="1" applyAlignment="1">
      <alignment horizontal="distributed" vertical="center" textRotation="255"/>
    </xf>
    <xf numFmtId="38" fontId="4" fillId="2" borderId="19" xfId="1" applyFont="1" applyFill="1" applyBorder="1" applyAlignment="1">
      <alignment horizontal="distributed" vertical="center" textRotation="255"/>
    </xf>
    <xf numFmtId="38" fontId="4" fillId="2" borderId="17" xfId="1" applyFont="1" applyFill="1" applyBorder="1" applyAlignment="1">
      <alignment horizontal="distributed" vertical="center" shrinkToFit="1"/>
    </xf>
    <xf numFmtId="38" fontId="4" fillId="2" borderId="17" xfId="1" applyFont="1" applyFill="1" applyBorder="1" applyAlignment="1">
      <alignment horizontal="distributed" vertical="center" wrapText="1" shrinkToFit="1"/>
    </xf>
    <xf numFmtId="38" fontId="4" fillId="2" borderId="25" xfId="1" applyFont="1" applyFill="1" applyBorder="1" applyAlignment="1">
      <alignment vertical="distributed" textRotation="255" justifyLastLine="1"/>
    </xf>
    <xf numFmtId="38" fontId="4" fillId="2" borderId="25" xfId="1" applyFont="1" applyFill="1" applyBorder="1" applyAlignment="1">
      <alignment horizontal="distributed" vertical="distributed" textRotation="255" justifyLastLine="1"/>
    </xf>
    <xf numFmtId="0" fontId="4" fillId="2" borderId="23" xfId="0" applyFont="1" applyFill="1" applyBorder="1" applyAlignment="1">
      <alignment horizontal="distributed" vertical="center" textRotation="255"/>
    </xf>
    <xf numFmtId="38" fontId="4" fillId="2" borderId="27" xfId="1" applyFont="1" applyFill="1" applyBorder="1" applyAlignment="1">
      <alignment horizontal="distributed" vertical="center" shrinkToFit="1"/>
    </xf>
    <xf numFmtId="0" fontId="4" fillId="2" borderId="1" xfId="0" applyFont="1" applyFill="1" applyBorder="1" applyAlignment="1">
      <alignment horizontal="right" vertical="center"/>
    </xf>
    <xf numFmtId="0" fontId="4" fillId="2" borderId="2" xfId="0" applyFont="1" applyFill="1" applyBorder="1" applyAlignment="1">
      <alignment horizontal="distributed" vertical="center"/>
    </xf>
    <xf numFmtId="38" fontId="4" fillId="2" borderId="23" xfId="1" applyFont="1" applyFill="1" applyBorder="1" applyAlignment="1">
      <alignment horizontal="distributed" vertical="center" textRotation="255"/>
    </xf>
    <xf numFmtId="38" fontId="4" fillId="2" borderId="11" xfId="1" applyFont="1" applyFill="1" applyBorder="1" applyAlignment="1">
      <alignment horizontal="distributed" vertical="center" wrapText="1" justifyLastLine="1"/>
    </xf>
    <xf numFmtId="38" fontId="9" fillId="2" borderId="17" xfId="1" applyFont="1" applyFill="1" applyBorder="1" applyAlignment="1">
      <alignment horizontal="distributed" vertical="center" wrapText="1" justifyLastLine="1"/>
    </xf>
    <xf numFmtId="38" fontId="10" fillId="2" borderId="17" xfId="1" applyFont="1" applyFill="1" applyBorder="1" applyAlignment="1">
      <alignment horizontal="distributed" vertical="center" wrapText="1" justifyLastLine="1" shrinkToFit="1"/>
    </xf>
    <xf numFmtId="38" fontId="10" fillId="2" borderId="17" xfId="1" applyFont="1" applyFill="1" applyBorder="1" applyAlignment="1">
      <alignment horizontal="distributed" vertical="center" wrapText="1" justifyLastLine="1"/>
    </xf>
    <xf numFmtId="0" fontId="4" fillId="2" borderId="4" xfId="1" applyNumberFormat="1" applyFont="1" applyFill="1" applyBorder="1" applyAlignment="1">
      <alignment horizontal="right" vertical="center"/>
    </xf>
    <xf numFmtId="0" fontId="4" fillId="2" borderId="0" xfId="1" applyNumberFormat="1" applyFont="1" applyFill="1" applyBorder="1" applyAlignment="1">
      <alignment horizontal="right" vertical="center"/>
    </xf>
    <xf numFmtId="38" fontId="10" fillId="2" borderId="19" xfId="1" applyFont="1" applyFill="1" applyBorder="1" applyAlignment="1">
      <alignment horizontal="distributed" vertical="center" wrapText="1" shrinkToFit="1"/>
    </xf>
    <xf numFmtId="38" fontId="11" fillId="2" borderId="23" xfId="1" applyFont="1" applyFill="1" applyBorder="1" applyAlignment="1">
      <alignment horizontal="distributed" vertical="center"/>
    </xf>
    <xf numFmtId="0" fontId="4" fillId="2" borderId="0" xfId="0" applyFont="1" applyFill="1" applyAlignment="1">
      <alignment horizontal="left"/>
    </xf>
    <xf numFmtId="38" fontId="4" fillId="2" borderId="21" xfId="1" applyFont="1" applyFill="1" applyBorder="1" applyAlignment="1">
      <alignment horizontal="distributed" vertical="center" wrapText="1"/>
    </xf>
    <xf numFmtId="38" fontId="4" fillId="2" borderId="23" xfId="1" applyFont="1" applyFill="1" applyBorder="1" applyAlignment="1">
      <alignment horizontal="distributed" vertical="center"/>
    </xf>
    <xf numFmtId="20" fontId="7" fillId="2" borderId="0" xfId="0" applyNumberFormat="1" applyFont="1" applyFill="1" applyAlignment="1">
      <alignment horizontal="left" vertical="center"/>
    </xf>
    <xf numFmtId="20" fontId="4" fillId="2" borderId="0" xfId="0" applyNumberFormat="1" applyFont="1" applyFill="1" applyAlignment="1">
      <alignment vertical="center" wrapText="1"/>
    </xf>
    <xf numFmtId="20" fontId="4" fillId="2" borderId="0" xfId="0" applyNumberFormat="1" applyFont="1" applyFill="1" applyAlignment="1">
      <alignment vertical="center"/>
    </xf>
    <xf numFmtId="20" fontId="4" fillId="2" borderId="0" xfId="0" applyNumberFormat="1" applyFont="1" applyFill="1"/>
    <xf numFmtId="20" fontId="4" fillId="2" borderId="0" xfId="1" applyNumberFormat="1" applyFont="1" applyFill="1" applyBorder="1" applyAlignment="1">
      <alignment horizontal="distributed" vertical="center" justifyLastLine="1"/>
    </xf>
    <xf numFmtId="20" fontId="4" fillId="2" borderId="0" xfId="0" applyNumberFormat="1" applyFont="1" applyFill="1" applyAlignment="1">
      <alignment horizontal="distributed" vertical="center"/>
    </xf>
    <xf numFmtId="20" fontId="4" fillId="2" borderId="11" xfId="1" applyNumberFormat="1" applyFont="1" applyFill="1" applyBorder="1" applyAlignment="1">
      <alignment horizontal="distributed" vertical="center" justifyLastLine="1"/>
    </xf>
    <xf numFmtId="20" fontId="4" fillId="2" borderId="0" xfId="1" applyNumberFormat="1" applyFont="1" applyFill="1" applyBorder="1" applyAlignment="1">
      <alignment vertical="center"/>
    </xf>
    <xf numFmtId="3" fontId="4" fillId="2" borderId="4" xfId="1" applyNumberFormat="1" applyFont="1" applyFill="1" applyBorder="1" applyAlignment="1">
      <alignment horizontal="right" vertical="center"/>
    </xf>
    <xf numFmtId="0" fontId="4" fillId="2" borderId="25" xfId="0" applyFont="1" applyFill="1" applyBorder="1" applyAlignment="1">
      <alignment vertical="center"/>
    </xf>
    <xf numFmtId="0" fontId="4" fillId="2" borderId="29" xfId="0" applyFont="1" applyFill="1" applyBorder="1" applyAlignment="1">
      <alignment vertical="center"/>
    </xf>
    <xf numFmtId="38" fontId="11" fillId="2" borderId="17" xfId="1" applyFont="1" applyFill="1" applyBorder="1" applyAlignment="1">
      <alignment horizontal="distributed" vertical="distributed" wrapText="1" shrinkToFit="1"/>
    </xf>
    <xf numFmtId="38" fontId="11" fillId="2" borderId="17" xfId="1" applyFont="1" applyFill="1" applyBorder="1" applyAlignment="1">
      <alignment horizontal="distributed" vertical="distributed" shrinkToFit="1"/>
    </xf>
    <xf numFmtId="38" fontId="11" fillId="2" borderId="17" xfId="1" applyFont="1" applyFill="1" applyBorder="1" applyAlignment="1">
      <alignment horizontal="distributed" vertical="distributed"/>
    </xf>
    <xf numFmtId="0" fontId="11" fillId="2" borderId="17" xfId="0" applyFont="1" applyFill="1" applyBorder="1" applyAlignment="1">
      <alignment horizontal="distributed" vertical="distributed"/>
    </xf>
    <xf numFmtId="0" fontId="11" fillId="2" borderId="27" xfId="0" applyFont="1" applyFill="1" applyBorder="1" applyAlignment="1">
      <alignment horizontal="distributed" vertical="distributed"/>
    </xf>
    <xf numFmtId="38" fontId="10" fillId="2" borderId="0" xfId="1" applyFont="1" applyFill="1" applyBorder="1" applyAlignment="1">
      <alignment horizontal="right" vertical="center"/>
    </xf>
    <xf numFmtId="38" fontId="10" fillId="2" borderId="0" xfId="1" applyFont="1" applyFill="1" applyBorder="1" applyAlignment="1" applyProtection="1">
      <alignment horizontal="right" vertical="center"/>
      <protection locked="0"/>
    </xf>
    <xf numFmtId="38" fontId="10" fillId="2" borderId="2" xfId="1" applyFont="1" applyFill="1" applyBorder="1" applyAlignment="1">
      <alignment horizontal="right" vertical="center"/>
    </xf>
    <xf numFmtId="38" fontId="10" fillId="2" borderId="2" xfId="1" applyFont="1" applyFill="1" applyBorder="1" applyAlignment="1" applyProtection="1">
      <alignment horizontal="right" vertical="center"/>
      <protection locked="0"/>
    </xf>
    <xf numFmtId="0" fontId="4" fillId="2" borderId="24" xfId="0" applyFont="1" applyFill="1" applyBorder="1" applyAlignment="1">
      <alignment horizontal="distributed" vertical="center" justifyLastLine="1"/>
    </xf>
    <xf numFmtId="0" fontId="4" fillId="2" borderId="0" xfId="0" applyFont="1" applyFill="1" applyAlignment="1">
      <alignment horizontal="distributed" vertical="center"/>
    </xf>
    <xf numFmtId="0" fontId="4" fillId="2" borderId="0" xfId="0" applyFont="1" applyFill="1" applyAlignment="1">
      <alignment horizontal="left" vertical="center" wrapText="1"/>
    </xf>
    <xf numFmtId="38" fontId="4" fillId="2" borderId="4" xfId="1" applyFont="1" applyFill="1" applyBorder="1" applyAlignment="1" applyProtection="1">
      <alignment horizontal="right" vertical="center"/>
    </xf>
    <xf numFmtId="38" fontId="4" fillId="2" borderId="0" xfId="1" applyFont="1" applyFill="1" applyBorder="1" applyAlignment="1" applyProtection="1">
      <alignment horizontal="right" vertical="center"/>
    </xf>
    <xf numFmtId="3" fontId="4" fillId="2" borderId="4" xfId="1" applyNumberFormat="1" applyFont="1" applyFill="1" applyBorder="1" applyAlignment="1" applyProtection="1">
      <alignment horizontal="right" vertical="center"/>
    </xf>
    <xf numFmtId="0" fontId="4" fillId="2" borderId="4" xfId="1" applyNumberFormat="1" applyFont="1" applyFill="1" applyBorder="1" applyAlignment="1" applyProtection="1">
      <alignment horizontal="right" vertical="center"/>
    </xf>
    <xf numFmtId="0" fontId="4" fillId="2" borderId="0" xfId="1" applyNumberFormat="1" applyFont="1" applyFill="1" applyBorder="1" applyAlignment="1" applyProtection="1">
      <alignment horizontal="right" vertical="center"/>
    </xf>
    <xf numFmtId="38" fontId="4" fillId="2" borderId="2" xfId="1" applyFont="1" applyFill="1" applyBorder="1" applyAlignment="1" applyProtection="1">
      <alignment horizontal="right" vertical="center"/>
    </xf>
    <xf numFmtId="0" fontId="4" fillId="2" borderId="2" xfId="0" applyFont="1" applyFill="1" applyBorder="1" applyAlignment="1">
      <alignment horizontal="right" vertical="center"/>
    </xf>
    <xf numFmtId="38" fontId="4" fillId="2" borderId="5" xfId="1" applyFont="1" applyFill="1" applyBorder="1" applyAlignment="1" applyProtection="1">
      <alignment vertical="center"/>
    </xf>
    <xf numFmtId="38" fontId="4" fillId="2" borderId="0" xfId="1" applyFont="1" applyFill="1" applyBorder="1" applyAlignment="1" applyProtection="1">
      <alignment vertical="center"/>
    </xf>
    <xf numFmtId="38" fontId="4" fillId="2" borderId="6" xfId="1" applyFont="1" applyFill="1" applyBorder="1" applyAlignment="1" applyProtection="1">
      <alignment vertical="center"/>
    </xf>
    <xf numFmtId="38" fontId="4" fillId="2" borderId="2" xfId="1" applyFont="1" applyFill="1" applyBorder="1" applyAlignment="1" applyProtection="1">
      <alignment vertical="center"/>
    </xf>
    <xf numFmtId="38" fontId="10" fillId="2" borderId="0" xfId="1" applyFont="1" applyFill="1" applyBorder="1" applyAlignment="1" applyProtection="1">
      <alignment horizontal="right" vertical="center"/>
    </xf>
    <xf numFmtId="38" fontId="10" fillId="2" borderId="2" xfId="1" applyFont="1" applyFill="1" applyBorder="1" applyAlignment="1" applyProtection="1">
      <alignment horizontal="right" vertical="center"/>
    </xf>
    <xf numFmtId="38" fontId="4" fillId="2" borderId="5" xfId="1" applyFont="1" applyFill="1" applyBorder="1" applyAlignment="1" applyProtection="1">
      <alignment horizontal="right" vertical="center"/>
    </xf>
    <xf numFmtId="0" fontId="7" fillId="2" borderId="0" xfId="0" applyFont="1" applyFill="1" applyAlignment="1">
      <alignment horizontal="left" vertical="center" shrinkToFit="1"/>
    </xf>
    <xf numFmtId="0" fontId="4" fillId="2" borderId="0" xfId="0" applyFont="1" applyFill="1" applyAlignment="1">
      <alignment horizontal="left" vertical="center" shrinkToFit="1"/>
    </xf>
    <xf numFmtId="38" fontId="11" fillId="2" borderId="1" xfId="1" applyFont="1" applyFill="1" applyBorder="1" applyAlignment="1">
      <alignment horizontal="distributed" vertical="center" shrinkToFit="1"/>
    </xf>
    <xf numFmtId="38" fontId="11" fillId="2" borderId="11" xfId="1" applyFont="1" applyFill="1" applyBorder="1" applyAlignment="1">
      <alignment horizontal="distributed" vertical="center" shrinkToFit="1"/>
    </xf>
    <xf numFmtId="38" fontId="11" fillId="2" borderId="17" xfId="1" applyFont="1" applyFill="1" applyBorder="1" applyAlignment="1">
      <alignment horizontal="distributed" vertical="center" shrinkToFit="1"/>
    </xf>
    <xf numFmtId="38" fontId="11" fillId="2" borderId="10" xfId="1" applyFont="1" applyFill="1" applyBorder="1" applyAlignment="1">
      <alignment horizontal="distributed" vertical="center" shrinkToFit="1"/>
    </xf>
    <xf numFmtId="38" fontId="10" fillId="2" borderId="0" xfId="1" applyFont="1" applyFill="1" applyBorder="1" applyAlignment="1" applyProtection="1">
      <alignment horizontal="right" vertical="center" shrinkToFit="1"/>
      <protection locked="0"/>
    </xf>
    <xf numFmtId="38" fontId="10" fillId="2" borderId="2" xfId="1" applyFont="1" applyFill="1" applyBorder="1" applyAlignment="1" applyProtection="1">
      <alignment horizontal="right" vertical="center" shrinkToFit="1"/>
      <protection locked="0"/>
    </xf>
    <xf numFmtId="0" fontId="4" fillId="2" borderId="0" xfId="0" applyFont="1" applyFill="1" applyAlignment="1">
      <alignment vertical="center" shrinkToFit="1"/>
    </xf>
    <xf numFmtId="0" fontId="4" fillId="2" borderId="0" xfId="0" applyFont="1" applyFill="1" applyAlignment="1">
      <alignment shrinkToFit="1"/>
    </xf>
    <xf numFmtId="38" fontId="4" fillId="2" borderId="29" xfId="1" applyFont="1" applyFill="1" applyBorder="1" applyAlignment="1">
      <alignment horizontal="distributed" vertical="distributed" textRotation="255" justifyLastLine="1"/>
    </xf>
    <xf numFmtId="38" fontId="4" fillId="2" borderId="8" xfId="1" applyFont="1" applyFill="1" applyBorder="1" applyAlignment="1">
      <alignment horizontal="distributed" vertical="distributed" textRotation="255" justifyLastLine="1"/>
    </xf>
    <xf numFmtId="0" fontId="4" fillId="2" borderId="19" xfId="0" applyFont="1" applyFill="1" applyBorder="1" applyAlignment="1">
      <alignment horizontal="distributed" vertical="center"/>
    </xf>
    <xf numFmtId="0" fontId="4" fillId="2" borderId="18" xfId="0" applyFont="1" applyFill="1" applyBorder="1" applyAlignment="1">
      <alignment horizontal="distributed" vertical="center"/>
    </xf>
    <xf numFmtId="0" fontId="4" fillId="2" borderId="29" xfId="0" applyFont="1" applyFill="1" applyBorder="1" applyAlignment="1">
      <alignment horizontal="distributed" vertical="distributed" textRotation="255" justifyLastLine="1"/>
    </xf>
    <xf numFmtId="0" fontId="4" fillId="2" borderId="8" xfId="0" applyFont="1" applyFill="1" applyBorder="1" applyAlignment="1">
      <alignment horizontal="distributed" vertical="distributed" textRotation="255" justifyLastLine="1"/>
    </xf>
    <xf numFmtId="38" fontId="10" fillId="2" borderId="20" xfId="1" applyFont="1" applyFill="1" applyBorder="1" applyAlignment="1" applyProtection="1">
      <alignment horizontal="right" vertical="center" shrinkToFit="1"/>
      <protection locked="0"/>
    </xf>
    <xf numFmtId="38" fontId="10" fillId="2" borderId="4" xfId="1" applyFont="1" applyFill="1" applyBorder="1" applyAlignment="1" applyProtection="1">
      <alignment horizontal="right" vertical="center" shrinkToFit="1"/>
      <protection locked="0"/>
    </xf>
    <xf numFmtId="38" fontId="10" fillId="2" borderId="3" xfId="1" applyFont="1" applyFill="1" applyBorder="1" applyAlignment="1" applyProtection="1">
      <alignment horizontal="right" vertical="center" shrinkToFit="1"/>
      <protection locked="0"/>
    </xf>
    <xf numFmtId="0" fontId="7" fillId="2" borderId="0" xfId="0" applyFont="1" applyFill="1" applyAlignment="1">
      <alignment vertical="center"/>
    </xf>
    <xf numFmtId="0" fontId="10" fillId="2" borderId="0" xfId="0" applyFont="1" applyFill="1" applyAlignment="1">
      <alignment vertical="center"/>
    </xf>
    <xf numFmtId="0" fontId="10" fillId="3" borderId="2" xfId="0" applyFont="1" applyFill="1" applyBorder="1" applyAlignment="1">
      <alignment vertical="center"/>
    </xf>
    <xf numFmtId="0" fontId="4" fillId="2" borderId="7" xfId="1" applyNumberFormat="1" applyFont="1" applyFill="1" applyBorder="1" applyAlignment="1" applyProtection="1">
      <alignment horizontal="right" vertical="center"/>
    </xf>
    <xf numFmtId="0" fontId="4" fillId="2" borderId="6" xfId="1" applyNumberFormat="1" applyFont="1" applyFill="1" applyBorder="1" applyAlignment="1" applyProtection="1">
      <alignment horizontal="right" vertical="center"/>
    </xf>
    <xf numFmtId="0" fontId="4" fillId="2" borderId="6" xfId="0" applyFont="1" applyFill="1" applyBorder="1" applyAlignment="1">
      <alignment horizontal="right" vertical="center"/>
    </xf>
    <xf numFmtId="0" fontId="4" fillId="2" borderId="0" xfId="1" quotePrefix="1" applyNumberFormat="1" applyFont="1" applyFill="1" applyBorder="1" applyAlignment="1" applyProtection="1">
      <alignment horizontal="right" vertical="center"/>
    </xf>
    <xf numFmtId="0" fontId="4" fillId="2" borderId="3" xfId="1" applyNumberFormat="1" applyFont="1" applyFill="1" applyBorder="1" applyAlignment="1" applyProtection="1">
      <alignment horizontal="right" vertical="center"/>
    </xf>
    <xf numFmtId="0" fontId="4" fillId="2" borderId="2" xfId="1" applyNumberFormat="1" applyFont="1" applyFill="1" applyBorder="1" applyAlignment="1" applyProtection="1">
      <alignment horizontal="right" vertical="center"/>
    </xf>
    <xf numFmtId="38" fontId="4" fillId="2" borderId="7" xfId="1" applyFont="1" applyFill="1" applyBorder="1" applyAlignment="1" applyProtection="1">
      <alignment horizontal="right" vertical="center"/>
    </xf>
    <xf numFmtId="38" fontId="4" fillId="2" borderId="6" xfId="1" applyFont="1" applyFill="1" applyBorder="1" applyAlignment="1" applyProtection="1">
      <alignment horizontal="right" vertical="center"/>
    </xf>
    <xf numFmtId="38" fontId="4" fillId="2" borderId="3" xfId="1" applyFont="1" applyFill="1" applyBorder="1" applyAlignment="1" applyProtection="1">
      <alignment horizontal="right" vertical="center"/>
    </xf>
    <xf numFmtId="3" fontId="4" fillId="2" borderId="7" xfId="1" applyNumberFormat="1" applyFont="1" applyFill="1" applyBorder="1" applyAlignment="1" applyProtection="1">
      <alignment horizontal="right" vertical="center"/>
    </xf>
    <xf numFmtId="38" fontId="4" fillId="2" borderId="0" xfId="1" quotePrefix="1" applyFont="1" applyFill="1" applyBorder="1" applyAlignment="1" applyProtection="1">
      <alignment horizontal="right" vertical="center"/>
    </xf>
    <xf numFmtId="38" fontId="4" fillId="2" borderId="16" xfId="1" applyFont="1" applyFill="1" applyBorder="1" applyAlignment="1">
      <alignment horizontal="distributed" vertical="center" justifyLastLine="1"/>
    </xf>
    <xf numFmtId="38" fontId="4" fillId="2" borderId="0" xfId="1" applyFont="1" applyFill="1" applyBorder="1" applyAlignment="1">
      <alignment horizontal="distributed" vertical="center"/>
    </xf>
    <xf numFmtId="38" fontId="4" fillId="2" borderId="11" xfId="1" applyFont="1" applyFill="1" applyBorder="1" applyAlignment="1">
      <alignment horizontal="distributed" vertical="center" justifyLastLine="1"/>
    </xf>
    <xf numFmtId="38" fontId="4" fillId="2" borderId="24" xfId="1" applyFont="1" applyFill="1" applyBorder="1" applyAlignment="1">
      <alignment horizontal="distributed" vertical="center" justifyLastLine="1"/>
    </xf>
    <xf numFmtId="38" fontId="4" fillId="2" borderId="27" xfId="1" applyFont="1" applyFill="1" applyBorder="1" applyAlignment="1">
      <alignment horizontal="distributed" vertical="center"/>
    </xf>
    <xf numFmtId="38" fontId="4" fillId="2" borderId="17" xfId="1" applyFont="1" applyFill="1" applyBorder="1" applyAlignment="1">
      <alignment horizontal="distributed" vertical="center"/>
    </xf>
    <xf numFmtId="38" fontId="4" fillId="2" borderId="17" xfId="1" applyFont="1" applyFill="1" applyBorder="1" applyAlignment="1">
      <alignment horizontal="distributed" vertical="center" wrapText="1"/>
    </xf>
    <xf numFmtId="0" fontId="4" fillId="2" borderId="29" xfId="0" applyFont="1" applyFill="1" applyBorder="1" applyAlignment="1">
      <alignment horizontal="center" vertical="center" justifyLastLine="1"/>
    </xf>
    <xf numFmtId="38" fontId="11" fillId="2" borderId="17" xfId="1" applyFont="1" applyFill="1" applyBorder="1" applyAlignment="1">
      <alignment horizontal="distributed" vertical="distributed" wrapText="1"/>
    </xf>
    <xf numFmtId="0" fontId="5" fillId="0" borderId="32" xfId="3" applyFont="1" applyFill="1" applyBorder="1" applyAlignment="1">
      <alignment vertical="center"/>
    </xf>
    <xf numFmtId="0" fontId="5" fillId="0" borderId="33" xfId="3" applyFont="1" applyFill="1" applyBorder="1" applyAlignment="1">
      <alignment vertical="center"/>
    </xf>
    <xf numFmtId="38" fontId="4" fillId="2" borderId="0" xfId="1" applyFont="1" applyFill="1" applyBorder="1" applyAlignment="1">
      <alignment horizontal="distributed" vertical="center"/>
    </xf>
    <xf numFmtId="38" fontId="4" fillId="2" borderId="29" xfId="1" applyFont="1" applyFill="1" applyBorder="1" applyAlignment="1">
      <alignment horizontal="distributed" vertical="center"/>
    </xf>
    <xf numFmtId="0" fontId="4" fillId="2" borderId="14" xfId="0" applyFont="1" applyFill="1" applyBorder="1" applyAlignment="1">
      <alignment horizontal="distributed" vertical="center" wrapText="1" justifyLastLine="1"/>
    </xf>
    <xf numFmtId="0" fontId="4" fillId="2" borderId="24" xfId="0" applyFont="1" applyFill="1" applyBorder="1" applyAlignment="1">
      <alignment horizontal="distributed" vertical="center" wrapText="1" justifyLastLine="1"/>
    </xf>
    <xf numFmtId="38" fontId="4" fillId="2" borderId="5" xfId="1" applyFont="1" applyFill="1" applyBorder="1" applyAlignment="1">
      <alignment horizontal="distributed" vertical="center"/>
    </xf>
    <xf numFmtId="38" fontId="4" fillId="2" borderId="28" xfId="1" applyFont="1" applyFill="1" applyBorder="1" applyAlignment="1">
      <alignment horizontal="distributed" vertical="center"/>
    </xf>
    <xf numFmtId="0" fontId="12" fillId="2" borderId="0" xfId="0" applyFont="1" applyFill="1" applyAlignment="1">
      <alignment horizontal="center" vertical="center"/>
    </xf>
    <xf numFmtId="38" fontId="4" fillId="2" borderId="8" xfId="1" applyFont="1" applyFill="1" applyBorder="1" applyAlignment="1">
      <alignment horizontal="distributed" vertical="center"/>
    </xf>
    <xf numFmtId="38" fontId="4" fillId="2" borderId="16" xfId="1" applyFont="1" applyFill="1" applyBorder="1" applyAlignment="1">
      <alignment horizontal="distributed" vertical="center" justifyLastLine="1"/>
    </xf>
    <xf numFmtId="0" fontId="4" fillId="2" borderId="15" xfId="0" applyFont="1" applyFill="1" applyBorder="1" applyAlignment="1">
      <alignment horizontal="distributed" vertical="center" justifyLastLine="1"/>
    </xf>
    <xf numFmtId="0" fontId="4" fillId="2" borderId="14" xfId="0" applyFont="1" applyFill="1" applyBorder="1" applyAlignment="1">
      <alignment horizontal="distributed" vertical="center" justifyLastLine="1"/>
    </xf>
    <xf numFmtId="38" fontId="4" fillId="2" borderId="22" xfId="1" applyFont="1" applyFill="1" applyBorder="1" applyAlignment="1">
      <alignment horizontal="distributed" vertical="center" justifyLastLine="1"/>
    </xf>
    <xf numFmtId="38" fontId="4" fillId="2" borderId="18" xfId="1" applyFont="1" applyFill="1" applyBorder="1" applyAlignment="1">
      <alignment horizontal="distributed" vertical="center" justifyLastLine="1"/>
    </xf>
    <xf numFmtId="38" fontId="4" fillId="2" borderId="12" xfId="1" applyFont="1" applyFill="1" applyBorder="1" applyAlignment="1">
      <alignment horizontal="distributed" vertical="center" justifyLastLine="1"/>
    </xf>
    <xf numFmtId="0" fontId="4" fillId="2" borderId="7" xfId="0" applyFont="1" applyFill="1" applyBorder="1" applyAlignment="1">
      <alignment horizontal="distributed" vertical="center" justifyLastLine="1"/>
    </xf>
    <xf numFmtId="0" fontId="4" fillId="2" borderId="0" xfId="0" applyFont="1" applyFill="1" applyAlignment="1">
      <alignment horizontal="left" vertical="center" wrapText="1"/>
    </xf>
    <xf numFmtId="38" fontId="4" fillId="2" borderId="1" xfId="1" applyFont="1" applyFill="1" applyBorder="1" applyAlignment="1">
      <alignment horizontal="distributed" vertical="center" justifyLastLine="1"/>
    </xf>
    <xf numFmtId="0" fontId="4" fillId="2" borderId="13" xfId="0" applyFont="1" applyFill="1" applyBorder="1" applyAlignment="1">
      <alignment horizontal="distributed" vertical="center" justifyLastLine="1"/>
    </xf>
    <xf numFmtId="0" fontId="4" fillId="2" borderId="6" xfId="0" applyFont="1" applyFill="1" applyBorder="1" applyAlignment="1">
      <alignment horizontal="distributed" vertical="center" justifyLastLine="1"/>
    </xf>
    <xf numFmtId="0" fontId="4" fillId="2" borderId="8" xfId="0" applyFont="1" applyFill="1" applyBorder="1" applyAlignment="1">
      <alignment horizontal="distributed" vertical="center" justifyLastLine="1"/>
    </xf>
    <xf numFmtId="20" fontId="4" fillId="2" borderId="16" xfId="1" applyNumberFormat="1" applyFont="1" applyFill="1" applyBorder="1" applyAlignment="1">
      <alignment horizontal="distributed" vertical="center" justifyLastLine="1"/>
    </xf>
    <xf numFmtId="20" fontId="4" fillId="2" borderId="22" xfId="1" applyNumberFormat="1" applyFont="1" applyFill="1" applyBorder="1" applyAlignment="1">
      <alignment horizontal="distributed" vertical="center" justifyLastLine="1"/>
    </xf>
    <xf numFmtId="0" fontId="4" fillId="2" borderId="18" xfId="0" applyFont="1" applyFill="1" applyBorder="1" applyAlignment="1">
      <alignment horizontal="distributed" vertical="center" justifyLastLine="1"/>
    </xf>
    <xf numFmtId="20" fontId="4" fillId="2" borderId="12" xfId="1" applyNumberFormat="1" applyFont="1" applyFill="1" applyBorder="1" applyAlignment="1">
      <alignment horizontal="distributed" vertical="center" justifyLastLine="1"/>
    </xf>
    <xf numFmtId="38" fontId="4" fillId="2" borderId="12" xfId="1" applyFont="1" applyFill="1" applyBorder="1" applyAlignment="1">
      <alignment horizontal="center" vertical="distributed" textRotation="255" wrapText="1"/>
    </xf>
    <xf numFmtId="38" fontId="4" fillId="2" borderId="4" xfId="1" applyFont="1" applyFill="1" applyBorder="1" applyAlignment="1">
      <alignment horizontal="center" vertical="distributed" textRotation="255" wrapText="1"/>
    </xf>
    <xf numFmtId="38" fontId="4" fillId="2" borderId="7" xfId="1" applyFont="1" applyFill="1" applyBorder="1" applyAlignment="1">
      <alignment horizontal="center" vertical="distributed" textRotation="255" wrapText="1"/>
    </xf>
    <xf numFmtId="0" fontId="4" fillId="2" borderId="21" xfId="0" applyFont="1" applyFill="1" applyBorder="1" applyAlignment="1">
      <alignment horizontal="distributed" vertical="center" justifyLastLine="1"/>
    </xf>
    <xf numFmtId="38" fontId="4" fillId="2" borderId="21" xfId="1" applyFont="1" applyFill="1" applyBorder="1" applyAlignment="1">
      <alignment horizontal="center" vertical="distributed" textRotation="255" wrapText="1"/>
    </xf>
    <xf numFmtId="38" fontId="4" fillId="2" borderId="18" xfId="1" applyFont="1" applyFill="1" applyBorder="1" applyAlignment="1">
      <alignment horizontal="center" vertical="distributed" textRotation="255" wrapText="1"/>
    </xf>
    <xf numFmtId="0" fontId="4" fillId="2" borderId="16" xfId="0" applyFont="1" applyFill="1" applyBorder="1" applyAlignment="1">
      <alignment horizontal="distributed" vertical="center" justifyLastLine="1"/>
    </xf>
    <xf numFmtId="38" fontId="4" fillId="2" borderId="11" xfId="1" applyFont="1" applyFill="1" applyBorder="1" applyAlignment="1">
      <alignment horizontal="distributed" vertical="center" justifyLastLine="1"/>
    </xf>
    <xf numFmtId="0" fontId="4" fillId="2" borderId="10" xfId="0" applyFont="1" applyFill="1" applyBorder="1" applyAlignment="1">
      <alignment horizontal="distributed" vertical="center" justifyLastLine="1"/>
    </xf>
    <xf numFmtId="0" fontId="4" fillId="2" borderId="9" xfId="0" applyFont="1" applyFill="1" applyBorder="1" applyAlignment="1">
      <alignment horizontal="distributed" vertical="center" justifyLastLine="1"/>
    </xf>
    <xf numFmtId="38" fontId="4" fillId="2" borderId="1" xfId="1" applyFont="1" applyFill="1" applyBorder="1" applyAlignment="1">
      <alignment horizontal="distributed" vertical="center" justifyLastLine="1" shrinkToFit="1"/>
    </xf>
    <xf numFmtId="0" fontId="4" fillId="2" borderId="13" xfId="0" applyFont="1" applyFill="1" applyBorder="1" applyAlignment="1">
      <alignment horizontal="distributed" vertical="center" justifyLastLine="1" shrinkToFit="1"/>
    </xf>
    <xf numFmtId="38" fontId="4" fillId="2" borderId="0" xfId="1" applyFont="1" applyFill="1" applyBorder="1" applyAlignment="1">
      <alignment horizontal="distributed" vertical="center" justifyLastLine="1" shrinkToFit="1"/>
    </xf>
    <xf numFmtId="0" fontId="4" fillId="2" borderId="29" xfId="0" applyFont="1" applyFill="1" applyBorder="1" applyAlignment="1">
      <alignment horizontal="distributed" vertical="center" justifyLastLine="1" shrinkToFit="1"/>
    </xf>
    <xf numFmtId="38" fontId="4" fillId="2" borderId="6" xfId="1" applyFont="1" applyFill="1" applyBorder="1" applyAlignment="1">
      <alignment horizontal="distributed" vertical="center" justifyLastLine="1" shrinkToFit="1"/>
    </xf>
    <xf numFmtId="0" fontId="4" fillId="2" borderId="8" xfId="0" applyFont="1" applyFill="1" applyBorder="1" applyAlignment="1">
      <alignment horizontal="distributed" vertical="center" justifyLastLine="1" shrinkToFit="1"/>
    </xf>
    <xf numFmtId="38" fontId="4" fillId="2" borderId="14" xfId="1" applyFont="1" applyFill="1" applyBorder="1" applyAlignment="1">
      <alignment horizontal="distributed" vertical="center" justifyLastLine="1"/>
    </xf>
    <xf numFmtId="38" fontId="4" fillId="2" borderId="24" xfId="1" applyFont="1" applyFill="1" applyBorder="1" applyAlignment="1">
      <alignment horizontal="distributed" vertical="center" justifyLastLine="1"/>
    </xf>
    <xf numFmtId="0" fontId="4" fillId="2" borderId="17" xfId="0" applyFont="1" applyFill="1" applyBorder="1" applyAlignment="1">
      <alignment horizontal="distributed" vertical="center"/>
    </xf>
    <xf numFmtId="38" fontId="4" fillId="2" borderId="20" xfId="1" applyFont="1" applyFill="1" applyBorder="1" applyAlignment="1">
      <alignment horizontal="distributed" vertical="center"/>
    </xf>
    <xf numFmtId="38" fontId="4" fillId="2" borderId="9" xfId="1" applyFont="1" applyFill="1" applyBorder="1" applyAlignment="1">
      <alignment horizontal="distributed" vertical="center"/>
    </xf>
    <xf numFmtId="38" fontId="4" fillId="2" borderId="26" xfId="1" applyFont="1" applyFill="1" applyBorder="1" applyAlignment="1">
      <alignment horizontal="distributed" vertical="center"/>
    </xf>
    <xf numFmtId="38" fontId="4" fillId="2" borderId="27" xfId="1" applyFont="1" applyFill="1" applyBorder="1" applyAlignment="1">
      <alignment horizontal="distributed" vertical="center"/>
    </xf>
    <xf numFmtId="38" fontId="4" fillId="2" borderId="17" xfId="1" applyFont="1" applyFill="1" applyBorder="1" applyAlignment="1">
      <alignment horizontal="distributed" vertical="center"/>
    </xf>
    <xf numFmtId="38" fontId="4" fillId="2" borderId="10" xfId="1" applyFont="1" applyFill="1" applyBorder="1" applyAlignment="1">
      <alignment horizontal="distributed" vertical="center"/>
    </xf>
    <xf numFmtId="0" fontId="4" fillId="2" borderId="20" xfId="0" applyFont="1" applyFill="1" applyBorder="1" applyAlignment="1">
      <alignment horizontal="distributed" vertical="center"/>
    </xf>
    <xf numFmtId="0" fontId="4" fillId="2" borderId="9" xfId="0" applyFont="1" applyFill="1" applyBorder="1" applyAlignment="1">
      <alignment horizontal="distributed" vertical="center"/>
    </xf>
    <xf numFmtId="38" fontId="4" fillId="2" borderId="13" xfId="1" applyFont="1" applyFill="1" applyBorder="1" applyAlignment="1">
      <alignment horizontal="distributed" vertical="center" justifyLastLine="1"/>
    </xf>
    <xf numFmtId="38" fontId="4" fillId="2" borderId="6" xfId="1" applyFont="1" applyFill="1" applyBorder="1" applyAlignment="1">
      <alignment horizontal="distributed" vertical="center" justifyLastLine="1"/>
    </xf>
    <xf numFmtId="38" fontId="4" fillId="2" borderId="8" xfId="1" applyFont="1" applyFill="1" applyBorder="1" applyAlignment="1">
      <alignment horizontal="distributed" vertical="center" justifyLastLine="1"/>
    </xf>
    <xf numFmtId="38" fontId="4" fillId="2" borderId="8" xfId="1" applyFont="1" applyFill="1" applyBorder="1" applyAlignment="1">
      <alignment horizontal="distributed" vertical="center" textRotation="255"/>
    </xf>
    <xf numFmtId="0" fontId="4" fillId="2" borderId="9" xfId="0" applyFont="1" applyFill="1" applyBorder="1" applyAlignment="1">
      <alignment horizontal="distributed" vertical="center" textRotation="255"/>
    </xf>
    <xf numFmtId="0" fontId="4" fillId="2" borderId="28" xfId="0" applyFont="1" applyFill="1" applyBorder="1" applyAlignment="1">
      <alignment horizontal="distributed" vertical="center" textRotation="255"/>
    </xf>
    <xf numFmtId="38" fontId="4" fillId="2" borderId="17" xfId="1" applyFont="1" applyFill="1" applyBorder="1" applyAlignment="1">
      <alignment horizontal="distributed" vertical="center" wrapText="1"/>
    </xf>
    <xf numFmtId="38" fontId="4" fillId="2" borderId="15" xfId="1" applyFont="1" applyFill="1" applyBorder="1" applyAlignment="1">
      <alignment horizontal="distributed" vertical="center" justifyLastLine="1"/>
    </xf>
    <xf numFmtId="38" fontId="4" fillId="2" borderId="26" xfId="1" applyFont="1" applyFill="1" applyBorder="1" applyAlignment="1">
      <alignment horizontal="distributed" vertical="distributed" wrapText="1"/>
    </xf>
    <xf numFmtId="38" fontId="4" fillId="2" borderId="27" xfId="1" applyFont="1" applyFill="1" applyBorder="1" applyAlignment="1">
      <alignment horizontal="distributed" vertical="distributed" wrapText="1"/>
    </xf>
    <xf numFmtId="38" fontId="4" fillId="2" borderId="28" xfId="1" applyFont="1" applyFill="1" applyBorder="1" applyAlignment="1">
      <alignment horizontal="distributed" vertical="center" wrapText="1"/>
    </xf>
    <xf numFmtId="38" fontId="4" fillId="2" borderId="16" xfId="1" applyFont="1" applyFill="1" applyBorder="1" applyAlignment="1" applyProtection="1">
      <alignment horizontal="distributed" vertical="center" justifyLastLine="1"/>
      <protection locked="0"/>
    </xf>
    <xf numFmtId="38" fontId="4" fillId="2" borderId="15" xfId="1" applyFont="1" applyFill="1" applyBorder="1" applyAlignment="1" applyProtection="1">
      <alignment horizontal="distributed" vertical="center" justifyLastLine="1"/>
      <protection locked="0"/>
    </xf>
    <xf numFmtId="38" fontId="4" fillId="2" borderId="31" xfId="1" applyFont="1" applyFill="1" applyBorder="1" applyAlignment="1">
      <alignment horizontal="distributed" vertical="center"/>
    </xf>
    <xf numFmtId="38" fontId="4" fillId="2" borderId="11" xfId="1" applyFont="1" applyFill="1" applyBorder="1" applyAlignment="1">
      <alignment horizontal="distributed" vertical="center"/>
    </xf>
    <xf numFmtId="38" fontId="4" fillId="2" borderId="20" xfId="1" applyFont="1" applyFill="1" applyBorder="1" applyAlignment="1">
      <alignment horizontal="distributed" vertical="center" wrapText="1"/>
    </xf>
    <xf numFmtId="0" fontId="4" fillId="2" borderId="29" xfId="0" applyFont="1" applyFill="1" applyBorder="1" applyAlignment="1">
      <alignment horizontal="center" vertical="center" justifyLastLine="1"/>
    </xf>
    <xf numFmtId="176" fontId="4" fillId="2" borderId="12" xfId="1" applyNumberFormat="1" applyFont="1" applyFill="1" applyBorder="1" applyAlignment="1">
      <alignment horizontal="distributed" vertical="center" justifyLastLine="1"/>
    </xf>
    <xf numFmtId="176" fontId="4" fillId="2" borderId="1" xfId="1" applyNumberFormat="1" applyFont="1" applyFill="1" applyBorder="1" applyAlignment="1">
      <alignment horizontal="distributed" vertical="center" justifyLastLine="1"/>
    </xf>
    <xf numFmtId="38" fontId="4" fillId="2" borderId="9" xfId="1" applyFont="1" applyFill="1" applyBorder="1" applyAlignment="1">
      <alignment horizontal="center" vertical="distributed" textRotation="255" wrapText="1" justifyLastLine="1"/>
    </xf>
    <xf numFmtId="0" fontId="4" fillId="2" borderId="9" xfId="0" applyFont="1" applyFill="1" applyBorder="1" applyAlignment="1">
      <alignment horizontal="center" vertical="distributed" textRotation="255" justifyLastLine="1"/>
    </xf>
    <xf numFmtId="0" fontId="4" fillId="2" borderId="26" xfId="0" applyFont="1" applyFill="1" applyBorder="1" applyAlignment="1">
      <alignment horizontal="center" vertical="distributed" textRotation="255" justifyLastLine="1"/>
    </xf>
    <xf numFmtId="38" fontId="4" fillId="2" borderId="9" xfId="1" applyFont="1" applyFill="1" applyBorder="1" applyAlignment="1">
      <alignment horizontal="center" vertical="distributed" textRotation="255" justifyLastLine="1"/>
    </xf>
    <xf numFmtId="38" fontId="4" fillId="2" borderId="1" xfId="1" applyFont="1" applyFill="1" applyBorder="1" applyAlignment="1">
      <alignment horizontal="distributed" vertical="distributed" justifyLastLine="1"/>
    </xf>
    <xf numFmtId="38" fontId="4" fillId="2" borderId="13" xfId="1" applyFont="1" applyFill="1" applyBorder="1" applyAlignment="1">
      <alignment horizontal="distributed" vertical="distributed" justifyLastLine="1"/>
    </xf>
    <xf numFmtId="38" fontId="4" fillId="2" borderId="6" xfId="1" applyFont="1" applyFill="1" applyBorder="1" applyAlignment="1">
      <alignment horizontal="distributed" vertical="distributed" justifyLastLine="1"/>
    </xf>
    <xf numFmtId="38" fontId="4" fillId="2" borderId="8" xfId="1" applyFont="1" applyFill="1" applyBorder="1" applyAlignment="1">
      <alignment horizontal="distributed" vertical="distributed" justifyLastLine="1"/>
    </xf>
    <xf numFmtId="38" fontId="4" fillId="2" borderId="5" xfId="1" applyFont="1" applyFill="1" applyBorder="1" applyAlignment="1">
      <alignment horizontal="center" vertical="distributed" textRotation="255" justifyLastLine="1"/>
    </xf>
    <xf numFmtId="38" fontId="4" fillId="2" borderId="0" xfId="1" applyFont="1" applyFill="1" applyBorder="1" applyAlignment="1">
      <alignment horizontal="center" vertical="distributed" textRotation="255" justifyLastLine="1"/>
    </xf>
    <xf numFmtId="38" fontId="4" fillId="2" borderId="6" xfId="1" applyFont="1" applyFill="1" applyBorder="1" applyAlignment="1">
      <alignment horizontal="center" vertical="distributed" textRotation="255" justifyLastLine="1"/>
    </xf>
    <xf numFmtId="38" fontId="4" fillId="2" borderId="2" xfId="1" applyFont="1" applyFill="1" applyBorder="1" applyAlignment="1">
      <alignment horizontal="center" vertical="distributed" textRotation="255" justifyLastLine="1"/>
    </xf>
    <xf numFmtId="38" fontId="11" fillId="2" borderId="12" xfId="1" applyFont="1" applyFill="1" applyBorder="1" applyAlignment="1">
      <alignment horizontal="distributed" vertical="center" wrapText="1" justifyLastLine="1"/>
    </xf>
    <xf numFmtId="38" fontId="11" fillId="2" borderId="7" xfId="1" applyFont="1" applyFill="1" applyBorder="1" applyAlignment="1">
      <alignment horizontal="distributed" vertical="center" justifyLastLine="1"/>
    </xf>
    <xf numFmtId="38" fontId="11" fillId="2" borderId="14" xfId="1" applyFont="1" applyFill="1" applyBorder="1" applyAlignment="1">
      <alignment horizontal="distributed" vertical="center" justifyLastLine="1"/>
    </xf>
    <xf numFmtId="0" fontId="11" fillId="2" borderId="24" xfId="0" applyFont="1" applyFill="1" applyBorder="1" applyAlignment="1">
      <alignment horizontal="distributed" vertical="center" justifyLastLine="1"/>
    </xf>
    <xf numFmtId="0" fontId="11" fillId="2" borderId="9" xfId="0" applyFont="1" applyFill="1" applyBorder="1" applyAlignment="1">
      <alignment horizontal="distributed" vertical="center" justifyLastLine="1"/>
    </xf>
    <xf numFmtId="0" fontId="11" fillId="2" borderId="17" xfId="0" applyFont="1" applyFill="1" applyBorder="1" applyAlignment="1">
      <alignment horizontal="distributed" vertical="center" justifyLastLine="1"/>
    </xf>
    <xf numFmtId="38" fontId="11" fillId="2" borderId="22" xfId="1" applyFont="1" applyFill="1" applyBorder="1" applyAlignment="1">
      <alignment horizontal="distributed" vertical="center" wrapText="1" justifyLastLine="1"/>
    </xf>
    <xf numFmtId="38" fontId="11" fillId="2" borderId="18" xfId="1" applyFont="1" applyFill="1" applyBorder="1" applyAlignment="1">
      <alignment horizontal="distributed" vertical="center" wrapText="1" justifyLastLine="1"/>
    </xf>
    <xf numFmtId="38" fontId="11" fillId="2" borderId="9" xfId="1" applyFont="1" applyFill="1" applyBorder="1" applyAlignment="1">
      <alignment horizontal="center" vertical="distributed" textRotation="255" justifyLastLine="1"/>
    </xf>
    <xf numFmtId="0" fontId="11" fillId="2" borderId="17" xfId="0" applyFont="1" applyFill="1" applyBorder="1" applyAlignment="1">
      <alignment horizontal="center" vertical="distributed" textRotation="255" justifyLastLine="1"/>
    </xf>
    <xf numFmtId="0" fontId="11" fillId="2" borderId="9" xfId="0" applyFont="1" applyFill="1" applyBorder="1" applyAlignment="1">
      <alignment horizontal="center" vertical="distributed" textRotation="255" justifyLastLine="1"/>
    </xf>
    <xf numFmtId="38" fontId="11" fillId="2" borderId="9" xfId="1" applyFont="1" applyFill="1" applyBorder="1" applyAlignment="1">
      <alignment horizontal="distributed" vertical="center" wrapText="1"/>
    </xf>
    <xf numFmtId="38" fontId="11" fillId="2" borderId="17" xfId="1" applyFont="1" applyFill="1" applyBorder="1" applyAlignment="1">
      <alignment horizontal="distributed" vertical="center"/>
    </xf>
    <xf numFmtId="38" fontId="11" fillId="2" borderId="9" xfId="1" applyFont="1" applyFill="1" applyBorder="1" applyAlignment="1">
      <alignment horizontal="distributed" vertical="center"/>
    </xf>
    <xf numFmtId="0" fontId="11" fillId="2" borderId="26" xfId="0" applyFont="1" applyFill="1" applyBorder="1" applyAlignment="1">
      <alignment horizontal="center" vertical="distributed" textRotation="255" justifyLastLine="1"/>
    </xf>
    <xf numFmtId="0" fontId="11" fillId="2" borderId="27" xfId="0" applyFont="1" applyFill="1" applyBorder="1" applyAlignment="1">
      <alignment horizontal="center" vertical="distributed" textRotation="255" justifyLastLine="1"/>
    </xf>
    <xf numFmtId="38" fontId="11" fillId="2" borderId="8" xfId="1" applyFont="1" applyFill="1" applyBorder="1" applyAlignment="1">
      <alignment horizontal="distributed" vertical="distributed" textRotation="255" justifyLastLine="1"/>
    </xf>
    <xf numFmtId="0" fontId="11" fillId="2" borderId="9" xfId="0" applyFont="1" applyFill="1" applyBorder="1" applyAlignment="1">
      <alignment horizontal="distributed" vertical="distributed" textRotation="255" justifyLastLine="1"/>
    </xf>
    <xf numFmtId="38" fontId="11" fillId="2" borderId="18" xfId="1" applyFont="1" applyFill="1" applyBorder="1" applyAlignment="1">
      <alignment horizontal="distributed" vertical="distributed"/>
    </xf>
    <xf numFmtId="38" fontId="11" fillId="2" borderId="17" xfId="1" applyFont="1" applyFill="1" applyBorder="1" applyAlignment="1">
      <alignment horizontal="center" vertical="distributed" textRotation="255" justifyLastLine="1"/>
    </xf>
    <xf numFmtId="38" fontId="11" fillId="2" borderId="9" xfId="1" applyFont="1" applyFill="1" applyBorder="1" applyAlignment="1">
      <alignment horizontal="distributed" vertical="distributed" wrapText="1"/>
    </xf>
    <xf numFmtId="38" fontId="11" fillId="2" borderId="17" xfId="1" applyFont="1" applyFill="1" applyBorder="1" applyAlignment="1">
      <alignment horizontal="distributed" vertical="distributed" wrapText="1"/>
    </xf>
  </cellXfs>
  <cellStyles count="4">
    <cellStyle name="スタイル 1" xfId="2" xr:uid="{00000000-0005-0000-0000-000000000000}"/>
    <cellStyle name="ハイパーリンク" xfId="3" builtinId="8"/>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 Id="rId6" Type="http://schemas.openxmlformats.org/officeDocument/2006/relationships/printerSettings" Target="../printerSettings/printerSettings59.bin"/><Relationship Id="rId5" Type="http://schemas.openxmlformats.org/officeDocument/2006/relationships/printerSettings" Target="../printerSettings/printerSettings58.bin"/><Relationship Id="rId4" Type="http://schemas.openxmlformats.org/officeDocument/2006/relationships/printerSettings" Target="../printerSettings/printerSettings5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printerSettings" Target="../printerSettings/printerSettings61.bin"/><Relationship Id="rId1" Type="http://schemas.openxmlformats.org/officeDocument/2006/relationships/printerSettings" Target="../printerSettings/printerSettings60.bin"/><Relationship Id="rId6" Type="http://schemas.openxmlformats.org/officeDocument/2006/relationships/printerSettings" Target="../printerSettings/printerSettings65.bin"/><Relationship Id="rId5" Type="http://schemas.openxmlformats.org/officeDocument/2006/relationships/printerSettings" Target="../printerSettings/printerSettings64.bin"/><Relationship Id="rId4" Type="http://schemas.openxmlformats.org/officeDocument/2006/relationships/printerSettings" Target="../printerSettings/printerSettings63.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 Id="rId6" Type="http://schemas.openxmlformats.org/officeDocument/2006/relationships/printerSettings" Target="../printerSettings/printerSettings71.bin"/><Relationship Id="rId5" Type="http://schemas.openxmlformats.org/officeDocument/2006/relationships/printerSettings" Target="../printerSettings/printerSettings70.bin"/><Relationship Id="rId4" Type="http://schemas.openxmlformats.org/officeDocument/2006/relationships/printerSettings" Target="../printerSettings/printerSettings69.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74.bin"/><Relationship Id="rId2" Type="http://schemas.openxmlformats.org/officeDocument/2006/relationships/printerSettings" Target="../printerSettings/printerSettings73.bin"/><Relationship Id="rId1" Type="http://schemas.openxmlformats.org/officeDocument/2006/relationships/printerSettings" Target="../printerSettings/printerSettings72.bin"/><Relationship Id="rId6" Type="http://schemas.openxmlformats.org/officeDocument/2006/relationships/printerSettings" Target="../printerSettings/printerSettings77.bin"/><Relationship Id="rId5" Type="http://schemas.openxmlformats.org/officeDocument/2006/relationships/printerSettings" Target="../printerSettings/printerSettings76.bin"/><Relationship Id="rId4" Type="http://schemas.openxmlformats.org/officeDocument/2006/relationships/printerSettings" Target="../printerSettings/printerSettings75.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6" Type="http://schemas.openxmlformats.org/officeDocument/2006/relationships/printerSettings" Target="../printerSettings/printerSettings83.bin"/><Relationship Id="rId5" Type="http://schemas.openxmlformats.org/officeDocument/2006/relationships/printerSettings" Target="../printerSettings/printerSettings82.bin"/><Relationship Id="rId4" Type="http://schemas.openxmlformats.org/officeDocument/2006/relationships/printerSettings" Target="../printerSettings/printerSettings8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86.bin"/><Relationship Id="rId2" Type="http://schemas.openxmlformats.org/officeDocument/2006/relationships/printerSettings" Target="../printerSettings/printerSettings85.bin"/><Relationship Id="rId1" Type="http://schemas.openxmlformats.org/officeDocument/2006/relationships/printerSettings" Target="../printerSettings/printerSettings84.bin"/><Relationship Id="rId6" Type="http://schemas.openxmlformats.org/officeDocument/2006/relationships/printerSettings" Target="../printerSettings/printerSettings89.bin"/><Relationship Id="rId5" Type="http://schemas.openxmlformats.org/officeDocument/2006/relationships/printerSettings" Target="../printerSettings/printerSettings88.bin"/><Relationship Id="rId4" Type="http://schemas.openxmlformats.org/officeDocument/2006/relationships/printerSettings" Target="../printerSettings/printerSettings87.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92.bin"/><Relationship Id="rId2" Type="http://schemas.openxmlformats.org/officeDocument/2006/relationships/printerSettings" Target="../printerSettings/printerSettings91.bin"/><Relationship Id="rId1" Type="http://schemas.openxmlformats.org/officeDocument/2006/relationships/printerSettings" Target="../printerSettings/printerSettings90.bin"/><Relationship Id="rId6" Type="http://schemas.openxmlformats.org/officeDocument/2006/relationships/printerSettings" Target="../printerSettings/printerSettings95.bin"/><Relationship Id="rId5" Type="http://schemas.openxmlformats.org/officeDocument/2006/relationships/printerSettings" Target="../printerSettings/printerSettings94.bin"/><Relationship Id="rId4" Type="http://schemas.openxmlformats.org/officeDocument/2006/relationships/printerSettings" Target="../printerSettings/printerSettings93.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98.bin"/><Relationship Id="rId2" Type="http://schemas.openxmlformats.org/officeDocument/2006/relationships/printerSettings" Target="../printerSettings/printerSettings97.bin"/><Relationship Id="rId1" Type="http://schemas.openxmlformats.org/officeDocument/2006/relationships/printerSettings" Target="../printerSettings/printerSettings96.bin"/><Relationship Id="rId6" Type="http://schemas.openxmlformats.org/officeDocument/2006/relationships/printerSettings" Target="../printerSettings/printerSettings101.bin"/><Relationship Id="rId5" Type="http://schemas.openxmlformats.org/officeDocument/2006/relationships/printerSettings" Target="../printerSettings/printerSettings100.bin"/><Relationship Id="rId4" Type="http://schemas.openxmlformats.org/officeDocument/2006/relationships/printerSettings" Target="../printerSettings/printerSettings9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printerSettings" Target="../printerSettings/printerSettings11.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printerSettings" Target="../printerSettings/printerSettings23.bin"/><Relationship Id="rId5" Type="http://schemas.openxmlformats.org/officeDocument/2006/relationships/printerSettings" Target="../printerSettings/printerSettings22.bin"/><Relationship Id="rId4" Type="http://schemas.openxmlformats.org/officeDocument/2006/relationships/printerSettings" Target="../printerSettings/printerSettings21.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6" Type="http://schemas.openxmlformats.org/officeDocument/2006/relationships/printerSettings" Target="../printerSettings/printerSettings29.bin"/><Relationship Id="rId5" Type="http://schemas.openxmlformats.org/officeDocument/2006/relationships/printerSettings" Target="../printerSettings/printerSettings28.bin"/><Relationship Id="rId4" Type="http://schemas.openxmlformats.org/officeDocument/2006/relationships/printerSettings" Target="../printerSettings/printerSettings2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6" Type="http://schemas.openxmlformats.org/officeDocument/2006/relationships/printerSettings" Target="../printerSettings/printerSettings35.bin"/><Relationship Id="rId5" Type="http://schemas.openxmlformats.org/officeDocument/2006/relationships/printerSettings" Target="../printerSettings/printerSettings34.bin"/><Relationship Id="rId4" Type="http://schemas.openxmlformats.org/officeDocument/2006/relationships/printerSettings" Target="../printerSettings/printerSettings33.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6" Type="http://schemas.openxmlformats.org/officeDocument/2006/relationships/printerSettings" Target="../printerSettings/printerSettings41.bin"/><Relationship Id="rId5" Type="http://schemas.openxmlformats.org/officeDocument/2006/relationships/printerSettings" Target="../printerSettings/printerSettings40.bin"/><Relationship Id="rId4" Type="http://schemas.openxmlformats.org/officeDocument/2006/relationships/printerSettings" Target="../printerSettings/printerSettings3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6" Type="http://schemas.openxmlformats.org/officeDocument/2006/relationships/printerSettings" Target="../printerSettings/printerSettings47.bin"/><Relationship Id="rId5" Type="http://schemas.openxmlformats.org/officeDocument/2006/relationships/printerSettings" Target="../printerSettings/printerSettings46.bin"/><Relationship Id="rId4" Type="http://schemas.openxmlformats.org/officeDocument/2006/relationships/printerSettings" Target="../printerSettings/printerSettings45.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 Id="rId6" Type="http://schemas.openxmlformats.org/officeDocument/2006/relationships/printerSettings" Target="../printerSettings/printerSettings53.bin"/><Relationship Id="rId5" Type="http://schemas.openxmlformats.org/officeDocument/2006/relationships/printerSettings" Target="../printerSettings/printerSettings52.bin"/><Relationship Id="rId4" Type="http://schemas.openxmlformats.org/officeDocument/2006/relationships/printerSettings" Target="../printerSettings/printerSettings5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9"/>
  <sheetViews>
    <sheetView tabSelected="1" workbookViewId="0">
      <pane ySplit="3" topLeftCell="A4" activePane="bottomLeft" state="frozen"/>
      <selection pane="bottomLeft" sqref="A1:B1"/>
    </sheetView>
  </sheetViews>
  <sheetFormatPr defaultColWidth="8.86328125" defaultRowHeight="12.75" x14ac:dyDescent="0.25"/>
  <cols>
    <col min="1" max="1" width="4.46484375" style="1" customWidth="1"/>
    <col min="2" max="2" width="86.19921875" style="1" customWidth="1"/>
    <col min="3" max="16384" width="8.86328125" style="1"/>
  </cols>
  <sheetData>
    <row r="1" spans="1:4" ht="22.9" x14ac:dyDescent="0.25">
      <c r="A1" s="166" t="s">
        <v>0</v>
      </c>
      <c r="B1" s="166"/>
    </row>
    <row r="2" spans="1:4" ht="18.75" x14ac:dyDescent="0.25">
      <c r="A2" s="135" t="s">
        <v>1</v>
      </c>
      <c r="B2" s="3"/>
    </row>
    <row r="3" spans="1:4" x14ac:dyDescent="0.25">
      <c r="A3" s="136"/>
      <c r="B3" s="137" t="s">
        <v>2</v>
      </c>
    </row>
    <row r="4" spans="1:4" s="3" customFormat="1" ht="18" customHeight="1" x14ac:dyDescent="0.25">
      <c r="A4" s="2"/>
      <c r="B4" s="158" t="str" cm="1">
        <f t="array" aca="1" ref="B4" ca="1">HYPERLINK("#"&amp;CELL("address",'116'!A2),'116'!A1)</f>
        <v>116　民事・行政事件</v>
      </c>
      <c r="D4" s="3" t="s">
        <v>3</v>
      </c>
    </row>
    <row r="5" spans="1:4" s="3" customFormat="1" ht="18" customHeight="1" x14ac:dyDescent="0.25">
      <c r="A5" s="2"/>
      <c r="B5" s="159" t="str" cm="1">
        <f t="array" aca="1" ref="B5" ca="1">HYPERLINK("#"&amp;CELL("address",'117'!A2),'117'!A1)</f>
        <v>117　民事調停事件</v>
      </c>
    </row>
    <row r="6" spans="1:4" s="3" customFormat="1" ht="18" customHeight="1" x14ac:dyDescent="0.25">
      <c r="A6" s="2"/>
      <c r="B6" s="159" t="str" cm="1">
        <f t="array" aca="1" ref="B6" ca="1">HYPERLINK("#"&amp;CELL("address",'118'!A2),'118'!A1)</f>
        <v>118　刑事事件</v>
      </c>
    </row>
    <row r="7" spans="1:4" s="3" customFormat="1" ht="18" customHeight="1" x14ac:dyDescent="0.25">
      <c r="A7" s="2"/>
      <c r="B7" s="159" t="str" cm="1">
        <f t="array" aca="1" ref="B7" ca="1">HYPERLINK("#"&amp;CELL("address",'119'!A2),'119'!A1)</f>
        <v>119　刑事略式事件</v>
      </c>
    </row>
    <row r="8" spans="1:4" s="3" customFormat="1" ht="18" customHeight="1" x14ac:dyDescent="0.25">
      <c r="A8" s="2"/>
      <c r="B8" s="159" t="str" cm="1">
        <f t="array" aca="1" ref="B8" ca="1">HYPERLINK("#"&amp;CELL("address",'120'!A2),'120'!A1)</f>
        <v>120　捜査事件の被疑者数</v>
      </c>
    </row>
    <row r="9" spans="1:4" s="3" customFormat="1" ht="18" customHeight="1" x14ac:dyDescent="0.25">
      <c r="A9" s="2"/>
      <c r="B9" s="159" t="str" cm="1">
        <f t="array" aca="1" ref="B9" ca="1">HYPERLINK("#"&amp;CELL("address",'121(1)'!A2),'121(1)'!A1)</f>
        <v>121(1)　刑事犯罪発生検挙状況　－　認知件数</v>
      </c>
    </row>
    <row r="10" spans="1:4" s="3" customFormat="1" ht="18" customHeight="1" x14ac:dyDescent="0.25">
      <c r="A10" s="2"/>
      <c r="B10" s="159" t="str" cm="1">
        <f t="array" aca="1" ref="B10" ca="1">HYPERLINK("#"&amp;CELL("address",'121(2)'!A2),'121(2)'!A1)</f>
        <v>121(2)　刑事犯罪発生検挙状況　－　検挙件数</v>
      </c>
    </row>
    <row r="11" spans="1:4" s="3" customFormat="1" ht="18" customHeight="1" x14ac:dyDescent="0.25">
      <c r="A11" s="2"/>
      <c r="B11" s="159" t="str" cm="1">
        <f t="array" aca="1" ref="B11" ca="1">HYPERLINK("#"&amp;CELL("address",'121(3)'!A2),'121(3)'!A1)</f>
        <v>121(3)　刑事犯罪発生検挙状況　－　検挙人員</v>
      </c>
    </row>
    <row r="12" spans="1:4" s="3" customFormat="1" ht="18" customHeight="1" x14ac:dyDescent="0.25">
      <c r="A12" s="2"/>
      <c r="B12" s="159" t="str" cm="1">
        <f t="array" aca="1" ref="B12" ca="1">HYPERLINK("#"&amp;CELL("address",'122'!A2),'122'!A1)</f>
        <v>122　少年犯罪</v>
      </c>
    </row>
    <row r="13" spans="1:4" s="3" customFormat="1" ht="18" customHeight="1" x14ac:dyDescent="0.25">
      <c r="A13" s="2"/>
      <c r="B13" s="159" t="str" cm="1">
        <f t="array" aca="1" ref="B13" ca="1">HYPERLINK("#"&amp;CELL("address",'123(1)'!A2),'123(1)'!A1)</f>
        <v>123(1)　交通事故発生状況　－　原因別交通事故発生件数</v>
      </c>
    </row>
    <row r="14" spans="1:4" s="3" customFormat="1" ht="18" customHeight="1" x14ac:dyDescent="0.25">
      <c r="A14" s="2"/>
      <c r="B14" s="159" t="str" cm="1">
        <f t="array" aca="1" ref="B14" ca="1">HYPERLINK("#"&amp;CELL("address",'123(2)'!A2),'123(2)'!A1)</f>
        <v>123(2)　交通事故発生状況　－　交通事故発生件数および死傷者数</v>
      </c>
    </row>
    <row r="15" spans="1:4" s="3" customFormat="1" ht="18" customHeight="1" x14ac:dyDescent="0.25">
      <c r="A15" s="2"/>
      <c r="B15" s="159" t="str" cm="1">
        <f t="array" aca="1" ref="B15" ca="1">HYPERLINK("#"&amp;CELL("address",'124'!A2),'124'!A1)</f>
        <v>124　消防の概況</v>
      </c>
    </row>
    <row r="16" spans="1:4" s="3" customFormat="1" ht="18" customHeight="1" x14ac:dyDescent="0.25">
      <c r="A16" s="2"/>
      <c r="B16" s="159" t="str" cm="1">
        <f t="array" aca="1" ref="B16" ca="1">HYPERLINK("#"&amp;CELL("address",'125(1)'!A2),'125(1)'!A1)</f>
        <v>125(1)　救急活動状況　－　出場件数</v>
      </c>
    </row>
    <row r="17" spans="1:2" s="3" customFormat="1" ht="18" customHeight="1" x14ac:dyDescent="0.25">
      <c r="A17" s="2"/>
      <c r="B17" s="159" t="str" cm="1">
        <f t="array" aca="1" ref="B17" ca="1">HYPERLINK("#"&amp;CELL("address",'125(2)'!A2),'125(2)'!A1)</f>
        <v>125(2)　救急活動状況　－　搬送人員</v>
      </c>
    </row>
    <row r="18" spans="1:2" s="3" customFormat="1" ht="18" customHeight="1" x14ac:dyDescent="0.25">
      <c r="A18" s="2"/>
      <c r="B18" s="159" t="str" cm="1">
        <f t="array" aca="1" ref="B18" ca="1">HYPERLINK("#"&amp;CELL("address",'126'!A2),'126'!A1)</f>
        <v>126　火災発生状況</v>
      </c>
    </row>
    <row r="19" spans="1:2" s="3" customFormat="1" ht="18" customHeight="1" x14ac:dyDescent="0.25">
      <c r="A19" s="2"/>
      <c r="B19" s="159" t="str" cm="1">
        <f t="array" aca="1" ref="B19" ca="1">HYPERLINK("#"&amp;CELL("address",'127'!A2),'127'!A1)</f>
        <v>127　原因別火災発生件数</v>
      </c>
    </row>
  </sheetData>
  <customSheetViews>
    <customSheetView guid="{2E109099-00A8-4250-899D-CF6116114624}">
      <pane ySplit="3" topLeftCell="A4" activePane="bottomLeft" state="frozen"/>
      <selection pane="bottomLeft" sqref="A1:B1"/>
      <pageMargins left="0" right="0" top="0" bottom="0" header="0" footer="0"/>
      <pageSetup paperSize="9" orientation="portrait" verticalDpi="1200" r:id="rId1"/>
    </customSheetView>
    <customSheetView guid="{F1FAECAD-D4CC-49FD-AE7F-E381CDF04327}">
      <pane ySplit="3" topLeftCell="A4" activePane="bottomLeft" state="frozen"/>
      <selection pane="bottomLeft" activeCell="B8" sqref="B8"/>
      <pageMargins left="0" right="0" top="0" bottom="0" header="0" footer="0"/>
      <pageSetup paperSize="9" orientation="portrait" verticalDpi="1200" r:id="rId2"/>
    </customSheetView>
    <customSheetView guid="{872F8F3E-474A-4822-A3CE-BBB7F86D40B1}">
      <pane ySplit="3" topLeftCell="A4" activePane="bottomLeft" state="frozen"/>
      <selection pane="bottomLeft" activeCell="B8" sqref="B8"/>
      <pageMargins left="0" right="0" top="0" bottom="0" header="0" footer="0"/>
      <pageSetup paperSize="9" orientation="portrait" verticalDpi="1200" r:id="rId3"/>
    </customSheetView>
    <customSheetView guid="{C52BD464-26B0-4209-9874-62DC7577C84C}">
      <pane ySplit="3" topLeftCell="A4" activePane="bottomLeft" state="frozen"/>
      <selection pane="bottomLeft" activeCell="B8" sqref="B8"/>
      <pageMargins left="0" right="0" top="0" bottom="0" header="0" footer="0"/>
      <pageSetup paperSize="9" orientation="portrait" verticalDpi="1200" r:id="rId4"/>
    </customSheetView>
  </customSheetViews>
  <mergeCells count="1">
    <mergeCell ref="A1:B1"/>
  </mergeCells>
  <phoneticPr fontId="2"/>
  <pageMargins left="0.7" right="0.7" top="0.75" bottom="0.75" header="0.3" footer="0.3"/>
  <pageSetup paperSize="9"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18"/>
  <sheetViews>
    <sheetView view="pageLayout" zoomScale="85" zoomScaleNormal="100" zoomScaleSheetLayoutView="100" zoomScalePageLayoutView="85" workbookViewId="0"/>
  </sheetViews>
  <sheetFormatPr defaultColWidth="1.796875" defaultRowHeight="12" x14ac:dyDescent="0.25"/>
  <cols>
    <col min="1" max="1" width="21.19921875" style="2" customWidth="1"/>
    <col min="2" max="2" width="9.86328125" style="2" customWidth="1"/>
    <col min="3" max="12" width="7" style="2" customWidth="1"/>
    <col min="13" max="13" width="9.86328125" style="2" customWidth="1"/>
    <col min="14" max="14" width="10" style="2" customWidth="1"/>
    <col min="15" max="16384" width="1.796875" style="2"/>
  </cols>
  <sheetData>
    <row r="1" spans="1:14" s="4" customFormat="1" ht="18.75" x14ac:dyDescent="0.25">
      <c r="A1" s="4" t="str">
        <f ca="1">MID(CELL("FILENAME",A1),FIND("]",CELL("FILENAME",A1))+1,99)&amp;"　"&amp;"少年犯罪"</f>
        <v>122　少年犯罪</v>
      </c>
    </row>
    <row r="2" spans="1:14" s="5" customFormat="1" x14ac:dyDescent="0.25"/>
    <row r="3" spans="1:14" s="101" customFormat="1" ht="24" customHeight="1" x14ac:dyDescent="0.25">
      <c r="A3" s="175" t="s">
        <v>145</v>
      </c>
      <c r="B3" s="175"/>
      <c r="C3" s="175"/>
      <c r="D3" s="175"/>
      <c r="E3" s="175"/>
      <c r="F3" s="175"/>
      <c r="G3" s="175"/>
      <c r="H3" s="175"/>
      <c r="I3" s="175"/>
      <c r="J3" s="175"/>
      <c r="K3" s="175"/>
      <c r="L3" s="175"/>
      <c r="M3" s="27"/>
      <c r="N3" s="27"/>
    </row>
    <row r="4" spans="1:14" s="5" customFormat="1" x14ac:dyDescent="0.25">
      <c r="A4" s="101"/>
      <c r="B4" s="101"/>
      <c r="C4" s="101"/>
      <c r="D4" s="101"/>
      <c r="E4" s="101"/>
      <c r="F4" s="101"/>
      <c r="G4" s="101"/>
      <c r="H4" s="101"/>
      <c r="I4" s="101"/>
      <c r="J4" s="101"/>
      <c r="K4" s="101"/>
      <c r="L4" s="101"/>
      <c r="M4" s="27"/>
      <c r="N4" s="27"/>
    </row>
    <row r="5" spans="1:14" s="101" customFormat="1" ht="1.25" customHeight="1" x14ac:dyDescent="0.25">
      <c r="M5" s="27"/>
      <c r="N5" s="27"/>
    </row>
    <row r="6" spans="1:14" s="5" customFormat="1" ht="1.25" customHeight="1" x14ac:dyDescent="0.25">
      <c r="B6" s="2"/>
      <c r="C6" s="2"/>
      <c r="D6" s="2"/>
      <c r="E6" s="2"/>
      <c r="F6" s="2"/>
      <c r="G6" s="2"/>
      <c r="H6" s="2"/>
      <c r="I6" s="2"/>
    </row>
    <row r="7" spans="1:14" s="35" customFormat="1" ht="28.35" customHeight="1" x14ac:dyDescent="0.25">
      <c r="A7" s="176" t="s">
        <v>6</v>
      </c>
      <c r="B7" s="211"/>
      <c r="C7" s="168" t="s">
        <v>13</v>
      </c>
      <c r="D7" s="218"/>
      <c r="E7" s="168" t="s">
        <v>14</v>
      </c>
      <c r="F7" s="218"/>
      <c r="G7" s="168" t="s">
        <v>15</v>
      </c>
      <c r="H7" s="218"/>
      <c r="I7" s="168" t="s">
        <v>16</v>
      </c>
      <c r="J7" s="218"/>
      <c r="K7" s="168" t="s">
        <v>17</v>
      </c>
      <c r="L7" s="218"/>
    </row>
    <row r="8" spans="1:14" s="35" customFormat="1" ht="28.35" customHeight="1" x14ac:dyDescent="0.25">
      <c r="A8" s="212"/>
      <c r="B8" s="213"/>
      <c r="C8" s="54" t="s">
        <v>116</v>
      </c>
      <c r="D8" s="54" t="s">
        <v>117</v>
      </c>
      <c r="E8" s="54" t="s">
        <v>116</v>
      </c>
      <c r="F8" s="54" t="s">
        <v>117</v>
      </c>
      <c r="G8" s="54" t="s">
        <v>116</v>
      </c>
      <c r="H8" s="54" t="s">
        <v>117</v>
      </c>
      <c r="I8" s="54" t="s">
        <v>116</v>
      </c>
      <c r="J8" s="68" t="s">
        <v>117</v>
      </c>
      <c r="K8" s="54" t="s">
        <v>118</v>
      </c>
      <c r="L8" s="68" t="s">
        <v>119</v>
      </c>
    </row>
    <row r="9" spans="1:14" ht="42" customHeight="1" x14ac:dyDescent="0.25">
      <c r="A9" s="221" t="s">
        <v>146</v>
      </c>
      <c r="B9" s="26" t="s">
        <v>147</v>
      </c>
      <c r="C9" s="11">
        <v>47</v>
      </c>
      <c r="D9" s="11">
        <v>19</v>
      </c>
      <c r="E9" s="11">
        <v>32</v>
      </c>
      <c r="F9" s="11">
        <v>23</v>
      </c>
      <c r="G9" s="11">
        <v>31</v>
      </c>
      <c r="H9" s="11">
        <v>52</v>
      </c>
      <c r="I9" s="103">
        <v>32</v>
      </c>
      <c r="J9" s="103">
        <v>64</v>
      </c>
      <c r="K9" s="103">
        <v>46</v>
      </c>
      <c r="L9" s="103">
        <v>54</v>
      </c>
    </row>
    <row r="10" spans="1:14" ht="42" customHeight="1" x14ac:dyDescent="0.25">
      <c r="A10" s="161"/>
      <c r="B10" s="26" t="s">
        <v>148</v>
      </c>
      <c r="C10" s="11" t="s">
        <v>61</v>
      </c>
      <c r="D10" s="11" t="s">
        <v>61</v>
      </c>
      <c r="E10" s="11" t="s">
        <v>61</v>
      </c>
      <c r="F10" s="11" t="s">
        <v>61</v>
      </c>
      <c r="G10" s="11" t="s">
        <v>61</v>
      </c>
      <c r="H10" s="11">
        <v>1</v>
      </c>
      <c r="I10" s="103" t="s">
        <v>61</v>
      </c>
      <c r="J10" s="103" t="s">
        <v>61</v>
      </c>
      <c r="K10" s="103" t="s">
        <v>62</v>
      </c>
      <c r="L10" s="103">
        <v>3</v>
      </c>
    </row>
    <row r="11" spans="1:14" ht="42" customHeight="1" x14ac:dyDescent="0.25">
      <c r="A11" s="161"/>
      <c r="B11" s="26" t="s">
        <v>149</v>
      </c>
      <c r="C11" s="11">
        <v>6</v>
      </c>
      <c r="D11" s="11">
        <v>4</v>
      </c>
      <c r="E11" s="11">
        <v>2</v>
      </c>
      <c r="F11" s="11">
        <v>3</v>
      </c>
      <c r="G11" s="11">
        <v>3</v>
      </c>
      <c r="H11" s="11">
        <v>5</v>
      </c>
      <c r="I11" s="103">
        <v>6</v>
      </c>
      <c r="J11" s="103">
        <v>12</v>
      </c>
      <c r="K11" s="103">
        <v>4</v>
      </c>
      <c r="L11" s="103">
        <v>6</v>
      </c>
    </row>
    <row r="12" spans="1:14" ht="42" customHeight="1" x14ac:dyDescent="0.25">
      <c r="A12" s="161"/>
      <c r="B12" s="26" t="s">
        <v>150</v>
      </c>
      <c r="C12" s="11">
        <v>24</v>
      </c>
      <c r="D12" s="11">
        <v>11</v>
      </c>
      <c r="E12" s="11">
        <v>17</v>
      </c>
      <c r="F12" s="11">
        <v>15</v>
      </c>
      <c r="G12" s="11">
        <v>15</v>
      </c>
      <c r="H12" s="11">
        <v>28</v>
      </c>
      <c r="I12" s="103">
        <v>13</v>
      </c>
      <c r="J12" s="103">
        <v>21</v>
      </c>
      <c r="K12" s="103">
        <v>22</v>
      </c>
      <c r="L12" s="103">
        <v>29</v>
      </c>
    </row>
    <row r="13" spans="1:14" ht="42" customHeight="1" x14ac:dyDescent="0.25">
      <c r="A13" s="161"/>
      <c r="B13" s="26" t="s">
        <v>151</v>
      </c>
      <c r="C13" s="11">
        <v>2</v>
      </c>
      <c r="D13" s="11">
        <v>1</v>
      </c>
      <c r="E13" s="11">
        <v>2</v>
      </c>
      <c r="F13" s="11" t="s">
        <v>61</v>
      </c>
      <c r="G13" s="11">
        <v>2</v>
      </c>
      <c r="H13" s="11">
        <v>3</v>
      </c>
      <c r="I13" s="103">
        <v>4</v>
      </c>
      <c r="J13" s="103">
        <v>2</v>
      </c>
      <c r="K13" s="103" t="s">
        <v>62</v>
      </c>
      <c r="L13" s="103" t="s">
        <v>62</v>
      </c>
    </row>
    <row r="14" spans="1:14" ht="42" customHeight="1" x14ac:dyDescent="0.25">
      <c r="A14" s="161"/>
      <c r="B14" s="26" t="s">
        <v>152</v>
      </c>
      <c r="C14" s="11">
        <v>1</v>
      </c>
      <c r="D14" s="11" t="s">
        <v>61</v>
      </c>
      <c r="E14" s="11">
        <v>4</v>
      </c>
      <c r="F14" s="11">
        <v>2</v>
      </c>
      <c r="G14" s="11">
        <v>5</v>
      </c>
      <c r="H14" s="11">
        <v>6</v>
      </c>
      <c r="I14" s="103">
        <v>1</v>
      </c>
      <c r="J14" s="103">
        <v>4</v>
      </c>
      <c r="K14" s="103">
        <v>5</v>
      </c>
      <c r="L14" s="103" t="s">
        <v>62</v>
      </c>
    </row>
    <row r="15" spans="1:14" ht="42" customHeight="1" x14ac:dyDescent="0.25">
      <c r="A15" s="167"/>
      <c r="B15" s="26" t="s">
        <v>138</v>
      </c>
      <c r="C15" s="11">
        <v>14</v>
      </c>
      <c r="D15" s="11">
        <v>3</v>
      </c>
      <c r="E15" s="11">
        <v>7</v>
      </c>
      <c r="F15" s="11">
        <v>3</v>
      </c>
      <c r="G15" s="11">
        <v>6</v>
      </c>
      <c r="H15" s="11">
        <v>9</v>
      </c>
      <c r="I15" s="103">
        <v>8</v>
      </c>
      <c r="J15" s="103">
        <v>25</v>
      </c>
      <c r="K15" s="103">
        <v>15</v>
      </c>
      <c r="L15" s="103">
        <v>16</v>
      </c>
    </row>
    <row r="16" spans="1:14" ht="42" customHeight="1" x14ac:dyDescent="0.25">
      <c r="A16" s="219" t="s">
        <v>153</v>
      </c>
      <c r="B16" s="220"/>
      <c r="C16" s="22">
        <v>7</v>
      </c>
      <c r="D16" s="22">
        <v>2</v>
      </c>
      <c r="E16" s="22">
        <v>9</v>
      </c>
      <c r="F16" s="22">
        <v>1</v>
      </c>
      <c r="G16" s="22">
        <v>9</v>
      </c>
      <c r="H16" s="22">
        <v>11</v>
      </c>
      <c r="I16" s="107">
        <v>4</v>
      </c>
      <c r="J16" s="107">
        <v>25</v>
      </c>
      <c r="K16" s="107">
        <v>23</v>
      </c>
      <c r="L16" s="107">
        <v>11</v>
      </c>
    </row>
    <row r="17" spans="4:12" x14ac:dyDescent="0.25">
      <c r="L17" s="24" t="s">
        <v>144</v>
      </c>
    </row>
    <row r="18" spans="4:12" x14ac:dyDescent="0.25">
      <c r="D18" s="55"/>
      <c r="E18" s="55"/>
    </row>
  </sheetData>
  <sheetProtection formatCells="0"/>
  <customSheetViews>
    <customSheetView guid="{2E109099-00A8-4250-899D-CF6116114624}" scale="85" showPageBreaks="1" printArea="1" view="pageLayout" topLeftCell="A2">
      <selection activeCell="K9" sqref="K9"/>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selection activeCell="E1" sqref="E1"/>
      <pageMargins left="0" right="0" top="0" bottom="0" header="0" footer="0"/>
      <printOptions horizontalCentered="1"/>
      <pageSetup paperSize="9" fitToHeight="0" orientation="portrait" r:id="rId2"/>
      <headerFooter alignWithMargins="0"/>
    </customSheetView>
    <customSheetView guid="{F1FAECAD-D4CC-49FD-AE7F-E381CDF04327}">
      <selection activeCell="K17" sqref="K17"/>
      <pageMargins left="0" right="0" top="0" bottom="0" header="0" footer="0"/>
      <pageSetup paperSize="9" scale="99" orientation="portrait" r:id="rId3"/>
      <headerFooter>
        <oddFooter>&amp;L&amp;"HGPｺﾞｼｯｸM,ﾒﾃﾞｨｳﾑ"&amp;A&amp;R&amp;"HGPｺﾞｼｯｸM,ﾒﾃﾞｨｳﾑ"&amp;A</oddFooter>
      </headerFooter>
    </customSheetView>
    <customSheetView guid="{872F8F3E-474A-4822-A3CE-BBB7F86D40B1}">
      <selection activeCell="A7" sqref="A7:D8"/>
      <pageMargins left="0" right="0" top="0" bottom="0" header="0" footer="0"/>
      <pageSetup paperSize="9" scale="9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topLeftCell="A2">
      <selection activeCell="J13" sqref="J13"/>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9">
    <mergeCell ref="A16:B16"/>
    <mergeCell ref="A9:A15"/>
    <mergeCell ref="A3:L3"/>
    <mergeCell ref="K7:L7"/>
    <mergeCell ref="A7:B8"/>
    <mergeCell ref="C7:D7"/>
    <mergeCell ref="E7:F7"/>
    <mergeCell ref="G7:H7"/>
    <mergeCell ref="I7:J7"/>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19"/>
  <sheetViews>
    <sheetView view="pageLayout" zoomScale="85" zoomScaleNormal="100" zoomScaleSheetLayoutView="100" zoomScalePageLayoutView="85" workbookViewId="0"/>
  </sheetViews>
  <sheetFormatPr defaultColWidth="1.796875" defaultRowHeight="12" x14ac:dyDescent="0.25"/>
  <cols>
    <col min="1" max="2" width="4.86328125" style="2" customWidth="1"/>
    <col min="3" max="3" width="12.46484375" style="2" customWidth="1"/>
    <col min="4" max="13" width="7.86328125" style="2" customWidth="1"/>
    <col min="14" max="14" width="7.1328125" style="2" bestFit="1" customWidth="1"/>
    <col min="15" max="16384" width="1.796875" style="2"/>
  </cols>
  <sheetData>
    <row r="1" spans="1:13" s="4" customFormat="1" ht="18.75" x14ac:dyDescent="0.25">
      <c r="A1" s="4" t="str">
        <f ca="1">MID(CELL("FILENAME",A1),FIND("]",CELL("FILENAME",A1))+1,99)&amp;"　"&amp;"交通事故発生状況　－　原因別交通事故発生件数"</f>
        <v>123(1)　交通事故発生状況　－　原因別交通事故発生件数</v>
      </c>
    </row>
    <row r="2" spans="1:13" s="5" customFormat="1" x14ac:dyDescent="0.25"/>
    <row r="3" spans="1:13" s="101" customFormat="1" ht="1.25" customHeight="1" x14ac:dyDescent="0.25"/>
    <row r="4" spans="1:13" s="5" customFormat="1" ht="1.25" customHeight="1" x14ac:dyDescent="0.25"/>
    <row r="5" spans="1:13" s="101" customFormat="1" ht="1.25" customHeight="1" x14ac:dyDescent="0.25"/>
    <row r="6" spans="1:13" ht="1.25" customHeight="1" x14ac:dyDescent="0.25"/>
    <row r="7" spans="1:13" s="35" customFormat="1" ht="28.35" customHeight="1" x14ac:dyDescent="0.25">
      <c r="A7" s="176" t="s">
        <v>6</v>
      </c>
      <c r="B7" s="176"/>
      <c r="C7" s="211"/>
      <c r="D7" s="222" t="s">
        <v>13</v>
      </c>
      <c r="E7" s="223"/>
      <c r="F7" s="222" t="s">
        <v>14</v>
      </c>
      <c r="G7" s="223"/>
      <c r="H7" s="222" t="s">
        <v>15</v>
      </c>
      <c r="I7" s="223"/>
      <c r="J7" s="222" t="s">
        <v>16</v>
      </c>
      <c r="K7" s="223"/>
      <c r="L7" s="222" t="s">
        <v>17</v>
      </c>
      <c r="M7" s="223"/>
    </row>
    <row r="8" spans="1:13" s="35" customFormat="1" ht="28.35" customHeight="1" x14ac:dyDescent="0.25">
      <c r="A8" s="212"/>
      <c r="B8" s="212"/>
      <c r="C8" s="213"/>
      <c r="D8" s="25" t="s">
        <v>116</v>
      </c>
      <c r="E8" s="51" t="s">
        <v>117</v>
      </c>
      <c r="F8" s="51" t="s">
        <v>116</v>
      </c>
      <c r="G8" s="25" t="s">
        <v>117</v>
      </c>
      <c r="H8" s="25" t="s">
        <v>116</v>
      </c>
      <c r="I8" s="25" t="s">
        <v>117</v>
      </c>
      <c r="J8" s="25" t="s">
        <v>116</v>
      </c>
      <c r="K8" s="52" t="s">
        <v>117</v>
      </c>
      <c r="L8" s="25" t="s">
        <v>118</v>
      </c>
      <c r="M8" s="52" t="s">
        <v>119</v>
      </c>
    </row>
    <row r="9" spans="1:13" ht="42" customHeight="1" x14ac:dyDescent="0.25">
      <c r="A9" s="165" t="s">
        <v>10</v>
      </c>
      <c r="B9" s="204"/>
      <c r="C9" s="207"/>
      <c r="D9" s="11">
        <v>549</v>
      </c>
      <c r="E9" s="11">
        <v>363</v>
      </c>
      <c r="F9" s="11">
        <v>524</v>
      </c>
      <c r="G9" s="11">
        <v>319</v>
      </c>
      <c r="H9" s="11">
        <v>612</v>
      </c>
      <c r="I9" s="11">
        <v>305</v>
      </c>
      <c r="J9" s="24">
        <v>748</v>
      </c>
      <c r="K9" s="24">
        <v>305</v>
      </c>
      <c r="L9" s="24">
        <v>643</v>
      </c>
      <c r="M9" s="24">
        <v>293</v>
      </c>
    </row>
    <row r="10" spans="1:13" ht="42" customHeight="1" x14ac:dyDescent="0.25">
      <c r="A10" s="89"/>
      <c r="B10" s="225" t="s">
        <v>154</v>
      </c>
      <c r="C10" s="204"/>
      <c r="D10" s="11">
        <v>70</v>
      </c>
      <c r="E10" s="11">
        <v>42</v>
      </c>
      <c r="F10" s="11">
        <v>61</v>
      </c>
      <c r="G10" s="11">
        <v>42</v>
      </c>
      <c r="H10" s="11">
        <v>85</v>
      </c>
      <c r="I10" s="11">
        <v>31</v>
      </c>
      <c r="J10" s="24">
        <v>117</v>
      </c>
      <c r="K10" s="24">
        <v>31</v>
      </c>
      <c r="L10" s="24">
        <v>74</v>
      </c>
      <c r="M10" s="24">
        <v>24</v>
      </c>
    </row>
    <row r="11" spans="1:13" ht="42" customHeight="1" x14ac:dyDescent="0.25">
      <c r="B11" s="225" t="s">
        <v>155</v>
      </c>
      <c r="C11" s="204"/>
      <c r="D11" s="11" t="s">
        <v>61</v>
      </c>
      <c r="E11" s="11" t="s">
        <v>61</v>
      </c>
      <c r="F11" s="11" t="s">
        <v>61</v>
      </c>
      <c r="G11" s="11" t="s">
        <v>61</v>
      </c>
      <c r="H11" s="11" t="s">
        <v>61</v>
      </c>
      <c r="I11" s="11" t="s">
        <v>61</v>
      </c>
      <c r="J11" s="24" t="s">
        <v>61</v>
      </c>
      <c r="K11" s="24" t="s">
        <v>61</v>
      </c>
      <c r="L11" s="24" t="s">
        <v>62</v>
      </c>
      <c r="M11" s="24" t="s">
        <v>62</v>
      </c>
    </row>
    <row r="12" spans="1:13" ht="42" customHeight="1" x14ac:dyDescent="0.25">
      <c r="B12" s="226" t="s">
        <v>156</v>
      </c>
      <c r="C12" s="221"/>
      <c r="D12" s="11">
        <v>472</v>
      </c>
      <c r="E12" s="11">
        <v>320</v>
      </c>
      <c r="F12" s="11">
        <v>462</v>
      </c>
      <c r="G12" s="11">
        <v>276</v>
      </c>
      <c r="H12" s="11">
        <v>524</v>
      </c>
      <c r="I12" s="11">
        <v>271</v>
      </c>
      <c r="J12" s="24">
        <v>625</v>
      </c>
      <c r="K12" s="24">
        <v>271</v>
      </c>
      <c r="L12" s="24">
        <v>565</v>
      </c>
      <c r="M12" s="24">
        <v>267</v>
      </c>
    </row>
    <row r="13" spans="1:13" ht="42" customHeight="1" x14ac:dyDescent="0.25">
      <c r="A13" s="227"/>
      <c r="B13" s="156"/>
      <c r="C13" s="155" t="s">
        <v>157</v>
      </c>
      <c r="D13" s="11">
        <v>3</v>
      </c>
      <c r="E13" s="11">
        <v>4</v>
      </c>
      <c r="F13" s="11">
        <v>5</v>
      </c>
      <c r="G13" s="11">
        <v>2</v>
      </c>
      <c r="H13" s="11">
        <v>8</v>
      </c>
      <c r="I13" s="11">
        <v>4</v>
      </c>
      <c r="J13" s="24">
        <v>13</v>
      </c>
      <c r="K13" s="24">
        <v>4</v>
      </c>
      <c r="L13" s="24">
        <v>13</v>
      </c>
      <c r="M13" s="24">
        <v>2</v>
      </c>
    </row>
    <row r="14" spans="1:13" ht="42" customHeight="1" x14ac:dyDescent="0.25">
      <c r="A14" s="227"/>
      <c r="B14" s="156"/>
      <c r="C14" s="154" t="s">
        <v>158</v>
      </c>
      <c r="D14" s="11">
        <v>159</v>
      </c>
      <c r="E14" s="11">
        <v>60</v>
      </c>
      <c r="F14" s="11">
        <v>131</v>
      </c>
      <c r="G14" s="11">
        <v>60</v>
      </c>
      <c r="H14" s="11">
        <v>159</v>
      </c>
      <c r="I14" s="11">
        <v>66</v>
      </c>
      <c r="J14" s="24">
        <v>167</v>
      </c>
      <c r="K14" s="24">
        <v>66</v>
      </c>
      <c r="L14" s="24">
        <v>160</v>
      </c>
      <c r="M14" s="24">
        <v>52</v>
      </c>
    </row>
    <row r="15" spans="1:13" ht="42" customHeight="1" x14ac:dyDescent="0.25">
      <c r="A15" s="227"/>
      <c r="B15" s="156"/>
      <c r="C15" s="154" t="s">
        <v>159</v>
      </c>
      <c r="D15" s="11">
        <v>132</v>
      </c>
      <c r="E15" s="11">
        <v>127</v>
      </c>
      <c r="F15" s="11">
        <v>137</v>
      </c>
      <c r="G15" s="11">
        <v>99</v>
      </c>
      <c r="H15" s="11">
        <v>179</v>
      </c>
      <c r="I15" s="11">
        <v>93</v>
      </c>
      <c r="J15" s="24">
        <v>177</v>
      </c>
      <c r="K15" s="24">
        <v>93</v>
      </c>
      <c r="L15" s="24">
        <v>158</v>
      </c>
      <c r="M15" s="24">
        <v>104</v>
      </c>
    </row>
    <row r="16" spans="1:13" ht="42" customHeight="1" x14ac:dyDescent="0.25">
      <c r="A16" s="227"/>
      <c r="B16" s="156"/>
      <c r="C16" s="154" t="s">
        <v>160</v>
      </c>
      <c r="D16" s="11">
        <v>101</v>
      </c>
      <c r="E16" s="11">
        <v>70</v>
      </c>
      <c r="F16" s="11">
        <v>110</v>
      </c>
      <c r="G16" s="11">
        <v>56</v>
      </c>
      <c r="H16" s="11">
        <v>101</v>
      </c>
      <c r="I16" s="11">
        <v>61</v>
      </c>
      <c r="J16" s="24">
        <v>129</v>
      </c>
      <c r="K16" s="24">
        <v>61</v>
      </c>
      <c r="L16" s="24">
        <v>107</v>
      </c>
      <c r="M16" s="24">
        <v>53</v>
      </c>
    </row>
    <row r="17" spans="1:13" ht="42" customHeight="1" x14ac:dyDescent="0.25">
      <c r="A17" s="227"/>
      <c r="B17" s="53"/>
      <c r="C17" s="154" t="s">
        <v>110</v>
      </c>
      <c r="D17" s="11">
        <v>77</v>
      </c>
      <c r="E17" s="11">
        <v>59</v>
      </c>
      <c r="F17" s="11">
        <v>79</v>
      </c>
      <c r="G17" s="11">
        <v>59</v>
      </c>
      <c r="H17" s="11">
        <v>77</v>
      </c>
      <c r="I17" s="11">
        <v>47</v>
      </c>
      <c r="J17" s="24">
        <v>139</v>
      </c>
      <c r="K17" s="24">
        <v>47</v>
      </c>
      <c r="L17" s="24">
        <v>127</v>
      </c>
      <c r="M17" s="24">
        <v>56</v>
      </c>
    </row>
    <row r="18" spans="1:13" ht="42" customHeight="1" x14ac:dyDescent="0.25">
      <c r="A18" s="88"/>
      <c r="B18" s="224" t="s">
        <v>161</v>
      </c>
      <c r="C18" s="205"/>
      <c r="D18" s="22">
        <v>7</v>
      </c>
      <c r="E18" s="22">
        <v>1</v>
      </c>
      <c r="F18" s="22">
        <v>1</v>
      </c>
      <c r="G18" s="22">
        <v>1</v>
      </c>
      <c r="H18" s="22">
        <v>3</v>
      </c>
      <c r="I18" s="22">
        <v>3</v>
      </c>
      <c r="J18" s="108">
        <v>6</v>
      </c>
      <c r="K18" s="108">
        <v>3</v>
      </c>
      <c r="L18" s="108">
        <v>4</v>
      </c>
      <c r="M18" s="108">
        <v>2</v>
      </c>
    </row>
    <row r="19" spans="1:13" x14ac:dyDescent="0.25">
      <c r="M19" s="24" t="s">
        <v>140</v>
      </c>
    </row>
  </sheetData>
  <sheetProtection formatCells="0"/>
  <customSheetViews>
    <customSheetView guid="{2E109099-00A8-4250-899D-CF6116114624}" scale="85" showPageBreaks="1" printArea="1" view="pageLayout" topLeftCell="A2">
      <selection activeCell="K9" sqref="K9"/>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selection activeCell="F2" sqref="F2"/>
      <pageMargins left="0" right="0" top="0" bottom="0" header="0" footer="0"/>
      <printOptions horizontalCentered="1"/>
      <pageSetup paperSize="9" fitToHeight="0" orientation="portrait" r:id="rId2"/>
      <headerFooter alignWithMargins="0"/>
    </customSheetView>
    <customSheetView guid="{F1FAECAD-D4CC-49FD-AE7F-E381CDF04327}">
      <selection activeCell="L19" sqref="L19"/>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selection activeCell="A7" sqref="A7:E8"/>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topLeftCell="A2">
      <selection activeCell="K14" sqref="K14"/>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12">
    <mergeCell ref="B18:C18"/>
    <mergeCell ref="B10:C10"/>
    <mergeCell ref="B11:C11"/>
    <mergeCell ref="B12:C12"/>
    <mergeCell ref="A7:C8"/>
    <mergeCell ref="A9:C9"/>
    <mergeCell ref="A13:A17"/>
    <mergeCell ref="D7:E7"/>
    <mergeCell ref="F7:G7"/>
    <mergeCell ref="H7:I7"/>
    <mergeCell ref="J7:K7"/>
    <mergeCell ref="L7:M7"/>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19"/>
  <sheetViews>
    <sheetView view="pageLayout" zoomScale="85" zoomScaleNormal="100" zoomScaleSheetLayoutView="100" zoomScalePageLayoutView="85" workbookViewId="0"/>
  </sheetViews>
  <sheetFormatPr defaultColWidth="1.796875" defaultRowHeight="12" x14ac:dyDescent="0.25"/>
  <cols>
    <col min="1" max="1" width="7" style="2" customWidth="1"/>
    <col min="2" max="2" width="14.1328125" style="2" customWidth="1"/>
    <col min="3" max="12" width="8" style="2" customWidth="1"/>
    <col min="13" max="13" width="7" style="2" bestFit="1" customWidth="1"/>
    <col min="14" max="16384" width="1.796875" style="2"/>
  </cols>
  <sheetData>
    <row r="1" spans="1:12" s="4" customFormat="1" ht="18.75" x14ac:dyDescent="0.25">
      <c r="A1" s="4" t="str">
        <f ca="1">MID(CELL("FILENAME",A1),FIND("]",CELL("FILENAME",A1))+1,99)&amp;"　"&amp;"交通事故発生状況　－　交通事故発生件数および死傷者数"</f>
        <v>123(2)　交通事故発生状況　－　交通事故発生件数および死傷者数</v>
      </c>
    </row>
    <row r="2" spans="1:12" s="5" customFormat="1" x14ac:dyDescent="0.25"/>
    <row r="3" spans="1:12" s="101" customFormat="1" ht="1.25" customHeight="1" x14ac:dyDescent="0.25"/>
    <row r="4" spans="1:12" s="5" customFormat="1" ht="1.25" customHeight="1" x14ac:dyDescent="0.25"/>
    <row r="5" spans="1:12" s="101" customFormat="1" ht="1.25" customHeight="1" x14ac:dyDescent="0.25"/>
    <row r="6" spans="1:12" ht="1.25" customHeight="1" x14ac:dyDescent="0.25"/>
    <row r="7" spans="1:12" s="35" customFormat="1" ht="28.35" customHeight="1" x14ac:dyDescent="0.25">
      <c r="A7" s="234" t="s">
        <v>6</v>
      </c>
      <c r="B7" s="235"/>
      <c r="C7" s="228" t="s">
        <v>13</v>
      </c>
      <c r="D7" s="229"/>
      <c r="E7" s="228" t="s">
        <v>14</v>
      </c>
      <c r="F7" s="229"/>
      <c r="G7" s="228" t="s">
        <v>15</v>
      </c>
      <c r="H7" s="229"/>
      <c r="I7" s="228" t="s">
        <v>16</v>
      </c>
      <c r="J7" s="229"/>
      <c r="K7" s="228" t="s">
        <v>17</v>
      </c>
      <c r="L7" s="229"/>
    </row>
    <row r="8" spans="1:12" s="35" customFormat="1" ht="28.35" customHeight="1" x14ac:dyDescent="0.25">
      <c r="A8" s="236"/>
      <c r="B8" s="237"/>
      <c r="C8" s="48" t="s">
        <v>116</v>
      </c>
      <c r="D8" s="49" t="s">
        <v>117</v>
      </c>
      <c r="E8" s="49" t="s">
        <v>116</v>
      </c>
      <c r="F8" s="48" t="s">
        <v>117</v>
      </c>
      <c r="G8" s="48" t="s">
        <v>116</v>
      </c>
      <c r="H8" s="48" t="s">
        <v>117</v>
      </c>
      <c r="I8" s="48" t="s">
        <v>116</v>
      </c>
      <c r="J8" s="50" t="s">
        <v>117</v>
      </c>
      <c r="K8" s="48" t="s">
        <v>118</v>
      </c>
      <c r="L8" s="50" t="s">
        <v>119</v>
      </c>
    </row>
    <row r="9" spans="1:12" ht="42" customHeight="1" x14ac:dyDescent="0.25">
      <c r="A9" s="233" t="s">
        <v>162</v>
      </c>
      <c r="B9" s="154" t="s">
        <v>10</v>
      </c>
      <c r="C9" s="11">
        <v>549</v>
      </c>
      <c r="D9" s="11">
        <v>363</v>
      </c>
      <c r="E9" s="11">
        <v>524</v>
      </c>
      <c r="F9" s="11">
        <v>319</v>
      </c>
      <c r="G9" s="11">
        <v>612</v>
      </c>
      <c r="H9" s="11">
        <v>341</v>
      </c>
      <c r="I9" s="103">
        <v>748</v>
      </c>
      <c r="J9" s="103">
        <v>305</v>
      </c>
      <c r="K9" s="103">
        <v>643</v>
      </c>
      <c r="L9" s="103">
        <v>293</v>
      </c>
    </row>
    <row r="10" spans="1:12" ht="42" customHeight="1" x14ac:dyDescent="0.25">
      <c r="A10" s="231"/>
      <c r="B10" s="154" t="s">
        <v>163</v>
      </c>
      <c r="C10" s="11">
        <v>385</v>
      </c>
      <c r="D10" s="11">
        <v>213</v>
      </c>
      <c r="E10" s="11">
        <v>341</v>
      </c>
      <c r="F10" s="11">
        <v>201</v>
      </c>
      <c r="G10" s="11">
        <v>403</v>
      </c>
      <c r="H10" s="11">
        <v>196</v>
      </c>
      <c r="I10" s="103">
        <v>506</v>
      </c>
      <c r="J10" s="103">
        <v>187</v>
      </c>
      <c r="K10" s="103">
        <v>427</v>
      </c>
      <c r="L10" s="103">
        <v>174</v>
      </c>
    </row>
    <row r="11" spans="1:12" ht="42" customHeight="1" x14ac:dyDescent="0.25">
      <c r="A11" s="231"/>
      <c r="B11" s="154" t="s">
        <v>164</v>
      </c>
      <c r="C11" s="11">
        <v>105</v>
      </c>
      <c r="D11" s="11">
        <v>95</v>
      </c>
      <c r="E11" s="11">
        <v>92</v>
      </c>
      <c r="F11" s="11">
        <v>83</v>
      </c>
      <c r="G11" s="11">
        <v>116</v>
      </c>
      <c r="H11" s="11">
        <v>102</v>
      </c>
      <c r="I11" s="103">
        <v>120</v>
      </c>
      <c r="J11" s="103">
        <v>77</v>
      </c>
      <c r="K11" s="103">
        <v>115</v>
      </c>
      <c r="L11" s="103">
        <v>87</v>
      </c>
    </row>
    <row r="12" spans="1:12" ht="42" customHeight="1" x14ac:dyDescent="0.25">
      <c r="A12" s="231"/>
      <c r="B12" s="154" t="s">
        <v>165</v>
      </c>
      <c r="C12" s="11">
        <v>33</v>
      </c>
      <c r="D12" s="11">
        <v>36</v>
      </c>
      <c r="E12" s="11">
        <v>53</v>
      </c>
      <c r="F12" s="11">
        <v>25</v>
      </c>
      <c r="G12" s="11">
        <v>53</v>
      </c>
      <c r="H12" s="11">
        <v>27</v>
      </c>
      <c r="I12" s="103">
        <v>53</v>
      </c>
      <c r="J12" s="103">
        <v>24</v>
      </c>
      <c r="K12" s="103">
        <v>49</v>
      </c>
      <c r="L12" s="103">
        <v>22</v>
      </c>
    </row>
    <row r="13" spans="1:12" ht="42" customHeight="1" x14ac:dyDescent="0.25">
      <c r="A13" s="231"/>
      <c r="B13" s="154" t="s">
        <v>166</v>
      </c>
      <c r="C13" s="11">
        <v>24</v>
      </c>
      <c r="D13" s="11">
        <v>9</v>
      </c>
      <c r="E13" s="11">
        <v>35</v>
      </c>
      <c r="F13" s="11">
        <v>6</v>
      </c>
      <c r="G13" s="11">
        <v>36</v>
      </c>
      <c r="H13" s="11">
        <v>13</v>
      </c>
      <c r="I13" s="103">
        <v>62</v>
      </c>
      <c r="J13" s="103">
        <v>13</v>
      </c>
      <c r="K13" s="103">
        <v>48</v>
      </c>
      <c r="L13" s="103">
        <v>7</v>
      </c>
    </row>
    <row r="14" spans="1:12" ht="42" customHeight="1" x14ac:dyDescent="0.25">
      <c r="A14" s="231"/>
      <c r="B14" s="154" t="s">
        <v>167</v>
      </c>
      <c r="C14" s="11" t="s">
        <v>61</v>
      </c>
      <c r="D14" s="11" t="s">
        <v>61</v>
      </c>
      <c r="E14" s="11" t="s">
        <v>61</v>
      </c>
      <c r="F14" s="11" t="s">
        <v>61</v>
      </c>
      <c r="G14" s="11" t="s">
        <v>61</v>
      </c>
      <c r="H14" s="11" t="s">
        <v>61</v>
      </c>
      <c r="I14" s="103">
        <v>1</v>
      </c>
      <c r="J14" s="103" t="s">
        <v>61</v>
      </c>
      <c r="K14" s="103" t="s">
        <v>62</v>
      </c>
      <c r="L14" s="103" t="s">
        <v>62</v>
      </c>
    </row>
    <row r="15" spans="1:12" ht="42" customHeight="1" x14ac:dyDescent="0.25">
      <c r="A15" s="231"/>
      <c r="B15" s="154" t="s">
        <v>110</v>
      </c>
      <c r="C15" s="11">
        <v>2</v>
      </c>
      <c r="D15" s="11">
        <v>10</v>
      </c>
      <c r="E15" s="11">
        <v>3</v>
      </c>
      <c r="F15" s="11">
        <v>4</v>
      </c>
      <c r="G15" s="11">
        <v>4</v>
      </c>
      <c r="H15" s="11">
        <v>3</v>
      </c>
      <c r="I15" s="103">
        <v>6</v>
      </c>
      <c r="J15" s="103">
        <v>4</v>
      </c>
      <c r="K15" s="103">
        <v>4</v>
      </c>
      <c r="L15" s="103">
        <v>3</v>
      </c>
    </row>
    <row r="16" spans="1:12" ht="42" customHeight="1" x14ac:dyDescent="0.25">
      <c r="A16" s="230" t="s">
        <v>168</v>
      </c>
      <c r="B16" s="154" t="s">
        <v>10</v>
      </c>
      <c r="C16" s="11">
        <v>635</v>
      </c>
      <c r="D16" s="11">
        <v>413</v>
      </c>
      <c r="E16" s="11">
        <v>584</v>
      </c>
      <c r="F16" s="11">
        <v>353</v>
      </c>
      <c r="G16" s="11">
        <v>683</v>
      </c>
      <c r="H16" s="11">
        <v>402</v>
      </c>
      <c r="I16" s="103">
        <v>854</v>
      </c>
      <c r="J16" s="103">
        <v>356</v>
      </c>
      <c r="K16" s="103">
        <v>737</v>
      </c>
      <c r="L16" s="103">
        <v>348</v>
      </c>
    </row>
    <row r="17" spans="1:12" ht="42" customHeight="1" x14ac:dyDescent="0.25">
      <c r="A17" s="231"/>
      <c r="B17" s="154" t="s">
        <v>169</v>
      </c>
      <c r="C17" s="11" t="s">
        <v>61</v>
      </c>
      <c r="D17" s="11">
        <v>1</v>
      </c>
      <c r="E17" s="11" t="s">
        <v>61</v>
      </c>
      <c r="F17" s="11">
        <v>1</v>
      </c>
      <c r="G17" s="11">
        <v>1</v>
      </c>
      <c r="H17" s="11">
        <v>1</v>
      </c>
      <c r="I17" s="103">
        <v>2</v>
      </c>
      <c r="J17" s="103">
        <v>4</v>
      </c>
      <c r="K17" s="103">
        <v>3</v>
      </c>
      <c r="L17" s="103">
        <v>1</v>
      </c>
    </row>
    <row r="18" spans="1:12" ht="42" customHeight="1" x14ac:dyDescent="0.25">
      <c r="A18" s="232"/>
      <c r="B18" s="153" t="s">
        <v>170</v>
      </c>
      <c r="C18" s="22">
        <v>635</v>
      </c>
      <c r="D18" s="22">
        <v>412</v>
      </c>
      <c r="E18" s="22">
        <v>584</v>
      </c>
      <c r="F18" s="22">
        <v>352</v>
      </c>
      <c r="G18" s="22">
        <v>682</v>
      </c>
      <c r="H18" s="22">
        <v>401</v>
      </c>
      <c r="I18" s="107">
        <v>852</v>
      </c>
      <c r="J18" s="107">
        <v>352</v>
      </c>
      <c r="K18" s="107">
        <v>734</v>
      </c>
      <c r="L18" s="107">
        <v>347</v>
      </c>
    </row>
    <row r="19" spans="1:12" x14ac:dyDescent="0.25">
      <c r="L19" s="24" t="s">
        <v>140</v>
      </c>
    </row>
  </sheetData>
  <sheetProtection formatCells="0"/>
  <customSheetViews>
    <customSheetView guid="{2E109099-00A8-4250-899D-CF6116114624}" scale="85" showPageBreaks="1" printArea="1" view="pageLayout" topLeftCell="A2">
      <selection activeCell="J9" sqref="J9"/>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selection activeCell="F1" sqref="F1"/>
      <pageMargins left="0" right="0" top="0" bottom="0" header="0" footer="0"/>
      <printOptions horizontalCentered="1"/>
      <pageSetup paperSize="9" scale="93" fitToHeight="0" orientation="portrait" r:id="rId2"/>
      <headerFooter alignWithMargins="0"/>
    </customSheetView>
    <customSheetView guid="{F1FAECAD-D4CC-49FD-AE7F-E381CDF04327}" topLeftCell="A7">
      <selection activeCell="K19" sqref="K19"/>
      <pageMargins left="0" right="0" top="0" bottom="0" header="0" footer="0"/>
      <pageSetup paperSize="9" scale="99" orientation="portrait" r:id="rId3"/>
      <headerFooter>
        <oddFooter>&amp;L&amp;"HGPｺﾞｼｯｸM,ﾒﾃﾞｨｳﾑ"&amp;A&amp;R&amp;"HGPｺﾞｼｯｸM,ﾒﾃﾞｨｳﾑ"&amp;A</oddFooter>
      </headerFooter>
    </customSheetView>
    <customSheetView guid="{872F8F3E-474A-4822-A3CE-BBB7F86D40B1}" topLeftCell="A2">
      <selection activeCell="J9" sqref="J9:J12"/>
      <pageMargins left="0" right="0" top="0" bottom="0" header="0" footer="0"/>
      <pageSetup paperSize="9" scale="9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topLeftCell="A2">
      <selection activeCell="J13" sqref="J13"/>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8">
    <mergeCell ref="E7:F7"/>
    <mergeCell ref="G7:H7"/>
    <mergeCell ref="I7:J7"/>
    <mergeCell ref="K7:L7"/>
    <mergeCell ref="A16:A18"/>
    <mergeCell ref="A9:A15"/>
    <mergeCell ref="A7:B8"/>
    <mergeCell ref="C7:D7"/>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view="pageLayout" zoomScale="85" zoomScaleNormal="100" zoomScaleSheetLayoutView="100" zoomScalePageLayoutView="85" workbookViewId="0"/>
  </sheetViews>
  <sheetFormatPr defaultColWidth="1.796875" defaultRowHeight="12" x14ac:dyDescent="0.25"/>
  <cols>
    <col min="1" max="1" width="4.46484375" style="2" customWidth="1"/>
    <col min="2" max="2" width="17.53125" style="2" customWidth="1"/>
    <col min="3" max="7" width="15.796875" style="2" customWidth="1"/>
    <col min="8" max="16384" width="1.796875" style="2"/>
  </cols>
  <sheetData>
    <row r="1" spans="1:7" s="4" customFormat="1" ht="18.75" x14ac:dyDescent="0.25">
      <c r="A1" s="4" t="str">
        <f ca="1">MID(CELL("FILENAME",A1),FIND("]",CELL("FILENAME",A1))+1,99)&amp;"　"&amp;"消防の概況"</f>
        <v>124　消防の概況</v>
      </c>
    </row>
    <row r="2" spans="1:7" s="5" customFormat="1" x14ac:dyDescent="0.25"/>
    <row r="3" spans="1:7" s="27" customFormat="1" ht="1.25" customHeight="1" x14ac:dyDescent="0.25">
      <c r="A3" s="175"/>
      <c r="B3" s="175"/>
      <c r="C3" s="175"/>
      <c r="D3" s="175"/>
      <c r="E3" s="175"/>
      <c r="F3" s="175"/>
      <c r="G3" s="175"/>
    </row>
    <row r="4" spans="1:7" ht="1.25" customHeight="1" x14ac:dyDescent="0.25">
      <c r="A4" s="5"/>
      <c r="B4" s="5"/>
      <c r="C4" s="5"/>
      <c r="D4" s="5"/>
      <c r="E4" s="5"/>
      <c r="F4" s="5"/>
    </row>
    <row r="5" spans="1:7" s="27" customFormat="1" ht="1.25" customHeight="1" x14ac:dyDescent="0.25">
      <c r="A5" s="101"/>
      <c r="B5" s="101"/>
      <c r="C5" s="101"/>
      <c r="D5" s="101"/>
      <c r="E5" s="101"/>
      <c r="F5" s="101"/>
      <c r="G5" s="101"/>
    </row>
    <row r="6" spans="1:7" x14ac:dyDescent="0.25">
      <c r="G6" s="24" t="s">
        <v>171</v>
      </c>
    </row>
    <row r="7" spans="1:7" s="35" customFormat="1" ht="25.25" customHeight="1" x14ac:dyDescent="0.25">
      <c r="A7" s="218" t="s">
        <v>6</v>
      </c>
      <c r="B7" s="169"/>
      <c r="C7" s="149" t="s">
        <v>14</v>
      </c>
      <c r="D7" s="149" t="s">
        <v>15</v>
      </c>
      <c r="E7" s="149" t="s">
        <v>16</v>
      </c>
      <c r="F7" s="149" t="s">
        <v>172</v>
      </c>
      <c r="G7" s="149" t="s">
        <v>173</v>
      </c>
    </row>
    <row r="8" spans="1:7" ht="42" customHeight="1" x14ac:dyDescent="0.25">
      <c r="A8" s="238" t="s">
        <v>174</v>
      </c>
      <c r="B8" s="154" t="s">
        <v>175</v>
      </c>
      <c r="C8" s="36">
        <v>1</v>
      </c>
      <c r="D8" s="36">
        <v>1</v>
      </c>
      <c r="E8" s="36">
        <v>1</v>
      </c>
      <c r="F8" s="109">
        <v>1</v>
      </c>
      <c r="G8" s="37">
        <v>1</v>
      </c>
    </row>
    <row r="9" spans="1:7" ht="42" customHeight="1" x14ac:dyDescent="0.25">
      <c r="A9" s="239"/>
      <c r="B9" s="38" t="s">
        <v>176</v>
      </c>
      <c r="C9" s="39">
        <v>3</v>
      </c>
      <c r="D9" s="39">
        <v>3</v>
      </c>
      <c r="E9" s="39">
        <v>3</v>
      </c>
      <c r="F9" s="110">
        <v>3</v>
      </c>
      <c r="G9" s="40">
        <v>3</v>
      </c>
    </row>
    <row r="10" spans="1:7" ht="42" customHeight="1" x14ac:dyDescent="0.25">
      <c r="A10" s="239"/>
      <c r="B10" s="41" t="s">
        <v>177</v>
      </c>
      <c r="C10" s="39">
        <v>7</v>
      </c>
      <c r="D10" s="39">
        <v>7</v>
      </c>
      <c r="E10" s="39">
        <v>7</v>
      </c>
      <c r="F10" s="110">
        <v>7</v>
      </c>
      <c r="G10" s="40">
        <v>7</v>
      </c>
    </row>
    <row r="11" spans="1:7" ht="42" customHeight="1" x14ac:dyDescent="0.25">
      <c r="A11" s="239"/>
      <c r="B11" s="41" t="s">
        <v>178</v>
      </c>
      <c r="C11" s="39">
        <v>411</v>
      </c>
      <c r="D11" s="39">
        <v>411</v>
      </c>
      <c r="E11" s="39">
        <v>412</v>
      </c>
      <c r="F11" s="110">
        <v>412</v>
      </c>
      <c r="G11" s="40">
        <v>413</v>
      </c>
    </row>
    <row r="12" spans="1:7" ht="42" customHeight="1" x14ac:dyDescent="0.25">
      <c r="A12" s="239"/>
      <c r="B12" s="41" t="s">
        <v>179</v>
      </c>
      <c r="C12" s="39">
        <v>426</v>
      </c>
      <c r="D12" s="39">
        <v>426</v>
      </c>
      <c r="E12" s="39">
        <v>426</v>
      </c>
      <c r="F12" s="110">
        <v>420</v>
      </c>
      <c r="G12" s="40">
        <v>422</v>
      </c>
    </row>
    <row r="13" spans="1:7" ht="42" customHeight="1" x14ac:dyDescent="0.25">
      <c r="A13" s="239"/>
      <c r="B13" s="41" t="s">
        <v>180</v>
      </c>
      <c r="C13" s="39">
        <v>20</v>
      </c>
      <c r="D13" s="39">
        <v>19</v>
      </c>
      <c r="E13" s="39">
        <v>19</v>
      </c>
      <c r="F13" s="110">
        <v>19</v>
      </c>
      <c r="G13" s="40">
        <v>19</v>
      </c>
    </row>
    <row r="14" spans="1:7" ht="42" customHeight="1" x14ac:dyDescent="0.25">
      <c r="A14" s="240"/>
      <c r="B14" s="41" t="s">
        <v>181</v>
      </c>
      <c r="C14" s="42">
        <v>17</v>
      </c>
      <c r="D14" s="42">
        <v>17</v>
      </c>
      <c r="E14" s="42">
        <v>17</v>
      </c>
      <c r="F14" s="111">
        <v>17</v>
      </c>
      <c r="G14" s="43">
        <v>17</v>
      </c>
    </row>
    <row r="15" spans="1:7" ht="42" customHeight="1" x14ac:dyDescent="0.25">
      <c r="A15" s="239" t="s">
        <v>182</v>
      </c>
      <c r="B15" s="41" t="s">
        <v>183</v>
      </c>
      <c r="C15" s="39">
        <v>1</v>
      </c>
      <c r="D15" s="39">
        <v>1</v>
      </c>
      <c r="E15" s="39">
        <v>1</v>
      </c>
      <c r="F15" s="110">
        <v>1</v>
      </c>
      <c r="G15" s="40">
        <v>1</v>
      </c>
    </row>
    <row r="16" spans="1:7" ht="42" customHeight="1" x14ac:dyDescent="0.25">
      <c r="A16" s="239"/>
      <c r="B16" s="41" t="s">
        <v>184</v>
      </c>
      <c r="C16" s="39">
        <v>14</v>
      </c>
      <c r="D16" s="39">
        <v>14</v>
      </c>
      <c r="E16" s="39">
        <v>14</v>
      </c>
      <c r="F16" s="110">
        <v>14</v>
      </c>
      <c r="G16" s="40">
        <v>14</v>
      </c>
    </row>
    <row r="17" spans="1:7" ht="42" customHeight="1" x14ac:dyDescent="0.25">
      <c r="A17" s="239"/>
      <c r="B17" s="41" t="s">
        <v>185</v>
      </c>
      <c r="C17" s="39">
        <v>575</v>
      </c>
      <c r="D17" s="39">
        <v>575</v>
      </c>
      <c r="E17" s="39">
        <v>575</v>
      </c>
      <c r="F17" s="110">
        <v>575</v>
      </c>
      <c r="G17" s="40">
        <v>575</v>
      </c>
    </row>
    <row r="18" spans="1:7" ht="42" customHeight="1" x14ac:dyDescent="0.25">
      <c r="A18" s="239"/>
      <c r="B18" s="41" t="s">
        <v>186</v>
      </c>
      <c r="C18" s="39">
        <v>518</v>
      </c>
      <c r="D18" s="39">
        <v>489</v>
      </c>
      <c r="E18" s="39">
        <v>490</v>
      </c>
      <c r="F18" s="110">
        <v>488</v>
      </c>
      <c r="G18" s="40">
        <v>491</v>
      </c>
    </row>
    <row r="19" spans="1:7" ht="42" customHeight="1" x14ac:dyDescent="0.25">
      <c r="A19" s="241"/>
      <c r="B19" s="44" t="s">
        <v>180</v>
      </c>
      <c r="C19" s="45">
        <v>18</v>
      </c>
      <c r="D19" s="45">
        <v>18</v>
      </c>
      <c r="E19" s="45">
        <v>18</v>
      </c>
      <c r="F19" s="112">
        <v>18</v>
      </c>
      <c r="G19" s="46">
        <v>18</v>
      </c>
    </row>
    <row r="20" spans="1:7" x14ac:dyDescent="0.25">
      <c r="B20" s="47"/>
      <c r="G20" s="24" t="s">
        <v>187</v>
      </c>
    </row>
    <row r="21" spans="1:7" x14ac:dyDescent="0.25">
      <c r="A21" s="2" t="s">
        <v>188</v>
      </c>
    </row>
    <row r="22" spans="1:7" x14ac:dyDescent="0.25">
      <c r="A22" s="2" t="s">
        <v>189</v>
      </c>
    </row>
  </sheetData>
  <sheetProtection formatCells="0"/>
  <customSheetViews>
    <customSheetView guid="{2E109099-00A8-4250-899D-CF6116114624}" scale="85" showPageBreaks="1" view="pageLayout" topLeftCell="A9">
      <selection activeCell="F9" sqref="F9"/>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view="pageBreakPreview">
      <selection activeCell="G21" sqref="G21"/>
      <pageMargins left="0" right="0" top="0" bottom="0" header="0" footer="0"/>
      <printOptions horizontalCentered="1"/>
      <pageSetup paperSize="9" scale="95" fitToHeight="0" orientation="portrait" r:id="rId2"/>
      <headerFooter alignWithMargins="0"/>
    </customSheetView>
    <customSheetView guid="{F1FAECAD-D4CC-49FD-AE7F-E381CDF04327}">
      <selection activeCell="G8" sqref="G8"/>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selection activeCell="G8" sqref="G8"/>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cale="85" showPageBreaks="1" view="pageLayout" topLeftCell="A9">
      <selection activeCell="F13" sqref="F13"/>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4">
    <mergeCell ref="A7:B7"/>
    <mergeCell ref="A3:G3"/>
    <mergeCell ref="A8:A14"/>
    <mergeCell ref="A15:A19"/>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25"/>
  <sheetViews>
    <sheetView view="pageLayout" zoomScale="85" zoomScaleNormal="100" zoomScaleSheetLayoutView="100" zoomScalePageLayoutView="85" workbookViewId="0"/>
  </sheetViews>
  <sheetFormatPr defaultColWidth="8.86328125" defaultRowHeight="12" x14ac:dyDescent="0.25"/>
  <cols>
    <col min="1" max="1" width="2.86328125" style="6" customWidth="1"/>
    <col min="2" max="2" width="5.33203125" style="6" customWidth="1"/>
    <col min="3" max="5" width="7.796875" style="6" customWidth="1"/>
    <col min="6" max="6" width="5.9296875" style="6" customWidth="1"/>
    <col min="7" max="11" width="7.796875" style="6" customWidth="1"/>
    <col min="12" max="12" width="7.1328125" style="6" customWidth="1"/>
    <col min="13" max="14" width="7.796875" style="6" customWidth="1"/>
    <col min="15" max="15" width="4.46484375" style="6" bestFit="1" customWidth="1"/>
    <col min="16" max="18" width="5.46484375" style="6" bestFit="1" customWidth="1"/>
    <col min="19" max="16384" width="8.86328125" style="6"/>
  </cols>
  <sheetData>
    <row r="1" spans="1:14" s="4" customFormat="1" ht="18.75" x14ac:dyDescent="0.25">
      <c r="A1" s="4" t="str">
        <f ca="1">MID(CELL("FILENAME",A1),FIND("]",CELL("FILENAME",A1))+1,99)&amp;"　"&amp;"救急活動状況　－　出場件数"</f>
        <v>125(1)　救急活動状況　－　出場件数</v>
      </c>
    </row>
    <row r="2" spans="1:14" s="5" customFormat="1" x14ac:dyDescent="0.25">
      <c r="C2" s="34"/>
    </row>
    <row r="3" spans="1:14" s="101" customFormat="1" ht="1.25" customHeight="1" x14ac:dyDescent="0.25"/>
    <row r="4" spans="1:14" s="5" customFormat="1" ht="1.25" customHeight="1" x14ac:dyDescent="0.25"/>
    <row r="5" spans="1:14" s="27" customFormat="1" ht="1.25" customHeight="1" x14ac:dyDescent="0.25">
      <c r="A5" s="101"/>
      <c r="B5" s="101"/>
      <c r="C5" s="101"/>
      <c r="D5" s="101"/>
      <c r="E5" s="101"/>
      <c r="F5" s="101"/>
      <c r="G5" s="101"/>
      <c r="H5" s="101"/>
      <c r="I5" s="101"/>
      <c r="J5" s="101"/>
      <c r="K5" s="101"/>
      <c r="L5" s="101"/>
      <c r="M5" s="101"/>
      <c r="N5" s="101"/>
    </row>
    <row r="6" spans="1:14" s="2" customFormat="1" ht="1.25" customHeight="1" x14ac:dyDescent="0.25"/>
    <row r="7" spans="1:14" s="29" customFormat="1" ht="28.35" customHeight="1" x14ac:dyDescent="0.25">
      <c r="A7" s="162" t="s">
        <v>6</v>
      </c>
      <c r="B7" s="163"/>
      <c r="C7" s="152" t="s">
        <v>47</v>
      </c>
      <c r="D7" s="152" t="s">
        <v>190</v>
      </c>
      <c r="E7" s="28" t="s">
        <v>191</v>
      </c>
      <c r="F7" s="152" t="s">
        <v>192</v>
      </c>
      <c r="G7" s="28" t="s">
        <v>193</v>
      </c>
      <c r="H7" s="28" t="s">
        <v>194</v>
      </c>
      <c r="I7" s="28" t="s">
        <v>195</v>
      </c>
      <c r="J7" s="28" t="s">
        <v>196</v>
      </c>
      <c r="K7" s="28" t="s">
        <v>197</v>
      </c>
      <c r="L7" s="28" t="s">
        <v>198</v>
      </c>
      <c r="M7" s="152" t="s">
        <v>199</v>
      </c>
      <c r="N7" s="149" t="s">
        <v>110</v>
      </c>
    </row>
    <row r="8" spans="1:14" ht="36" customHeight="1" x14ac:dyDescent="0.25">
      <c r="A8" s="164" t="s">
        <v>13</v>
      </c>
      <c r="B8" s="165"/>
      <c r="C8" s="11">
        <v>22659</v>
      </c>
      <c r="D8" s="11">
        <v>64</v>
      </c>
      <c r="E8" s="11" t="s">
        <v>61</v>
      </c>
      <c r="F8" s="11">
        <v>4</v>
      </c>
      <c r="G8" s="11">
        <v>1353</v>
      </c>
      <c r="H8" s="11">
        <v>142</v>
      </c>
      <c r="I8" s="11">
        <v>85</v>
      </c>
      <c r="J8" s="11">
        <v>3806</v>
      </c>
      <c r="K8" s="11">
        <v>99</v>
      </c>
      <c r="L8" s="11">
        <v>224</v>
      </c>
      <c r="M8" s="11">
        <v>15264</v>
      </c>
      <c r="N8" s="11">
        <v>1618</v>
      </c>
    </row>
    <row r="9" spans="1:14" ht="36" customHeight="1" x14ac:dyDescent="0.25">
      <c r="A9" s="160" t="s">
        <v>14</v>
      </c>
      <c r="B9" s="161"/>
      <c r="C9" s="11">
        <v>22509</v>
      </c>
      <c r="D9" s="11">
        <v>65</v>
      </c>
      <c r="E9" s="11">
        <v>3</v>
      </c>
      <c r="F9" s="11">
        <v>5</v>
      </c>
      <c r="G9" s="11">
        <v>1339</v>
      </c>
      <c r="H9" s="11">
        <v>114</v>
      </c>
      <c r="I9" s="11">
        <v>99</v>
      </c>
      <c r="J9" s="11">
        <v>3782</v>
      </c>
      <c r="K9" s="11">
        <v>95</v>
      </c>
      <c r="L9" s="11">
        <v>185</v>
      </c>
      <c r="M9" s="11">
        <v>15254</v>
      </c>
      <c r="N9" s="11">
        <v>1568</v>
      </c>
    </row>
    <row r="10" spans="1:14" ht="36" customHeight="1" x14ac:dyDescent="0.25">
      <c r="A10" s="160" t="s">
        <v>15</v>
      </c>
      <c r="B10" s="161"/>
      <c r="C10" s="11">
        <v>26847</v>
      </c>
      <c r="D10" s="11">
        <v>61</v>
      </c>
      <c r="E10" s="11" t="s">
        <v>200</v>
      </c>
      <c r="F10" s="11">
        <v>1</v>
      </c>
      <c r="G10" s="11">
        <v>1497</v>
      </c>
      <c r="H10" s="11">
        <v>137</v>
      </c>
      <c r="I10" s="11">
        <v>110</v>
      </c>
      <c r="J10" s="11">
        <v>4453</v>
      </c>
      <c r="K10" s="11">
        <v>100</v>
      </c>
      <c r="L10" s="11">
        <v>213</v>
      </c>
      <c r="M10" s="11">
        <v>18814</v>
      </c>
      <c r="N10" s="11">
        <v>1461</v>
      </c>
    </row>
    <row r="11" spans="1:14" ht="36" customHeight="1" x14ac:dyDescent="0.25">
      <c r="A11" s="160" t="s">
        <v>16</v>
      </c>
      <c r="B11" s="161"/>
      <c r="C11" s="103">
        <v>27810</v>
      </c>
      <c r="D11" s="103">
        <v>55</v>
      </c>
      <c r="E11" s="103">
        <v>9</v>
      </c>
      <c r="F11" s="103">
        <v>6</v>
      </c>
      <c r="G11" s="103">
        <v>1458</v>
      </c>
      <c r="H11" s="103">
        <v>148</v>
      </c>
      <c r="I11" s="103">
        <v>139</v>
      </c>
      <c r="J11" s="103">
        <v>4709</v>
      </c>
      <c r="K11" s="103">
        <v>103</v>
      </c>
      <c r="L11" s="103">
        <v>222</v>
      </c>
      <c r="M11" s="103">
        <v>19402</v>
      </c>
      <c r="N11" s="103">
        <v>1559</v>
      </c>
    </row>
    <row r="12" spans="1:14" ht="36" customHeight="1" x14ac:dyDescent="0.25">
      <c r="A12" s="160" t="s">
        <v>17</v>
      </c>
      <c r="B12" s="161"/>
      <c r="C12" s="12">
        <v>28473</v>
      </c>
      <c r="D12" s="12">
        <v>59</v>
      </c>
      <c r="E12" s="12">
        <v>2</v>
      </c>
      <c r="F12" s="12">
        <v>2</v>
      </c>
      <c r="G12" s="12">
        <v>1434</v>
      </c>
      <c r="H12" s="12">
        <v>173</v>
      </c>
      <c r="I12" s="12">
        <v>125</v>
      </c>
      <c r="J12" s="12">
        <v>5023</v>
      </c>
      <c r="K12" s="12">
        <v>89</v>
      </c>
      <c r="L12" s="12">
        <v>189</v>
      </c>
      <c r="M12" s="12">
        <v>19589</v>
      </c>
      <c r="N12" s="12">
        <v>1788</v>
      </c>
    </row>
    <row r="13" spans="1:14" ht="36" customHeight="1" x14ac:dyDescent="0.25">
      <c r="A13" s="150"/>
      <c r="B13" s="30" t="s">
        <v>201</v>
      </c>
      <c r="C13" s="8">
        <v>2388</v>
      </c>
      <c r="D13" s="8">
        <v>5</v>
      </c>
      <c r="E13" s="8" t="s">
        <v>61</v>
      </c>
      <c r="F13" s="8">
        <v>1</v>
      </c>
      <c r="G13" s="8">
        <v>93</v>
      </c>
      <c r="H13" s="8">
        <v>12</v>
      </c>
      <c r="I13" s="8">
        <v>9</v>
      </c>
      <c r="J13" s="8">
        <v>405</v>
      </c>
      <c r="K13" s="8">
        <v>5</v>
      </c>
      <c r="L13" s="8">
        <v>17</v>
      </c>
      <c r="M13" s="8">
        <v>1702</v>
      </c>
      <c r="N13" s="8">
        <v>139</v>
      </c>
    </row>
    <row r="14" spans="1:14" ht="36" customHeight="1" x14ac:dyDescent="0.25">
      <c r="A14" s="150" t="s">
        <v>202</v>
      </c>
      <c r="B14" s="31" t="s">
        <v>203</v>
      </c>
      <c r="C14" s="12">
        <v>2223</v>
      </c>
      <c r="D14" s="12">
        <v>5</v>
      </c>
      <c r="E14" s="12" t="s">
        <v>61</v>
      </c>
      <c r="F14" s="12" t="s">
        <v>61</v>
      </c>
      <c r="G14" s="12">
        <v>108</v>
      </c>
      <c r="H14" s="12">
        <v>6</v>
      </c>
      <c r="I14" s="12">
        <v>6</v>
      </c>
      <c r="J14" s="12">
        <v>412</v>
      </c>
      <c r="K14" s="12">
        <v>9</v>
      </c>
      <c r="L14" s="12">
        <v>20</v>
      </c>
      <c r="M14" s="12">
        <v>1512</v>
      </c>
      <c r="N14" s="12">
        <v>145</v>
      </c>
    </row>
    <row r="15" spans="1:14" ht="36" customHeight="1" x14ac:dyDescent="0.25">
      <c r="A15" s="150" t="s">
        <v>202</v>
      </c>
      <c r="B15" s="31" t="s">
        <v>204</v>
      </c>
      <c r="C15" s="12">
        <v>2335</v>
      </c>
      <c r="D15" s="12">
        <v>2</v>
      </c>
      <c r="E15" s="12" t="s">
        <v>61</v>
      </c>
      <c r="F15" s="12" t="s">
        <v>61</v>
      </c>
      <c r="G15" s="12">
        <v>134</v>
      </c>
      <c r="H15" s="12">
        <v>7</v>
      </c>
      <c r="I15" s="12">
        <v>10</v>
      </c>
      <c r="J15" s="12">
        <v>432</v>
      </c>
      <c r="K15" s="12">
        <v>4</v>
      </c>
      <c r="L15" s="12">
        <v>17</v>
      </c>
      <c r="M15" s="12">
        <v>1574</v>
      </c>
      <c r="N15" s="12">
        <v>155</v>
      </c>
    </row>
    <row r="16" spans="1:14" ht="36" customHeight="1" x14ac:dyDescent="0.25">
      <c r="A16" s="150" t="s">
        <v>202</v>
      </c>
      <c r="B16" s="31" t="s">
        <v>205</v>
      </c>
      <c r="C16" s="12">
        <v>2125</v>
      </c>
      <c r="D16" s="12">
        <v>8</v>
      </c>
      <c r="E16" s="12">
        <v>1</v>
      </c>
      <c r="F16" s="12" t="s">
        <v>61</v>
      </c>
      <c r="G16" s="12">
        <v>97</v>
      </c>
      <c r="H16" s="12">
        <v>10</v>
      </c>
      <c r="I16" s="12">
        <v>8</v>
      </c>
      <c r="J16" s="12">
        <v>388</v>
      </c>
      <c r="K16" s="12">
        <v>6</v>
      </c>
      <c r="L16" s="12">
        <v>7</v>
      </c>
      <c r="M16" s="12">
        <v>1459</v>
      </c>
      <c r="N16" s="12">
        <v>141</v>
      </c>
    </row>
    <row r="17" spans="1:14" ht="36" customHeight="1" x14ac:dyDescent="0.25">
      <c r="A17" s="150"/>
      <c r="B17" s="31" t="s">
        <v>206</v>
      </c>
      <c r="C17" s="12">
        <v>2225</v>
      </c>
      <c r="D17" s="12">
        <v>4</v>
      </c>
      <c r="E17" s="12" t="s">
        <v>61</v>
      </c>
      <c r="F17" s="12" t="s">
        <v>61</v>
      </c>
      <c r="G17" s="12">
        <v>135</v>
      </c>
      <c r="H17" s="12">
        <v>9</v>
      </c>
      <c r="I17" s="12">
        <v>9</v>
      </c>
      <c r="J17" s="12">
        <v>375</v>
      </c>
      <c r="K17" s="12">
        <v>8</v>
      </c>
      <c r="L17" s="12">
        <v>18</v>
      </c>
      <c r="M17" s="12">
        <v>1535</v>
      </c>
      <c r="N17" s="12">
        <v>132</v>
      </c>
    </row>
    <row r="18" spans="1:14" ht="36" customHeight="1" x14ac:dyDescent="0.25">
      <c r="A18" s="150" t="s">
        <v>202</v>
      </c>
      <c r="B18" s="31" t="s">
        <v>207</v>
      </c>
      <c r="C18" s="12">
        <v>2264</v>
      </c>
      <c r="D18" s="12">
        <v>5</v>
      </c>
      <c r="E18" s="12" t="s">
        <v>61</v>
      </c>
      <c r="F18" s="12" t="s">
        <v>61</v>
      </c>
      <c r="G18" s="12">
        <v>116</v>
      </c>
      <c r="H18" s="12">
        <v>10</v>
      </c>
      <c r="I18" s="12">
        <v>14</v>
      </c>
      <c r="J18" s="12">
        <v>411</v>
      </c>
      <c r="K18" s="12">
        <v>7</v>
      </c>
      <c r="L18" s="12">
        <v>13</v>
      </c>
      <c r="M18" s="12">
        <v>1552</v>
      </c>
      <c r="N18" s="12">
        <v>136</v>
      </c>
    </row>
    <row r="19" spans="1:14" ht="36" customHeight="1" x14ac:dyDescent="0.25">
      <c r="A19" s="150" t="s">
        <v>202</v>
      </c>
      <c r="B19" s="31" t="s">
        <v>208</v>
      </c>
      <c r="C19" s="12">
        <v>2827</v>
      </c>
      <c r="D19" s="12">
        <v>8</v>
      </c>
      <c r="E19" s="12" t="s">
        <v>61</v>
      </c>
      <c r="F19" s="12" t="s">
        <v>61</v>
      </c>
      <c r="G19" s="12">
        <v>125</v>
      </c>
      <c r="H19" s="12">
        <v>30</v>
      </c>
      <c r="I19" s="12">
        <v>15</v>
      </c>
      <c r="J19" s="12">
        <v>403</v>
      </c>
      <c r="K19" s="12">
        <v>4</v>
      </c>
      <c r="L19" s="12">
        <v>11</v>
      </c>
      <c r="M19" s="12">
        <v>2070</v>
      </c>
      <c r="N19" s="12">
        <v>161</v>
      </c>
    </row>
    <row r="20" spans="1:14" ht="36" customHeight="1" x14ac:dyDescent="0.25">
      <c r="A20" s="150" t="s">
        <v>202</v>
      </c>
      <c r="B20" s="31" t="s">
        <v>209</v>
      </c>
      <c r="C20" s="12">
        <v>2634</v>
      </c>
      <c r="D20" s="12">
        <v>8</v>
      </c>
      <c r="E20" s="12">
        <v>1</v>
      </c>
      <c r="F20" s="12" t="s">
        <v>61</v>
      </c>
      <c r="G20" s="12">
        <v>126</v>
      </c>
      <c r="H20" s="12">
        <v>23</v>
      </c>
      <c r="I20" s="12">
        <v>14</v>
      </c>
      <c r="J20" s="12">
        <v>389</v>
      </c>
      <c r="K20" s="12">
        <v>9</v>
      </c>
      <c r="L20" s="12">
        <v>14</v>
      </c>
      <c r="M20" s="12">
        <v>1897</v>
      </c>
      <c r="N20" s="12">
        <v>153</v>
      </c>
    </row>
    <row r="21" spans="1:14" ht="36" customHeight="1" x14ac:dyDescent="0.25">
      <c r="A21" s="150" t="s">
        <v>202</v>
      </c>
      <c r="B21" s="31" t="s">
        <v>210</v>
      </c>
      <c r="C21" s="12">
        <v>2204</v>
      </c>
      <c r="D21" s="12">
        <v>1</v>
      </c>
      <c r="E21" s="12" t="s">
        <v>61</v>
      </c>
      <c r="F21" s="12">
        <v>1</v>
      </c>
      <c r="G21" s="12">
        <v>126</v>
      </c>
      <c r="H21" s="12">
        <v>19</v>
      </c>
      <c r="I21" s="12">
        <v>12</v>
      </c>
      <c r="J21" s="12">
        <v>348</v>
      </c>
      <c r="K21" s="12">
        <v>8</v>
      </c>
      <c r="L21" s="12">
        <v>20</v>
      </c>
      <c r="M21" s="12">
        <v>1530</v>
      </c>
      <c r="N21" s="12">
        <v>139</v>
      </c>
    </row>
    <row r="22" spans="1:14" ht="36" customHeight="1" x14ac:dyDescent="0.25">
      <c r="A22" s="150" t="s">
        <v>202</v>
      </c>
      <c r="B22" s="31" t="s">
        <v>211</v>
      </c>
      <c r="C22" s="12">
        <v>2172</v>
      </c>
      <c r="D22" s="12">
        <v>5</v>
      </c>
      <c r="E22" s="12" t="s">
        <v>61</v>
      </c>
      <c r="F22" s="12" t="s">
        <v>61</v>
      </c>
      <c r="G22" s="12">
        <v>120</v>
      </c>
      <c r="H22" s="12">
        <v>12</v>
      </c>
      <c r="I22" s="12">
        <v>7</v>
      </c>
      <c r="J22" s="12">
        <v>440</v>
      </c>
      <c r="K22" s="12">
        <v>7</v>
      </c>
      <c r="L22" s="12">
        <v>17</v>
      </c>
      <c r="M22" s="12">
        <v>1417</v>
      </c>
      <c r="N22" s="12">
        <v>147</v>
      </c>
    </row>
    <row r="23" spans="1:14" ht="36" customHeight="1" x14ac:dyDescent="0.25">
      <c r="A23" s="150" t="s">
        <v>202</v>
      </c>
      <c r="B23" s="31" t="s">
        <v>212</v>
      </c>
      <c r="C23" s="12">
        <v>2221</v>
      </c>
      <c r="D23" s="12">
        <v>4</v>
      </c>
      <c r="E23" s="12" t="s">
        <v>61</v>
      </c>
      <c r="F23" s="12" t="s">
        <v>61</v>
      </c>
      <c r="G23" s="12">
        <v>134</v>
      </c>
      <c r="H23" s="12">
        <v>16</v>
      </c>
      <c r="I23" s="12">
        <v>14</v>
      </c>
      <c r="J23" s="12">
        <v>466</v>
      </c>
      <c r="K23" s="12">
        <v>12</v>
      </c>
      <c r="L23" s="12">
        <v>16</v>
      </c>
      <c r="M23" s="12">
        <v>1405</v>
      </c>
      <c r="N23" s="12">
        <v>154</v>
      </c>
    </row>
    <row r="24" spans="1:14" ht="36" customHeight="1" x14ac:dyDescent="0.25">
      <c r="A24" s="32" t="s">
        <v>202</v>
      </c>
      <c r="B24" s="33" t="s">
        <v>213</v>
      </c>
      <c r="C24" s="23">
        <v>2855</v>
      </c>
      <c r="D24" s="23">
        <v>4</v>
      </c>
      <c r="E24" s="23" t="s">
        <v>61</v>
      </c>
      <c r="F24" s="23" t="s">
        <v>61</v>
      </c>
      <c r="G24" s="23">
        <v>120</v>
      </c>
      <c r="H24" s="23">
        <v>19</v>
      </c>
      <c r="I24" s="23">
        <v>7</v>
      </c>
      <c r="J24" s="23">
        <v>554</v>
      </c>
      <c r="K24" s="23">
        <v>10</v>
      </c>
      <c r="L24" s="23">
        <v>19</v>
      </c>
      <c r="M24" s="23">
        <v>1936</v>
      </c>
      <c r="N24" s="23">
        <v>186</v>
      </c>
    </row>
    <row r="25" spans="1:14" s="2" customFormat="1" x14ac:dyDescent="0.25">
      <c r="N25" s="24" t="s">
        <v>214</v>
      </c>
    </row>
  </sheetData>
  <sheetProtection formatCells="0"/>
  <customSheetViews>
    <customSheetView guid="{2E109099-00A8-4250-899D-CF6116114624}" scale="85" showPageBreaks="1" printArea="1" view="pageLayout" topLeftCell="A12">
      <selection activeCell="C12" sqref="C12:N24"/>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selection activeCell="F16" sqref="F16"/>
      <pageMargins left="0" right="0" top="0" bottom="0" header="0" footer="0"/>
      <pageSetup paperSize="9" scale="82" orientation="portrait" verticalDpi="0" r:id="rId2"/>
    </customSheetView>
    <customSheetView guid="{F1FAECAD-D4CC-49FD-AE7F-E381CDF04327}">
      <selection activeCell="B1" sqref="B1"/>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selection activeCell="B1" sqref="B1"/>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topLeftCell="A9">
      <selection activeCell="N18" sqref="N18"/>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6">
    <mergeCell ref="A11:B11"/>
    <mergeCell ref="A12:B12"/>
    <mergeCell ref="A7:B7"/>
    <mergeCell ref="A8:B8"/>
    <mergeCell ref="A9:B9"/>
    <mergeCell ref="A10:B10"/>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25"/>
  <sheetViews>
    <sheetView view="pageLayout" zoomScale="85" zoomScaleNormal="100" zoomScaleSheetLayoutView="100" zoomScalePageLayoutView="85" workbookViewId="0"/>
  </sheetViews>
  <sheetFormatPr defaultColWidth="8.86328125" defaultRowHeight="12" x14ac:dyDescent="0.25"/>
  <cols>
    <col min="1" max="1" width="2.86328125" style="6" customWidth="1"/>
    <col min="2" max="2" width="5.53125" style="6" customWidth="1"/>
    <col min="3" max="3" width="7.796875" style="6" customWidth="1"/>
    <col min="4" max="4" width="7.1328125" style="6" customWidth="1"/>
    <col min="5" max="5" width="7.796875" style="6" customWidth="1"/>
    <col min="6" max="6" width="7.19921875" style="6" customWidth="1"/>
    <col min="7" max="14" width="7.796875" style="6" customWidth="1"/>
    <col min="15" max="16384" width="8.86328125" style="6"/>
  </cols>
  <sheetData>
    <row r="1" spans="1:14" s="4" customFormat="1" ht="18.75" x14ac:dyDescent="0.25">
      <c r="A1" s="4" t="str">
        <f ca="1">MID(CELL("FILENAME",A1),FIND("]",CELL("FILENAME",A1))+1,99)&amp;"　"&amp;"救急活動状況　－　搬送人員"</f>
        <v>125(2)　救急活動状況　－　搬送人員</v>
      </c>
    </row>
    <row r="2" spans="1:14" s="5" customFormat="1" x14ac:dyDescent="0.25"/>
    <row r="3" spans="1:14" s="101" customFormat="1" ht="1.25" customHeight="1" x14ac:dyDescent="0.25"/>
    <row r="4" spans="1:14" s="5" customFormat="1" ht="1.25" customHeight="1" x14ac:dyDescent="0.25"/>
    <row r="5" spans="1:14" s="27" customFormat="1" ht="1.25" customHeight="1" x14ac:dyDescent="0.25"/>
    <row r="6" spans="1:14" ht="1.25" customHeight="1" x14ac:dyDescent="0.25"/>
    <row r="7" spans="1:14" s="29" customFormat="1" ht="28.35" customHeight="1" x14ac:dyDescent="0.25">
      <c r="A7" s="162" t="s">
        <v>6</v>
      </c>
      <c r="B7" s="163"/>
      <c r="C7" s="152" t="s">
        <v>47</v>
      </c>
      <c r="D7" s="152" t="s">
        <v>190</v>
      </c>
      <c r="E7" s="28" t="s">
        <v>191</v>
      </c>
      <c r="F7" s="152" t="s">
        <v>192</v>
      </c>
      <c r="G7" s="28" t="s">
        <v>193</v>
      </c>
      <c r="H7" s="28" t="s">
        <v>194</v>
      </c>
      <c r="I7" s="28" t="s">
        <v>215</v>
      </c>
      <c r="J7" s="28" t="s">
        <v>196</v>
      </c>
      <c r="K7" s="28" t="s">
        <v>197</v>
      </c>
      <c r="L7" s="28" t="s">
        <v>198</v>
      </c>
      <c r="M7" s="152" t="s">
        <v>199</v>
      </c>
      <c r="N7" s="149" t="s">
        <v>110</v>
      </c>
    </row>
    <row r="8" spans="1:14" ht="36" customHeight="1" x14ac:dyDescent="0.25">
      <c r="A8" s="164" t="s">
        <v>13</v>
      </c>
      <c r="B8" s="165"/>
      <c r="C8" s="11">
        <v>20206</v>
      </c>
      <c r="D8" s="11">
        <v>11</v>
      </c>
      <c r="E8" s="11" t="s">
        <v>61</v>
      </c>
      <c r="F8" s="11">
        <v>1</v>
      </c>
      <c r="G8" s="11">
        <v>1238</v>
      </c>
      <c r="H8" s="11">
        <v>141</v>
      </c>
      <c r="I8" s="11">
        <v>86</v>
      </c>
      <c r="J8" s="11">
        <v>3436</v>
      </c>
      <c r="K8" s="11">
        <v>73</v>
      </c>
      <c r="L8" s="11">
        <v>144</v>
      </c>
      <c r="M8" s="11">
        <v>13504</v>
      </c>
      <c r="N8" s="11">
        <v>1572</v>
      </c>
    </row>
    <row r="9" spans="1:14" ht="36" customHeight="1" x14ac:dyDescent="0.25">
      <c r="A9" s="160" t="s">
        <v>14</v>
      </c>
      <c r="B9" s="161"/>
      <c r="C9" s="11">
        <v>20054</v>
      </c>
      <c r="D9" s="11">
        <v>16</v>
      </c>
      <c r="E9" s="11">
        <v>2</v>
      </c>
      <c r="F9" s="11">
        <v>1</v>
      </c>
      <c r="G9" s="11">
        <v>1222</v>
      </c>
      <c r="H9" s="11">
        <v>113</v>
      </c>
      <c r="I9" s="11">
        <v>102</v>
      </c>
      <c r="J9" s="11">
        <v>3374</v>
      </c>
      <c r="K9" s="11">
        <v>67</v>
      </c>
      <c r="L9" s="11">
        <v>116</v>
      </c>
      <c r="M9" s="11">
        <v>13522</v>
      </c>
      <c r="N9" s="11">
        <v>1519</v>
      </c>
    </row>
    <row r="10" spans="1:14" ht="36" customHeight="1" x14ac:dyDescent="0.25">
      <c r="A10" s="160" t="s">
        <v>15</v>
      </c>
      <c r="B10" s="161"/>
      <c r="C10" s="11">
        <v>22535</v>
      </c>
      <c r="D10" s="11">
        <v>19</v>
      </c>
      <c r="E10" s="11" t="s">
        <v>200</v>
      </c>
      <c r="F10" s="11" t="s">
        <v>200</v>
      </c>
      <c r="G10" s="11">
        <v>1294</v>
      </c>
      <c r="H10" s="11">
        <v>136</v>
      </c>
      <c r="I10" s="11">
        <v>108</v>
      </c>
      <c r="J10" s="11">
        <v>3896</v>
      </c>
      <c r="K10" s="11">
        <v>63</v>
      </c>
      <c r="L10" s="11">
        <v>146</v>
      </c>
      <c r="M10" s="11">
        <v>15472</v>
      </c>
      <c r="N10" s="11">
        <v>1401</v>
      </c>
    </row>
    <row r="11" spans="1:14" ht="36" customHeight="1" x14ac:dyDescent="0.25">
      <c r="A11" s="160" t="s">
        <v>16</v>
      </c>
      <c r="B11" s="161"/>
      <c r="C11" s="103">
        <v>24266</v>
      </c>
      <c r="D11" s="103">
        <v>12</v>
      </c>
      <c r="E11" s="103">
        <v>8</v>
      </c>
      <c r="F11" s="103">
        <v>2</v>
      </c>
      <c r="G11" s="103">
        <v>1309</v>
      </c>
      <c r="H11" s="103">
        <v>148</v>
      </c>
      <c r="I11" s="103">
        <v>131</v>
      </c>
      <c r="J11" s="103">
        <v>4137</v>
      </c>
      <c r="K11" s="103">
        <v>73</v>
      </c>
      <c r="L11" s="103">
        <v>157</v>
      </c>
      <c r="M11" s="103">
        <v>16799</v>
      </c>
      <c r="N11" s="103">
        <v>1490</v>
      </c>
    </row>
    <row r="12" spans="1:14" ht="36" customHeight="1" x14ac:dyDescent="0.25">
      <c r="A12" s="160" t="s">
        <v>17</v>
      </c>
      <c r="B12" s="161"/>
      <c r="C12" s="12">
        <v>25452</v>
      </c>
      <c r="D12" s="12">
        <v>20</v>
      </c>
      <c r="E12" s="12">
        <v>2</v>
      </c>
      <c r="F12" s="12" t="s">
        <v>61</v>
      </c>
      <c r="G12" s="12">
        <v>1297</v>
      </c>
      <c r="H12" s="12">
        <v>170</v>
      </c>
      <c r="I12" s="12">
        <v>124</v>
      </c>
      <c r="J12" s="12">
        <v>4502</v>
      </c>
      <c r="K12" s="12">
        <v>70</v>
      </c>
      <c r="L12" s="12">
        <v>128</v>
      </c>
      <c r="M12" s="12">
        <v>17428</v>
      </c>
      <c r="N12" s="12">
        <v>1711</v>
      </c>
    </row>
    <row r="13" spans="1:14" ht="36" customHeight="1" x14ac:dyDescent="0.25">
      <c r="A13" s="150"/>
      <c r="B13" s="30" t="s">
        <v>201</v>
      </c>
      <c r="C13" s="8">
        <v>2131</v>
      </c>
      <c r="D13" s="8">
        <v>3</v>
      </c>
      <c r="E13" s="8" t="s">
        <v>61</v>
      </c>
      <c r="F13" s="8" t="s">
        <v>61</v>
      </c>
      <c r="G13" s="8">
        <v>84</v>
      </c>
      <c r="H13" s="8">
        <v>12</v>
      </c>
      <c r="I13" s="8">
        <v>9</v>
      </c>
      <c r="J13" s="8">
        <v>357</v>
      </c>
      <c r="K13" s="8">
        <v>4</v>
      </c>
      <c r="L13" s="8">
        <v>11</v>
      </c>
      <c r="M13" s="8">
        <v>1512</v>
      </c>
      <c r="N13" s="8">
        <v>139</v>
      </c>
    </row>
    <row r="14" spans="1:14" ht="36" customHeight="1" x14ac:dyDescent="0.25">
      <c r="A14" s="150" t="s">
        <v>202</v>
      </c>
      <c r="B14" s="31" t="s">
        <v>203</v>
      </c>
      <c r="C14" s="12">
        <v>1938</v>
      </c>
      <c r="D14" s="12">
        <v>1</v>
      </c>
      <c r="E14" s="12" t="s">
        <v>61</v>
      </c>
      <c r="F14" s="12" t="s">
        <v>61</v>
      </c>
      <c r="G14" s="12">
        <v>90</v>
      </c>
      <c r="H14" s="12">
        <v>6</v>
      </c>
      <c r="I14" s="12">
        <v>7</v>
      </c>
      <c r="J14" s="12">
        <v>358</v>
      </c>
      <c r="K14" s="12">
        <v>6</v>
      </c>
      <c r="L14" s="12">
        <v>11</v>
      </c>
      <c r="M14" s="12">
        <v>1322</v>
      </c>
      <c r="N14" s="12">
        <v>137</v>
      </c>
    </row>
    <row r="15" spans="1:14" ht="36" customHeight="1" x14ac:dyDescent="0.25">
      <c r="A15" s="150" t="s">
        <v>202</v>
      </c>
      <c r="B15" s="31" t="s">
        <v>204</v>
      </c>
      <c r="C15" s="12">
        <v>2085</v>
      </c>
      <c r="D15" s="12" t="s">
        <v>61</v>
      </c>
      <c r="E15" s="12" t="s">
        <v>61</v>
      </c>
      <c r="F15" s="12" t="s">
        <v>61</v>
      </c>
      <c r="G15" s="12">
        <v>120</v>
      </c>
      <c r="H15" s="12">
        <v>7</v>
      </c>
      <c r="I15" s="12">
        <v>9</v>
      </c>
      <c r="J15" s="12">
        <v>384</v>
      </c>
      <c r="K15" s="12">
        <v>4</v>
      </c>
      <c r="L15" s="12">
        <v>12</v>
      </c>
      <c r="M15" s="12">
        <v>1398</v>
      </c>
      <c r="N15" s="12">
        <v>151</v>
      </c>
    </row>
    <row r="16" spans="1:14" ht="36" customHeight="1" x14ac:dyDescent="0.25">
      <c r="A16" s="150" t="s">
        <v>202</v>
      </c>
      <c r="B16" s="31" t="s">
        <v>205</v>
      </c>
      <c r="C16" s="12">
        <v>1901</v>
      </c>
      <c r="D16" s="12">
        <v>2</v>
      </c>
      <c r="E16" s="12">
        <v>1</v>
      </c>
      <c r="F16" s="12" t="s">
        <v>61</v>
      </c>
      <c r="G16" s="12">
        <v>88</v>
      </c>
      <c r="H16" s="12">
        <v>10</v>
      </c>
      <c r="I16" s="12">
        <v>8</v>
      </c>
      <c r="J16" s="12">
        <v>353</v>
      </c>
      <c r="K16" s="12">
        <v>5</v>
      </c>
      <c r="L16" s="12">
        <v>2</v>
      </c>
      <c r="M16" s="12">
        <v>1299</v>
      </c>
      <c r="N16" s="12">
        <v>133</v>
      </c>
    </row>
    <row r="17" spans="1:14" ht="36" customHeight="1" x14ac:dyDescent="0.25">
      <c r="A17" s="150"/>
      <c r="B17" s="31" t="s">
        <v>206</v>
      </c>
      <c r="C17" s="12">
        <v>2014</v>
      </c>
      <c r="D17" s="12">
        <v>1</v>
      </c>
      <c r="E17" s="12" t="s">
        <v>61</v>
      </c>
      <c r="F17" s="12" t="s">
        <v>61</v>
      </c>
      <c r="G17" s="12">
        <v>123</v>
      </c>
      <c r="H17" s="12">
        <v>9</v>
      </c>
      <c r="I17" s="12">
        <v>9</v>
      </c>
      <c r="J17" s="12">
        <v>344</v>
      </c>
      <c r="K17" s="12">
        <v>7</v>
      </c>
      <c r="L17" s="12">
        <v>13</v>
      </c>
      <c r="M17" s="12">
        <v>1383</v>
      </c>
      <c r="N17" s="12">
        <v>125</v>
      </c>
    </row>
    <row r="18" spans="1:14" ht="36" customHeight="1" x14ac:dyDescent="0.25">
      <c r="A18" s="150" t="s">
        <v>202</v>
      </c>
      <c r="B18" s="31" t="s">
        <v>207</v>
      </c>
      <c r="C18" s="12">
        <v>2019</v>
      </c>
      <c r="D18" s="12">
        <v>2</v>
      </c>
      <c r="E18" s="12" t="s">
        <v>61</v>
      </c>
      <c r="F18" s="12" t="s">
        <v>61</v>
      </c>
      <c r="G18" s="12">
        <v>101</v>
      </c>
      <c r="H18" s="12">
        <v>9</v>
      </c>
      <c r="I18" s="12">
        <v>14</v>
      </c>
      <c r="J18" s="12">
        <v>370</v>
      </c>
      <c r="K18" s="12">
        <v>5</v>
      </c>
      <c r="L18" s="12">
        <v>9</v>
      </c>
      <c r="M18" s="12">
        <v>1382</v>
      </c>
      <c r="N18" s="12">
        <v>127</v>
      </c>
    </row>
    <row r="19" spans="1:14" ht="36" customHeight="1" x14ac:dyDescent="0.25">
      <c r="A19" s="150" t="s">
        <v>202</v>
      </c>
      <c r="B19" s="31" t="s">
        <v>208</v>
      </c>
      <c r="C19" s="12">
        <v>2512</v>
      </c>
      <c r="D19" s="12">
        <v>2</v>
      </c>
      <c r="E19" s="12" t="s">
        <v>61</v>
      </c>
      <c r="F19" s="12" t="s">
        <v>61</v>
      </c>
      <c r="G19" s="12">
        <v>112</v>
      </c>
      <c r="H19" s="12">
        <v>29</v>
      </c>
      <c r="I19" s="12">
        <v>15</v>
      </c>
      <c r="J19" s="12">
        <v>362</v>
      </c>
      <c r="K19" s="12">
        <v>3</v>
      </c>
      <c r="L19" s="12">
        <v>8</v>
      </c>
      <c r="M19" s="12">
        <v>1831</v>
      </c>
      <c r="N19" s="12">
        <v>150</v>
      </c>
    </row>
    <row r="20" spans="1:14" ht="36" customHeight="1" x14ac:dyDescent="0.25">
      <c r="A20" s="150" t="s">
        <v>202</v>
      </c>
      <c r="B20" s="31" t="s">
        <v>209</v>
      </c>
      <c r="C20" s="12">
        <v>2333</v>
      </c>
      <c r="D20" s="12">
        <v>4</v>
      </c>
      <c r="E20" s="12">
        <v>1</v>
      </c>
      <c r="F20" s="12" t="s">
        <v>61</v>
      </c>
      <c r="G20" s="12">
        <v>117</v>
      </c>
      <c r="H20" s="12">
        <v>22</v>
      </c>
      <c r="I20" s="12">
        <v>14</v>
      </c>
      <c r="J20" s="12">
        <v>349</v>
      </c>
      <c r="K20" s="12">
        <v>7</v>
      </c>
      <c r="L20" s="12">
        <v>9</v>
      </c>
      <c r="M20" s="12">
        <v>1663</v>
      </c>
      <c r="N20" s="12">
        <v>147</v>
      </c>
    </row>
    <row r="21" spans="1:14" ht="36" customHeight="1" x14ac:dyDescent="0.25">
      <c r="A21" s="150" t="s">
        <v>202</v>
      </c>
      <c r="B21" s="31" t="s">
        <v>210</v>
      </c>
      <c r="C21" s="12">
        <v>1994</v>
      </c>
      <c r="D21" s="12" t="s">
        <v>61</v>
      </c>
      <c r="E21" s="12" t="s">
        <v>61</v>
      </c>
      <c r="F21" s="12" t="s">
        <v>61</v>
      </c>
      <c r="G21" s="12">
        <v>121</v>
      </c>
      <c r="H21" s="12">
        <v>19</v>
      </c>
      <c r="I21" s="12">
        <v>12</v>
      </c>
      <c r="J21" s="12">
        <v>310</v>
      </c>
      <c r="K21" s="12">
        <v>5</v>
      </c>
      <c r="L21" s="12">
        <v>18</v>
      </c>
      <c r="M21" s="12">
        <v>1376</v>
      </c>
      <c r="N21" s="12">
        <v>133</v>
      </c>
    </row>
    <row r="22" spans="1:14" ht="36" customHeight="1" x14ac:dyDescent="0.25">
      <c r="A22" s="150" t="s">
        <v>202</v>
      </c>
      <c r="B22" s="31" t="s">
        <v>211</v>
      </c>
      <c r="C22" s="12">
        <v>1958</v>
      </c>
      <c r="D22" s="12">
        <v>3</v>
      </c>
      <c r="E22" s="12" t="s">
        <v>61</v>
      </c>
      <c r="F22" s="12" t="s">
        <v>61</v>
      </c>
      <c r="G22" s="12">
        <v>105</v>
      </c>
      <c r="H22" s="12">
        <v>12</v>
      </c>
      <c r="I22" s="12">
        <v>7</v>
      </c>
      <c r="J22" s="12">
        <v>387</v>
      </c>
      <c r="K22" s="12">
        <v>6</v>
      </c>
      <c r="L22" s="12">
        <v>14</v>
      </c>
      <c r="M22" s="12">
        <v>1282</v>
      </c>
      <c r="N22" s="12">
        <v>142</v>
      </c>
    </row>
    <row r="23" spans="1:14" ht="36" customHeight="1" x14ac:dyDescent="0.25">
      <c r="A23" s="150" t="s">
        <v>202</v>
      </c>
      <c r="B23" s="31" t="s">
        <v>212</v>
      </c>
      <c r="C23" s="12">
        <v>1993</v>
      </c>
      <c r="D23" s="12" t="s">
        <v>61</v>
      </c>
      <c r="E23" s="12" t="s">
        <v>61</v>
      </c>
      <c r="F23" s="12" t="s">
        <v>61</v>
      </c>
      <c r="G23" s="12">
        <v>122</v>
      </c>
      <c r="H23" s="12">
        <v>16</v>
      </c>
      <c r="I23" s="12">
        <v>13</v>
      </c>
      <c r="J23" s="12">
        <v>426</v>
      </c>
      <c r="K23" s="12">
        <v>10</v>
      </c>
      <c r="L23" s="12">
        <v>10</v>
      </c>
      <c r="M23" s="12">
        <v>1248</v>
      </c>
      <c r="N23" s="12">
        <v>148</v>
      </c>
    </row>
    <row r="24" spans="1:14" ht="36" customHeight="1" x14ac:dyDescent="0.25">
      <c r="A24" s="32" t="s">
        <v>202</v>
      </c>
      <c r="B24" s="33" t="s">
        <v>213</v>
      </c>
      <c r="C24" s="23">
        <v>2574</v>
      </c>
      <c r="D24" s="23">
        <v>2</v>
      </c>
      <c r="E24" s="23" t="s">
        <v>61</v>
      </c>
      <c r="F24" s="23" t="s">
        <v>61</v>
      </c>
      <c r="G24" s="23">
        <v>114</v>
      </c>
      <c r="H24" s="23">
        <v>19</v>
      </c>
      <c r="I24" s="23">
        <v>7</v>
      </c>
      <c r="J24" s="23">
        <v>502</v>
      </c>
      <c r="K24" s="23">
        <v>8</v>
      </c>
      <c r="L24" s="23">
        <v>11</v>
      </c>
      <c r="M24" s="23">
        <v>1732</v>
      </c>
      <c r="N24" s="23">
        <v>179</v>
      </c>
    </row>
    <row r="25" spans="1:14" s="2" customFormat="1" x14ac:dyDescent="0.25">
      <c r="N25" s="24" t="s">
        <v>214</v>
      </c>
    </row>
  </sheetData>
  <sheetProtection formatCells="0"/>
  <customSheetViews>
    <customSheetView guid="{2E109099-00A8-4250-899D-CF6116114624}" scale="85" showPageBreaks="1" printArea="1" view="pageLayout" topLeftCell="A11">
      <selection activeCell="C11" sqref="C11"/>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selection activeCell="H13" sqref="H13"/>
      <pageMargins left="0" right="0" top="0" bottom="0" header="0" footer="0"/>
      <pageSetup paperSize="9" scale="55" orientation="portrait" verticalDpi="0" r:id="rId2"/>
    </customSheetView>
    <customSheetView guid="{F1FAECAD-D4CC-49FD-AE7F-E381CDF04327}" topLeftCell="A22">
      <selection activeCell="B1" sqref="B1"/>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topLeftCell="A22">
      <selection activeCell="B1" sqref="B1"/>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topLeftCell="A11">
      <selection activeCell="G15" sqref="G15"/>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6">
    <mergeCell ref="A9:B9"/>
    <mergeCell ref="A10:B10"/>
    <mergeCell ref="A11:B11"/>
    <mergeCell ref="A12:B12"/>
    <mergeCell ref="A7:B7"/>
    <mergeCell ref="A8:B8"/>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35"/>
  <sheetViews>
    <sheetView view="pageLayout" zoomScaleNormal="100" zoomScaleSheetLayoutView="100" workbookViewId="0"/>
  </sheetViews>
  <sheetFormatPr defaultColWidth="8.86328125" defaultRowHeight="12" x14ac:dyDescent="0.25"/>
  <cols>
    <col min="1" max="1" width="2" style="6" customWidth="1"/>
    <col min="2" max="2" width="2.19921875" style="6" customWidth="1"/>
    <col min="3" max="3" width="6" style="6" customWidth="1"/>
    <col min="4" max="4" width="6.1328125" style="6" customWidth="1"/>
    <col min="5" max="7" width="6.86328125" style="6" customWidth="1"/>
    <col min="8" max="8" width="6.33203125" style="6" customWidth="1"/>
    <col min="9" max="9" width="5.46484375" style="125" customWidth="1"/>
    <col min="10" max="10" width="4.19921875" style="125" customWidth="1"/>
    <col min="11" max="13" width="4.796875" style="125" customWidth="1"/>
    <col min="14" max="14" width="4.19921875" style="125" customWidth="1"/>
    <col min="15" max="16" width="5.46484375" style="125" customWidth="1"/>
    <col min="17" max="17" width="4.796875" style="125" customWidth="1"/>
    <col min="18" max="19" width="4.19921875" style="125" customWidth="1"/>
    <col min="20" max="20" width="5.46484375" style="125" customWidth="1"/>
    <col min="21" max="21" width="10.19921875" style="6" customWidth="1"/>
    <col min="22" max="16384" width="8.86328125" style="6"/>
  </cols>
  <sheetData>
    <row r="1" spans="1:20" s="4" customFormat="1" ht="18.75" x14ac:dyDescent="0.25">
      <c r="A1" s="4" t="str">
        <f ca="1">MID(CELL("FILENAME",A1),FIND("]",CELL("FILENAME",A1))+1,99)&amp;"　"&amp;"火災発生状況"</f>
        <v>126　火災発生状況</v>
      </c>
      <c r="I1" s="116"/>
      <c r="J1" s="116"/>
      <c r="K1" s="116"/>
      <c r="L1" s="116"/>
      <c r="M1" s="116"/>
      <c r="N1" s="116"/>
      <c r="O1" s="116"/>
      <c r="P1" s="116"/>
      <c r="Q1" s="116"/>
      <c r="R1" s="116"/>
      <c r="S1" s="116"/>
      <c r="T1" s="116"/>
    </row>
    <row r="2" spans="1:20" s="5" customFormat="1" x14ac:dyDescent="0.25">
      <c r="I2" s="117"/>
      <c r="J2" s="117"/>
      <c r="K2" s="117"/>
      <c r="L2" s="117"/>
      <c r="M2" s="117"/>
      <c r="N2" s="117"/>
      <c r="O2" s="117"/>
      <c r="P2" s="117"/>
      <c r="Q2" s="117"/>
      <c r="R2" s="117"/>
      <c r="S2" s="117"/>
      <c r="T2" s="117"/>
    </row>
    <row r="3" spans="1:20" s="101" customFormat="1" ht="1.25" customHeight="1" x14ac:dyDescent="0.25">
      <c r="I3" s="117"/>
      <c r="J3" s="117"/>
      <c r="K3" s="117"/>
      <c r="L3" s="117"/>
      <c r="M3" s="117"/>
      <c r="N3" s="117"/>
      <c r="O3" s="117"/>
      <c r="P3" s="117"/>
      <c r="Q3" s="117"/>
      <c r="R3" s="117"/>
      <c r="S3" s="117"/>
      <c r="T3" s="117"/>
    </row>
    <row r="4" spans="1:20" s="5" customFormat="1" ht="1.25" customHeight="1" x14ac:dyDescent="0.25">
      <c r="I4" s="117"/>
      <c r="J4" s="117"/>
      <c r="K4" s="117"/>
      <c r="L4" s="117"/>
      <c r="M4" s="117"/>
      <c r="N4" s="117"/>
      <c r="O4" s="117"/>
      <c r="P4" s="117"/>
      <c r="Q4" s="117"/>
      <c r="R4" s="117"/>
      <c r="S4" s="117"/>
      <c r="T4" s="117"/>
    </row>
    <row r="5" spans="1:20" s="101" customFormat="1" ht="1.25" customHeight="1" x14ac:dyDescent="0.25">
      <c r="I5" s="117"/>
      <c r="J5" s="117"/>
      <c r="K5" s="117"/>
      <c r="L5" s="117"/>
      <c r="M5" s="117"/>
      <c r="N5" s="117"/>
      <c r="O5" s="117"/>
      <c r="P5" s="117"/>
      <c r="Q5" s="117"/>
      <c r="R5" s="117"/>
      <c r="S5" s="117"/>
      <c r="T5" s="117"/>
    </row>
    <row r="6" spans="1:20" s="5" customFormat="1" ht="1.25" customHeight="1" x14ac:dyDescent="0.25">
      <c r="I6" s="117"/>
      <c r="J6" s="117"/>
      <c r="K6" s="117"/>
      <c r="L6" s="117"/>
      <c r="M6" s="117"/>
      <c r="N6" s="117"/>
      <c r="O6" s="117"/>
      <c r="P6" s="117"/>
      <c r="Q6" s="117"/>
      <c r="R6" s="117"/>
      <c r="S6" s="117"/>
      <c r="T6" s="117"/>
    </row>
    <row r="7" spans="1:20" ht="20" customHeight="1" x14ac:dyDescent="0.25">
      <c r="A7" s="244" t="s">
        <v>6</v>
      </c>
      <c r="B7" s="245"/>
      <c r="C7" s="245"/>
      <c r="D7" s="248" t="s">
        <v>216</v>
      </c>
      <c r="E7" s="248" t="s">
        <v>217</v>
      </c>
      <c r="F7" s="248" t="s">
        <v>218</v>
      </c>
      <c r="G7" s="242" t="s">
        <v>219</v>
      </c>
      <c r="H7" s="242" t="s">
        <v>220</v>
      </c>
      <c r="I7" s="118"/>
      <c r="J7" s="118" t="s">
        <v>202</v>
      </c>
      <c r="K7" s="118" t="s">
        <v>202</v>
      </c>
      <c r="L7" s="118" t="s">
        <v>202</v>
      </c>
      <c r="M7" s="118"/>
      <c r="N7" s="118" t="s">
        <v>202</v>
      </c>
      <c r="O7" s="118" t="s">
        <v>202</v>
      </c>
      <c r="P7" s="118" t="s">
        <v>202</v>
      </c>
      <c r="Q7" s="118" t="s">
        <v>202</v>
      </c>
      <c r="R7" s="118" t="s">
        <v>202</v>
      </c>
      <c r="S7" s="118" t="s">
        <v>202</v>
      </c>
      <c r="T7" s="118" t="s">
        <v>202</v>
      </c>
    </row>
    <row r="8" spans="1:20" ht="26" customHeight="1" x14ac:dyDescent="0.25">
      <c r="A8" s="246"/>
      <c r="B8" s="247"/>
      <c r="C8" s="247"/>
      <c r="D8" s="249"/>
      <c r="E8" s="249"/>
      <c r="F8" s="249"/>
      <c r="G8" s="243"/>
      <c r="H8" s="243"/>
      <c r="I8" s="119" t="s">
        <v>221</v>
      </c>
      <c r="J8" s="120" t="s">
        <v>222</v>
      </c>
      <c r="K8" s="121" t="s">
        <v>223</v>
      </c>
      <c r="L8" s="120" t="s">
        <v>224</v>
      </c>
      <c r="M8" s="121" t="s">
        <v>225</v>
      </c>
      <c r="N8" s="120" t="s">
        <v>226</v>
      </c>
      <c r="O8" s="121" t="s">
        <v>227</v>
      </c>
      <c r="P8" s="120" t="s">
        <v>228</v>
      </c>
      <c r="Q8" s="121" t="s">
        <v>229</v>
      </c>
      <c r="R8" s="120" t="s">
        <v>230</v>
      </c>
      <c r="S8" s="121" t="s">
        <v>231</v>
      </c>
      <c r="T8" s="119" t="s">
        <v>232</v>
      </c>
    </row>
    <row r="9" spans="1:20" ht="24.6" customHeight="1" x14ac:dyDescent="0.25">
      <c r="A9" s="258" t="s">
        <v>233</v>
      </c>
      <c r="B9" s="260" t="s">
        <v>10</v>
      </c>
      <c r="C9" s="260"/>
      <c r="D9" s="95">
        <v>83</v>
      </c>
      <c r="E9" s="95">
        <v>82</v>
      </c>
      <c r="F9" s="95">
        <v>80</v>
      </c>
      <c r="G9" s="113">
        <v>98</v>
      </c>
      <c r="H9" s="96">
        <v>76</v>
      </c>
      <c r="I9" s="132">
        <v>9</v>
      </c>
      <c r="J9" s="122">
        <v>6</v>
      </c>
      <c r="K9" s="122">
        <v>6</v>
      </c>
      <c r="L9" s="122">
        <v>9</v>
      </c>
      <c r="M9" s="122">
        <v>6</v>
      </c>
      <c r="N9" s="122">
        <v>5</v>
      </c>
      <c r="O9" s="122">
        <v>5</v>
      </c>
      <c r="P9" s="122">
        <v>10</v>
      </c>
      <c r="Q9" s="122">
        <v>6</v>
      </c>
      <c r="R9" s="122">
        <v>6</v>
      </c>
      <c r="S9" s="122">
        <v>1</v>
      </c>
      <c r="T9" s="122">
        <v>7</v>
      </c>
    </row>
    <row r="10" spans="1:20" ht="24.6" customHeight="1" x14ac:dyDescent="0.25">
      <c r="A10" s="259"/>
      <c r="B10" s="261" t="s">
        <v>234</v>
      </c>
      <c r="C10" s="90" t="s">
        <v>235</v>
      </c>
      <c r="D10" s="95">
        <v>47</v>
      </c>
      <c r="E10" s="95">
        <v>48</v>
      </c>
      <c r="F10" s="95">
        <v>43</v>
      </c>
      <c r="G10" s="113">
        <v>65</v>
      </c>
      <c r="H10" s="96">
        <v>39</v>
      </c>
      <c r="I10" s="133">
        <v>4</v>
      </c>
      <c r="J10" s="122">
        <v>5</v>
      </c>
      <c r="K10" s="122">
        <v>3</v>
      </c>
      <c r="L10" s="122">
        <v>5</v>
      </c>
      <c r="M10" s="122">
        <v>2</v>
      </c>
      <c r="N10" s="122">
        <v>5</v>
      </c>
      <c r="O10" s="122">
        <v>4</v>
      </c>
      <c r="P10" s="122">
        <v>5</v>
      </c>
      <c r="Q10" s="122" t="s">
        <v>61</v>
      </c>
      <c r="R10" s="122">
        <v>3</v>
      </c>
      <c r="S10" s="122" t="s">
        <v>61</v>
      </c>
      <c r="T10" s="122">
        <v>3</v>
      </c>
    </row>
    <row r="11" spans="1:20" ht="24.6" customHeight="1" x14ac:dyDescent="0.25">
      <c r="A11" s="259"/>
      <c r="B11" s="251"/>
      <c r="C11" s="90" t="s">
        <v>236</v>
      </c>
      <c r="D11" s="95">
        <v>14</v>
      </c>
      <c r="E11" s="95">
        <v>3</v>
      </c>
      <c r="F11" s="95">
        <v>13</v>
      </c>
      <c r="G11" s="113">
        <v>3</v>
      </c>
      <c r="H11" s="96">
        <v>7</v>
      </c>
      <c r="I11" s="133">
        <v>2</v>
      </c>
      <c r="J11" s="122">
        <v>1</v>
      </c>
      <c r="K11" s="122" t="s">
        <v>61</v>
      </c>
      <c r="L11" s="122">
        <v>1</v>
      </c>
      <c r="M11" s="122" t="s">
        <v>61</v>
      </c>
      <c r="N11" s="122" t="s">
        <v>61</v>
      </c>
      <c r="O11" s="122">
        <v>1</v>
      </c>
      <c r="P11" s="122" t="s">
        <v>61</v>
      </c>
      <c r="Q11" s="122" t="s">
        <v>61</v>
      </c>
      <c r="R11" s="122" t="s">
        <v>61</v>
      </c>
      <c r="S11" s="122">
        <v>1</v>
      </c>
      <c r="T11" s="122">
        <v>1</v>
      </c>
    </row>
    <row r="12" spans="1:20" ht="24.6" customHeight="1" x14ac:dyDescent="0.25">
      <c r="A12" s="259"/>
      <c r="B12" s="251"/>
      <c r="C12" s="91" t="s">
        <v>237</v>
      </c>
      <c r="D12" s="95">
        <v>1</v>
      </c>
      <c r="E12" s="95" t="s">
        <v>61</v>
      </c>
      <c r="F12" s="95">
        <v>2</v>
      </c>
      <c r="G12" s="113">
        <v>2</v>
      </c>
      <c r="H12" s="96" t="s">
        <v>61</v>
      </c>
      <c r="I12" s="133" t="s">
        <v>61</v>
      </c>
      <c r="J12" s="122" t="s">
        <v>61</v>
      </c>
      <c r="K12" s="122" t="s">
        <v>61</v>
      </c>
      <c r="L12" s="122" t="s">
        <v>61</v>
      </c>
      <c r="M12" s="122" t="s">
        <v>61</v>
      </c>
      <c r="N12" s="122" t="s">
        <v>61</v>
      </c>
      <c r="O12" s="122" t="s">
        <v>61</v>
      </c>
      <c r="P12" s="122" t="s">
        <v>61</v>
      </c>
      <c r="Q12" s="122" t="s">
        <v>61</v>
      </c>
      <c r="R12" s="122" t="s">
        <v>61</v>
      </c>
      <c r="S12" s="122" t="s">
        <v>61</v>
      </c>
      <c r="T12" s="122" t="s">
        <v>61</v>
      </c>
    </row>
    <row r="13" spans="1:20" ht="24.6" customHeight="1" x14ac:dyDescent="0.25">
      <c r="A13" s="259"/>
      <c r="B13" s="251"/>
      <c r="C13" s="90" t="s">
        <v>238</v>
      </c>
      <c r="D13" s="95">
        <v>21</v>
      </c>
      <c r="E13" s="95">
        <v>31</v>
      </c>
      <c r="F13" s="95">
        <v>22</v>
      </c>
      <c r="G13" s="113">
        <v>28</v>
      </c>
      <c r="H13" s="96">
        <v>30</v>
      </c>
      <c r="I13" s="133">
        <v>3</v>
      </c>
      <c r="J13" s="122" t="s">
        <v>61</v>
      </c>
      <c r="K13" s="122">
        <v>3</v>
      </c>
      <c r="L13" s="122">
        <v>3</v>
      </c>
      <c r="M13" s="122">
        <v>4</v>
      </c>
      <c r="N13" s="122" t="s">
        <v>61</v>
      </c>
      <c r="O13" s="122" t="s">
        <v>61</v>
      </c>
      <c r="P13" s="122">
        <v>5</v>
      </c>
      <c r="Q13" s="122">
        <v>6</v>
      </c>
      <c r="R13" s="122">
        <v>3</v>
      </c>
      <c r="S13" s="122" t="s">
        <v>61</v>
      </c>
      <c r="T13" s="122">
        <v>3</v>
      </c>
    </row>
    <row r="14" spans="1:20" ht="24.6" customHeight="1" x14ac:dyDescent="0.25">
      <c r="A14" s="250" t="s">
        <v>239</v>
      </c>
      <c r="B14" s="261"/>
      <c r="C14" s="91" t="s">
        <v>240</v>
      </c>
      <c r="D14" s="95">
        <v>4</v>
      </c>
      <c r="E14" s="95">
        <v>9</v>
      </c>
      <c r="F14" s="95">
        <v>5</v>
      </c>
      <c r="G14" s="113">
        <v>2</v>
      </c>
      <c r="H14" s="96">
        <v>6</v>
      </c>
      <c r="I14" s="133" t="s">
        <v>61</v>
      </c>
      <c r="J14" s="122" t="s">
        <v>61</v>
      </c>
      <c r="K14" s="122" t="s">
        <v>61</v>
      </c>
      <c r="L14" s="122">
        <v>4</v>
      </c>
      <c r="M14" s="122" t="s">
        <v>61</v>
      </c>
      <c r="N14" s="122" t="s">
        <v>61</v>
      </c>
      <c r="O14" s="122">
        <v>1</v>
      </c>
      <c r="P14" s="122">
        <v>1</v>
      </c>
      <c r="Q14" s="122" t="s">
        <v>61</v>
      </c>
      <c r="R14" s="122" t="s">
        <v>61</v>
      </c>
      <c r="S14" s="122" t="s">
        <v>61</v>
      </c>
      <c r="T14" s="122" t="s">
        <v>61</v>
      </c>
    </row>
    <row r="15" spans="1:20" ht="24.6" customHeight="1" x14ac:dyDescent="0.25">
      <c r="A15" s="250"/>
      <c r="B15" s="261"/>
      <c r="C15" s="91" t="s">
        <v>241</v>
      </c>
      <c r="D15" s="95">
        <v>4</v>
      </c>
      <c r="E15" s="95">
        <v>3</v>
      </c>
      <c r="F15" s="95">
        <v>1</v>
      </c>
      <c r="G15" s="113">
        <v>2</v>
      </c>
      <c r="H15" s="96">
        <v>1</v>
      </c>
      <c r="I15" s="133" t="s">
        <v>61</v>
      </c>
      <c r="J15" s="122" t="s">
        <v>61</v>
      </c>
      <c r="K15" s="122" t="s">
        <v>61</v>
      </c>
      <c r="L15" s="122" t="s">
        <v>61</v>
      </c>
      <c r="M15" s="122" t="s">
        <v>61</v>
      </c>
      <c r="N15" s="122" t="s">
        <v>61</v>
      </c>
      <c r="O15" s="122">
        <v>1</v>
      </c>
      <c r="P15" s="122" t="s">
        <v>61</v>
      </c>
      <c r="Q15" s="122" t="s">
        <v>61</v>
      </c>
      <c r="R15" s="122" t="s">
        <v>61</v>
      </c>
      <c r="S15" s="122" t="s">
        <v>61</v>
      </c>
      <c r="T15" s="122" t="s">
        <v>61</v>
      </c>
    </row>
    <row r="16" spans="1:20" ht="24.6" customHeight="1" x14ac:dyDescent="0.25">
      <c r="A16" s="250"/>
      <c r="B16" s="261"/>
      <c r="C16" s="91" t="s">
        <v>242</v>
      </c>
      <c r="D16" s="95">
        <v>8</v>
      </c>
      <c r="E16" s="95">
        <v>16</v>
      </c>
      <c r="F16" s="95">
        <v>16</v>
      </c>
      <c r="G16" s="113">
        <v>12</v>
      </c>
      <c r="H16" s="96">
        <v>12</v>
      </c>
      <c r="I16" s="133">
        <v>2</v>
      </c>
      <c r="J16" s="122">
        <v>2</v>
      </c>
      <c r="K16" s="122" t="s">
        <v>61</v>
      </c>
      <c r="L16" s="122">
        <v>2</v>
      </c>
      <c r="M16" s="122">
        <v>1</v>
      </c>
      <c r="N16" s="122" t="s">
        <v>61</v>
      </c>
      <c r="O16" s="122">
        <v>3</v>
      </c>
      <c r="P16" s="122">
        <v>2</v>
      </c>
      <c r="Q16" s="122" t="s">
        <v>61</v>
      </c>
      <c r="R16" s="122" t="s">
        <v>61</v>
      </c>
      <c r="S16" s="122" t="s">
        <v>61</v>
      </c>
      <c r="T16" s="122" t="s">
        <v>61</v>
      </c>
    </row>
    <row r="17" spans="1:20" ht="24.6" customHeight="1" x14ac:dyDescent="0.25">
      <c r="A17" s="250"/>
      <c r="B17" s="261"/>
      <c r="C17" s="91" t="s">
        <v>243</v>
      </c>
      <c r="D17" s="95">
        <v>43</v>
      </c>
      <c r="E17" s="95">
        <v>43</v>
      </c>
      <c r="F17" s="95">
        <v>26</v>
      </c>
      <c r="G17" s="113">
        <v>52</v>
      </c>
      <c r="H17" s="96">
        <v>31</v>
      </c>
      <c r="I17" s="133">
        <v>2</v>
      </c>
      <c r="J17" s="122">
        <v>3</v>
      </c>
      <c r="K17" s="122">
        <v>3</v>
      </c>
      <c r="L17" s="122">
        <v>4</v>
      </c>
      <c r="M17" s="122">
        <v>1</v>
      </c>
      <c r="N17" s="122">
        <v>5</v>
      </c>
      <c r="O17" s="122">
        <v>1</v>
      </c>
      <c r="P17" s="122">
        <v>4</v>
      </c>
      <c r="Q17" s="122" t="s">
        <v>61</v>
      </c>
      <c r="R17" s="122">
        <v>4</v>
      </c>
      <c r="S17" s="122" t="s">
        <v>61</v>
      </c>
      <c r="T17" s="122">
        <v>4</v>
      </c>
    </row>
    <row r="18" spans="1:20" ht="24.6" customHeight="1" x14ac:dyDescent="0.25">
      <c r="A18" s="250"/>
      <c r="B18" s="261"/>
      <c r="C18" s="91" t="s">
        <v>244</v>
      </c>
      <c r="D18" s="95" t="s">
        <v>61</v>
      </c>
      <c r="E18" s="95" t="s">
        <v>61</v>
      </c>
      <c r="F18" s="95" t="s">
        <v>245</v>
      </c>
      <c r="G18" s="113" t="s">
        <v>61</v>
      </c>
      <c r="H18" s="96" t="s">
        <v>61</v>
      </c>
      <c r="I18" s="133" t="s">
        <v>61</v>
      </c>
      <c r="J18" s="122" t="s">
        <v>61</v>
      </c>
      <c r="K18" s="122" t="s">
        <v>61</v>
      </c>
      <c r="L18" s="122" t="s">
        <v>61</v>
      </c>
      <c r="M18" s="122" t="s">
        <v>61</v>
      </c>
      <c r="N18" s="122" t="s">
        <v>61</v>
      </c>
      <c r="O18" s="122" t="s">
        <v>61</v>
      </c>
      <c r="P18" s="122" t="s">
        <v>61</v>
      </c>
      <c r="Q18" s="122" t="s">
        <v>61</v>
      </c>
      <c r="R18" s="122" t="s">
        <v>61</v>
      </c>
      <c r="S18" s="122" t="s">
        <v>61</v>
      </c>
      <c r="T18" s="122" t="s">
        <v>61</v>
      </c>
    </row>
    <row r="19" spans="1:20" ht="24.6" customHeight="1" x14ac:dyDescent="0.25">
      <c r="A19" s="250" t="s">
        <v>246</v>
      </c>
      <c r="B19" s="251"/>
      <c r="C19" s="91" t="s">
        <v>247</v>
      </c>
      <c r="D19" s="95">
        <v>5</v>
      </c>
      <c r="E19" s="95">
        <v>17</v>
      </c>
      <c r="F19" s="95">
        <v>5</v>
      </c>
      <c r="G19" s="113">
        <v>4</v>
      </c>
      <c r="H19" s="96">
        <v>5</v>
      </c>
      <c r="I19" s="133">
        <v>1</v>
      </c>
      <c r="J19" s="122">
        <v>1</v>
      </c>
      <c r="K19" s="122" t="s">
        <v>61</v>
      </c>
      <c r="L19" s="122">
        <v>1</v>
      </c>
      <c r="M19" s="122" t="s">
        <v>61</v>
      </c>
      <c r="N19" s="122" t="s">
        <v>61</v>
      </c>
      <c r="O19" s="122">
        <v>1</v>
      </c>
      <c r="P19" s="122">
        <v>1</v>
      </c>
      <c r="Q19" s="122" t="s">
        <v>61</v>
      </c>
      <c r="R19" s="122" t="s">
        <v>61</v>
      </c>
      <c r="S19" s="122" t="s">
        <v>61</v>
      </c>
      <c r="T19" s="122" t="s">
        <v>61</v>
      </c>
    </row>
    <row r="20" spans="1:20" ht="24.6" customHeight="1" x14ac:dyDescent="0.25">
      <c r="A20" s="252"/>
      <c r="B20" s="251"/>
      <c r="C20" s="91" t="s">
        <v>248</v>
      </c>
      <c r="D20" s="95">
        <v>2</v>
      </c>
      <c r="E20" s="95">
        <v>4</v>
      </c>
      <c r="F20" s="95">
        <v>3</v>
      </c>
      <c r="G20" s="113">
        <v>5</v>
      </c>
      <c r="H20" s="96">
        <v>2</v>
      </c>
      <c r="I20" s="133" t="s">
        <v>61</v>
      </c>
      <c r="J20" s="122" t="s">
        <v>61</v>
      </c>
      <c r="K20" s="122" t="s">
        <v>61</v>
      </c>
      <c r="L20" s="122">
        <v>1</v>
      </c>
      <c r="M20" s="122" t="s">
        <v>61</v>
      </c>
      <c r="N20" s="122" t="s">
        <v>61</v>
      </c>
      <c r="O20" s="122">
        <v>1</v>
      </c>
      <c r="P20" s="122" t="s">
        <v>61</v>
      </c>
      <c r="Q20" s="122" t="s">
        <v>61</v>
      </c>
      <c r="R20" s="122" t="s">
        <v>61</v>
      </c>
      <c r="S20" s="122" t="s">
        <v>61</v>
      </c>
      <c r="T20" s="122" t="s">
        <v>61</v>
      </c>
    </row>
    <row r="21" spans="1:20" ht="24.6" customHeight="1" x14ac:dyDescent="0.25">
      <c r="A21" s="252"/>
      <c r="B21" s="251"/>
      <c r="C21" s="91" t="s">
        <v>249</v>
      </c>
      <c r="D21" s="95">
        <v>34</v>
      </c>
      <c r="E21" s="95">
        <v>34</v>
      </c>
      <c r="F21" s="95">
        <v>31</v>
      </c>
      <c r="G21" s="113">
        <v>60</v>
      </c>
      <c r="H21" s="96">
        <v>31</v>
      </c>
      <c r="I21" s="133">
        <v>1</v>
      </c>
      <c r="J21" s="122">
        <v>3</v>
      </c>
      <c r="K21" s="122">
        <v>2</v>
      </c>
      <c r="L21" s="122">
        <v>6</v>
      </c>
      <c r="M21" s="122">
        <v>2</v>
      </c>
      <c r="N21" s="122">
        <v>5</v>
      </c>
      <c r="O21" s="122">
        <v>2</v>
      </c>
      <c r="P21" s="122">
        <v>4</v>
      </c>
      <c r="Q21" s="122" t="s">
        <v>61</v>
      </c>
      <c r="R21" s="122">
        <v>4</v>
      </c>
      <c r="S21" s="122" t="s">
        <v>61</v>
      </c>
      <c r="T21" s="122">
        <v>2</v>
      </c>
    </row>
    <row r="22" spans="1:20" ht="24.6" customHeight="1" x14ac:dyDescent="0.25">
      <c r="A22" s="262" t="s">
        <v>250</v>
      </c>
      <c r="B22" s="263"/>
      <c r="C22" s="263"/>
      <c r="D22" s="95">
        <v>102</v>
      </c>
      <c r="E22" s="95">
        <v>136</v>
      </c>
      <c r="F22" s="95">
        <v>64</v>
      </c>
      <c r="G22" s="113">
        <v>166</v>
      </c>
      <c r="H22" s="96">
        <v>69</v>
      </c>
      <c r="I22" s="133">
        <v>4</v>
      </c>
      <c r="J22" s="122">
        <v>12</v>
      </c>
      <c r="K22" s="122">
        <v>5</v>
      </c>
      <c r="L22" s="122">
        <v>10</v>
      </c>
      <c r="M22" s="122">
        <v>2</v>
      </c>
      <c r="N22" s="122">
        <v>8</v>
      </c>
      <c r="O22" s="122">
        <v>8</v>
      </c>
      <c r="P22" s="122">
        <v>7</v>
      </c>
      <c r="Q22" s="122" t="s">
        <v>61</v>
      </c>
      <c r="R22" s="122">
        <v>10</v>
      </c>
      <c r="S22" s="122" t="s">
        <v>61</v>
      </c>
      <c r="T22" s="122">
        <v>3</v>
      </c>
    </row>
    <row r="23" spans="1:20" ht="24.6" customHeight="1" x14ac:dyDescent="0.25">
      <c r="A23" s="250" t="s">
        <v>168</v>
      </c>
      <c r="B23" s="251"/>
      <c r="C23" s="92" t="s">
        <v>169</v>
      </c>
      <c r="D23" s="95" t="s">
        <v>61</v>
      </c>
      <c r="E23" s="95">
        <v>2</v>
      </c>
      <c r="F23" s="95">
        <v>3</v>
      </c>
      <c r="G23" s="113" t="s">
        <v>61</v>
      </c>
      <c r="H23" s="96">
        <v>3</v>
      </c>
      <c r="I23" s="133" t="s">
        <v>61</v>
      </c>
      <c r="J23" s="122">
        <v>1</v>
      </c>
      <c r="K23" s="122" t="s">
        <v>61</v>
      </c>
      <c r="L23" s="122">
        <v>1</v>
      </c>
      <c r="M23" s="122" t="s">
        <v>61</v>
      </c>
      <c r="N23" s="122" t="s">
        <v>61</v>
      </c>
      <c r="O23" s="122" t="s">
        <v>61</v>
      </c>
      <c r="P23" s="122">
        <v>1</v>
      </c>
      <c r="Q23" s="122" t="s">
        <v>61</v>
      </c>
      <c r="R23" s="122" t="s">
        <v>61</v>
      </c>
      <c r="S23" s="122" t="s">
        <v>61</v>
      </c>
      <c r="T23" s="122" t="s">
        <v>61</v>
      </c>
    </row>
    <row r="24" spans="1:20" ht="24.6" customHeight="1" x14ac:dyDescent="0.25">
      <c r="A24" s="252"/>
      <c r="B24" s="251"/>
      <c r="C24" s="92" t="s">
        <v>251</v>
      </c>
      <c r="D24" s="95">
        <v>2</v>
      </c>
      <c r="E24" s="95" t="s">
        <v>61</v>
      </c>
      <c r="F24" s="95">
        <v>1</v>
      </c>
      <c r="G24" s="113">
        <v>2</v>
      </c>
      <c r="H24" s="96" t="s">
        <v>61</v>
      </c>
      <c r="I24" s="133" t="s">
        <v>61</v>
      </c>
      <c r="J24" s="122" t="s">
        <v>61</v>
      </c>
      <c r="K24" s="122" t="s">
        <v>61</v>
      </c>
      <c r="L24" s="122" t="s">
        <v>61</v>
      </c>
      <c r="M24" s="122" t="s">
        <v>61</v>
      </c>
      <c r="N24" s="122" t="s">
        <v>61</v>
      </c>
      <c r="O24" s="122" t="s">
        <v>61</v>
      </c>
      <c r="P24" s="122" t="s">
        <v>61</v>
      </c>
      <c r="Q24" s="122" t="s">
        <v>61</v>
      </c>
      <c r="R24" s="122" t="s">
        <v>61</v>
      </c>
      <c r="S24" s="122" t="s">
        <v>61</v>
      </c>
      <c r="T24" s="122" t="s">
        <v>61</v>
      </c>
    </row>
    <row r="25" spans="1:20" ht="24.6" customHeight="1" x14ac:dyDescent="0.25">
      <c r="A25" s="252"/>
      <c r="B25" s="251"/>
      <c r="C25" s="92" t="s">
        <v>252</v>
      </c>
      <c r="D25" s="95">
        <v>4</v>
      </c>
      <c r="E25" s="95">
        <v>7</v>
      </c>
      <c r="F25" s="95">
        <v>7</v>
      </c>
      <c r="G25" s="113">
        <v>9</v>
      </c>
      <c r="H25" s="96">
        <v>5</v>
      </c>
      <c r="I25" s="133">
        <v>1</v>
      </c>
      <c r="J25" s="122" t="s">
        <v>61</v>
      </c>
      <c r="K25" s="122">
        <v>1</v>
      </c>
      <c r="L25" s="122" t="s">
        <v>61</v>
      </c>
      <c r="M25" s="122">
        <v>1</v>
      </c>
      <c r="N25" s="122">
        <v>1</v>
      </c>
      <c r="O25" s="122" t="s">
        <v>61</v>
      </c>
      <c r="P25" s="122" t="s">
        <v>61</v>
      </c>
      <c r="Q25" s="122" t="s">
        <v>61</v>
      </c>
      <c r="R25" s="122" t="s">
        <v>61</v>
      </c>
      <c r="S25" s="122" t="s">
        <v>61</v>
      </c>
      <c r="T25" s="122">
        <v>1</v>
      </c>
    </row>
    <row r="26" spans="1:20" ht="24.6" customHeight="1" x14ac:dyDescent="0.25">
      <c r="A26" s="252"/>
      <c r="B26" s="251"/>
      <c r="C26" s="92" t="s">
        <v>253</v>
      </c>
      <c r="D26" s="95">
        <v>12</v>
      </c>
      <c r="E26" s="95">
        <v>9</v>
      </c>
      <c r="F26" s="95">
        <v>10</v>
      </c>
      <c r="G26" s="113">
        <v>8</v>
      </c>
      <c r="H26" s="96">
        <v>15</v>
      </c>
      <c r="I26" s="133">
        <v>2</v>
      </c>
      <c r="J26" s="122" t="s">
        <v>61</v>
      </c>
      <c r="K26" s="122" t="s">
        <v>61</v>
      </c>
      <c r="L26" s="122">
        <v>2</v>
      </c>
      <c r="M26" s="122" t="s">
        <v>61</v>
      </c>
      <c r="N26" s="122">
        <v>1</v>
      </c>
      <c r="O26" s="122">
        <v>2</v>
      </c>
      <c r="P26" s="122">
        <v>4</v>
      </c>
      <c r="Q26" s="122" t="s">
        <v>61</v>
      </c>
      <c r="R26" s="122">
        <v>3</v>
      </c>
      <c r="S26" s="122" t="s">
        <v>61</v>
      </c>
      <c r="T26" s="122">
        <v>1</v>
      </c>
    </row>
    <row r="27" spans="1:20" ht="25.35" customHeight="1" x14ac:dyDescent="0.25">
      <c r="A27" s="253" t="s">
        <v>254</v>
      </c>
      <c r="B27" s="254"/>
      <c r="C27" s="157" t="s">
        <v>255</v>
      </c>
      <c r="D27" s="95">
        <v>974</v>
      </c>
      <c r="E27" s="95">
        <v>1055</v>
      </c>
      <c r="F27" s="95">
        <v>855</v>
      </c>
      <c r="G27" s="113">
        <v>678</v>
      </c>
      <c r="H27" s="96">
        <v>915</v>
      </c>
      <c r="I27" s="133">
        <v>10</v>
      </c>
      <c r="J27" s="122">
        <v>30</v>
      </c>
      <c r="K27" s="122" t="s">
        <v>61</v>
      </c>
      <c r="L27" s="122">
        <v>176</v>
      </c>
      <c r="M27" s="122">
        <v>4</v>
      </c>
      <c r="N27" s="122" t="s">
        <v>61</v>
      </c>
      <c r="O27" s="122">
        <v>638</v>
      </c>
      <c r="P27" s="122">
        <v>57</v>
      </c>
      <c r="Q27" s="122" t="s">
        <v>61</v>
      </c>
      <c r="R27" s="122" t="s">
        <v>61</v>
      </c>
      <c r="S27" s="122" t="s">
        <v>61</v>
      </c>
      <c r="T27" s="122" t="s">
        <v>61</v>
      </c>
    </row>
    <row r="28" spans="1:20" ht="25.35" customHeight="1" x14ac:dyDescent="0.25">
      <c r="A28" s="255"/>
      <c r="B28" s="254"/>
      <c r="C28" s="157" t="s">
        <v>256</v>
      </c>
      <c r="D28" s="95">
        <v>46</v>
      </c>
      <c r="E28" s="95">
        <v>271</v>
      </c>
      <c r="F28" s="95">
        <v>56</v>
      </c>
      <c r="G28" s="113">
        <v>720</v>
      </c>
      <c r="H28" s="96">
        <v>59</v>
      </c>
      <c r="I28" s="133">
        <v>2</v>
      </c>
      <c r="J28" s="122">
        <v>9</v>
      </c>
      <c r="K28" s="122" t="s">
        <v>61</v>
      </c>
      <c r="L28" s="122" t="s">
        <v>61</v>
      </c>
      <c r="M28" s="122" t="s">
        <v>61</v>
      </c>
      <c r="N28" s="122">
        <v>1</v>
      </c>
      <c r="O28" s="122">
        <v>21</v>
      </c>
      <c r="P28" s="122">
        <v>26</v>
      </c>
      <c r="Q28" s="122" t="s">
        <v>61</v>
      </c>
      <c r="R28" s="122" t="s">
        <v>61</v>
      </c>
      <c r="S28" s="122" t="s">
        <v>61</v>
      </c>
      <c r="T28" s="122" t="s">
        <v>61</v>
      </c>
    </row>
    <row r="29" spans="1:20" ht="24.6" customHeight="1" x14ac:dyDescent="0.25">
      <c r="A29" s="250" t="s">
        <v>257</v>
      </c>
      <c r="B29" s="251"/>
      <c r="C29" s="92" t="s">
        <v>258</v>
      </c>
      <c r="D29" s="95">
        <v>69337</v>
      </c>
      <c r="E29" s="95">
        <v>116882</v>
      </c>
      <c r="F29" s="95">
        <v>157413</v>
      </c>
      <c r="G29" s="113">
        <v>158018</v>
      </c>
      <c r="H29" s="96">
        <v>55706</v>
      </c>
      <c r="I29" s="133">
        <v>1506</v>
      </c>
      <c r="J29" s="122">
        <v>3432</v>
      </c>
      <c r="K29" s="122">
        <v>16</v>
      </c>
      <c r="L29" s="122">
        <v>7497</v>
      </c>
      <c r="M29" s="122">
        <v>7</v>
      </c>
      <c r="N29" s="122">
        <v>56</v>
      </c>
      <c r="O29" s="122">
        <v>17296</v>
      </c>
      <c r="P29" s="122">
        <v>25827</v>
      </c>
      <c r="Q29" s="122" t="s">
        <v>61</v>
      </c>
      <c r="R29" s="122">
        <v>8</v>
      </c>
      <c r="S29" s="122" t="s">
        <v>61</v>
      </c>
      <c r="T29" s="122">
        <v>61</v>
      </c>
    </row>
    <row r="30" spans="1:20" ht="24.6" customHeight="1" x14ac:dyDescent="0.25">
      <c r="A30" s="252"/>
      <c r="B30" s="251"/>
      <c r="C30" s="92" t="s">
        <v>259</v>
      </c>
      <c r="D30" s="95">
        <v>68351</v>
      </c>
      <c r="E30" s="95">
        <v>116677</v>
      </c>
      <c r="F30" s="95">
        <v>152268</v>
      </c>
      <c r="G30" s="113">
        <v>157051</v>
      </c>
      <c r="H30" s="96">
        <v>53103</v>
      </c>
      <c r="I30" s="133">
        <v>129</v>
      </c>
      <c r="J30" s="122">
        <v>2448</v>
      </c>
      <c r="K30" s="122">
        <v>14</v>
      </c>
      <c r="L30" s="122">
        <v>7363</v>
      </c>
      <c r="M30" s="122">
        <v>7</v>
      </c>
      <c r="N30" s="122">
        <v>56</v>
      </c>
      <c r="O30" s="122">
        <v>17196</v>
      </c>
      <c r="P30" s="122">
        <v>25824</v>
      </c>
      <c r="Q30" s="122" t="s">
        <v>61</v>
      </c>
      <c r="R30" s="122">
        <v>6</v>
      </c>
      <c r="S30" s="122" t="s">
        <v>61</v>
      </c>
      <c r="T30" s="122">
        <v>60</v>
      </c>
    </row>
    <row r="31" spans="1:20" ht="24.6" customHeight="1" x14ac:dyDescent="0.25">
      <c r="A31" s="252"/>
      <c r="B31" s="251"/>
      <c r="C31" s="92" t="s">
        <v>260</v>
      </c>
      <c r="D31" s="95">
        <v>504</v>
      </c>
      <c r="E31" s="95">
        <v>135</v>
      </c>
      <c r="F31" s="95">
        <v>5041</v>
      </c>
      <c r="G31" s="113">
        <v>854</v>
      </c>
      <c r="H31" s="96">
        <v>2556</v>
      </c>
      <c r="I31" s="133">
        <v>1373</v>
      </c>
      <c r="J31" s="122">
        <v>984</v>
      </c>
      <c r="K31" s="122" t="s">
        <v>61</v>
      </c>
      <c r="L31" s="122">
        <v>99</v>
      </c>
      <c r="M31" s="122" t="s">
        <v>61</v>
      </c>
      <c r="N31" s="122" t="s">
        <v>61</v>
      </c>
      <c r="O31" s="122">
        <v>100</v>
      </c>
      <c r="P31" s="122" t="s">
        <v>61</v>
      </c>
      <c r="Q31" s="122" t="s">
        <v>61</v>
      </c>
      <c r="R31" s="122" t="s">
        <v>61</v>
      </c>
      <c r="S31" s="122" t="s">
        <v>61</v>
      </c>
      <c r="T31" s="122" t="s">
        <v>61</v>
      </c>
    </row>
    <row r="32" spans="1:20" ht="24.6" customHeight="1" x14ac:dyDescent="0.25">
      <c r="A32" s="252"/>
      <c r="B32" s="251"/>
      <c r="C32" s="92" t="s">
        <v>237</v>
      </c>
      <c r="D32" s="95" t="s">
        <v>61</v>
      </c>
      <c r="E32" s="95" t="s">
        <v>61</v>
      </c>
      <c r="F32" s="95">
        <v>3</v>
      </c>
      <c r="G32" s="113" t="s">
        <v>61</v>
      </c>
      <c r="H32" s="96" t="s">
        <v>61</v>
      </c>
      <c r="I32" s="133" t="s">
        <v>61</v>
      </c>
      <c r="J32" s="122" t="s">
        <v>61</v>
      </c>
      <c r="K32" s="122" t="s">
        <v>61</v>
      </c>
      <c r="L32" s="122" t="s">
        <v>61</v>
      </c>
      <c r="M32" s="122" t="s">
        <v>61</v>
      </c>
      <c r="N32" s="122" t="s">
        <v>61</v>
      </c>
      <c r="O32" s="122" t="s">
        <v>61</v>
      </c>
      <c r="P32" s="122" t="s">
        <v>61</v>
      </c>
      <c r="Q32" s="122" t="s">
        <v>61</v>
      </c>
      <c r="R32" s="122" t="s">
        <v>61</v>
      </c>
      <c r="S32" s="122" t="s">
        <v>61</v>
      </c>
      <c r="T32" s="122" t="s">
        <v>61</v>
      </c>
    </row>
    <row r="33" spans="1:20" ht="24.6" customHeight="1" x14ac:dyDescent="0.25">
      <c r="A33" s="252"/>
      <c r="B33" s="251"/>
      <c r="C33" s="93" t="s">
        <v>244</v>
      </c>
      <c r="D33" s="95" t="s">
        <v>61</v>
      </c>
      <c r="E33" s="95">
        <v>1</v>
      </c>
      <c r="F33" s="95" t="s">
        <v>245</v>
      </c>
      <c r="G33" s="113" t="s">
        <v>61</v>
      </c>
      <c r="H33" s="96" t="s">
        <v>61</v>
      </c>
      <c r="I33" s="133" t="s">
        <v>61</v>
      </c>
      <c r="J33" s="122" t="s">
        <v>61</v>
      </c>
      <c r="K33" s="122" t="s">
        <v>61</v>
      </c>
      <c r="L33" s="122" t="s">
        <v>61</v>
      </c>
      <c r="M33" s="122" t="s">
        <v>61</v>
      </c>
      <c r="N33" s="122" t="s">
        <v>61</v>
      </c>
      <c r="O33" s="122" t="s">
        <v>61</v>
      </c>
      <c r="P33" s="122" t="s">
        <v>61</v>
      </c>
      <c r="Q33" s="122" t="s">
        <v>61</v>
      </c>
      <c r="R33" s="122" t="s">
        <v>61</v>
      </c>
      <c r="S33" s="122" t="s">
        <v>61</v>
      </c>
      <c r="T33" s="122" t="s">
        <v>61</v>
      </c>
    </row>
    <row r="34" spans="1:20" ht="24.6" customHeight="1" x14ac:dyDescent="0.25">
      <c r="A34" s="256"/>
      <c r="B34" s="257"/>
      <c r="C34" s="94" t="s">
        <v>261</v>
      </c>
      <c r="D34" s="97">
        <v>482</v>
      </c>
      <c r="E34" s="97">
        <v>69</v>
      </c>
      <c r="F34" s="97">
        <v>101</v>
      </c>
      <c r="G34" s="114">
        <v>113</v>
      </c>
      <c r="H34" s="98">
        <v>47</v>
      </c>
      <c r="I34" s="134">
        <v>4</v>
      </c>
      <c r="J34" s="123" t="s">
        <v>61</v>
      </c>
      <c r="K34" s="123">
        <v>2</v>
      </c>
      <c r="L34" s="123">
        <v>35</v>
      </c>
      <c r="M34" s="123" t="s">
        <v>61</v>
      </c>
      <c r="N34" s="123" t="s">
        <v>61</v>
      </c>
      <c r="O34" s="123" t="s">
        <v>61</v>
      </c>
      <c r="P34" s="123">
        <v>3</v>
      </c>
      <c r="Q34" s="123" t="s">
        <v>61</v>
      </c>
      <c r="R34" s="123">
        <v>2</v>
      </c>
      <c r="S34" s="123" t="s">
        <v>61</v>
      </c>
      <c r="T34" s="123">
        <v>1</v>
      </c>
    </row>
    <row r="35" spans="1:20" s="2" customFormat="1" x14ac:dyDescent="0.25">
      <c r="B35" s="5"/>
      <c r="I35" s="124"/>
      <c r="J35" s="124"/>
      <c r="K35" s="124"/>
      <c r="L35" s="124"/>
      <c r="M35" s="124"/>
      <c r="N35" s="124"/>
      <c r="O35" s="124"/>
      <c r="P35" s="124"/>
      <c r="Q35" s="124"/>
      <c r="R35" s="124"/>
      <c r="S35" s="124"/>
      <c r="T35" s="24" t="s">
        <v>262</v>
      </c>
    </row>
  </sheetData>
  <sheetProtection formatCells="0"/>
  <customSheetViews>
    <customSheetView guid="{2E109099-00A8-4250-899D-CF6116114624}" showPageBreaks="1" printArea="1" view="pageLayout">
      <selection activeCell="G9" sqref="G9"/>
      <colBreaks count="1" manualBreakCount="1">
        <brk id="20" max="1048575" man="1"/>
      </colBreaks>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fitToPage="1" printArea="1" view="pageBreakPreview" topLeftCell="C1">
      <selection activeCell="O37" sqref="O37"/>
      <colBreaks count="1" manualBreakCount="1">
        <brk id="20" max="30" man="1"/>
      </colBreaks>
      <pageMargins left="0" right="0" top="0" bottom="0" header="0" footer="0"/>
      <pageSetup paperSize="8" scale="96" fitToHeight="0" orientation="landscape" verticalDpi="0" r:id="rId2"/>
    </customSheetView>
    <customSheetView guid="{F1FAECAD-D4CC-49FD-AE7F-E381CDF04327}" topLeftCell="A19">
      <selection activeCell="B2" sqref="B2"/>
      <colBreaks count="1" manualBreakCount="1">
        <brk id="20" max="1048575" man="1"/>
      </colBreaks>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topLeftCell="A19">
      <selection activeCell="B2" sqref="B2"/>
      <colBreaks count="1" manualBreakCount="1">
        <brk id="20" max="1048575" man="1"/>
      </colBreaks>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howPageBreaks="1" printArea="1" view="pageLayout">
      <selection activeCell="H12" sqref="H12"/>
      <colBreaks count="1" manualBreakCount="1">
        <brk id="20" max="1048575" man="1"/>
      </colBreaks>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15">
    <mergeCell ref="A23:B26"/>
    <mergeCell ref="A27:B28"/>
    <mergeCell ref="A29:B34"/>
    <mergeCell ref="A9:A13"/>
    <mergeCell ref="B9:C9"/>
    <mergeCell ref="B10:B13"/>
    <mergeCell ref="A14:B18"/>
    <mergeCell ref="A19:B21"/>
    <mergeCell ref="A22:C22"/>
    <mergeCell ref="H7:H8"/>
    <mergeCell ref="A7:C8"/>
    <mergeCell ref="D7:D8"/>
    <mergeCell ref="E7:E8"/>
    <mergeCell ref="F7:F8"/>
    <mergeCell ref="G7:G8"/>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olBreaks count="1" manualBreakCount="1">
    <brk id="20"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37"/>
  <sheetViews>
    <sheetView view="pageLayout" zoomScale="85" zoomScaleNormal="100" zoomScaleSheetLayoutView="100" zoomScalePageLayoutView="85" workbookViewId="0"/>
  </sheetViews>
  <sheetFormatPr defaultColWidth="8.86328125" defaultRowHeight="12" x14ac:dyDescent="0.25"/>
  <cols>
    <col min="1" max="1" width="5.19921875" style="6" customWidth="1"/>
    <col min="2" max="2" width="21.86328125" style="6" customWidth="1"/>
    <col min="3" max="7" width="14.796875" style="6" customWidth="1"/>
    <col min="8" max="16384" width="8.86328125" style="6"/>
  </cols>
  <sheetData>
    <row r="1" spans="1:7" s="4" customFormat="1" ht="18.75" x14ac:dyDescent="0.25">
      <c r="A1" s="4" t="str">
        <f ca="1">MID(CELL("FILENAME",A1),FIND("]",CELL("FILENAME",A1))+1,99)&amp;"　"&amp;"原因別火災発生件数"</f>
        <v>127　原因別火災発生件数</v>
      </c>
    </row>
    <row r="2" spans="1:7" s="5" customFormat="1" x14ac:dyDescent="0.25"/>
    <row r="3" spans="1:7" s="101" customFormat="1" ht="1.25" customHeight="1" x14ac:dyDescent="0.25"/>
    <row r="4" spans="1:7" s="5" customFormat="1" ht="1.25" customHeight="1" x14ac:dyDescent="0.25"/>
    <row r="5" spans="1:7" s="101" customFormat="1" ht="1.25" customHeight="1" x14ac:dyDescent="0.25"/>
    <row r="6" spans="1:7" s="5" customFormat="1" ht="1.25" customHeight="1" x14ac:dyDescent="0.25"/>
    <row r="7" spans="1:7" ht="20" customHeight="1" x14ac:dyDescent="0.25">
      <c r="A7" s="218" t="s">
        <v>6</v>
      </c>
      <c r="B7" s="170"/>
      <c r="C7" s="152" t="s">
        <v>13</v>
      </c>
      <c r="D7" s="152" t="s">
        <v>14</v>
      </c>
      <c r="E7" s="152" t="s">
        <v>15</v>
      </c>
      <c r="F7" s="149" t="s">
        <v>16</v>
      </c>
      <c r="G7" s="149" t="s">
        <v>17</v>
      </c>
    </row>
    <row r="8" spans="1:7" ht="24" customHeight="1" x14ac:dyDescent="0.25">
      <c r="A8" s="164" t="s">
        <v>10</v>
      </c>
      <c r="B8" s="165"/>
      <c r="C8" s="7">
        <v>83</v>
      </c>
      <c r="D8" s="7">
        <v>82</v>
      </c>
      <c r="E8" s="7">
        <v>80</v>
      </c>
      <c r="F8" s="115">
        <v>98</v>
      </c>
      <c r="G8" s="8">
        <v>76</v>
      </c>
    </row>
    <row r="9" spans="1:7" ht="24" customHeight="1" x14ac:dyDescent="0.25">
      <c r="A9" s="150"/>
      <c r="B9" s="9" t="s">
        <v>263</v>
      </c>
      <c r="C9" s="11">
        <v>11</v>
      </c>
      <c r="D9" s="11">
        <v>14</v>
      </c>
      <c r="E9" s="11">
        <v>7</v>
      </c>
      <c r="F9" s="103">
        <v>10</v>
      </c>
      <c r="G9" s="12">
        <v>17</v>
      </c>
    </row>
    <row r="10" spans="1:7" ht="24" customHeight="1" x14ac:dyDescent="0.25">
      <c r="A10" s="150"/>
      <c r="B10" s="13" t="s">
        <v>264</v>
      </c>
      <c r="C10" s="11">
        <v>9</v>
      </c>
      <c r="D10" s="11">
        <v>8</v>
      </c>
      <c r="E10" s="11">
        <v>10</v>
      </c>
      <c r="F10" s="103">
        <v>11</v>
      </c>
      <c r="G10" s="12">
        <v>5</v>
      </c>
    </row>
    <row r="11" spans="1:7" ht="24" customHeight="1" x14ac:dyDescent="0.25">
      <c r="A11" s="14"/>
      <c r="B11" s="15" t="s">
        <v>265</v>
      </c>
      <c r="C11" s="11">
        <v>1</v>
      </c>
      <c r="D11" s="11">
        <v>1</v>
      </c>
      <c r="E11" s="11">
        <v>1</v>
      </c>
      <c r="F11" s="103" t="s">
        <v>61</v>
      </c>
      <c r="G11" s="12" t="s">
        <v>61</v>
      </c>
    </row>
    <row r="12" spans="1:7" ht="24" customHeight="1" x14ac:dyDescent="0.25">
      <c r="A12" s="16"/>
      <c r="B12" s="17" t="s">
        <v>266</v>
      </c>
      <c r="C12" s="11" t="s">
        <v>61</v>
      </c>
      <c r="D12" s="11" t="s">
        <v>61</v>
      </c>
      <c r="E12" s="11" t="s">
        <v>245</v>
      </c>
      <c r="F12" s="103" t="s">
        <v>61</v>
      </c>
      <c r="G12" s="12" t="s">
        <v>61</v>
      </c>
    </row>
    <row r="13" spans="1:7" ht="24" customHeight="1" x14ac:dyDescent="0.25">
      <c r="A13" s="150"/>
      <c r="B13" s="13" t="s">
        <v>267</v>
      </c>
      <c r="C13" s="11" t="s">
        <v>61</v>
      </c>
      <c r="D13" s="11">
        <v>2</v>
      </c>
      <c r="E13" s="11">
        <v>1</v>
      </c>
      <c r="F13" s="103">
        <v>1</v>
      </c>
      <c r="G13" s="12" t="s">
        <v>61</v>
      </c>
    </row>
    <row r="14" spans="1:7" ht="24" customHeight="1" x14ac:dyDescent="0.25">
      <c r="A14" s="150"/>
      <c r="B14" s="13" t="s">
        <v>268</v>
      </c>
      <c r="C14" s="11" t="s">
        <v>61</v>
      </c>
      <c r="D14" s="11" t="s">
        <v>61</v>
      </c>
      <c r="E14" s="11" t="s">
        <v>245</v>
      </c>
      <c r="F14" s="103" t="s">
        <v>61</v>
      </c>
      <c r="G14" s="12" t="s">
        <v>61</v>
      </c>
    </row>
    <row r="15" spans="1:7" ht="24" customHeight="1" x14ac:dyDescent="0.25">
      <c r="A15" s="14"/>
      <c r="B15" s="15" t="s">
        <v>269</v>
      </c>
      <c r="C15" s="11">
        <v>4</v>
      </c>
      <c r="D15" s="11">
        <v>5</v>
      </c>
      <c r="E15" s="11" t="s">
        <v>245</v>
      </c>
      <c r="F15" s="103">
        <v>2</v>
      </c>
      <c r="G15" s="12">
        <v>3</v>
      </c>
    </row>
    <row r="16" spans="1:7" ht="24" customHeight="1" x14ac:dyDescent="0.25">
      <c r="A16" s="14"/>
      <c r="B16" s="15" t="s">
        <v>270</v>
      </c>
      <c r="C16" s="11" t="s">
        <v>61</v>
      </c>
      <c r="D16" s="11" t="s">
        <v>61</v>
      </c>
      <c r="E16" s="11" t="s">
        <v>245</v>
      </c>
      <c r="F16" s="103" t="s">
        <v>61</v>
      </c>
      <c r="G16" s="12" t="s">
        <v>61</v>
      </c>
    </row>
    <row r="17" spans="1:7" ht="24" customHeight="1" x14ac:dyDescent="0.25">
      <c r="A17" s="14"/>
      <c r="B17" s="15" t="s">
        <v>271</v>
      </c>
      <c r="C17" s="11" t="s">
        <v>61</v>
      </c>
      <c r="D17" s="11" t="s">
        <v>61</v>
      </c>
      <c r="E17" s="11" t="s">
        <v>245</v>
      </c>
      <c r="F17" s="103" t="s">
        <v>61</v>
      </c>
      <c r="G17" s="12" t="s">
        <v>61</v>
      </c>
    </row>
    <row r="18" spans="1:7" ht="24" customHeight="1" x14ac:dyDescent="0.25">
      <c r="A18" s="18"/>
      <c r="B18" s="19" t="s">
        <v>272</v>
      </c>
      <c r="C18" s="11" t="s">
        <v>61</v>
      </c>
      <c r="D18" s="11" t="s">
        <v>61</v>
      </c>
      <c r="E18" s="11" t="s">
        <v>245</v>
      </c>
      <c r="F18" s="103">
        <v>1</v>
      </c>
      <c r="G18" s="12" t="s">
        <v>61</v>
      </c>
    </row>
    <row r="19" spans="1:7" ht="24" customHeight="1" x14ac:dyDescent="0.25">
      <c r="A19" s="150"/>
      <c r="B19" s="13" t="s">
        <v>273</v>
      </c>
      <c r="C19" s="11">
        <v>1</v>
      </c>
      <c r="D19" s="11" t="s">
        <v>61</v>
      </c>
      <c r="E19" s="11">
        <v>3</v>
      </c>
      <c r="F19" s="103">
        <v>1</v>
      </c>
      <c r="G19" s="12">
        <v>3</v>
      </c>
    </row>
    <row r="20" spans="1:7" ht="24" customHeight="1" x14ac:dyDescent="0.25">
      <c r="A20" s="18"/>
      <c r="B20" s="19" t="s">
        <v>274</v>
      </c>
      <c r="C20" s="11">
        <v>8</v>
      </c>
      <c r="D20" s="11">
        <v>6</v>
      </c>
      <c r="E20" s="11">
        <v>1</v>
      </c>
      <c r="F20" s="103">
        <v>7</v>
      </c>
      <c r="G20" s="12">
        <v>6</v>
      </c>
    </row>
    <row r="21" spans="1:7" ht="24" customHeight="1" x14ac:dyDescent="0.25">
      <c r="A21" s="18"/>
      <c r="B21" s="19" t="s">
        <v>275</v>
      </c>
      <c r="C21" s="11" t="s">
        <v>61</v>
      </c>
      <c r="D21" s="11" t="s">
        <v>61</v>
      </c>
      <c r="E21" s="11">
        <v>3</v>
      </c>
      <c r="F21" s="103">
        <v>1</v>
      </c>
      <c r="G21" s="12">
        <v>1</v>
      </c>
    </row>
    <row r="22" spans="1:7" ht="24" customHeight="1" x14ac:dyDescent="0.25">
      <c r="A22" s="16"/>
      <c r="B22" s="17" t="s">
        <v>276</v>
      </c>
      <c r="C22" s="11">
        <v>3</v>
      </c>
      <c r="D22" s="11">
        <v>2</v>
      </c>
      <c r="E22" s="11" t="s">
        <v>245</v>
      </c>
      <c r="F22" s="103">
        <v>5</v>
      </c>
      <c r="G22" s="12">
        <v>2</v>
      </c>
    </row>
    <row r="23" spans="1:7" ht="24" customHeight="1" x14ac:dyDescent="0.25">
      <c r="A23" s="18"/>
      <c r="B23" s="19" t="s">
        <v>277</v>
      </c>
      <c r="C23" s="11" t="s">
        <v>61</v>
      </c>
      <c r="D23" s="11" t="s">
        <v>61</v>
      </c>
      <c r="E23" s="11" t="s">
        <v>245</v>
      </c>
      <c r="F23" s="103">
        <v>1</v>
      </c>
      <c r="G23" s="12" t="s">
        <v>61</v>
      </c>
    </row>
    <row r="24" spans="1:7" ht="24" customHeight="1" x14ac:dyDescent="0.25">
      <c r="A24" s="18"/>
      <c r="B24" s="19" t="s">
        <v>278</v>
      </c>
      <c r="C24" s="11">
        <v>2</v>
      </c>
      <c r="D24" s="11">
        <v>2</v>
      </c>
      <c r="E24" s="11">
        <v>1</v>
      </c>
      <c r="F24" s="103">
        <v>3</v>
      </c>
      <c r="G24" s="12">
        <v>3</v>
      </c>
    </row>
    <row r="25" spans="1:7" ht="24" customHeight="1" x14ac:dyDescent="0.25">
      <c r="A25" s="14"/>
      <c r="B25" s="15" t="s">
        <v>279</v>
      </c>
      <c r="C25" s="11">
        <v>1</v>
      </c>
      <c r="D25" s="11">
        <v>1</v>
      </c>
      <c r="E25" s="11" t="s">
        <v>245</v>
      </c>
      <c r="F25" s="103">
        <v>2</v>
      </c>
      <c r="G25" s="12">
        <v>1</v>
      </c>
    </row>
    <row r="26" spans="1:7" ht="24" customHeight="1" x14ac:dyDescent="0.25">
      <c r="A26" s="16"/>
      <c r="B26" s="17" t="s">
        <v>280</v>
      </c>
      <c r="C26" s="11">
        <v>2</v>
      </c>
      <c r="D26" s="11">
        <v>1</v>
      </c>
      <c r="E26" s="11">
        <v>2</v>
      </c>
      <c r="F26" s="103">
        <v>2</v>
      </c>
      <c r="G26" s="12">
        <v>2</v>
      </c>
    </row>
    <row r="27" spans="1:7" ht="24" customHeight="1" x14ac:dyDescent="0.25">
      <c r="A27" s="14"/>
      <c r="B27" s="15" t="s">
        <v>281</v>
      </c>
      <c r="C27" s="11">
        <v>2</v>
      </c>
      <c r="D27" s="11">
        <v>10</v>
      </c>
      <c r="E27" s="11">
        <v>5</v>
      </c>
      <c r="F27" s="103">
        <v>3</v>
      </c>
      <c r="G27" s="12">
        <v>6</v>
      </c>
    </row>
    <row r="28" spans="1:7" ht="24" customHeight="1" x14ac:dyDescent="0.25">
      <c r="A28" s="16"/>
      <c r="B28" s="17" t="s">
        <v>282</v>
      </c>
      <c r="C28" s="11" t="s">
        <v>61</v>
      </c>
      <c r="D28" s="11" t="s">
        <v>61</v>
      </c>
      <c r="E28" s="11" t="s">
        <v>245</v>
      </c>
      <c r="F28" s="103" t="s">
        <v>61</v>
      </c>
      <c r="G28" s="12" t="s">
        <v>61</v>
      </c>
    </row>
    <row r="29" spans="1:7" ht="24" customHeight="1" x14ac:dyDescent="0.25">
      <c r="A29" s="16"/>
      <c r="B29" s="17" t="s">
        <v>283</v>
      </c>
      <c r="C29" s="11">
        <v>1</v>
      </c>
      <c r="D29" s="11">
        <v>2</v>
      </c>
      <c r="E29" s="11">
        <v>2</v>
      </c>
      <c r="F29" s="103" t="s">
        <v>61</v>
      </c>
      <c r="G29" s="12">
        <v>4</v>
      </c>
    </row>
    <row r="30" spans="1:7" ht="24" customHeight="1" x14ac:dyDescent="0.25">
      <c r="A30" s="16"/>
      <c r="B30" s="17" t="s">
        <v>284</v>
      </c>
      <c r="C30" s="11" t="s">
        <v>61</v>
      </c>
      <c r="D30" s="11" t="s">
        <v>61</v>
      </c>
      <c r="E30" s="11" t="s">
        <v>245</v>
      </c>
      <c r="F30" s="103" t="s">
        <v>61</v>
      </c>
      <c r="G30" s="12" t="s">
        <v>61</v>
      </c>
    </row>
    <row r="31" spans="1:7" ht="24" customHeight="1" x14ac:dyDescent="0.25">
      <c r="A31" s="14"/>
      <c r="B31" s="15" t="s">
        <v>285</v>
      </c>
      <c r="C31" s="11">
        <v>1</v>
      </c>
      <c r="D31" s="11">
        <v>1</v>
      </c>
      <c r="E31" s="11">
        <v>3</v>
      </c>
      <c r="F31" s="103">
        <v>2</v>
      </c>
      <c r="G31" s="12">
        <v>2</v>
      </c>
    </row>
    <row r="32" spans="1:7" ht="24" customHeight="1" x14ac:dyDescent="0.25">
      <c r="A32" s="14"/>
      <c r="B32" s="15" t="s">
        <v>286</v>
      </c>
      <c r="C32" s="11" t="s">
        <v>61</v>
      </c>
      <c r="D32" s="11" t="s">
        <v>61</v>
      </c>
      <c r="E32" s="11">
        <v>1</v>
      </c>
      <c r="F32" s="103">
        <v>3</v>
      </c>
      <c r="G32" s="12">
        <v>2</v>
      </c>
    </row>
    <row r="33" spans="1:7" ht="24" customHeight="1" x14ac:dyDescent="0.25">
      <c r="A33" s="14"/>
      <c r="B33" s="15" t="s">
        <v>123</v>
      </c>
      <c r="C33" s="11">
        <v>1</v>
      </c>
      <c r="D33" s="11">
        <v>5</v>
      </c>
      <c r="E33" s="11">
        <v>5</v>
      </c>
      <c r="F33" s="103">
        <v>4</v>
      </c>
      <c r="G33" s="12" t="s">
        <v>61</v>
      </c>
    </row>
    <row r="34" spans="1:7" ht="24" customHeight="1" x14ac:dyDescent="0.25">
      <c r="A34" s="16"/>
      <c r="B34" s="17" t="s">
        <v>287</v>
      </c>
      <c r="C34" s="11">
        <v>9</v>
      </c>
      <c r="D34" s="11">
        <v>5</v>
      </c>
      <c r="E34" s="11">
        <v>5</v>
      </c>
      <c r="F34" s="103">
        <v>6</v>
      </c>
      <c r="G34" s="12">
        <v>4</v>
      </c>
    </row>
    <row r="35" spans="1:7" ht="24" customHeight="1" x14ac:dyDescent="0.25">
      <c r="B35" s="15" t="s">
        <v>110</v>
      </c>
      <c r="C35" s="11">
        <v>22</v>
      </c>
      <c r="D35" s="11">
        <v>14</v>
      </c>
      <c r="E35" s="11">
        <v>14</v>
      </c>
      <c r="F35" s="103">
        <v>16</v>
      </c>
      <c r="G35" s="12">
        <v>11</v>
      </c>
    </row>
    <row r="36" spans="1:7" ht="24" customHeight="1" x14ac:dyDescent="0.25">
      <c r="A36" s="20"/>
      <c r="B36" s="21" t="s">
        <v>288</v>
      </c>
      <c r="C36" s="22">
        <v>5</v>
      </c>
      <c r="D36" s="22">
        <v>3</v>
      </c>
      <c r="E36" s="22">
        <v>16</v>
      </c>
      <c r="F36" s="107">
        <v>17</v>
      </c>
      <c r="G36" s="23">
        <v>4</v>
      </c>
    </row>
    <row r="37" spans="1:7" s="2" customFormat="1" x14ac:dyDescent="0.25">
      <c r="G37" s="24" t="s">
        <v>262</v>
      </c>
    </row>
  </sheetData>
  <sheetProtection formatCells="0"/>
  <customSheetViews>
    <customSheetView guid="{2E109099-00A8-4250-899D-CF6116114624}" scale="85" showPageBreaks="1" printArea="1" view="pageLayout">
      <selection activeCell="F8" sqref="F8"/>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selection activeCell="G16" sqref="G16"/>
      <pageMargins left="0" right="0" top="0" bottom="0" header="0" footer="0"/>
      <pageSetup paperSize="9" orientation="portrait" verticalDpi="0" r:id="rId2"/>
    </customSheetView>
    <customSheetView guid="{F1FAECAD-D4CC-49FD-AE7F-E381CDF04327}">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selection activeCell="C25" sqref="C25"/>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2">
    <mergeCell ref="A8:B8"/>
    <mergeCell ref="A7:B7"/>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8"/>
  <sheetViews>
    <sheetView view="pageLayout" zoomScale="85" zoomScaleNormal="100" zoomScaleSheetLayoutView="100" zoomScalePageLayoutView="85" workbookViewId="0"/>
  </sheetViews>
  <sheetFormatPr defaultColWidth="1.796875" defaultRowHeight="12" x14ac:dyDescent="0.25"/>
  <cols>
    <col min="1" max="1" width="5.19921875" style="2" customWidth="1"/>
    <col min="2" max="2" width="29.53125" style="2" customWidth="1"/>
    <col min="3" max="7" width="13.1328125" style="2" customWidth="1"/>
    <col min="8" max="16384" width="1.796875" style="2"/>
  </cols>
  <sheetData>
    <row r="1" spans="1:7" s="4" customFormat="1" ht="18.75" x14ac:dyDescent="0.25">
      <c r="A1" s="4" t="str">
        <f ca="1">MID(CELL("FILENAME",A1),FIND("]",CELL("FILENAME",A1))+1,99)&amp;"　"&amp;"民事・行政事件"</f>
        <v>116　民事・行政事件</v>
      </c>
    </row>
    <row r="2" spans="1:7" s="5" customFormat="1" x14ac:dyDescent="0.25"/>
    <row r="3" spans="1:7" s="101" customFormat="1" ht="24" customHeight="1" x14ac:dyDescent="0.25">
      <c r="A3" s="175" t="s">
        <v>4</v>
      </c>
      <c r="B3" s="175"/>
      <c r="C3" s="175"/>
      <c r="D3" s="175"/>
      <c r="E3" s="175"/>
      <c r="F3" s="175"/>
      <c r="G3" s="175"/>
    </row>
    <row r="4" spans="1:7" s="5" customFormat="1" x14ac:dyDescent="0.25">
      <c r="A4" s="101"/>
      <c r="B4" s="101"/>
      <c r="C4" s="101"/>
      <c r="D4" s="101"/>
      <c r="E4" s="101"/>
      <c r="F4" s="101"/>
      <c r="G4" s="101"/>
    </row>
    <row r="5" spans="1:7" s="101" customFormat="1" ht="1.25" customHeight="1" x14ac:dyDescent="0.25"/>
    <row r="6" spans="1:7" s="5" customFormat="1" ht="1.25" customHeight="1" x14ac:dyDescent="0.25"/>
    <row r="7" spans="1:7" x14ac:dyDescent="0.25">
      <c r="A7" s="76" t="s">
        <v>5</v>
      </c>
      <c r="B7" s="76"/>
    </row>
    <row r="8" spans="1:7" s="35" customFormat="1" ht="20" customHeight="1" x14ac:dyDescent="0.25">
      <c r="A8" s="176" t="s">
        <v>6</v>
      </c>
      <c r="B8" s="177"/>
      <c r="C8" s="168" t="s">
        <v>7</v>
      </c>
      <c r="D8" s="169"/>
      <c r="E8" s="170"/>
      <c r="F8" s="171" t="s">
        <v>8</v>
      </c>
      <c r="G8" s="173" t="s">
        <v>9</v>
      </c>
    </row>
    <row r="9" spans="1:7" s="35" customFormat="1" ht="20" customHeight="1" x14ac:dyDescent="0.25">
      <c r="A9" s="178"/>
      <c r="B9" s="179"/>
      <c r="C9" s="151" t="s">
        <v>10</v>
      </c>
      <c r="D9" s="151" t="s">
        <v>11</v>
      </c>
      <c r="E9" s="151" t="s">
        <v>12</v>
      </c>
      <c r="F9" s="172"/>
      <c r="G9" s="174"/>
    </row>
    <row r="10" spans="1:7" s="5" customFormat="1" ht="21" customHeight="1" x14ac:dyDescent="0.25">
      <c r="A10" s="164" t="s">
        <v>13</v>
      </c>
      <c r="B10" s="165"/>
      <c r="C10" s="10">
        <v>1322</v>
      </c>
      <c r="D10" s="11">
        <v>153</v>
      </c>
      <c r="E10" s="11">
        <v>1169</v>
      </c>
      <c r="F10" s="11">
        <v>1180</v>
      </c>
      <c r="G10" s="11">
        <v>142</v>
      </c>
    </row>
    <row r="11" spans="1:7" s="5" customFormat="1" ht="21" customHeight="1" x14ac:dyDescent="0.25">
      <c r="A11" s="160" t="s">
        <v>14</v>
      </c>
      <c r="B11" s="161"/>
      <c r="C11" s="10">
        <v>1196</v>
      </c>
      <c r="D11" s="11">
        <v>142</v>
      </c>
      <c r="E11" s="11">
        <v>1054</v>
      </c>
      <c r="F11" s="11">
        <v>1054</v>
      </c>
      <c r="G11" s="11">
        <v>142</v>
      </c>
    </row>
    <row r="12" spans="1:7" s="5" customFormat="1" ht="21" customHeight="1" x14ac:dyDescent="0.25">
      <c r="A12" s="160" t="s">
        <v>15</v>
      </c>
      <c r="B12" s="161"/>
      <c r="C12" s="102">
        <v>1040</v>
      </c>
      <c r="D12" s="103">
        <v>142</v>
      </c>
      <c r="E12" s="103">
        <v>898</v>
      </c>
      <c r="F12" s="103">
        <v>949</v>
      </c>
      <c r="G12" s="103">
        <v>91</v>
      </c>
    </row>
    <row r="13" spans="1:7" s="5" customFormat="1" ht="21" customHeight="1" x14ac:dyDescent="0.25">
      <c r="A13" s="160" t="s">
        <v>16</v>
      </c>
      <c r="B13" s="161"/>
      <c r="C13" s="102">
        <v>1082</v>
      </c>
      <c r="D13" s="103">
        <v>91</v>
      </c>
      <c r="E13" s="103">
        <v>991</v>
      </c>
      <c r="F13" s="103">
        <v>965</v>
      </c>
      <c r="G13" s="103">
        <v>117</v>
      </c>
    </row>
    <row r="14" spans="1:7" s="5" customFormat="1" ht="21" customHeight="1" x14ac:dyDescent="0.25">
      <c r="A14" s="160" t="s">
        <v>17</v>
      </c>
      <c r="B14" s="167"/>
      <c r="C14" s="144">
        <v>1109</v>
      </c>
      <c r="D14" s="145">
        <v>117</v>
      </c>
      <c r="E14" s="145">
        <v>992</v>
      </c>
      <c r="F14" s="145">
        <v>994</v>
      </c>
      <c r="G14" s="145">
        <v>115</v>
      </c>
    </row>
    <row r="15" spans="1:7" s="5" customFormat="1" ht="21" customHeight="1" x14ac:dyDescent="0.25">
      <c r="A15" s="150"/>
      <c r="B15" s="9" t="s">
        <v>18</v>
      </c>
      <c r="C15" s="102">
        <v>416</v>
      </c>
      <c r="D15" s="103">
        <v>80</v>
      </c>
      <c r="E15" s="103">
        <v>336</v>
      </c>
      <c r="F15" s="103">
        <v>329</v>
      </c>
      <c r="G15" s="103">
        <v>87</v>
      </c>
    </row>
    <row r="16" spans="1:7" s="5" customFormat="1" ht="21" customHeight="1" x14ac:dyDescent="0.25">
      <c r="A16" s="150"/>
      <c r="B16" s="13" t="s">
        <v>19</v>
      </c>
      <c r="C16" s="102" t="s">
        <v>61</v>
      </c>
      <c r="D16" s="148" t="s">
        <v>61</v>
      </c>
      <c r="E16" s="103" t="s">
        <v>61</v>
      </c>
      <c r="F16" s="103" t="s">
        <v>61</v>
      </c>
      <c r="G16" s="103" t="s">
        <v>61</v>
      </c>
    </row>
    <row r="17" spans="1:7" s="5" customFormat="1" ht="21" customHeight="1" x14ac:dyDescent="0.25">
      <c r="A17" s="150"/>
      <c r="B17" s="13" t="s">
        <v>20</v>
      </c>
      <c r="C17" s="102">
        <v>16</v>
      </c>
      <c r="D17" s="103">
        <v>4</v>
      </c>
      <c r="E17" s="103">
        <v>12</v>
      </c>
      <c r="F17" s="103">
        <v>10</v>
      </c>
      <c r="G17" s="103">
        <v>6</v>
      </c>
    </row>
    <row r="18" spans="1:7" s="5" customFormat="1" ht="21" customHeight="1" x14ac:dyDescent="0.25">
      <c r="A18" s="16"/>
      <c r="B18" s="17" t="s">
        <v>21</v>
      </c>
      <c r="C18" s="102" t="s">
        <v>61</v>
      </c>
      <c r="D18" s="103" t="s">
        <v>61</v>
      </c>
      <c r="E18" s="103" t="s">
        <v>61</v>
      </c>
      <c r="F18" s="103" t="s">
        <v>61</v>
      </c>
      <c r="G18" s="103" t="s">
        <v>61</v>
      </c>
    </row>
    <row r="19" spans="1:7" ht="21" customHeight="1" x14ac:dyDescent="0.25">
      <c r="A19" s="150"/>
      <c r="B19" s="13" t="s">
        <v>22</v>
      </c>
      <c r="C19" s="102" t="s">
        <v>61</v>
      </c>
      <c r="D19" s="103" t="s">
        <v>61</v>
      </c>
      <c r="E19" s="103" t="s">
        <v>61</v>
      </c>
      <c r="F19" s="103" t="s">
        <v>61</v>
      </c>
      <c r="G19" s="103" t="s">
        <v>61</v>
      </c>
    </row>
    <row r="20" spans="1:7" s="5" customFormat="1" ht="21" customHeight="1" x14ac:dyDescent="0.25">
      <c r="A20" s="150"/>
      <c r="B20" s="13" t="s">
        <v>23</v>
      </c>
      <c r="C20" s="102">
        <v>11</v>
      </c>
      <c r="D20" s="103">
        <v>2</v>
      </c>
      <c r="E20" s="103">
        <v>9</v>
      </c>
      <c r="F20" s="103">
        <v>11</v>
      </c>
      <c r="G20" s="103" t="s">
        <v>61</v>
      </c>
    </row>
    <row r="21" spans="1:7" s="5" customFormat="1" ht="21" customHeight="1" x14ac:dyDescent="0.25">
      <c r="A21" s="16"/>
      <c r="B21" s="17" t="s">
        <v>24</v>
      </c>
      <c r="C21" s="102" t="s">
        <v>61</v>
      </c>
      <c r="D21" s="103" t="s">
        <v>61</v>
      </c>
      <c r="E21" s="103" t="s">
        <v>61</v>
      </c>
      <c r="F21" s="103" t="s">
        <v>61</v>
      </c>
      <c r="G21" s="103" t="s">
        <v>61</v>
      </c>
    </row>
    <row r="22" spans="1:7" s="100" customFormat="1" ht="21" customHeight="1" x14ac:dyDescent="0.25">
      <c r="A22" s="150"/>
      <c r="B22" s="13" t="s">
        <v>25</v>
      </c>
      <c r="C22" s="102" t="s">
        <v>61</v>
      </c>
      <c r="D22" s="103" t="s">
        <v>61</v>
      </c>
      <c r="E22" s="103" t="s">
        <v>61</v>
      </c>
      <c r="F22" s="103" t="s">
        <v>61</v>
      </c>
      <c r="G22" s="103" t="s">
        <v>61</v>
      </c>
    </row>
    <row r="23" spans="1:7" s="5" customFormat="1" ht="21" customHeight="1" x14ac:dyDescent="0.25">
      <c r="A23" s="150"/>
      <c r="B23" s="13" t="s">
        <v>26</v>
      </c>
      <c r="C23" s="102" t="s">
        <v>61</v>
      </c>
      <c r="D23" s="103" t="s">
        <v>61</v>
      </c>
      <c r="E23" s="103" t="s">
        <v>61</v>
      </c>
      <c r="F23" s="103" t="s">
        <v>61</v>
      </c>
      <c r="G23" s="148" t="s">
        <v>61</v>
      </c>
    </row>
    <row r="24" spans="1:7" s="5" customFormat="1" ht="21" customHeight="1" x14ac:dyDescent="0.25">
      <c r="A24" s="150"/>
      <c r="B24" s="13" t="s">
        <v>27</v>
      </c>
      <c r="C24" s="102" t="s">
        <v>61</v>
      </c>
      <c r="D24" s="103" t="s">
        <v>61</v>
      </c>
      <c r="E24" s="103" t="s">
        <v>61</v>
      </c>
      <c r="F24" s="103" t="s">
        <v>61</v>
      </c>
      <c r="G24" s="103" t="s">
        <v>61</v>
      </c>
    </row>
    <row r="25" spans="1:7" s="5" customFormat="1" ht="21" customHeight="1" x14ac:dyDescent="0.25">
      <c r="A25" s="150"/>
      <c r="B25" s="13" t="s">
        <v>28</v>
      </c>
      <c r="C25" s="102" t="s">
        <v>61</v>
      </c>
      <c r="D25" s="148" t="s">
        <v>61</v>
      </c>
      <c r="E25" s="103" t="s">
        <v>61</v>
      </c>
      <c r="F25" s="103" t="s">
        <v>61</v>
      </c>
      <c r="G25" s="103" t="s">
        <v>61</v>
      </c>
    </row>
    <row r="26" spans="1:7" s="5" customFormat="1" ht="21" customHeight="1" x14ac:dyDescent="0.25">
      <c r="A26" s="150"/>
      <c r="B26" s="13" t="s">
        <v>29</v>
      </c>
      <c r="C26" s="102">
        <v>6</v>
      </c>
      <c r="D26" s="103">
        <v>2</v>
      </c>
      <c r="E26" s="103">
        <v>4</v>
      </c>
      <c r="F26" s="103">
        <v>4</v>
      </c>
      <c r="G26" s="103">
        <v>2</v>
      </c>
    </row>
    <row r="27" spans="1:7" s="5" customFormat="1" ht="21" customHeight="1" x14ac:dyDescent="0.25">
      <c r="A27" s="150"/>
      <c r="B27" s="13" t="s">
        <v>30</v>
      </c>
      <c r="C27" s="102">
        <v>415</v>
      </c>
      <c r="D27" s="103">
        <v>2</v>
      </c>
      <c r="E27" s="103">
        <v>413</v>
      </c>
      <c r="F27" s="103">
        <v>411</v>
      </c>
      <c r="G27" s="103">
        <v>4</v>
      </c>
    </row>
    <row r="28" spans="1:7" s="5" customFormat="1" ht="21" customHeight="1" x14ac:dyDescent="0.25">
      <c r="A28" s="150"/>
      <c r="B28" s="13" t="s">
        <v>31</v>
      </c>
      <c r="C28" s="102" t="s">
        <v>61</v>
      </c>
      <c r="D28" s="103" t="s">
        <v>61</v>
      </c>
      <c r="E28" s="103" t="s">
        <v>61</v>
      </c>
      <c r="F28" s="103" t="s">
        <v>61</v>
      </c>
      <c r="G28" s="103" t="s">
        <v>61</v>
      </c>
    </row>
    <row r="29" spans="1:7" s="5" customFormat="1" ht="21" customHeight="1" x14ac:dyDescent="0.25">
      <c r="A29" s="150"/>
      <c r="B29" s="13" t="s">
        <v>32</v>
      </c>
      <c r="C29" s="102">
        <v>2</v>
      </c>
      <c r="D29" s="103" t="s">
        <v>61</v>
      </c>
      <c r="E29" s="103">
        <v>2</v>
      </c>
      <c r="F29" s="103">
        <v>2</v>
      </c>
      <c r="G29" s="103" t="s">
        <v>61</v>
      </c>
    </row>
    <row r="30" spans="1:7" ht="21" customHeight="1" x14ac:dyDescent="0.25">
      <c r="A30" s="150"/>
      <c r="B30" s="13" t="s">
        <v>33</v>
      </c>
      <c r="C30" s="102">
        <v>2</v>
      </c>
      <c r="D30" s="103" t="s">
        <v>61</v>
      </c>
      <c r="E30" s="103">
        <v>2</v>
      </c>
      <c r="F30" s="103">
        <v>1</v>
      </c>
      <c r="G30" s="103">
        <v>1</v>
      </c>
    </row>
    <row r="31" spans="1:7" ht="21" customHeight="1" x14ac:dyDescent="0.25">
      <c r="A31" s="150"/>
      <c r="B31" s="13" t="s">
        <v>34</v>
      </c>
      <c r="C31" s="102">
        <v>24</v>
      </c>
      <c r="D31" s="103" t="s">
        <v>61</v>
      </c>
      <c r="E31" s="103">
        <v>24</v>
      </c>
      <c r="F31" s="103">
        <v>21</v>
      </c>
      <c r="G31" s="103">
        <v>3</v>
      </c>
    </row>
    <row r="32" spans="1:7" ht="21" customHeight="1" x14ac:dyDescent="0.25">
      <c r="A32" s="150"/>
      <c r="B32" s="13" t="s">
        <v>35</v>
      </c>
      <c r="C32" s="102">
        <v>11</v>
      </c>
      <c r="D32" s="103">
        <v>2</v>
      </c>
      <c r="E32" s="103">
        <v>9</v>
      </c>
      <c r="F32" s="103">
        <v>10</v>
      </c>
      <c r="G32" s="103">
        <v>1</v>
      </c>
    </row>
    <row r="33" spans="1:7" ht="21" customHeight="1" x14ac:dyDescent="0.25">
      <c r="A33" s="150"/>
      <c r="B33" s="13" t="s">
        <v>36</v>
      </c>
      <c r="C33" s="102">
        <v>139</v>
      </c>
      <c r="D33" s="103">
        <v>2</v>
      </c>
      <c r="E33" s="103">
        <v>137</v>
      </c>
      <c r="F33" s="103">
        <v>138</v>
      </c>
      <c r="G33" s="103">
        <v>1</v>
      </c>
    </row>
    <row r="34" spans="1:7" s="100" customFormat="1" ht="21" customHeight="1" x14ac:dyDescent="0.25">
      <c r="A34" s="150"/>
      <c r="B34" s="13" t="s">
        <v>37</v>
      </c>
      <c r="C34" s="102">
        <v>67</v>
      </c>
      <c r="D34" s="103">
        <v>23</v>
      </c>
      <c r="E34" s="103">
        <v>44</v>
      </c>
      <c r="F34" s="103">
        <v>57</v>
      </c>
      <c r="G34" s="103">
        <v>10</v>
      </c>
    </row>
    <row r="35" spans="1:7" s="100" customFormat="1" ht="21" customHeight="1" x14ac:dyDescent="0.25">
      <c r="A35" s="150"/>
      <c r="B35" s="13" t="s">
        <v>38</v>
      </c>
      <c r="C35" s="102" t="s">
        <v>61</v>
      </c>
      <c r="D35" s="103" t="s">
        <v>61</v>
      </c>
      <c r="E35" s="103" t="s">
        <v>61</v>
      </c>
      <c r="F35" s="103" t="s">
        <v>61</v>
      </c>
      <c r="G35" s="103" t="s">
        <v>61</v>
      </c>
    </row>
    <row r="36" spans="1:7" s="5" customFormat="1" ht="21" customHeight="1" x14ac:dyDescent="0.25">
      <c r="A36" s="32"/>
      <c r="B36" s="78" t="s">
        <v>39</v>
      </c>
      <c r="C36" s="146" t="s">
        <v>61</v>
      </c>
      <c r="D36" s="107" t="s">
        <v>61</v>
      </c>
      <c r="E36" s="107" t="s">
        <v>61</v>
      </c>
      <c r="F36" s="107" t="s">
        <v>61</v>
      </c>
      <c r="G36" s="107" t="s">
        <v>61</v>
      </c>
    </row>
    <row r="37" spans="1:7" s="5" customFormat="1" x14ac:dyDescent="0.25">
      <c r="B37" s="2"/>
      <c r="C37" s="39"/>
      <c r="D37" s="39"/>
      <c r="E37" s="39"/>
      <c r="F37" s="39"/>
      <c r="G37" s="24" t="s">
        <v>40</v>
      </c>
    </row>
    <row r="38" spans="1:7" s="5" customFormat="1" x14ac:dyDescent="0.25">
      <c r="A38" s="5" t="s">
        <v>41</v>
      </c>
      <c r="B38" s="101"/>
      <c r="C38" s="101"/>
      <c r="D38" s="101"/>
      <c r="E38" s="101"/>
      <c r="F38" s="101"/>
      <c r="G38" s="101"/>
    </row>
  </sheetData>
  <sheetProtection formatCells="0"/>
  <customSheetViews>
    <customSheetView guid="{2E109099-00A8-4250-899D-CF6116114624}" scale="85" showPageBreaks="1" printArea="1" view="pageLayout">
      <selection activeCell="C14" sqref="C14"/>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selection activeCell="D1" sqref="D1"/>
      <pageMargins left="0" right="0" top="0" bottom="0" header="0" footer="0"/>
      <printOptions horizontalCentered="1"/>
      <pageSetup paperSize="9" orientation="portrait" r:id="rId2"/>
      <headerFooter alignWithMargins="0"/>
    </customSheetView>
    <customSheetView guid="{F1FAECAD-D4CC-49FD-AE7F-E381CDF04327}" topLeftCell="A21">
      <selection activeCell="A38" sqref="A38"/>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showPageBreaks="1" printArea="1" topLeftCell="A21">
      <selection activeCell="A38" sqref="A38"/>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selection activeCell="C17" sqref="C17"/>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10">
    <mergeCell ref="C8:E8"/>
    <mergeCell ref="F8:F9"/>
    <mergeCell ref="G8:G9"/>
    <mergeCell ref="A3:G3"/>
    <mergeCell ref="A8:B9"/>
    <mergeCell ref="A10:B10"/>
    <mergeCell ref="A11:B11"/>
    <mergeCell ref="A12:B12"/>
    <mergeCell ref="A13:B13"/>
    <mergeCell ref="A14:B14"/>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3"/>
  <sheetViews>
    <sheetView view="pageLayout" zoomScale="85" zoomScaleNormal="100" zoomScaleSheetLayoutView="100" zoomScalePageLayoutView="85" workbookViewId="0"/>
  </sheetViews>
  <sheetFormatPr defaultColWidth="5.86328125" defaultRowHeight="12" x14ac:dyDescent="0.25"/>
  <cols>
    <col min="1" max="1" width="5.1328125" style="2" customWidth="1"/>
    <col min="2" max="2" width="17.86328125" style="2" customWidth="1"/>
    <col min="3" max="7" width="15.53125" style="2" customWidth="1"/>
    <col min="8" max="16384" width="5.86328125" style="2"/>
  </cols>
  <sheetData>
    <row r="1" spans="1:14" s="4" customFormat="1" ht="18.75" x14ac:dyDescent="0.25">
      <c r="A1" s="4" t="str">
        <f ca="1">MID(CELL("FILENAME",A1),FIND("]",CELL("FILENAME",A1))+1,99)&amp;"　"&amp;"民事調停事件"</f>
        <v>117　民事調停事件</v>
      </c>
      <c r="H1" s="79"/>
      <c r="I1" s="79"/>
      <c r="J1" s="79"/>
      <c r="K1" s="79"/>
      <c r="L1" s="79"/>
    </row>
    <row r="2" spans="1:14" s="5" customFormat="1" x14ac:dyDescent="0.25">
      <c r="C2" s="34"/>
      <c r="D2" s="34"/>
      <c r="E2" s="34"/>
      <c r="F2" s="34"/>
      <c r="G2" s="34"/>
      <c r="H2" s="34"/>
      <c r="I2" s="34"/>
      <c r="J2" s="34"/>
      <c r="K2" s="34"/>
      <c r="L2" s="34"/>
    </row>
    <row r="3" spans="1:14" s="101" customFormat="1" ht="24" customHeight="1" x14ac:dyDescent="0.25">
      <c r="A3" s="175" t="s">
        <v>42</v>
      </c>
      <c r="B3" s="175"/>
      <c r="C3" s="175"/>
      <c r="D3" s="175"/>
      <c r="E3" s="175"/>
      <c r="F3" s="175"/>
      <c r="G3" s="175"/>
      <c r="H3" s="80"/>
      <c r="I3" s="80"/>
      <c r="J3" s="80"/>
      <c r="K3" s="80"/>
      <c r="L3" s="80"/>
      <c r="M3" s="27"/>
      <c r="N3" s="27"/>
    </row>
    <row r="4" spans="1:14" s="5" customFormat="1" x14ac:dyDescent="0.25">
      <c r="A4" s="101"/>
      <c r="B4" s="101"/>
      <c r="C4" s="101"/>
      <c r="D4" s="101"/>
      <c r="E4" s="101"/>
      <c r="F4" s="101"/>
      <c r="G4" s="101"/>
      <c r="H4" s="81"/>
      <c r="I4" s="81"/>
      <c r="J4" s="81"/>
      <c r="K4" s="81"/>
      <c r="L4" s="81"/>
      <c r="M4" s="2"/>
      <c r="N4" s="2"/>
    </row>
    <row r="5" spans="1:14" s="101" customFormat="1" ht="1.25" customHeight="1" x14ac:dyDescent="0.25">
      <c r="H5" s="80"/>
      <c r="I5" s="80"/>
      <c r="J5" s="80"/>
      <c r="K5" s="80"/>
      <c r="L5" s="80"/>
      <c r="M5" s="27"/>
      <c r="N5" s="27"/>
    </row>
    <row r="6" spans="1:14" s="5" customFormat="1" ht="1.25" customHeight="1" x14ac:dyDescent="0.25">
      <c r="A6" s="101"/>
      <c r="B6" s="101"/>
      <c r="C6" s="101"/>
      <c r="D6" s="101"/>
      <c r="E6" s="101"/>
      <c r="F6" s="101"/>
      <c r="G6" s="101"/>
      <c r="H6" s="81"/>
      <c r="I6" s="81"/>
      <c r="J6" s="81"/>
      <c r="K6" s="81"/>
      <c r="L6" s="81"/>
      <c r="M6" s="2"/>
      <c r="N6" s="2"/>
    </row>
    <row r="7" spans="1:14" s="5" customFormat="1" x14ac:dyDescent="0.25">
      <c r="A7" s="76" t="s">
        <v>43</v>
      </c>
      <c r="B7" s="76"/>
      <c r="C7" s="82"/>
      <c r="D7" s="81"/>
      <c r="E7" s="81"/>
      <c r="F7" s="81"/>
      <c r="G7" s="81"/>
      <c r="H7" s="81"/>
      <c r="I7" s="81"/>
      <c r="J7" s="81"/>
      <c r="K7" s="81"/>
      <c r="L7" s="81"/>
      <c r="M7" s="2"/>
      <c r="N7" s="2"/>
    </row>
    <row r="8" spans="1:14" s="5" customFormat="1" ht="28.35" customHeight="1" x14ac:dyDescent="0.25">
      <c r="A8" s="176" t="s">
        <v>6</v>
      </c>
      <c r="B8" s="177"/>
      <c r="C8" s="180" t="s">
        <v>44</v>
      </c>
      <c r="D8" s="169"/>
      <c r="E8" s="169"/>
      <c r="F8" s="181" t="s">
        <v>45</v>
      </c>
      <c r="G8" s="183" t="s">
        <v>46</v>
      </c>
      <c r="H8" s="83"/>
      <c r="I8" s="83"/>
      <c r="J8" s="83"/>
      <c r="K8" s="83"/>
      <c r="L8" s="84"/>
    </row>
    <row r="9" spans="1:14" s="5" customFormat="1" ht="28.35" customHeight="1" x14ac:dyDescent="0.25">
      <c r="A9" s="178"/>
      <c r="B9" s="179"/>
      <c r="C9" s="85" t="s">
        <v>47</v>
      </c>
      <c r="D9" s="85" t="s">
        <v>48</v>
      </c>
      <c r="E9" s="85" t="s">
        <v>49</v>
      </c>
      <c r="F9" s="182"/>
      <c r="G9" s="174"/>
      <c r="H9" s="83"/>
      <c r="I9" s="83"/>
      <c r="J9" s="84"/>
      <c r="K9" s="34"/>
      <c r="L9" s="34"/>
    </row>
    <row r="10" spans="1:14" ht="42" customHeight="1" x14ac:dyDescent="0.25">
      <c r="A10" s="164" t="s">
        <v>13</v>
      </c>
      <c r="B10" s="165"/>
      <c r="C10" s="10">
        <v>78</v>
      </c>
      <c r="D10" s="11">
        <v>17</v>
      </c>
      <c r="E10" s="11">
        <v>61</v>
      </c>
      <c r="F10" s="11">
        <v>57</v>
      </c>
      <c r="G10" s="11">
        <v>21</v>
      </c>
      <c r="H10" s="86"/>
      <c r="I10" s="81"/>
      <c r="J10" s="81"/>
      <c r="K10" s="81"/>
      <c r="L10" s="81"/>
    </row>
    <row r="11" spans="1:14" ht="42" customHeight="1" x14ac:dyDescent="0.25">
      <c r="A11" s="160" t="s">
        <v>14</v>
      </c>
      <c r="B11" s="161"/>
      <c r="C11" s="87">
        <v>71</v>
      </c>
      <c r="D11" s="11">
        <v>21</v>
      </c>
      <c r="E11" s="11">
        <v>50</v>
      </c>
      <c r="F11" s="11">
        <v>53</v>
      </c>
      <c r="G11" s="11">
        <v>18</v>
      </c>
      <c r="H11" s="86"/>
      <c r="I11" s="81"/>
      <c r="J11" s="81"/>
      <c r="K11" s="81"/>
      <c r="L11" s="81"/>
    </row>
    <row r="12" spans="1:14" ht="42" customHeight="1" x14ac:dyDescent="0.25">
      <c r="A12" s="160" t="s">
        <v>15</v>
      </c>
      <c r="B12" s="161"/>
      <c r="C12" s="104">
        <v>62</v>
      </c>
      <c r="D12" s="103">
        <v>18</v>
      </c>
      <c r="E12" s="103">
        <v>44</v>
      </c>
      <c r="F12" s="103">
        <v>52</v>
      </c>
      <c r="G12" s="103">
        <v>10</v>
      </c>
      <c r="H12" s="86"/>
      <c r="I12" s="81"/>
      <c r="J12" s="81"/>
      <c r="K12" s="81"/>
      <c r="L12" s="81"/>
    </row>
    <row r="13" spans="1:14" ht="42" customHeight="1" x14ac:dyDescent="0.25">
      <c r="A13" s="160" t="s">
        <v>16</v>
      </c>
      <c r="B13" s="161"/>
      <c r="C13" s="104">
        <v>71</v>
      </c>
      <c r="D13" s="103">
        <v>10</v>
      </c>
      <c r="E13" s="103">
        <v>61</v>
      </c>
      <c r="F13" s="103">
        <v>48</v>
      </c>
      <c r="G13" s="103">
        <v>23</v>
      </c>
      <c r="H13" s="86"/>
      <c r="I13" s="81"/>
      <c r="J13" s="81"/>
      <c r="K13" s="81"/>
      <c r="L13" s="81"/>
    </row>
    <row r="14" spans="1:14" ht="42" customHeight="1" x14ac:dyDescent="0.25">
      <c r="A14" s="160" t="s">
        <v>17</v>
      </c>
      <c r="B14" s="167"/>
      <c r="C14" s="147">
        <v>67</v>
      </c>
      <c r="D14" s="145">
        <v>23</v>
      </c>
      <c r="E14" s="145">
        <v>44</v>
      </c>
      <c r="F14" s="145">
        <v>57</v>
      </c>
      <c r="G14" s="145">
        <v>10</v>
      </c>
      <c r="H14" s="86"/>
      <c r="I14" s="81"/>
      <c r="J14" s="81"/>
      <c r="K14" s="81"/>
      <c r="L14" s="81"/>
    </row>
    <row r="15" spans="1:14" ht="42" customHeight="1" x14ac:dyDescent="0.25">
      <c r="A15" s="150"/>
      <c r="B15" s="9" t="s">
        <v>50</v>
      </c>
      <c r="C15" s="102">
        <v>40</v>
      </c>
      <c r="D15" s="103">
        <v>14</v>
      </c>
      <c r="E15" s="103">
        <v>26</v>
      </c>
      <c r="F15" s="103">
        <v>33</v>
      </c>
      <c r="G15" s="103">
        <v>7</v>
      </c>
      <c r="H15" s="39"/>
      <c r="I15" s="39"/>
      <c r="J15" s="39"/>
      <c r="K15" s="39"/>
    </row>
    <row r="16" spans="1:14" ht="42" customHeight="1" x14ac:dyDescent="0.25">
      <c r="A16" s="150"/>
      <c r="B16" s="13" t="s">
        <v>51</v>
      </c>
      <c r="C16" s="102">
        <v>18</v>
      </c>
      <c r="D16" s="103">
        <v>8</v>
      </c>
      <c r="E16" s="103">
        <v>10</v>
      </c>
      <c r="F16" s="103">
        <v>15</v>
      </c>
      <c r="G16" s="103">
        <v>3</v>
      </c>
      <c r="H16" s="39"/>
      <c r="I16" s="39"/>
      <c r="J16" s="39"/>
      <c r="K16" s="39"/>
    </row>
    <row r="17" spans="1:11" ht="42" customHeight="1" x14ac:dyDescent="0.25">
      <c r="A17" s="150"/>
      <c r="B17" s="13" t="s">
        <v>52</v>
      </c>
      <c r="C17" s="102" t="s">
        <v>61</v>
      </c>
      <c r="D17" s="103" t="s">
        <v>61</v>
      </c>
      <c r="E17" s="103" t="s">
        <v>61</v>
      </c>
      <c r="F17" s="103" t="s">
        <v>61</v>
      </c>
      <c r="G17" s="103" t="s">
        <v>61</v>
      </c>
      <c r="H17" s="39"/>
      <c r="I17" s="39"/>
      <c r="J17" s="39"/>
      <c r="K17" s="39"/>
    </row>
    <row r="18" spans="1:11" ht="42" customHeight="1" x14ac:dyDescent="0.25">
      <c r="A18" s="150"/>
      <c r="B18" s="13" t="s">
        <v>53</v>
      </c>
      <c r="C18" s="102">
        <v>2</v>
      </c>
      <c r="D18" s="103" t="s">
        <v>61</v>
      </c>
      <c r="E18" s="103">
        <v>2</v>
      </c>
      <c r="F18" s="103">
        <v>2</v>
      </c>
      <c r="G18" s="103" t="s">
        <v>61</v>
      </c>
      <c r="H18" s="39"/>
      <c r="I18" s="39"/>
      <c r="J18" s="39"/>
      <c r="K18" s="39"/>
    </row>
    <row r="19" spans="1:11" ht="42" customHeight="1" x14ac:dyDescent="0.25">
      <c r="A19" s="150"/>
      <c r="B19" s="13" t="s">
        <v>54</v>
      </c>
      <c r="C19" s="102">
        <v>7</v>
      </c>
      <c r="D19" s="103">
        <v>1</v>
      </c>
      <c r="E19" s="103">
        <v>6</v>
      </c>
      <c r="F19" s="103">
        <v>7</v>
      </c>
      <c r="G19" s="103" t="s">
        <v>61</v>
      </c>
      <c r="H19" s="39"/>
      <c r="I19" s="39"/>
      <c r="J19" s="39"/>
      <c r="K19" s="39"/>
    </row>
    <row r="20" spans="1:11" ht="42" customHeight="1" x14ac:dyDescent="0.25">
      <c r="A20" s="150"/>
      <c r="B20" s="13" t="s">
        <v>55</v>
      </c>
      <c r="C20" s="102" t="s">
        <v>61</v>
      </c>
      <c r="D20" s="103" t="s">
        <v>61</v>
      </c>
      <c r="E20" s="103" t="s">
        <v>61</v>
      </c>
      <c r="F20" s="103" t="s">
        <v>61</v>
      </c>
      <c r="G20" s="103" t="s">
        <v>61</v>
      </c>
      <c r="H20" s="39"/>
      <c r="I20" s="39"/>
      <c r="J20" s="39"/>
      <c r="K20" s="39"/>
    </row>
    <row r="21" spans="1:11" ht="42" customHeight="1" x14ac:dyDescent="0.25">
      <c r="A21" s="32"/>
      <c r="B21" s="78" t="s">
        <v>56</v>
      </c>
      <c r="C21" s="146" t="s">
        <v>61</v>
      </c>
      <c r="D21" s="107" t="s">
        <v>61</v>
      </c>
      <c r="E21" s="107" t="s">
        <v>61</v>
      </c>
      <c r="F21" s="107" t="s">
        <v>61</v>
      </c>
      <c r="G21" s="107" t="s">
        <v>61</v>
      </c>
      <c r="H21" s="39"/>
      <c r="I21" s="39"/>
      <c r="J21" s="39"/>
      <c r="K21" s="39"/>
    </row>
    <row r="22" spans="1:11" x14ac:dyDescent="0.25">
      <c r="G22" s="65" t="s">
        <v>57</v>
      </c>
    </row>
    <row r="23" spans="1:11" x14ac:dyDescent="0.25">
      <c r="A23" s="5" t="s">
        <v>41</v>
      </c>
    </row>
  </sheetData>
  <sheetProtection formatCells="0"/>
  <customSheetViews>
    <customSheetView guid="{2E109099-00A8-4250-899D-CF6116114624}" scale="85" showPageBreaks="1" printArea="1" view="pageLayout">
      <selection activeCell="C14" sqref="C14:G21"/>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selection activeCell="D1" sqref="D1"/>
      <pageMargins left="0" right="0" top="0" bottom="0" header="0" footer="0"/>
      <printOptions horizontalCentered="1"/>
      <pageSetup paperSize="9" scale="67" orientation="portrait" r:id="rId2"/>
      <headerFooter alignWithMargins="0"/>
    </customSheetView>
    <customSheetView guid="{F1FAECAD-D4CC-49FD-AE7F-E381CDF04327}">
      <selection activeCell="E10" sqref="E10"/>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selection activeCell="E10" sqref="E10"/>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topLeftCell="A11">
      <selection activeCell="F14" sqref="F14"/>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10">
    <mergeCell ref="A3:G3"/>
    <mergeCell ref="C8:E8"/>
    <mergeCell ref="F8:F9"/>
    <mergeCell ref="G8:G9"/>
    <mergeCell ref="A8:B9"/>
    <mergeCell ref="A10:B10"/>
    <mergeCell ref="A11:B11"/>
    <mergeCell ref="A12:B12"/>
    <mergeCell ref="A13:B13"/>
    <mergeCell ref="A14:B14"/>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9"/>
  <sheetViews>
    <sheetView view="pageLayout" zoomScale="85" zoomScaleNormal="100" zoomScaleSheetLayoutView="100" zoomScalePageLayoutView="85" workbookViewId="0"/>
  </sheetViews>
  <sheetFormatPr defaultColWidth="1.796875" defaultRowHeight="12" x14ac:dyDescent="0.25"/>
  <cols>
    <col min="1" max="1" width="4.86328125" style="2" customWidth="1"/>
    <col min="2" max="2" width="18.1328125" style="2" customWidth="1"/>
    <col min="3" max="7" width="15.53125" style="2" customWidth="1"/>
    <col min="8" max="16384" width="1.796875" style="2"/>
  </cols>
  <sheetData>
    <row r="1" spans="1:8" s="4" customFormat="1" ht="18.75" x14ac:dyDescent="0.25">
      <c r="A1" s="4" t="str">
        <f ca="1">MID(CELL("FILENAME",A1),FIND("]",CELL("FILENAME",A1))+1,99)&amp;"　"&amp;"刑事事件"</f>
        <v>118　刑事事件</v>
      </c>
    </row>
    <row r="2" spans="1:8" s="5" customFormat="1" x14ac:dyDescent="0.25"/>
    <row r="3" spans="1:8" s="101" customFormat="1" ht="24" customHeight="1" x14ac:dyDescent="0.25">
      <c r="A3" s="175" t="s">
        <v>58</v>
      </c>
      <c r="B3" s="175"/>
      <c r="C3" s="175"/>
      <c r="D3" s="175"/>
      <c r="E3" s="175"/>
      <c r="F3" s="175"/>
      <c r="G3" s="175"/>
    </row>
    <row r="4" spans="1:8" s="101" customFormat="1" x14ac:dyDescent="0.25"/>
    <row r="5" spans="1:8" s="101" customFormat="1" ht="1.25" customHeight="1" x14ac:dyDescent="0.25"/>
    <row r="6" spans="1:8" s="101" customFormat="1" ht="1.25" customHeight="1" x14ac:dyDescent="0.25"/>
    <row r="7" spans="1:8" s="100" customFormat="1" x14ac:dyDescent="0.25">
      <c r="A7" s="76" t="s">
        <v>59</v>
      </c>
      <c r="B7" s="76"/>
      <c r="C7" s="2"/>
      <c r="D7" s="2"/>
      <c r="E7" s="2"/>
      <c r="F7" s="2"/>
      <c r="G7" s="2"/>
      <c r="H7" s="2"/>
    </row>
    <row r="8" spans="1:8" ht="28.35" customHeight="1" x14ac:dyDescent="0.25">
      <c r="A8" s="176" t="s">
        <v>6</v>
      </c>
      <c r="B8" s="177"/>
      <c r="C8" s="168" t="s">
        <v>44</v>
      </c>
      <c r="D8" s="169"/>
      <c r="E8" s="170"/>
      <c r="F8" s="171" t="s">
        <v>45</v>
      </c>
      <c r="G8" s="173" t="s">
        <v>46</v>
      </c>
    </row>
    <row r="9" spans="1:8" ht="28.35" customHeight="1" x14ac:dyDescent="0.25">
      <c r="A9" s="178"/>
      <c r="B9" s="179"/>
      <c r="C9" s="25" t="s">
        <v>47</v>
      </c>
      <c r="D9" s="25" t="s">
        <v>48</v>
      </c>
      <c r="E9" s="25" t="s">
        <v>60</v>
      </c>
      <c r="F9" s="182"/>
      <c r="G9" s="174"/>
    </row>
    <row r="10" spans="1:8" ht="42" customHeight="1" x14ac:dyDescent="0.25">
      <c r="A10" s="164" t="s">
        <v>13</v>
      </c>
      <c r="B10" s="165"/>
      <c r="C10" s="10">
        <v>502</v>
      </c>
      <c r="D10" s="11" t="s">
        <v>61</v>
      </c>
      <c r="E10" s="11">
        <v>502</v>
      </c>
      <c r="F10" s="11">
        <v>497</v>
      </c>
      <c r="G10" s="11">
        <v>5</v>
      </c>
      <c r="H10" s="5"/>
    </row>
    <row r="11" spans="1:8" ht="42" customHeight="1" x14ac:dyDescent="0.25">
      <c r="A11" s="160" t="s">
        <v>14</v>
      </c>
      <c r="B11" s="161"/>
      <c r="C11" s="10">
        <v>568</v>
      </c>
      <c r="D11" s="11">
        <v>5</v>
      </c>
      <c r="E11" s="11">
        <v>563</v>
      </c>
      <c r="F11" s="11">
        <v>567</v>
      </c>
      <c r="G11" s="11">
        <v>1</v>
      </c>
      <c r="H11" s="5"/>
    </row>
    <row r="12" spans="1:8" ht="42" customHeight="1" x14ac:dyDescent="0.25">
      <c r="A12" s="160" t="s">
        <v>15</v>
      </c>
      <c r="B12" s="161"/>
      <c r="C12" s="102">
        <v>530</v>
      </c>
      <c r="D12" s="103">
        <v>1</v>
      </c>
      <c r="E12" s="103">
        <v>529</v>
      </c>
      <c r="F12" s="103">
        <v>530</v>
      </c>
      <c r="G12" s="103" t="s">
        <v>62</v>
      </c>
      <c r="H12" s="5"/>
    </row>
    <row r="13" spans="1:8" ht="42" customHeight="1" x14ac:dyDescent="0.25">
      <c r="A13" s="160" t="s">
        <v>16</v>
      </c>
      <c r="B13" s="161"/>
      <c r="C13" s="102">
        <v>726</v>
      </c>
      <c r="D13" s="103" t="s">
        <v>61</v>
      </c>
      <c r="E13" s="103">
        <v>726</v>
      </c>
      <c r="F13" s="103">
        <v>726</v>
      </c>
      <c r="G13" s="103" t="s">
        <v>61</v>
      </c>
      <c r="H13" s="5"/>
    </row>
    <row r="14" spans="1:8" ht="42" customHeight="1" x14ac:dyDescent="0.25">
      <c r="A14" s="160" t="s">
        <v>17</v>
      </c>
      <c r="B14" s="161"/>
      <c r="C14" s="144">
        <v>711</v>
      </c>
      <c r="D14" s="145" t="s">
        <v>61</v>
      </c>
      <c r="E14" s="145">
        <v>711</v>
      </c>
      <c r="F14" s="145">
        <v>711</v>
      </c>
      <c r="G14" s="145" t="s">
        <v>61</v>
      </c>
      <c r="H14" s="5"/>
    </row>
    <row r="15" spans="1:8" ht="42" customHeight="1" x14ac:dyDescent="0.25">
      <c r="A15" s="16"/>
      <c r="B15" s="77" t="s">
        <v>63</v>
      </c>
      <c r="C15" s="102" t="s">
        <v>61</v>
      </c>
      <c r="D15" s="103" t="s">
        <v>61</v>
      </c>
      <c r="E15" s="103" t="s">
        <v>61</v>
      </c>
      <c r="F15" s="103" t="s">
        <v>61</v>
      </c>
      <c r="G15" s="103" t="s">
        <v>61</v>
      </c>
      <c r="H15" s="5"/>
    </row>
    <row r="16" spans="1:8" ht="42" customHeight="1" x14ac:dyDescent="0.25">
      <c r="A16" s="150"/>
      <c r="B16" s="13" t="s">
        <v>64</v>
      </c>
      <c r="C16" s="102">
        <v>269</v>
      </c>
      <c r="D16" s="103" t="s">
        <v>61</v>
      </c>
      <c r="E16" s="103">
        <v>269</v>
      </c>
      <c r="F16" s="103">
        <v>269</v>
      </c>
      <c r="G16" s="103" t="s">
        <v>61</v>
      </c>
      <c r="H16" s="5"/>
    </row>
    <row r="17" spans="1:8" ht="42" customHeight="1" x14ac:dyDescent="0.25">
      <c r="A17" s="32"/>
      <c r="B17" s="78" t="s">
        <v>65</v>
      </c>
      <c r="C17" s="146">
        <v>442</v>
      </c>
      <c r="D17" s="107" t="s">
        <v>61</v>
      </c>
      <c r="E17" s="107">
        <v>442</v>
      </c>
      <c r="F17" s="107">
        <v>442</v>
      </c>
      <c r="G17" s="107" t="s">
        <v>61</v>
      </c>
      <c r="H17" s="5"/>
    </row>
    <row r="18" spans="1:8" x14ac:dyDescent="0.25">
      <c r="G18" s="65" t="s">
        <v>40</v>
      </c>
    </row>
    <row r="19" spans="1:8" x14ac:dyDescent="0.25">
      <c r="A19" s="5" t="s">
        <v>41</v>
      </c>
    </row>
  </sheetData>
  <sheetProtection formatCells="0"/>
  <customSheetViews>
    <customSheetView guid="{2E109099-00A8-4250-899D-CF6116114624}" scale="85" showPageBreaks="1" printArea="1" view="pageLayout">
      <selection activeCell="G14" sqref="G14"/>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selection activeCell="D1" sqref="D1"/>
      <pageMargins left="0" right="0" top="0" bottom="0" header="0" footer="0"/>
      <printOptions horizontalCentered="1"/>
      <pageSetup paperSize="9" orientation="portrait" r:id="rId2"/>
      <headerFooter alignWithMargins="0"/>
    </customSheetView>
    <customSheetView guid="{F1FAECAD-D4CC-49FD-AE7F-E381CDF04327}">
      <selection activeCell="C14" sqref="C14"/>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selection activeCell="C14" sqref="C14"/>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topLeftCell="A3">
      <selection activeCell="G15" sqref="G15"/>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10">
    <mergeCell ref="C8:E8"/>
    <mergeCell ref="F8:F9"/>
    <mergeCell ref="G8:G9"/>
    <mergeCell ref="A3:G3"/>
    <mergeCell ref="A8:B9"/>
    <mergeCell ref="A10:B10"/>
    <mergeCell ref="A11:B11"/>
    <mergeCell ref="A12:B12"/>
    <mergeCell ref="A13:B13"/>
    <mergeCell ref="A14:B14"/>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29"/>
  <sheetViews>
    <sheetView view="pageLayout" zoomScale="85" zoomScaleNormal="100" zoomScaleSheetLayoutView="100" zoomScalePageLayoutView="85" workbookViewId="0"/>
  </sheetViews>
  <sheetFormatPr defaultColWidth="1.796875" defaultRowHeight="12" x14ac:dyDescent="0.25"/>
  <cols>
    <col min="1" max="1" width="2.86328125" style="2" customWidth="1"/>
    <col min="2" max="2" width="15.46484375" style="2" customWidth="1"/>
    <col min="3" max="4" width="5.86328125" style="2" customWidth="1"/>
    <col min="5" max="6" width="6" style="2" customWidth="1"/>
    <col min="7" max="16" width="5.86328125" style="2" customWidth="1"/>
    <col min="17" max="16384" width="1.796875" style="2"/>
  </cols>
  <sheetData>
    <row r="1" spans="1:17" s="4" customFormat="1" ht="18.75" x14ac:dyDescent="0.25">
      <c r="A1" s="4" t="str">
        <f ca="1">MID(CELL("FILENAME",A1),FIND("]",CELL("FILENAME",A1))+1,99)&amp;"　"&amp;"刑事略式事件"</f>
        <v>119　刑事略式事件</v>
      </c>
    </row>
    <row r="2" spans="1:17" s="5" customFormat="1" x14ac:dyDescent="0.25"/>
    <row r="3" spans="1:17" s="101" customFormat="1" ht="24" customHeight="1" x14ac:dyDescent="0.25">
      <c r="A3" s="175" t="s">
        <v>66</v>
      </c>
      <c r="B3" s="175"/>
      <c r="C3" s="175"/>
      <c r="D3" s="175"/>
      <c r="E3" s="175"/>
      <c r="F3" s="175"/>
      <c r="G3" s="175"/>
      <c r="H3" s="175"/>
      <c r="I3" s="175"/>
      <c r="J3" s="175"/>
      <c r="K3" s="175"/>
      <c r="L3" s="175"/>
      <c r="M3" s="175"/>
      <c r="N3" s="175"/>
      <c r="O3" s="175"/>
      <c r="P3" s="175"/>
    </row>
    <row r="4" spans="1:17" s="101" customFormat="1" x14ac:dyDescent="0.25"/>
    <row r="5" spans="1:17" s="101" customFormat="1" ht="1.25" customHeight="1" x14ac:dyDescent="0.25"/>
    <row r="6" spans="1:17" s="101" customFormat="1" ht="1.25" customHeight="1" x14ac:dyDescent="0.25"/>
    <row r="7" spans="1:17" x14ac:dyDescent="0.25">
      <c r="A7" s="5" t="s">
        <v>67</v>
      </c>
      <c r="B7" s="5"/>
    </row>
    <row r="8" spans="1:17" s="35" customFormat="1" ht="20" customHeight="1" x14ac:dyDescent="0.25">
      <c r="A8" s="194" t="s">
        <v>6</v>
      </c>
      <c r="B8" s="195"/>
      <c r="C8" s="190" t="s">
        <v>68</v>
      </c>
      <c r="D8" s="169"/>
      <c r="E8" s="169"/>
      <c r="F8" s="169"/>
      <c r="G8" s="169"/>
      <c r="H8" s="169"/>
      <c r="I8" s="169"/>
      <c r="J8" s="169"/>
      <c r="K8" s="169"/>
      <c r="L8" s="169"/>
      <c r="M8" s="169"/>
      <c r="N8" s="169"/>
      <c r="O8" s="170"/>
      <c r="P8" s="184" t="s">
        <v>69</v>
      </c>
    </row>
    <row r="9" spans="1:17" s="35" customFormat="1" ht="20" customHeight="1" x14ac:dyDescent="0.25">
      <c r="A9" s="196"/>
      <c r="B9" s="197"/>
      <c r="C9" s="187" t="s">
        <v>70</v>
      </c>
      <c r="D9" s="191" t="s">
        <v>71</v>
      </c>
      <c r="E9" s="192"/>
      <c r="F9" s="192"/>
      <c r="G9" s="192"/>
      <c r="H9" s="192"/>
      <c r="I9" s="192"/>
      <c r="J9" s="192"/>
      <c r="K9" s="192"/>
      <c r="L9" s="192"/>
      <c r="M9" s="193"/>
      <c r="N9" s="188" t="s">
        <v>72</v>
      </c>
      <c r="O9" s="188" t="s">
        <v>73</v>
      </c>
      <c r="P9" s="185"/>
    </row>
    <row r="10" spans="1:17" s="35" customFormat="1" ht="98.75" customHeight="1" x14ac:dyDescent="0.25">
      <c r="A10" s="198"/>
      <c r="B10" s="199"/>
      <c r="C10" s="182"/>
      <c r="D10" s="51" t="s">
        <v>70</v>
      </c>
      <c r="E10" s="69" t="s">
        <v>74</v>
      </c>
      <c r="F10" s="69" t="s">
        <v>75</v>
      </c>
      <c r="G10" s="70" t="s">
        <v>76</v>
      </c>
      <c r="H10" s="71" t="s">
        <v>77</v>
      </c>
      <c r="I10" s="71" t="s">
        <v>78</v>
      </c>
      <c r="J10" s="71" t="s">
        <v>79</v>
      </c>
      <c r="K10" s="71" t="s">
        <v>80</v>
      </c>
      <c r="L10" s="71" t="s">
        <v>81</v>
      </c>
      <c r="M10" s="71" t="s">
        <v>82</v>
      </c>
      <c r="N10" s="189"/>
      <c r="O10" s="189"/>
      <c r="P10" s="186"/>
    </row>
    <row r="11" spans="1:17" s="5" customFormat="1" ht="30" customHeight="1" x14ac:dyDescent="0.25">
      <c r="A11" s="160" t="s">
        <v>13</v>
      </c>
      <c r="B11" s="161"/>
      <c r="C11" s="10">
        <v>194</v>
      </c>
      <c r="D11" s="11">
        <v>192</v>
      </c>
      <c r="E11" s="24">
        <v>1</v>
      </c>
      <c r="F11" s="11">
        <v>24</v>
      </c>
      <c r="G11" s="11">
        <v>63</v>
      </c>
      <c r="H11" s="11">
        <v>44</v>
      </c>
      <c r="I11" s="11">
        <v>57</v>
      </c>
      <c r="J11" s="11">
        <v>3</v>
      </c>
      <c r="K11" s="11" t="s">
        <v>61</v>
      </c>
      <c r="L11" s="11" t="s">
        <v>61</v>
      </c>
      <c r="M11" s="11" t="s">
        <v>61</v>
      </c>
      <c r="N11" s="11">
        <v>2</v>
      </c>
      <c r="O11" s="11" t="s">
        <v>61</v>
      </c>
      <c r="P11" s="11">
        <v>194</v>
      </c>
      <c r="Q11" s="2"/>
    </row>
    <row r="12" spans="1:17" s="5" customFormat="1" ht="30" customHeight="1" x14ac:dyDescent="0.25">
      <c r="A12" s="160" t="s">
        <v>14</v>
      </c>
      <c r="B12" s="161"/>
      <c r="C12" s="10">
        <v>208</v>
      </c>
      <c r="D12" s="11">
        <v>203</v>
      </c>
      <c r="E12" s="24" t="s">
        <v>61</v>
      </c>
      <c r="F12" s="11">
        <v>24</v>
      </c>
      <c r="G12" s="11">
        <v>51</v>
      </c>
      <c r="H12" s="11">
        <v>39</v>
      </c>
      <c r="I12" s="11">
        <v>85</v>
      </c>
      <c r="J12" s="11">
        <v>3</v>
      </c>
      <c r="K12" s="11">
        <v>1</v>
      </c>
      <c r="L12" s="11" t="s">
        <v>61</v>
      </c>
      <c r="M12" s="11" t="s">
        <v>61</v>
      </c>
      <c r="N12" s="11">
        <v>5</v>
      </c>
      <c r="O12" s="11" t="s">
        <v>61</v>
      </c>
      <c r="P12" s="11">
        <v>208</v>
      </c>
      <c r="Q12" s="2"/>
    </row>
    <row r="13" spans="1:17" s="5" customFormat="1" ht="30" customHeight="1" x14ac:dyDescent="0.25">
      <c r="A13" s="160" t="s">
        <v>15</v>
      </c>
      <c r="B13" s="161"/>
      <c r="C13" s="72">
        <v>196</v>
      </c>
      <c r="D13" s="73">
        <v>194</v>
      </c>
      <c r="E13" s="24" t="s">
        <v>61</v>
      </c>
      <c r="F13" s="73">
        <v>26</v>
      </c>
      <c r="G13" s="73">
        <v>49</v>
      </c>
      <c r="H13" s="73">
        <v>41</v>
      </c>
      <c r="I13" s="73">
        <v>71</v>
      </c>
      <c r="J13" s="73">
        <v>5</v>
      </c>
      <c r="K13" s="73">
        <v>1</v>
      </c>
      <c r="L13" s="73" t="s">
        <v>61</v>
      </c>
      <c r="M13" s="73">
        <v>1</v>
      </c>
      <c r="N13" s="73">
        <v>2</v>
      </c>
      <c r="O13" s="73" t="s">
        <v>61</v>
      </c>
      <c r="P13" s="73">
        <v>196</v>
      </c>
      <c r="Q13" s="2"/>
    </row>
    <row r="14" spans="1:17" s="5" customFormat="1" ht="30" customHeight="1" x14ac:dyDescent="0.25">
      <c r="A14" s="160" t="s">
        <v>16</v>
      </c>
      <c r="B14" s="161"/>
      <c r="C14" s="105">
        <v>255</v>
      </c>
      <c r="D14" s="106">
        <v>255</v>
      </c>
      <c r="E14" s="24" t="s">
        <v>61</v>
      </c>
      <c r="F14" s="106">
        <v>37</v>
      </c>
      <c r="G14" s="106">
        <v>69</v>
      </c>
      <c r="H14" s="106">
        <v>42</v>
      </c>
      <c r="I14" s="106">
        <v>70</v>
      </c>
      <c r="J14" s="106">
        <v>14</v>
      </c>
      <c r="K14" s="106">
        <v>4</v>
      </c>
      <c r="L14" s="106" t="s">
        <v>61</v>
      </c>
      <c r="M14" s="106">
        <v>19</v>
      </c>
      <c r="N14" s="106" t="s">
        <v>61</v>
      </c>
      <c r="O14" s="106" t="s">
        <v>61</v>
      </c>
      <c r="P14" s="106">
        <v>254</v>
      </c>
      <c r="Q14" s="2"/>
    </row>
    <row r="15" spans="1:17" s="5" customFormat="1" ht="30" customHeight="1" x14ac:dyDescent="0.25">
      <c r="A15" s="160" t="s">
        <v>17</v>
      </c>
      <c r="B15" s="161"/>
      <c r="C15" s="138">
        <v>269</v>
      </c>
      <c r="D15" s="139">
        <v>268</v>
      </c>
      <c r="E15" s="140" t="s">
        <v>61</v>
      </c>
      <c r="F15" s="139">
        <v>32</v>
      </c>
      <c r="G15" s="139">
        <v>65</v>
      </c>
      <c r="H15" s="139">
        <v>40</v>
      </c>
      <c r="I15" s="139">
        <v>92</v>
      </c>
      <c r="J15" s="139">
        <v>11</v>
      </c>
      <c r="K15" s="139">
        <v>1</v>
      </c>
      <c r="L15" s="139" t="s">
        <v>61</v>
      </c>
      <c r="M15" s="139">
        <v>27</v>
      </c>
      <c r="N15" s="139">
        <v>1</v>
      </c>
      <c r="O15" s="139" t="s">
        <v>61</v>
      </c>
      <c r="P15" s="139">
        <v>267</v>
      </c>
      <c r="Q15" s="2"/>
    </row>
    <row r="16" spans="1:17" s="5" customFormat="1" ht="30" customHeight="1" x14ac:dyDescent="0.25">
      <c r="A16" s="150"/>
      <c r="B16" s="9" t="s">
        <v>83</v>
      </c>
      <c r="C16" s="105" t="s">
        <v>61</v>
      </c>
      <c r="D16" s="106" t="s">
        <v>61</v>
      </c>
      <c r="E16" s="24" t="s">
        <v>61</v>
      </c>
      <c r="F16" s="106" t="s">
        <v>61</v>
      </c>
      <c r="G16" s="106" t="s">
        <v>61</v>
      </c>
      <c r="H16" s="106" t="s">
        <v>61</v>
      </c>
      <c r="I16" s="106" t="s">
        <v>61</v>
      </c>
      <c r="J16" s="106" t="s">
        <v>61</v>
      </c>
      <c r="K16" s="106" t="s">
        <v>61</v>
      </c>
      <c r="L16" s="106" t="s">
        <v>61</v>
      </c>
      <c r="M16" s="106" t="s">
        <v>61</v>
      </c>
      <c r="N16" s="106" t="s">
        <v>61</v>
      </c>
      <c r="O16" s="106" t="s">
        <v>61</v>
      </c>
      <c r="P16" s="103" t="s">
        <v>61</v>
      </c>
      <c r="Q16" s="2"/>
    </row>
    <row r="17" spans="1:17" s="5" customFormat="1" ht="30" customHeight="1" x14ac:dyDescent="0.25">
      <c r="A17" s="150"/>
      <c r="B17" s="13" t="s">
        <v>84</v>
      </c>
      <c r="C17" s="105" t="s">
        <v>61</v>
      </c>
      <c r="D17" s="106" t="s">
        <v>61</v>
      </c>
      <c r="E17" s="24" t="s">
        <v>61</v>
      </c>
      <c r="F17" s="106" t="s">
        <v>61</v>
      </c>
      <c r="G17" s="106" t="s">
        <v>61</v>
      </c>
      <c r="H17" s="106" t="s">
        <v>61</v>
      </c>
      <c r="I17" s="106" t="s">
        <v>61</v>
      </c>
      <c r="J17" s="106" t="s">
        <v>61</v>
      </c>
      <c r="K17" s="106" t="s">
        <v>61</v>
      </c>
      <c r="L17" s="106" t="s">
        <v>61</v>
      </c>
      <c r="M17" s="106" t="s">
        <v>61</v>
      </c>
      <c r="N17" s="106" t="s">
        <v>61</v>
      </c>
      <c r="O17" s="106" t="s">
        <v>61</v>
      </c>
      <c r="P17" s="106" t="s">
        <v>61</v>
      </c>
      <c r="Q17" s="2"/>
    </row>
    <row r="18" spans="1:17" s="5" customFormat="1" ht="30" customHeight="1" x14ac:dyDescent="0.25">
      <c r="A18" s="14"/>
      <c r="B18" s="15" t="s">
        <v>85</v>
      </c>
      <c r="C18" s="105">
        <v>2</v>
      </c>
      <c r="D18" s="106">
        <v>2</v>
      </c>
      <c r="E18" s="24" t="s">
        <v>61</v>
      </c>
      <c r="F18" s="106" t="s">
        <v>61</v>
      </c>
      <c r="G18" s="106">
        <v>1</v>
      </c>
      <c r="H18" s="106">
        <v>1</v>
      </c>
      <c r="I18" s="106" t="s">
        <v>61</v>
      </c>
      <c r="J18" s="106" t="s">
        <v>61</v>
      </c>
      <c r="K18" s="106" t="s">
        <v>61</v>
      </c>
      <c r="L18" s="106" t="s">
        <v>61</v>
      </c>
      <c r="M18" s="106" t="s">
        <v>61</v>
      </c>
      <c r="N18" s="106" t="s">
        <v>61</v>
      </c>
      <c r="O18" s="106" t="s">
        <v>61</v>
      </c>
      <c r="P18" s="106">
        <v>2</v>
      </c>
      <c r="Q18" s="2"/>
    </row>
    <row r="19" spans="1:17" ht="30" customHeight="1" x14ac:dyDescent="0.25">
      <c r="A19" s="150"/>
      <c r="B19" s="13" t="s">
        <v>86</v>
      </c>
      <c r="C19" s="105">
        <v>3</v>
      </c>
      <c r="D19" s="106">
        <v>3</v>
      </c>
      <c r="E19" s="24" t="s">
        <v>61</v>
      </c>
      <c r="F19" s="24" t="s">
        <v>61</v>
      </c>
      <c r="G19" s="106">
        <v>1</v>
      </c>
      <c r="H19" s="106" t="s">
        <v>61</v>
      </c>
      <c r="I19" s="106">
        <v>2</v>
      </c>
      <c r="J19" s="106" t="s">
        <v>61</v>
      </c>
      <c r="K19" s="106" t="s">
        <v>61</v>
      </c>
      <c r="L19" s="106" t="s">
        <v>61</v>
      </c>
      <c r="M19" s="106" t="s">
        <v>61</v>
      </c>
      <c r="N19" s="106" t="s">
        <v>61</v>
      </c>
      <c r="O19" s="106" t="s">
        <v>61</v>
      </c>
      <c r="P19" s="106">
        <v>3</v>
      </c>
    </row>
    <row r="20" spans="1:17" s="5" customFormat="1" ht="30" customHeight="1" x14ac:dyDescent="0.25">
      <c r="A20" s="150"/>
      <c r="B20" s="13" t="s">
        <v>87</v>
      </c>
      <c r="C20" s="105">
        <v>1</v>
      </c>
      <c r="D20" s="106">
        <v>1</v>
      </c>
      <c r="E20" s="24" t="s">
        <v>61</v>
      </c>
      <c r="F20" s="24" t="s">
        <v>61</v>
      </c>
      <c r="G20" s="106" t="s">
        <v>61</v>
      </c>
      <c r="H20" s="106">
        <v>1</v>
      </c>
      <c r="I20" s="106" t="s">
        <v>61</v>
      </c>
      <c r="J20" s="106" t="s">
        <v>61</v>
      </c>
      <c r="K20" s="106" t="s">
        <v>61</v>
      </c>
      <c r="L20" s="106" t="s">
        <v>61</v>
      </c>
      <c r="M20" s="106" t="s">
        <v>61</v>
      </c>
      <c r="N20" s="106" t="s">
        <v>61</v>
      </c>
      <c r="O20" s="106" t="s">
        <v>61</v>
      </c>
      <c r="P20" s="106">
        <v>1</v>
      </c>
      <c r="Q20" s="2"/>
    </row>
    <row r="21" spans="1:17" s="5" customFormat="1" ht="30" customHeight="1" x14ac:dyDescent="0.25">
      <c r="A21" s="14"/>
      <c r="B21" s="15" t="s">
        <v>88</v>
      </c>
      <c r="C21" s="105">
        <v>103</v>
      </c>
      <c r="D21" s="106">
        <v>103</v>
      </c>
      <c r="E21" s="24" t="s">
        <v>61</v>
      </c>
      <c r="F21" s="106">
        <v>9</v>
      </c>
      <c r="G21" s="106">
        <v>27</v>
      </c>
      <c r="H21" s="106">
        <v>18</v>
      </c>
      <c r="I21" s="106">
        <v>49</v>
      </c>
      <c r="J21" s="106" t="s">
        <v>61</v>
      </c>
      <c r="K21" s="106" t="s">
        <v>61</v>
      </c>
      <c r="L21" s="106" t="s">
        <v>61</v>
      </c>
      <c r="M21" s="106" t="s">
        <v>61</v>
      </c>
      <c r="N21" s="106" t="s">
        <v>61</v>
      </c>
      <c r="O21" s="106" t="s">
        <v>61</v>
      </c>
      <c r="P21" s="106">
        <v>103</v>
      </c>
      <c r="Q21" s="2"/>
    </row>
    <row r="22" spans="1:17" s="5" customFormat="1" ht="30" customHeight="1" x14ac:dyDescent="0.25">
      <c r="A22" s="150"/>
      <c r="B22" s="13" t="s">
        <v>89</v>
      </c>
      <c r="C22" s="105">
        <v>101</v>
      </c>
      <c r="D22" s="106">
        <v>101</v>
      </c>
      <c r="E22" s="24" t="s">
        <v>61</v>
      </c>
      <c r="F22" s="106">
        <v>18</v>
      </c>
      <c r="G22" s="106">
        <v>23</v>
      </c>
      <c r="H22" s="106">
        <v>4</v>
      </c>
      <c r="I22" s="106">
        <v>18</v>
      </c>
      <c r="J22" s="106">
        <v>10</v>
      </c>
      <c r="K22" s="106">
        <v>1</v>
      </c>
      <c r="L22" s="106" t="s">
        <v>61</v>
      </c>
      <c r="M22" s="106">
        <v>27</v>
      </c>
      <c r="N22" s="106" t="s">
        <v>61</v>
      </c>
      <c r="O22" s="106" t="s">
        <v>61</v>
      </c>
      <c r="P22" s="106">
        <v>101</v>
      </c>
      <c r="Q22" s="2"/>
    </row>
    <row r="23" spans="1:17" s="5" customFormat="1" ht="30" customHeight="1" x14ac:dyDescent="0.25">
      <c r="A23" s="18"/>
      <c r="B23" s="74" t="s">
        <v>90</v>
      </c>
      <c r="C23" s="105" t="s">
        <v>61</v>
      </c>
      <c r="D23" s="106" t="s">
        <v>61</v>
      </c>
      <c r="E23" s="24" t="s">
        <v>61</v>
      </c>
      <c r="F23" s="24" t="s">
        <v>61</v>
      </c>
      <c r="G23" s="106" t="s">
        <v>61</v>
      </c>
      <c r="H23" s="106" t="s">
        <v>61</v>
      </c>
      <c r="I23" s="141" t="s">
        <v>61</v>
      </c>
      <c r="J23" s="141" t="s">
        <v>61</v>
      </c>
      <c r="K23" s="106" t="s">
        <v>61</v>
      </c>
      <c r="L23" s="106" t="s">
        <v>61</v>
      </c>
      <c r="M23" s="106" t="s">
        <v>61</v>
      </c>
      <c r="N23" s="106" t="s">
        <v>61</v>
      </c>
      <c r="O23" s="106" t="s">
        <v>61</v>
      </c>
      <c r="P23" s="106" t="s">
        <v>61</v>
      </c>
      <c r="Q23" s="2"/>
    </row>
    <row r="24" spans="1:17" ht="30" customHeight="1" x14ac:dyDescent="0.25">
      <c r="A24" s="150"/>
      <c r="B24" s="13" t="s">
        <v>91</v>
      </c>
      <c r="C24" s="105">
        <v>2</v>
      </c>
      <c r="D24" s="106">
        <v>2</v>
      </c>
      <c r="E24" s="24" t="s">
        <v>61</v>
      </c>
      <c r="F24" s="24" t="s">
        <v>61</v>
      </c>
      <c r="G24" s="106">
        <v>1</v>
      </c>
      <c r="H24" s="106" t="s">
        <v>61</v>
      </c>
      <c r="I24" s="106">
        <v>1</v>
      </c>
      <c r="J24" s="141" t="s">
        <v>61</v>
      </c>
      <c r="K24" s="106" t="s">
        <v>61</v>
      </c>
      <c r="L24" s="106" t="s">
        <v>61</v>
      </c>
      <c r="M24" s="106" t="s">
        <v>61</v>
      </c>
      <c r="N24" s="106" t="s">
        <v>61</v>
      </c>
      <c r="O24" s="106" t="s">
        <v>61</v>
      </c>
      <c r="P24" s="106">
        <v>1</v>
      </c>
    </row>
    <row r="25" spans="1:17" ht="30" customHeight="1" x14ac:dyDescent="0.25">
      <c r="A25" s="150"/>
      <c r="B25" s="13" t="s">
        <v>92</v>
      </c>
      <c r="C25" s="105">
        <v>9</v>
      </c>
      <c r="D25" s="106">
        <v>9</v>
      </c>
      <c r="E25" s="24" t="s">
        <v>61</v>
      </c>
      <c r="F25" s="106" t="s">
        <v>61</v>
      </c>
      <c r="G25" s="106">
        <v>4</v>
      </c>
      <c r="H25" s="106">
        <v>4</v>
      </c>
      <c r="I25" s="106">
        <v>1</v>
      </c>
      <c r="J25" s="106" t="s">
        <v>61</v>
      </c>
      <c r="K25" s="106" t="s">
        <v>61</v>
      </c>
      <c r="L25" s="106" t="s">
        <v>61</v>
      </c>
      <c r="M25" s="106" t="s">
        <v>61</v>
      </c>
      <c r="N25" s="106" t="s">
        <v>61</v>
      </c>
      <c r="O25" s="106" t="s">
        <v>61</v>
      </c>
      <c r="P25" s="106">
        <v>9</v>
      </c>
    </row>
    <row r="26" spans="1:17" ht="30" customHeight="1" x14ac:dyDescent="0.25">
      <c r="A26" s="150"/>
      <c r="B26" s="13" t="s">
        <v>93</v>
      </c>
      <c r="C26" s="105">
        <v>31</v>
      </c>
      <c r="D26" s="106">
        <v>31</v>
      </c>
      <c r="E26" s="24" t="s">
        <v>61</v>
      </c>
      <c r="F26" s="24">
        <v>2</v>
      </c>
      <c r="G26" s="106">
        <v>3</v>
      </c>
      <c r="H26" s="106">
        <v>7</v>
      </c>
      <c r="I26" s="106">
        <v>18</v>
      </c>
      <c r="J26" s="141">
        <v>1</v>
      </c>
      <c r="K26" s="106" t="s">
        <v>61</v>
      </c>
      <c r="L26" s="106" t="s">
        <v>61</v>
      </c>
      <c r="M26" s="106" t="s">
        <v>61</v>
      </c>
      <c r="N26" s="106" t="s">
        <v>61</v>
      </c>
      <c r="O26" s="106" t="s">
        <v>61</v>
      </c>
      <c r="P26" s="106">
        <v>30</v>
      </c>
    </row>
    <row r="27" spans="1:17" ht="30" customHeight="1" x14ac:dyDescent="0.25">
      <c r="A27" s="32"/>
      <c r="B27" s="75" t="s">
        <v>94</v>
      </c>
      <c r="C27" s="142">
        <v>17</v>
      </c>
      <c r="D27" s="143">
        <v>16</v>
      </c>
      <c r="E27" s="108" t="s">
        <v>61</v>
      </c>
      <c r="F27" s="143">
        <v>3</v>
      </c>
      <c r="G27" s="143">
        <v>5</v>
      </c>
      <c r="H27" s="143">
        <v>5</v>
      </c>
      <c r="I27" s="143">
        <v>3</v>
      </c>
      <c r="J27" s="143" t="s">
        <v>61</v>
      </c>
      <c r="K27" s="106" t="s">
        <v>61</v>
      </c>
      <c r="L27" s="106" t="s">
        <v>61</v>
      </c>
      <c r="M27" s="143" t="s">
        <v>61</v>
      </c>
      <c r="N27" s="143">
        <v>1</v>
      </c>
      <c r="O27" s="143" t="s">
        <v>61</v>
      </c>
      <c r="P27" s="143">
        <v>17</v>
      </c>
    </row>
    <row r="28" spans="1:17" x14ac:dyDescent="0.25">
      <c r="J28" s="47"/>
      <c r="K28" s="47"/>
      <c r="L28" s="47"/>
      <c r="P28" s="24" t="s">
        <v>40</v>
      </c>
    </row>
    <row r="29" spans="1:17" x14ac:dyDescent="0.25">
      <c r="A29" s="5" t="s">
        <v>41</v>
      </c>
    </row>
  </sheetData>
  <sheetProtection formatCells="0"/>
  <customSheetViews>
    <customSheetView guid="{2E109099-00A8-4250-899D-CF6116114624}" scale="85" showPageBreaks="1" printArea="1" view="pageLayout">
      <selection activeCell="C15" sqref="C15:P27"/>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topLeftCell="A4">
      <selection activeCell="B34" sqref="B34"/>
      <pageMargins left="0" right="0" top="0" bottom="0" header="0" footer="0"/>
      <printOptions horizontalCentered="1"/>
      <pageSetup paperSize="9" scale="71" orientation="portrait" r:id="rId2"/>
      <headerFooter alignWithMargins="0"/>
    </customSheetView>
    <customSheetView guid="{F1FAECAD-D4CC-49FD-AE7F-E381CDF04327}">
      <selection activeCell="C8" sqref="C8:O8"/>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selection activeCell="C8" sqref="C8:O8"/>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topLeftCell="A11">
      <selection activeCell="J21" sqref="J21"/>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13">
    <mergeCell ref="P8:P10"/>
    <mergeCell ref="A3:P3"/>
    <mergeCell ref="C9:C10"/>
    <mergeCell ref="N9:N10"/>
    <mergeCell ref="O9:O10"/>
    <mergeCell ref="C8:O8"/>
    <mergeCell ref="D9:M9"/>
    <mergeCell ref="A8:B10"/>
    <mergeCell ref="A11:B11"/>
    <mergeCell ref="A12:B12"/>
    <mergeCell ref="A13:B13"/>
    <mergeCell ref="A14:B14"/>
    <mergeCell ref="A15:B15"/>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30"/>
  <sheetViews>
    <sheetView view="pageLayout" zoomScale="85" zoomScaleNormal="100" zoomScaleSheetLayoutView="100" zoomScalePageLayoutView="85" workbookViewId="0"/>
  </sheetViews>
  <sheetFormatPr defaultColWidth="1.796875" defaultRowHeight="12" x14ac:dyDescent="0.25"/>
  <cols>
    <col min="1" max="2" width="4.86328125" style="2" customWidth="1"/>
    <col min="3" max="3" width="22.796875" style="2" customWidth="1"/>
    <col min="4" max="8" width="13.53125" style="2" customWidth="1"/>
    <col min="9" max="10" width="5.19921875" style="2" bestFit="1" customWidth="1"/>
    <col min="11" max="11" width="4.53125" style="2" bestFit="1" customWidth="1"/>
    <col min="12" max="14" width="9.1328125" style="2" bestFit="1" customWidth="1"/>
    <col min="15" max="15" width="4.53125" style="2" bestFit="1" customWidth="1"/>
    <col min="16" max="16" width="9.1328125" style="2" bestFit="1" customWidth="1"/>
    <col min="17" max="17" width="7.1328125" style="2" bestFit="1" customWidth="1"/>
    <col min="18" max="18" width="7" style="2" bestFit="1" customWidth="1"/>
    <col min="19" max="19" width="5.19921875" style="2" bestFit="1" customWidth="1"/>
    <col min="20" max="20" width="4.53125" style="2" bestFit="1" customWidth="1"/>
    <col min="21" max="21" width="9" style="2" bestFit="1" customWidth="1"/>
    <col min="22" max="22" width="7.1328125" style="2" bestFit="1" customWidth="1"/>
    <col min="23" max="23" width="5.19921875" style="2" bestFit="1" customWidth="1"/>
    <col min="24" max="16384" width="1.796875" style="2"/>
  </cols>
  <sheetData>
    <row r="1" spans="1:23" s="4" customFormat="1" ht="18.75" x14ac:dyDescent="0.25">
      <c r="A1" s="4" t="str">
        <f ca="1">MID(CELL("FILENAME",A1),FIND("]",CELL("FILENAME",A1))+1,99)&amp;"　"&amp;"捜査事件の被疑者数"</f>
        <v>120　捜査事件の被疑者数</v>
      </c>
    </row>
    <row r="2" spans="1:23" s="5" customFormat="1" x14ac:dyDescent="0.25"/>
    <row r="3" spans="1:23" s="101" customFormat="1" ht="24" customHeight="1" x14ac:dyDescent="0.25">
      <c r="A3" s="2" t="s">
        <v>95</v>
      </c>
      <c r="B3" s="27"/>
      <c r="C3" s="27"/>
      <c r="D3" s="27"/>
      <c r="E3" s="27"/>
      <c r="F3" s="27"/>
      <c r="G3" s="27"/>
      <c r="H3" s="27"/>
      <c r="I3" s="27"/>
      <c r="J3" s="27"/>
      <c r="K3" s="27"/>
      <c r="L3" s="27"/>
      <c r="M3" s="27"/>
      <c r="N3" s="27"/>
      <c r="O3" s="27"/>
      <c r="P3" s="27"/>
      <c r="Q3" s="27"/>
      <c r="R3" s="27"/>
      <c r="S3" s="27"/>
      <c r="T3" s="27"/>
      <c r="U3" s="27"/>
      <c r="V3" s="27"/>
      <c r="W3" s="27"/>
    </row>
    <row r="4" spans="1:23" s="101" customFormat="1" x14ac:dyDescent="0.25"/>
    <row r="5" spans="1:23" s="101" customFormat="1" ht="1.25" customHeight="1" x14ac:dyDescent="0.25"/>
    <row r="6" spans="1:23" ht="1.25" customHeight="1" x14ac:dyDescent="0.25"/>
    <row r="7" spans="1:23" ht="28.35" customHeight="1" x14ac:dyDescent="0.25">
      <c r="A7" s="200" t="s">
        <v>6</v>
      </c>
      <c r="B7" s="201"/>
      <c r="C7" s="201"/>
      <c r="D7" s="99" t="s">
        <v>13</v>
      </c>
      <c r="E7" s="152" t="s">
        <v>14</v>
      </c>
      <c r="F7" s="152" t="s">
        <v>15</v>
      </c>
      <c r="G7" s="149" t="s">
        <v>16</v>
      </c>
      <c r="H7" s="149" t="s">
        <v>17</v>
      </c>
      <c r="K7" s="5"/>
    </row>
    <row r="8" spans="1:23" ht="28.35" customHeight="1" x14ac:dyDescent="0.25">
      <c r="A8" s="164" t="s">
        <v>7</v>
      </c>
      <c r="B8" s="164"/>
      <c r="C8" s="165"/>
      <c r="D8" s="11">
        <v>527</v>
      </c>
      <c r="E8" s="11">
        <v>487</v>
      </c>
      <c r="F8" s="11">
        <v>617</v>
      </c>
      <c r="G8" s="103">
        <v>720</v>
      </c>
      <c r="H8" s="103">
        <v>746</v>
      </c>
    </row>
    <row r="9" spans="1:23" ht="28.35" customHeight="1" x14ac:dyDescent="0.25">
      <c r="A9" s="130"/>
      <c r="B9" s="202" t="s">
        <v>96</v>
      </c>
      <c r="C9" s="202"/>
      <c r="D9" s="24">
        <v>28</v>
      </c>
      <c r="E9" s="24">
        <v>32</v>
      </c>
      <c r="F9" s="24">
        <v>24</v>
      </c>
      <c r="G9" s="24">
        <v>39</v>
      </c>
      <c r="H9" s="24">
        <v>38</v>
      </c>
    </row>
    <row r="10" spans="1:23" ht="28.35" customHeight="1" x14ac:dyDescent="0.25">
      <c r="A10" s="130"/>
      <c r="B10" s="203" t="s">
        <v>97</v>
      </c>
      <c r="C10" s="204"/>
      <c r="D10" s="11">
        <v>499</v>
      </c>
      <c r="E10" s="11">
        <v>455</v>
      </c>
      <c r="F10" s="11">
        <v>593</v>
      </c>
      <c r="G10" s="103">
        <v>681</v>
      </c>
      <c r="H10" s="103">
        <v>708</v>
      </c>
    </row>
    <row r="11" spans="1:23" ht="28.35" customHeight="1" x14ac:dyDescent="0.25">
      <c r="A11" s="130"/>
      <c r="B11" s="128"/>
      <c r="C11" s="155" t="s">
        <v>98</v>
      </c>
      <c r="D11" s="11">
        <v>1</v>
      </c>
      <c r="E11" s="11" t="s">
        <v>61</v>
      </c>
      <c r="F11" s="11" t="s">
        <v>61</v>
      </c>
      <c r="G11" s="103" t="s">
        <v>61</v>
      </c>
      <c r="H11" s="103" t="s">
        <v>61</v>
      </c>
    </row>
    <row r="12" spans="1:23" ht="28.35" customHeight="1" x14ac:dyDescent="0.25">
      <c r="A12" s="130"/>
      <c r="B12" s="128"/>
      <c r="C12" s="155" t="s">
        <v>99</v>
      </c>
      <c r="D12" s="11">
        <v>417</v>
      </c>
      <c r="E12" s="11">
        <v>373</v>
      </c>
      <c r="F12" s="11">
        <v>521</v>
      </c>
      <c r="G12" s="103">
        <v>571</v>
      </c>
      <c r="H12" s="103">
        <v>605</v>
      </c>
    </row>
    <row r="13" spans="1:23" ht="28.35" customHeight="1" x14ac:dyDescent="0.25">
      <c r="A13" s="130"/>
      <c r="B13" s="128"/>
      <c r="C13" s="155" t="s">
        <v>100</v>
      </c>
      <c r="D13" s="11">
        <v>81</v>
      </c>
      <c r="E13" s="11">
        <v>80</v>
      </c>
      <c r="F13" s="11">
        <v>71</v>
      </c>
      <c r="G13" s="103">
        <v>103</v>
      </c>
      <c r="H13" s="103">
        <v>102</v>
      </c>
    </row>
    <row r="14" spans="1:23" ht="28.35" customHeight="1" x14ac:dyDescent="0.25">
      <c r="A14" s="130"/>
      <c r="B14" s="128"/>
      <c r="C14" s="155" t="s">
        <v>101</v>
      </c>
      <c r="D14" s="11" t="s">
        <v>61</v>
      </c>
      <c r="E14" s="11" t="s">
        <v>61</v>
      </c>
      <c r="F14" s="11" t="s">
        <v>61</v>
      </c>
      <c r="G14" s="103" t="s">
        <v>61</v>
      </c>
      <c r="H14" s="103" t="s">
        <v>61</v>
      </c>
    </row>
    <row r="15" spans="1:23" ht="28.35" customHeight="1" x14ac:dyDescent="0.25">
      <c r="A15" s="131"/>
      <c r="B15" s="129"/>
      <c r="C15" s="154" t="s">
        <v>102</v>
      </c>
      <c r="D15" s="11" t="s">
        <v>61</v>
      </c>
      <c r="E15" s="11">
        <v>2</v>
      </c>
      <c r="F15" s="11">
        <v>1</v>
      </c>
      <c r="G15" s="103">
        <v>7</v>
      </c>
      <c r="H15" s="103">
        <v>1</v>
      </c>
    </row>
    <row r="16" spans="1:23" ht="28.35" customHeight="1" x14ac:dyDescent="0.25">
      <c r="A16" s="164" t="s">
        <v>45</v>
      </c>
      <c r="B16" s="164"/>
      <c r="C16" s="165"/>
      <c r="D16" s="11">
        <v>495</v>
      </c>
      <c r="E16" s="11">
        <v>463</v>
      </c>
      <c r="F16" s="11">
        <v>578</v>
      </c>
      <c r="G16" s="103">
        <v>682</v>
      </c>
      <c r="H16" s="103">
        <v>723</v>
      </c>
    </row>
    <row r="17" spans="1:11" ht="28.35" customHeight="1" x14ac:dyDescent="0.25">
      <c r="A17" s="126"/>
      <c r="B17" s="203" t="s">
        <v>103</v>
      </c>
      <c r="C17" s="204"/>
      <c r="D17" s="11">
        <v>202</v>
      </c>
      <c r="E17" s="11">
        <v>204</v>
      </c>
      <c r="F17" s="11">
        <v>196</v>
      </c>
      <c r="G17" s="103">
        <v>255</v>
      </c>
      <c r="H17" s="103">
        <v>276</v>
      </c>
    </row>
    <row r="18" spans="1:11" ht="28.35" customHeight="1" x14ac:dyDescent="0.25">
      <c r="A18" s="126"/>
      <c r="B18" s="128"/>
      <c r="C18" s="154" t="s">
        <v>104</v>
      </c>
      <c r="D18" s="11" t="s">
        <v>61</v>
      </c>
      <c r="E18" s="11" t="s">
        <v>61</v>
      </c>
      <c r="F18" s="11" t="s">
        <v>61</v>
      </c>
      <c r="G18" s="103" t="s">
        <v>61</v>
      </c>
      <c r="H18" s="103" t="s">
        <v>61</v>
      </c>
    </row>
    <row r="19" spans="1:11" ht="28.35" customHeight="1" x14ac:dyDescent="0.25">
      <c r="A19" s="126"/>
      <c r="B19" s="128"/>
      <c r="C19" s="155" t="s">
        <v>105</v>
      </c>
      <c r="D19" s="11">
        <v>202</v>
      </c>
      <c r="E19" s="11">
        <v>204</v>
      </c>
      <c r="F19" s="11">
        <v>196</v>
      </c>
      <c r="G19" s="103">
        <v>255</v>
      </c>
      <c r="H19" s="103">
        <v>276</v>
      </c>
    </row>
    <row r="20" spans="1:11" ht="28.35" customHeight="1" x14ac:dyDescent="0.25">
      <c r="A20" s="126"/>
      <c r="B20" s="129"/>
      <c r="C20" s="155" t="s">
        <v>106</v>
      </c>
      <c r="D20" s="11" t="s">
        <v>61</v>
      </c>
      <c r="E20" s="11" t="s">
        <v>61</v>
      </c>
      <c r="F20" s="11" t="s">
        <v>61</v>
      </c>
      <c r="G20" s="103" t="s">
        <v>61</v>
      </c>
      <c r="H20" s="103" t="s">
        <v>61</v>
      </c>
    </row>
    <row r="21" spans="1:11" ht="28.35" customHeight="1" x14ac:dyDescent="0.25">
      <c r="A21" s="126"/>
      <c r="B21" s="203" t="s">
        <v>107</v>
      </c>
      <c r="C21" s="204"/>
      <c r="D21" s="11">
        <v>224</v>
      </c>
      <c r="E21" s="11">
        <v>200</v>
      </c>
      <c r="F21" s="11">
        <v>249</v>
      </c>
      <c r="G21" s="103">
        <v>298</v>
      </c>
      <c r="H21" s="103">
        <v>297</v>
      </c>
    </row>
    <row r="22" spans="1:11" ht="28.35" customHeight="1" x14ac:dyDescent="0.25">
      <c r="A22" s="126"/>
      <c r="B22" s="128"/>
      <c r="C22" s="154" t="s">
        <v>108</v>
      </c>
      <c r="D22" s="11">
        <v>159</v>
      </c>
      <c r="E22" s="11">
        <v>139</v>
      </c>
      <c r="F22" s="11">
        <v>183</v>
      </c>
      <c r="G22" s="103">
        <v>222</v>
      </c>
      <c r="H22" s="103">
        <v>253</v>
      </c>
    </row>
    <row r="23" spans="1:11" ht="28.35" customHeight="1" x14ac:dyDescent="0.25">
      <c r="A23" s="126"/>
      <c r="B23" s="128"/>
      <c r="C23" s="155" t="s">
        <v>109</v>
      </c>
      <c r="D23" s="11">
        <v>41</v>
      </c>
      <c r="E23" s="11">
        <v>40</v>
      </c>
      <c r="F23" s="11">
        <v>41</v>
      </c>
      <c r="G23" s="103">
        <v>47</v>
      </c>
      <c r="H23" s="103">
        <v>27</v>
      </c>
    </row>
    <row r="24" spans="1:11" ht="28.35" customHeight="1" x14ac:dyDescent="0.25">
      <c r="A24" s="126"/>
      <c r="B24" s="129"/>
      <c r="C24" s="154" t="s">
        <v>110</v>
      </c>
      <c r="D24" s="11">
        <v>24</v>
      </c>
      <c r="E24" s="11">
        <v>21</v>
      </c>
      <c r="F24" s="11">
        <v>25</v>
      </c>
      <c r="G24" s="103">
        <v>29</v>
      </c>
      <c r="H24" s="103">
        <v>17</v>
      </c>
    </row>
    <row r="25" spans="1:11" ht="28.35" customHeight="1" x14ac:dyDescent="0.25">
      <c r="A25" s="126"/>
      <c r="B25" s="207" t="s">
        <v>111</v>
      </c>
      <c r="C25" s="207"/>
      <c r="D25" s="11" t="s">
        <v>61</v>
      </c>
      <c r="E25" s="11">
        <v>2</v>
      </c>
      <c r="F25" s="11">
        <v>1</v>
      </c>
      <c r="G25" s="103">
        <v>1</v>
      </c>
      <c r="H25" s="103" t="s">
        <v>61</v>
      </c>
    </row>
    <row r="26" spans="1:11" ht="28.35" customHeight="1" x14ac:dyDescent="0.25">
      <c r="A26" s="126"/>
      <c r="B26" s="203" t="s">
        <v>112</v>
      </c>
      <c r="C26" s="204"/>
      <c r="D26" s="11">
        <v>69</v>
      </c>
      <c r="E26" s="11">
        <v>57</v>
      </c>
      <c r="F26" s="11">
        <v>132</v>
      </c>
      <c r="G26" s="103">
        <v>128</v>
      </c>
      <c r="H26" s="103">
        <v>150</v>
      </c>
    </row>
    <row r="27" spans="1:11" ht="28.35" customHeight="1" x14ac:dyDescent="0.25">
      <c r="A27" s="126"/>
      <c r="B27" s="128"/>
      <c r="C27" s="155" t="s">
        <v>113</v>
      </c>
      <c r="D27" s="11">
        <v>69</v>
      </c>
      <c r="E27" s="11">
        <v>57</v>
      </c>
      <c r="F27" s="11">
        <v>132</v>
      </c>
      <c r="G27" s="103">
        <v>128</v>
      </c>
      <c r="H27" s="103">
        <v>150</v>
      </c>
    </row>
    <row r="28" spans="1:11" ht="28.35" customHeight="1" x14ac:dyDescent="0.25">
      <c r="A28" s="127"/>
      <c r="B28" s="129"/>
      <c r="C28" s="155" t="s">
        <v>114</v>
      </c>
      <c r="D28" s="11" t="s">
        <v>61</v>
      </c>
      <c r="E28" s="11" t="s">
        <v>61</v>
      </c>
      <c r="F28" s="11" t="s">
        <v>61</v>
      </c>
      <c r="G28" s="103" t="s">
        <v>61</v>
      </c>
      <c r="H28" s="103" t="s">
        <v>61</v>
      </c>
    </row>
    <row r="29" spans="1:11" ht="28.35" customHeight="1" x14ac:dyDescent="0.25">
      <c r="A29" s="205" t="s">
        <v>46</v>
      </c>
      <c r="B29" s="206"/>
      <c r="C29" s="206"/>
      <c r="D29" s="22">
        <v>32</v>
      </c>
      <c r="E29" s="22">
        <v>24</v>
      </c>
      <c r="F29" s="22">
        <v>39</v>
      </c>
      <c r="G29" s="107">
        <v>38</v>
      </c>
      <c r="H29" s="107">
        <v>23</v>
      </c>
    </row>
    <row r="30" spans="1:11" x14ac:dyDescent="0.25">
      <c r="H30" s="24" t="s">
        <v>115</v>
      </c>
      <c r="K30" s="5"/>
    </row>
  </sheetData>
  <sheetProtection formatCells="0"/>
  <customSheetViews>
    <customSheetView guid="{2E109099-00A8-4250-899D-CF6116114624}" scale="85" showPageBreaks="1" printArea="1" view="pageLayout">
      <selection activeCell="H8" sqref="H8:H29"/>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selection activeCell="F1" sqref="F1"/>
      <pageMargins left="0" right="0" top="0" bottom="0" header="0" footer="0"/>
      <printOptions horizontalCentered="1"/>
      <pageSetup paperSize="9" fitToHeight="0" orientation="portrait" r:id="rId2"/>
      <headerFooter alignWithMargins="0"/>
    </customSheetView>
    <customSheetView guid="{F1FAECAD-D4CC-49FD-AE7F-E381CDF04327}">
      <selection activeCell="E13" sqref="E13"/>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selection activeCell="E13" sqref="E13"/>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topLeftCell="A15">
      <selection activeCell="G23" sqref="G23"/>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10">
    <mergeCell ref="A7:C7"/>
    <mergeCell ref="B9:C9"/>
    <mergeCell ref="B10:C10"/>
    <mergeCell ref="A8:C8"/>
    <mergeCell ref="A29:C29"/>
    <mergeCell ref="B25:C25"/>
    <mergeCell ref="B17:C17"/>
    <mergeCell ref="B21:C21"/>
    <mergeCell ref="B26:C26"/>
    <mergeCell ref="A16:C16"/>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34"/>
  <sheetViews>
    <sheetView view="pageLayout" zoomScale="85" zoomScaleNormal="100" zoomScaleSheetLayoutView="100" zoomScalePageLayoutView="85" workbookViewId="0"/>
  </sheetViews>
  <sheetFormatPr defaultColWidth="1.796875" defaultRowHeight="12" x14ac:dyDescent="0.25"/>
  <cols>
    <col min="1" max="3" width="3" style="2" customWidth="1"/>
    <col min="4" max="4" width="12.1328125" style="2" customWidth="1"/>
    <col min="5" max="14" width="8" style="2" customWidth="1"/>
    <col min="15" max="15" width="13.86328125" style="2" customWidth="1"/>
    <col min="16" max="16384" width="1.796875" style="2"/>
  </cols>
  <sheetData>
    <row r="1" spans="1:14" s="4" customFormat="1" ht="18.75" x14ac:dyDescent="0.25">
      <c r="A1" s="4" t="str">
        <f ca="1">MID(CELL("FILENAME",A1),FIND("]",CELL("FILENAME",A1))+1,99)&amp;"　"&amp;"刑事犯罪発生検挙状況　－　認知件数"</f>
        <v>121(1)　刑事犯罪発生検挙状況　－　認知件数</v>
      </c>
    </row>
    <row r="2" spans="1:14" s="5" customFormat="1" x14ac:dyDescent="0.25"/>
    <row r="3" spans="1:14" s="101" customFormat="1" ht="1.25" customHeight="1" x14ac:dyDescent="0.25"/>
    <row r="4" spans="1:14" s="5" customFormat="1" ht="1.25" customHeight="1" x14ac:dyDescent="0.25"/>
    <row r="5" spans="1:14" s="27" customFormat="1" ht="1.25" customHeight="1" x14ac:dyDescent="0.25"/>
    <row r="6" spans="1:14" ht="1.25" customHeight="1" x14ac:dyDescent="0.25"/>
    <row r="7" spans="1:14" s="35" customFormat="1" ht="28.35" customHeight="1" x14ac:dyDescent="0.25">
      <c r="A7" s="176" t="s">
        <v>6</v>
      </c>
      <c r="B7" s="176"/>
      <c r="C7" s="176"/>
      <c r="D7" s="211"/>
      <c r="E7" s="168" t="s">
        <v>13</v>
      </c>
      <c r="F7" s="218"/>
      <c r="G7" s="168" t="s">
        <v>14</v>
      </c>
      <c r="H7" s="218"/>
      <c r="I7" s="168" t="s">
        <v>15</v>
      </c>
      <c r="J7" s="218"/>
      <c r="K7" s="168" t="s">
        <v>16</v>
      </c>
      <c r="L7" s="218"/>
      <c r="M7" s="168" t="s">
        <v>17</v>
      </c>
      <c r="N7" s="218"/>
    </row>
    <row r="8" spans="1:14" s="35" customFormat="1" ht="28.35" customHeight="1" x14ac:dyDescent="0.25">
      <c r="A8" s="212"/>
      <c r="B8" s="212"/>
      <c r="C8" s="212"/>
      <c r="D8" s="213"/>
      <c r="E8" s="54" t="s">
        <v>116</v>
      </c>
      <c r="F8" s="54" t="s">
        <v>117</v>
      </c>
      <c r="G8" s="54" t="s">
        <v>116</v>
      </c>
      <c r="H8" s="54" t="s">
        <v>117</v>
      </c>
      <c r="I8" s="54" t="s">
        <v>116</v>
      </c>
      <c r="J8" s="68" t="s">
        <v>117</v>
      </c>
      <c r="K8" s="54" t="s">
        <v>116</v>
      </c>
      <c r="L8" s="68" t="s">
        <v>117</v>
      </c>
      <c r="M8" s="54" t="s">
        <v>118</v>
      </c>
      <c r="N8" s="68" t="s">
        <v>119</v>
      </c>
    </row>
    <row r="9" spans="1:14" ht="26" customHeight="1" x14ac:dyDescent="0.25">
      <c r="A9" s="165" t="s">
        <v>10</v>
      </c>
      <c r="B9" s="204"/>
      <c r="C9" s="207"/>
      <c r="D9" s="207"/>
      <c r="E9" s="11">
        <v>1032</v>
      </c>
      <c r="F9" s="11">
        <v>835</v>
      </c>
      <c r="G9" s="11">
        <v>932</v>
      </c>
      <c r="H9" s="11">
        <v>686</v>
      </c>
      <c r="I9" s="11">
        <v>1022</v>
      </c>
      <c r="J9" s="11">
        <v>716</v>
      </c>
      <c r="K9" s="103">
        <v>1279</v>
      </c>
      <c r="L9" s="103">
        <v>772</v>
      </c>
      <c r="M9" s="103">
        <v>1355</v>
      </c>
      <c r="N9" s="103">
        <v>776</v>
      </c>
    </row>
    <row r="10" spans="1:14" ht="26" customHeight="1" x14ac:dyDescent="0.25">
      <c r="A10" s="214"/>
      <c r="B10" s="203" t="s">
        <v>120</v>
      </c>
      <c r="C10" s="208"/>
      <c r="D10" s="204"/>
      <c r="E10" s="11">
        <v>3</v>
      </c>
      <c r="F10" s="11">
        <v>3</v>
      </c>
      <c r="G10" s="11">
        <v>3</v>
      </c>
      <c r="H10" s="11">
        <v>7</v>
      </c>
      <c r="I10" s="11">
        <v>7</v>
      </c>
      <c r="J10" s="11">
        <v>11</v>
      </c>
      <c r="K10" s="103">
        <v>8</v>
      </c>
      <c r="L10" s="103">
        <v>4</v>
      </c>
      <c r="M10" s="103">
        <v>8</v>
      </c>
      <c r="N10" s="103">
        <v>5</v>
      </c>
    </row>
    <row r="11" spans="1:14" ht="26" customHeight="1" x14ac:dyDescent="0.25">
      <c r="A11" s="215"/>
      <c r="B11" s="56"/>
      <c r="C11" s="207" t="s">
        <v>121</v>
      </c>
      <c r="D11" s="207"/>
      <c r="E11" s="11">
        <v>1</v>
      </c>
      <c r="F11" s="11" t="s">
        <v>61</v>
      </c>
      <c r="G11" s="11">
        <v>2</v>
      </c>
      <c r="H11" s="11">
        <v>1</v>
      </c>
      <c r="I11" s="11">
        <v>2</v>
      </c>
      <c r="J11" s="11">
        <v>1</v>
      </c>
      <c r="K11" s="103">
        <v>2</v>
      </c>
      <c r="L11" s="103" t="s">
        <v>61</v>
      </c>
      <c r="M11" s="103">
        <v>3</v>
      </c>
      <c r="N11" s="103">
        <v>1</v>
      </c>
    </row>
    <row r="12" spans="1:14" ht="26" customHeight="1" x14ac:dyDescent="0.25">
      <c r="A12" s="215"/>
      <c r="B12" s="56"/>
      <c r="C12" s="207" t="s">
        <v>122</v>
      </c>
      <c r="D12" s="207"/>
      <c r="E12" s="11">
        <v>1</v>
      </c>
      <c r="F12" s="11">
        <v>1</v>
      </c>
      <c r="G12" s="11" t="s">
        <v>61</v>
      </c>
      <c r="H12" s="11">
        <v>3</v>
      </c>
      <c r="I12" s="11">
        <v>2</v>
      </c>
      <c r="J12" s="11">
        <v>2</v>
      </c>
      <c r="K12" s="103">
        <v>4</v>
      </c>
      <c r="L12" s="103">
        <v>1</v>
      </c>
      <c r="M12" s="103">
        <v>1</v>
      </c>
      <c r="N12" s="103">
        <v>3</v>
      </c>
    </row>
    <row r="13" spans="1:14" ht="26" customHeight="1" x14ac:dyDescent="0.25">
      <c r="A13" s="215"/>
      <c r="B13" s="56"/>
      <c r="C13" s="207" t="s">
        <v>123</v>
      </c>
      <c r="D13" s="207"/>
      <c r="E13" s="11" t="s">
        <v>61</v>
      </c>
      <c r="F13" s="11">
        <v>2</v>
      </c>
      <c r="G13" s="11" t="s">
        <v>61</v>
      </c>
      <c r="H13" s="11">
        <v>2</v>
      </c>
      <c r="I13" s="11">
        <v>3</v>
      </c>
      <c r="J13" s="11">
        <v>5</v>
      </c>
      <c r="K13" s="103" t="s">
        <v>61</v>
      </c>
      <c r="L13" s="103" t="s">
        <v>61</v>
      </c>
      <c r="M13" s="103" t="s">
        <v>62</v>
      </c>
      <c r="N13" s="103">
        <v>1</v>
      </c>
    </row>
    <row r="14" spans="1:14" ht="26" customHeight="1" x14ac:dyDescent="0.25">
      <c r="A14" s="216"/>
      <c r="B14" s="57"/>
      <c r="C14" s="217" t="s">
        <v>124</v>
      </c>
      <c r="D14" s="217"/>
      <c r="E14" s="11">
        <v>1</v>
      </c>
      <c r="F14" s="11" t="s">
        <v>61</v>
      </c>
      <c r="G14" s="11">
        <v>1</v>
      </c>
      <c r="H14" s="11">
        <v>1</v>
      </c>
      <c r="I14" s="11" t="s">
        <v>61</v>
      </c>
      <c r="J14" s="11">
        <v>3</v>
      </c>
      <c r="K14" s="103">
        <v>2</v>
      </c>
      <c r="L14" s="103">
        <v>3</v>
      </c>
      <c r="M14" s="103">
        <v>4</v>
      </c>
      <c r="N14" s="103" t="s">
        <v>62</v>
      </c>
    </row>
    <row r="15" spans="1:14" ht="26" customHeight="1" x14ac:dyDescent="0.25">
      <c r="A15" s="100"/>
      <c r="B15" s="203" t="s">
        <v>125</v>
      </c>
      <c r="C15" s="164"/>
      <c r="D15" s="165"/>
      <c r="E15" s="11">
        <v>1029</v>
      </c>
      <c r="F15" s="11">
        <v>832</v>
      </c>
      <c r="G15" s="11">
        <v>929</v>
      </c>
      <c r="H15" s="11">
        <v>679</v>
      </c>
      <c r="I15" s="11">
        <v>1015</v>
      </c>
      <c r="J15" s="11">
        <v>705</v>
      </c>
      <c r="K15" s="103">
        <v>1271</v>
      </c>
      <c r="L15" s="103">
        <v>768</v>
      </c>
      <c r="M15" s="103">
        <v>1347</v>
      </c>
      <c r="N15" s="103">
        <v>771</v>
      </c>
    </row>
    <row r="16" spans="1:14" ht="26" customHeight="1" x14ac:dyDescent="0.25">
      <c r="A16" s="100"/>
      <c r="B16" s="58"/>
      <c r="C16" s="207" t="s">
        <v>126</v>
      </c>
      <c r="D16" s="207"/>
      <c r="E16" s="11">
        <v>654</v>
      </c>
      <c r="F16" s="11">
        <v>632</v>
      </c>
      <c r="G16" s="11">
        <v>625</v>
      </c>
      <c r="H16" s="11">
        <v>499</v>
      </c>
      <c r="I16" s="11">
        <v>634</v>
      </c>
      <c r="J16" s="11">
        <v>534</v>
      </c>
      <c r="K16" s="103">
        <v>795</v>
      </c>
      <c r="L16" s="103">
        <v>525</v>
      </c>
      <c r="M16" s="103">
        <v>872</v>
      </c>
      <c r="N16" s="103">
        <v>539</v>
      </c>
    </row>
    <row r="17" spans="1:14" ht="26" customHeight="1" x14ac:dyDescent="0.25">
      <c r="A17" s="100"/>
      <c r="B17" s="58"/>
      <c r="C17" s="203" t="s">
        <v>127</v>
      </c>
      <c r="D17" s="204"/>
      <c r="E17" s="11">
        <v>66</v>
      </c>
      <c r="F17" s="11">
        <v>34</v>
      </c>
      <c r="G17" s="11">
        <v>45</v>
      </c>
      <c r="H17" s="11">
        <v>47</v>
      </c>
      <c r="I17" s="11">
        <v>50</v>
      </c>
      <c r="J17" s="11">
        <v>41</v>
      </c>
      <c r="K17" s="103">
        <v>82</v>
      </c>
      <c r="L17" s="103">
        <v>61</v>
      </c>
      <c r="M17" s="103">
        <v>70</v>
      </c>
      <c r="N17" s="103">
        <v>64</v>
      </c>
    </row>
    <row r="18" spans="1:14" ht="26" customHeight="1" x14ac:dyDescent="0.25">
      <c r="A18" s="100"/>
      <c r="B18" s="58"/>
      <c r="C18" s="56"/>
      <c r="D18" s="154" t="s">
        <v>128</v>
      </c>
      <c r="E18" s="11">
        <v>27</v>
      </c>
      <c r="F18" s="11">
        <v>14</v>
      </c>
      <c r="G18" s="11">
        <v>20</v>
      </c>
      <c r="H18" s="11">
        <v>18</v>
      </c>
      <c r="I18" s="11">
        <v>21</v>
      </c>
      <c r="J18" s="11">
        <v>14</v>
      </c>
      <c r="K18" s="103">
        <v>34</v>
      </c>
      <c r="L18" s="103">
        <v>20</v>
      </c>
      <c r="M18" s="103">
        <v>24</v>
      </c>
      <c r="N18" s="103">
        <v>29</v>
      </c>
    </row>
    <row r="19" spans="1:14" ht="26" customHeight="1" x14ac:dyDescent="0.25">
      <c r="A19" s="100"/>
      <c r="B19" s="58"/>
      <c r="C19" s="56"/>
      <c r="D19" s="154" t="s">
        <v>129</v>
      </c>
      <c r="E19" s="11">
        <v>29</v>
      </c>
      <c r="F19" s="11">
        <v>20</v>
      </c>
      <c r="G19" s="11">
        <v>20</v>
      </c>
      <c r="H19" s="11">
        <v>26</v>
      </c>
      <c r="I19" s="11">
        <v>16</v>
      </c>
      <c r="J19" s="11">
        <v>22</v>
      </c>
      <c r="K19" s="103">
        <v>36</v>
      </c>
      <c r="L19" s="103">
        <v>33</v>
      </c>
      <c r="M19" s="103">
        <v>40</v>
      </c>
      <c r="N19" s="103">
        <v>32</v>
      </c>
    </row>
    <row r="20" spans="1:14" ht="26" customHeight="1" x14ac:dyDescent="0.25">
      <c r="A20" s="100"/>
      <c r="B20" s="58"/>
      <c r="C20" s="56"/>
      <c r="D20" s="154" t="s">
        <v>130</v>
      </c>
      <c r="E20" s="11">
        <v>5</v>
      </c>
      <c r="F20" s="11" t="s">
        <v>61</v>
      </c>
      <c r="G20" s="11">
        <v>2</v>
      </c>
      <c r="H20" s="11">
        <v>2</v>
      </c>
      <c r="I20" s="11">
        <v>4</v>
      </c>
      <c r="J20" s="11" t="s">
        <v>61</v>
      </c>
      <c r="K20" s="103">
        <v>3</v>
      </c>
      <c r="L20" s="103">
        <v>2</v>
      </c>
      <c r="M20" s="103">
        <v>2</v>
      </c>
      <c r="N20" s="103">
        <v>2</v>
      </c>
    </row>
    <row r="21" spans="1:14" ht="26" customHeight="1" x14ac:dyDescent="0.25">
      <c r="A21" s="100"/>
      <c r="B21" s="58"/>
      <c r="C21" s="57"/>
      <c r="D21" s="59" t="s">
        <v>131</v>
      </c>
      <c r="E21" s="11">
        <v>5</v>
      </c>
      <c r="F21" s="11" t="s">
        <v>61</v>
      </c>
      <c r="G21" s="11">
        <v>3</v>
      </c>
      <c r="H21" s="11">
        <v>1</v>
      </c>
      <c r="I21" s="11">
        <v>9</v>
      </c>
      <c r="J21" s="11">
        <v>5</v>
      </c>
      <c r="K21" s="103">
        <v>9</v>
      </c>
      <c r="L21" s="103">
        <v>6</v>
      </c>
      <c r="M21" s="103">
        <v>4</v>
      </c>
      <c r="N21" s="103">
        <v>1</v>
      </c>
    </row>
    <row r="22" spans="1:14" ht="26" customHeight="1" x14ac:dyDescent="0.25">
      <c r="A22" s="100"/>
      <c r="B22" s="58"/>
      <c r="C22" s="209" t="s">
        <v>132</v>
      </c>
      <c r="D22" s="210"/>
      <c r="E22" s="11">
        <v>73</v>
      </c>
      <c r="F22" s="11">
        <v>40</v>
      </c>
      <c r="G22" s="11">
        <v>108</v>
      </c>
      <c r="H22" s="11">
        <v>42</v>
      </c>
      <c r="I22" s="11">
        <v>152</v>
      </c>
      <c r="J22" s="11">
        <v>45</v>
      </c>
      <c r="K22" s="103">
        <v>180</v>
      </c>
      <c r="L22" s="103">
        <v>53</v>
      </c>
      <c r="M22" s="103">
        <v>198</v>
      </c>
      <c r="N22" s="103">
        <v>53</v>
      </c>
    </row>
    <row r="23" spans="1:14" ht="26" customHeight="1" x14ac:dyDescent="0.25">
      <c r="A23" s="100"/>
      <c r="B23" s="58"/>
      <c r="C23" s="56"/>
      <c r="D23" s="59" t="s">
        <v>133</v>
      </c>
      <c r="E23" s="11">
        <v>72</v>
      </c>
      <c r="F23" s="11">
        <v>39</v>
      </c>
      <c r="G23" s="11">
        <v>101</v>
      </c>
      <c r="H23" s="11">
        <v>39</v>
      </c>
      <c r="I23" s="11">
        <v>148</v>
      </c>
      <c r="J23" s="11">
        <v>43</v>
      </c>
      <c r="K23" s="103">
        <v>169</v>
      </c>
      <c r="L23" s="103">
        <v>50</v>
      </c>
      <c r="M23" s="103">
        <v>188</v>
      </c>
      <c r="N23" s="103">
        <v>51</v>
      </c>
    </row>
    <row r="24" spans="1:14" ht="26" customHeight="1" x14ac:dyDescent="0.25">
      <c r="A24" s="100"/>
      <c r="B24" s="58"/>
      <c r="C24" s="56"/>
      <c r="D24" s="59" t="s">
        <v>134</v>
      </c>
      <c r="E24" s="11">
        <v>1</v>
      </c>
      <c r="F24" s="11" t="s">
        <v>61</v>
      </c>
      <c r="G24" s="11">
        <v>6</v>
      </c>
      <c r="H24" s="11" t="s">
        <v>61</v>
      </c>
      <c r="I24" s="11">
        <v>2</v>
      </c>
      <c r="J24" s="11" t="s">
        <v>61</v>
      </c>
      <c r="K24" s="103">
        <v>6</v>
      </c>
      <c r="L24" s="103" t="s">
        <v>61</v>
      </c>
      <c r="M24" s="103">
        <v>2</v>
      </c>
      <c r="N24" s="103" t="s">
        <v>62</v>
      </c>
    </row>
    <row r="25" spans="1:14" ht="26" customHeight="1" x14ac:dyDescent="0.25">
      <c r="A25" s="100"/>
      <c r="B25" s="58"/>
      <c r="C25" s="57"/>
      <c r="D25" s="59" t="s">
        <v>131</v>
      </c>
      <c r="E25" s="11" t="s">
        <v>61</v>
      </c>
      <c r="F25" s="11">
        <v>1</v>
      </c>
      <c r="G25" s="11">
        <v>1</v>
      </c>
      <c r="H25" s="11">
        <v>3</v>
      </c>
      <c r="I25" s="11">
        <v>2</v>
      </c>
      <c r="J25" s="11">
        <v>2</v>
      </c>
      <c r="K25" s="103">
        <v>5</v>
      </c>
      <c r="L25" s="103">
        <v>3</v>
      </c>
      <c r="M25" s="103">
        <v>8</v>
      </c>
      <c r="N25" s="103">
        <v>2</v>
      </c>
    </row>
    <row r="26" spans="1:14" ht="26" customHeight="1" x14ac:dyDescent="0.25">
      <c r="A26" s="100"/>
      <c r="B26" s="58"/>
      <c r="C26" s="203" t="s">
        <v>135</v>
      </c>
      <c r="D26" s="204"/>
      <c r="E26" s="11">
        <v>27</v>
      </c>
      <c r="F26" s="11">
        <v>11</v>
      </c>
      <c r="G26" s="11">
        <v>22</v>
      </c>
      <c r="H26" s="11">
        <v>12</v>
      </c>
      <c r="I26" s="11">
        <v>10</v>
      </c>
      <c r="J26" s="11">
        <v>16</v>
      </c>
      <c r="K26" s="103">
        <v>15</v>
      </c>
      <c r="L26" s="103">
        <v>10</v>
      </c>
      <c r="M26" s="103">
        <v>36</v>
      </c>
      <c r="N26" s="103">
        <v>7</v>
      </c>
    </row>
    <row r="27" spans="1:14" ht="26" customHeight="1" x14ac:dyDescent="0.25">
      <c r="A27" s="100"/>
      <c r="B27" s="58"/>
      <c r="C27" s="56"/>
      <c r="D27" s="59" t="s">
        <v>136</v>
      </c>
      <c r="E27" s="11" t="s">
        <v>61</v>
      </c>
      <c r="F27" s="11" t="s">
        <v>61</v>
      </c>
      <c r="G27" s="11" t="s">
        <v>61</v>
      </c>
      <c r="H27" s="11" t="s">
        <v>61</v>
      </c>
      <c r="I27" s="11" t="s">
        <v>61</v>
      </c>
      <c r="J27" s="11" t="s">
        <v>61</v>
      </c>
      <c r="K27" s="103" t="s">
        <v>61</v>
      </c>
      <c r="L27" s="103" t="s">
        <v>61</v>
      </c>
      <c r="M27" s="103" t="s">
        <v>62</v>
      </c>
      <c r="N27" s="103" t="s">
        <v>62</v>
      </c>
    </row>
    <row r="28" spans="1:14" ht="26" customHeight="1" x14ac:dyDescent="0.25">
      <c r="A28" s="100"/>
      <c r="B28" s="58"/>
      <c r="C28" s="56"/>
      <c r="D28" s="60" t="s">
        <v>137</v>
      </c>
      <c r="E28" s="11">
        <v>12</v>
      </c>
      <c r="F28" s="11">
        <v>5</v>
      </c>
      <c r="G28" s="11">
        <v>8</v>
      </c>
      <c r="H28" s="11">
        <v>3</v>
      </c>
      <c r="I28" s="11">
        <v>9</v>
      </c>
      <c r="J28" s="11">
        <v>10</v>
      </c>
      <c r="K28" s="103">
        <v>9</v>
      </c>
      <c r="L28" s="103">
        <v>6</v>
      </c>
      <c r="M28" s="103">
        <v>18</v>
      </c>
      <c r="N28" s="103">
        <v>5</v>
      </c>
    </row>
    <row r="29" spans="1:14" ht="26" customHeight="1" x14ac:dyDescent="0.25">
      <c r="A29" s="100"/>
      <c r="B29" s="58"/>
      <c r="C29" s="57"/>
      <c r="D29" s="59" t="s">
        <v>131</v>
      </c>
      <c r="E29" s="11">
        <v>15</v>
      </c>
      <c r="F29" s="11">
        <v>6</v>
      </c>
      <c r="G29" s="11">
        <v>14</v>
      </c>
      <c r="H29" s="11">
        <v>9</v>
      </c>
      <c r="I29" s="11">
        <v>1</v>
      </c>
      <c r="J29" s="11">
        <v>6</v>
      </c>
      <c r="K29" s="103">
        <v>6</v>
      </c>
      <c r="L29" s="103">
        <v>4</v>
      </c>
      <c r="M29" s="103">
        <v>18</v>
      </c>
      <c r="N29" s="103">
        <v>2</v>
      </c>
    </row>
    <row r="30" spans="1:14" ht="26" customHeight="1" x14ac:dyDescent="0.25">
      <c r="A30" s="100"/>
      <c r="B30" s="58"/>
      <c r="C30" s="203" t="s">
        <v>138</v>
      </c>
      <c r="D30" s="204"/>
      <c r="E30" s="11">
        <v>209</v>
      </c>
      <c r="F30" s="11">
        <v>115</v>
      </c>
      <c r="G30" s="11">
        <v>129</v>
      </c>
      <c r="H30" s="11">
        <v>79</v>
      </c>
      <c r="I30" s="11">
        <v>169</v>
      </c>
      <c r="J30" s="11">
        <v>69</v>
      </c>
      <c r="K30" s="103">
        <v>199</v>
      </c>
      <c r="L30" s="103">
        <v>119</v>
      </c>
      <c r="M30" s="103">
        <v>171</v>
      </c>
      <c r="N30" s="103">
        <v>108</v>
      </c>
    </row>
    <row r="31" spans="1:14" ht="26" customHeight="1" x14ac:dyDescent="0.25">
      <c r="A31" s="100"/>
      <c r="B31" s="58"/>
      <c r="C31" s="56"/>
      <c r="D31" s="59" t="s">
        <v>139</v>
      </c>
      <c r="E31" s="11">
        <v>4</v>
      </c>
      <c r="F31" s="11" t="s">
        <v>61</v>
      </c>
      <c r="G31" s="11">
        <v>2</v>
      </c>
      <c r="H31" s="11" t="s">
        <v>61</v>
      </c>
      <c r="I31" s="11" t="s">
        <v>61</v>
      </c>
      <c r="J31" s="11" t="s">
        <v>61</v>
      </c>
      <c r="K31" s="103">
        <v>1</v>
      </c>
      <c r="L31" s="103" t="s">
        <v>61</v>
      </c>
      <c r="M31" s="103">
        <v>1</v>
      </c>
      <c r="N31" s="103">
        <v>2</v>
      </c>
    </row>
    <row r="32" spans="1:14" ht="26" customHeight="1" x14ac:dyDescent="0.25">
      <c r="A32" s="66"/>
      <c r="B32" s="67"/>
      <c r="C32" s="63"/>
      <c r="D32" s="64" t="s">
        <v>131</v>
      </c>
      <c r="E32" s="22">
        <v>205</v>
      </c>
      <c r="F32" s="22">
        <v>115</v>
      </c>
      <c r="G32" s="22">
        <v>127</v>
      </c>
      <c r="H32" s="22">
        <v>79</v>
      </c>
      <c r="I32" s="22">
        <v>169</v>
      </c>
      <c r="J32" s="22">
        <v>69</v>
      </c>
      <c r="K32" s="107">
        <v>198</v>
      </c>
      <c r="L32" s="107">
        <v>119</v>
      </c>
      <c r="M32" s="107">
        <v>170</v>
      </c>
      <c r="N32" s="107">
        <v>106</v>
      </c>
    </row>
    <row r="33" spans="1:14" s="5" customFormat="1" x14ac:dyDescent="0.25">
      <c r="C33" s="2"/>
      <c r="D33" s="2"/>
      <c r="E33" s="2"/>
      <c r="F33" s="2"/>
      <c r="G33" s="2"/>
      <c r="H33" s="2"/>
      <c r="I33" s="2"/>
      <c r="J33" s="2"/>
      <c r="K33" s="2"/>
      <c r="N33" s="24" t="s">
        <v>140</v>
      </c>
    </row>
    <row r="34" spans="1:14" x14ac:dyDescent="0.25">
      <c r="A34" s="5" t="s">
        <v>141</v>
      </c>
    </row>
  </sheetData>
  <sheetProtection formatCells="0"/>
  <customSheetViews>
    <customSheetView guid="{2E109099-00A8-4250-899D-CF6116114624}" scale="85" showPageBreaks="1" printArea="1" view="pageLayout">
      <selection activeCell="M9" sqref="M9:N32"/>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topLeftCell="A13">
      <selection activeCell="E25" sqref="E25"/>
      <pageMargins left="0" right="0" top="0" bottom="0" header="0" footer="0"/>
      <printOptions horizontalCentered="1"/>
      <pageSetup paperSize="9" fitToHeight="0" orientation="portrait" r:id="rId2"/>
      <headerFooter alignWithMargins="0"/>
    </customSheetView>
    <customSheetView guid="{F1FAECAD-D4CC-49FD-AE7F-E381CDF04327}" scale="85" showPageBreaks="1" printArea="1" view="pageLayout" topLeftCell="A15">
      <selection activeCell="M28" sqref="M28"/>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scale="85" showPageBreaks="1" printArea="1" view="pageLayout">
      <selection activeCell="P13" sqref="P13"/>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topLeftCell="A8">
      <selection activeCell="J12" sqref="J12"/>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19">
    <mergeCell ref="M7:N7"/>
    <mergeCell ref="E7:F7"/>
    <mergeCell ref="G7:H7"/>
    <mergeCell ref="I7:J7"/>
    <mergeCell ref="K7:L7"/>
    <mergeCell ref="A7:D8"/>
    <mergeCell ref="C16:D16"/>
    <mergeCell ref="A9:D9"/>
    <mergeCell ref="A10:A14"/>
    <mergeCell ref="C11:D11"/>
    <mergeCell ref="C12:D12"/>
    <mergeCell ref="C13:D13"/>
    <mergeCell ref="C14:D14"/>
    <mergeCell ref="C30:D30"/>
    <mergeCell ref="B10:D10"/>
    <mergeCell ref="B15:D15"/>
    <mergeCell ref="C22:D22"/>
    <mergeCell ref="C26:D26"/>
    <mergeCell ref="C17:D17"/>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34"/>
  <sheetViews>
    <sheetView view="pageLayout" zoomScale="85" zoomScaleNormal="100" zoomScaleSheetLayoutView="100" zoomScalePageLayoutView="85" workbookViewId="0"/>
  </sheetViews>
  <sheetFormatPr defaultColWidth="1.796875" defaultRowHeight="12" x14ac:dyDescent="0.25"/>
  <cols>
    <col min="1" max="3" width="3" style="2" customWidth="1"/>
    <col min="4" max="4" width="12.1328125" style="2" customWidth="1"/>
    <col min="5" max="14" width="8" style="2" customWidth="1"/>
    <col min="15" max="16" width="5.19921875" style="2" bestFit="1" customWidth="1"/>
    <col min="17" max="18" width="3.53125" style="2" bestFit="1" customWidth="1"/>
    <col min="19" max="20" width="5.19921875" style="2" bestFit="1" customWidth="1"/>
    <col min="21" max="22" width="3.53125" style="2" bestFit="1" customWidth="1"/>
    <col min="23" max="23" width="5.19921875" style="2" bestFit="1" customWidth="1"/>
    <col min="24" max="24" width="12.86328125" style="2" bestFit="1" customWidth="1"/>
    <col min="25" max="25" width="3.53125" style="2" bestFit="1" customWidth="1"/>
    <col min="26" max="26" width="4.53125" style="2" bestFit="1" customWidth="1"/>
    <col min="27" max="27" width="5.19921875" style="2" bestFit="1" customWidth="1"/>
    <col min="28" max="28" width="4.53125" style="2" bestFit="1" customWidth="1"/>
    <col min="29" max="16384" width="1.796875" style="2"/>
  </cols>
  <sheetData>
    <row r="1" spans="1:28" s="4" customFormat="1" ht="18.75" x14ac:dyDescent="0.25">
      <c r="A1" s="4" t="str">
        <f ca="1">MID(CELL("FILENAME",A1),FIND("]",CELL("FILENAME",A1))+1,99)&amp;"　"&amp;"刑事犯罪発生検挙状況　－　検挙件数"</f>
        <v>121(2)　刑事犯罪発生検挙状況　－　検挙件数</v>
      </c>
    </row>
    <row r="2" spans="1:28" s="5" customFormat="1" x14ac:dyDescent="0.25"/>
    <row r="3" spans="1:28" s="101" customFormat="1" ht="1.25" customHeight="1" x14ac:dyDescent="0.25"/>
    <row r="4" spans="1:28" s="5" customFormat="1" ht="1.25" customHeight="1" x14ac:dyDescent="0.25"/>
    <row r="5" spans="1:28" s="101" customFormat="1" ht="1.25" customHeight="1" x14ac:dyDescent="0.25">
      <c r="A5" s="27"/>
      <c r="B5" s="27"/>
      <c r="C5" s="27"/>
      <c r="D5" s="27"/>
      <c r="E5" s="27"/>
      <c r="F5" s="27"/>
      <c r="G5" s="27"/>
      <c r="H5" s="27"/>
      <c r="I5" s="27"/>
      <c r="J5" s="27"/>
      <c r="K5" s="27"/>
      <c r="L5" s="27"/>
      <c r="M5" s="27"/>
      <c r="N5" s="27"/>
      <c r="O5" s="27"/>
      <c r="P5" s="27"/>
      <c r="Q5" s="27"/>
      <c r="R5" s="27"/>
      <c r="S5" s="27"/>
      <c r="T5" s="27"/>
      <c r="U5" s="27"/>
      <c r="V5" s="27"/>
      <c r="W5" s="27"/>
      <c r="X5" s="27"/>
      <c r="Y5" s="27"/>
      <c r="Z5" s="27"/>
      <c r="AA5" s="27"/>
      <c r="AB5" s="27"/>
    </row>
    <row r="6" spans="1:28" s="5" customFormat="1" ht="1.25" customHeight="1" x14ac:dyDescent="0.25">
      <c r="C6" s="2"/>
      <c r="D6" s="2"/>
      <c r="E6" s="2"/>
      <c r="F6" s="2"/>
      <c r="G6" s="2"/>
      <c r="H6" s="2"/>
      <c r="I6" s="2"/>
      <c r="J6" s="2"/>
      <c r="K6" s="2"/>
    </row>
    <row r="7" spans="1:28" s="35" customFormat="1" ht="28.35" customHeight="1" x14ac:dyDescent="0.25">
      <c r="A7" s="176" t="s">
        <v>6</v>
      </c>
      <c r="B7" s="176"/>
      <c r="C7" s="176"/>
      <c r="D7" s="211"/>
      <c r="E7" s="168" t="s">
        <v>13</v>
      </c>
      <c r="F7" s="218"/>
      <c r="G7" s="168" t="s">
        <v>14</v>
      </c>
      <c r="H7" s="218"/>
      <c r="I7" s="168" t="s">
        <v>15</v>
      </c>
      <c r="J7" s="218"/>
      <c r="K7" s="168" t="s">
        <v>16</v>
      </c>
      <c r="L7" s="218"/>
      <c r="M7" s="168" t="s">
        <v>17</v>
      </c>
      <c r="N7" s="218"/>
    </row>
    <row r="8" spans="1:28" s="35" customFormat="1" ht="28.25" customHeight="1" x14ac:dyDescent="0.25">
      <c r="A8" s="212"/>
      <c r="B8" s="212"/>
      <c r="C8" s="212"/>
      <c r="D8" s="213"/>
      <c r="E8" s="25" t="s">
        <v>116</v>
      </c>
      <c r="F8" s="51" t="s">
        <v>117</v>
      </c>
      <c r="G8" s="51" t="s">
        <v>116</v>
      </c>
      <c r="H8" s="25" t="s">
        <v>117</v>
      </c>
      <c r="I8" s="25" t="s">
        <v>116</v>
      </c>
      <c r="J8" s="25" t="s">
        <v>117</v>
      </c>
      <c r="K8" s="25" t="s">
        <v>116</v>
      </c>
      <c r="L8" s="151" t="s">
        <v>117</v>
      </c>
      <c r="M8" s="25" t="s">
        <v>118</v>
      </c>
      <c r="N8" s="151" t="s">
        <v>119</v>
      </c>
    </row>
    <row r="9" spans="1:28" ht="26" customHeight="1" x14ac:dyDescent="0.25">
      <c r="A9" s="165" t="s">
        <v>10</v>
      </c>
      <c r="B9" s="204"/>
      <c r="C9" s="207"/>
      <c r="D9" s="207"/>
      <c r="E9" s="11">
        <v>313</v>
      </c>
      <c r="F9" s="11">
        <v>270</v>
      </c>
      <c r="G9" s="11">
        <v>529</v>
      </c>
      <c r="H9" s="11">
        <v>275</v>
      </c>
      <c r="I9" s="11">
        <v>316</v>
      </c>
      <c r="J9" s="11">
        <v>211</v>
      </c>
      <c r="K9" s="103">
        <v>396</v>
      </c>
      <c r="L9" s="103">
        <v>289</v>
      </c>
      <c r="M9" s="103">
        <v>538</v>
      </c>
      <c r="N9" s="103">
        <v>213</v>
      </c>
    </row>
    <row r="10" spans="1:28" ht="26" customHeight="1" x14ac:dyDescent="0.25">
      <c r="A10" s="214"/>
      <c r="B10" s="203" t="s">
        <v>142</v>
      </c>
      <c r="C10" s="208"/>
      <c r="D10" s="204"/>
      <c r="E10" s="11">
        <v>6</v>
      </c>
      <c r="F10" s="11">
        <v>4</v>
      </c>
      <c r="G10" s="11">
        <v>9</v>
      </c>
      <c r="H10" s="11">
        <v>5</v>
      </c>
      <c r="I10" s="11">
        <v>4</v>
      </c>
      <c r="J10" s="11">
        <v>6</v>
      </c>
      <c r="K10" s="103">
        <v>10</v>
      </c>
      <c r="L10" s="103">
        <v>6</v>
      </c>
      <c r="M10" s="103">
        <v>5</v>
      </c>
      <c r="N10" s="103">
        <v>4</v>
      </c>
    </row>
    <row r="11" spans="1:28" ht="26" customHeight="1" x14ac:dyDescent="0.25">
      <c r="A11" s="215"/>
      <c r="B11" s="56"/>
      <c r="C11" s="207" t="s">
        <v>121</v>
      </c>
      <c r="D11" s="207"/>
      <c r="E11" s="11">
        <v>2</v>
      </c>
      <c r="F11" s="11" t="s">
        <v>61</v>
      </c>
      <c r="G11" s="11">
        <v>3</v>
      </c>
      <c r="H11" s="11">
        <v>1</v>
      </c>
      <c r="I11" s="11">
        <v>1</v>
      </c>
      <c r="J11" s="11">
        <v>1</v>
      </c>
      <c r="K11" s="103">
        <v>3</v>
      </c>
      <c r="L11" s="103" t="s">
        <v>61</v>
      </c>
      <c r="M11" s="103">
        <v>2</v>
      </c>
      <c r="N11" s="103">
        <v>1</v>
      </c>
    </row>
    <row r="12" spans="1:28" ht="26" customHeight="1" x14ac:dyDescent="0.25">
      <c r="A12" s="215"/>
      <c r="B12" s="56"/>
      <c r="C12" s="207" t="s">
        <v>122</v>
      </c>
      <c r="D12" s="207"/>
      <c r="E12" s="11">
        <v>1</v>
      </c>
      <c r="F12" s="11">
        <v>1</v>
      </c>
      <c r="G12" s="11">
        <v>4</v>
      </c>
      <c r="H12" s="11">
        <v>4</v>
      </c>
      <c r="I12" s="11">
        <v>1</v>
      </c>
      <c r="J12" s="11" t="s">
        <v>61</v>
      </c>
      <c r="K12" s="103">
        <v>5</v>
      </c>
      <c r="L12" s="103">
        <v>1</v>
      </c>
      <c r="M12" s="103">
        <v>1</v>
      </c>
      <c r="N12" s="103">
        <v>2</v>
      </c>
    </row>
    <row r="13" spans="1:28" ht="26" customHeight="1" x14ac:dyDescent="0.25">
      <c r="A13" s="215"/>
      <c r="B13" s="56"/>
      <c r="C13" s="207" t="s">
        <v>123</v>
      </c>
      <c r="D13" s="207"/>
      <c r="E13" s="11" t="s">
        <v>61</v>
      </c>
      <c r="F13" s="11">
        <v>2</v>
      </c>
      <c r="G13" s="11" t="s">
        <v>61</v>
      </c>
      <c r="H13" s="11" t="s">
        <v>61</v>
      </c>
      <c r="I13" s="11">
        <v>2</v>
      </c>
      <c r="J13" s="11">
        <v>2</v>
      </c>
      <c r="K13" s="103" t="s">
        <v>61</v>
      </c>
      <c r="L13" s="103">
        <v>1</v>
      </c>
      <c r="M13" s="103" t="s">
        <v>62</v>
      </c>
      <c r="N13" s="103">
        <v>1</v>
      </c>
    </row>
    <row r="14" spans="1:28" ht="26" customHeight="1" x14ac:dyDescent="0.25">
      <c r="A14" s="216"/>
      <c r="B14" s="57"/>
      <c r="C14" s="217" t="s">
        <v>124</v>
      </c>
      <c r="D14" s="217"/>
      <c r="E14" s="11">
        <v>3</v>
      </c>
      <c r="F14" s="11">
        <v>1</v>
      </c>
      <c r="G14" s="11">
        <v>2</v>
      </c>
      <c r="H14" s="11" t="s">
        <v>61</v>
      </c>
      <c r="I14" s="11" t="s">
        <v>61</v>
      </c>
      <c r="J14" s="11">
        <v>3</v>
      </c>
      <c r="K14" s="103">
        <v>2</v>
      </c>
      <c r="L14" s="103">
        <v>4</v>
      </c>
      <c r="M14" s="103">
        <v>2</v>
      </c>
      <c r="N14" s="103" t="s">
        <v>62</v>
      </c>
    </row>
    <row r="15" spans="1:28" ht="26" customHeight="1" x14ac:dyDescent="0.25">
      <c r="A15" s="100"/>
      <c r="B15" s="203" t="s">
        <v>125</v>
      </c>
      <c r="C15" s="164"/>
      <c r="D15" s="165"/>
      <c r="E15" s="11">
        <v>307</v>
      </c>
      <c r="F15" s="11">
        <v>266</v>
      </c>
      <c r="G15" s="11">
        <v>520</v>
      </c>
      <c r="H15" s="11">
        <v>270</v>
      </c>
      <c r="I15" s="11">
        <v>312</v>
      </c>
      <c r="J15" s="11">
        <v>205</v>
      </c>
      <c r="K15" s="103">
        <v>386</v>
      </c>
      <c r="L15" s="103">
        <v>283</v>
      </c>
      <c r="M15" s="103">
        <v>533</v>
      </c>
      <c r="N15" s="103">
        <v>209</v>
      </c>
    </row>
    <row r="16" spans="1:28" ht="26" customHeight="1" x14ac:dyDescent="0.25">
      <c r="A16" s="100"/>
      <c r="B16" s="58"/>
      <c r="C16" s="207" t="s">
        <v>126</v>
      </c>
      <c r="D16" s="207"/>
      <c r="E16" s="11">
        <v>161</v>
      </c>
      <c r="F16" s="11">
        <v>160</v>
      </c>
      <c r="G16" s="11">
        <v>304</v>
      </c>
      <c r="H16" s="11">
        <v>183</v>
      </c>
      <c r="I16" s="11">
        <v>214</v>
      </c>
      <c r="J16" s="11">
        <v>119</v>
      </c>
      <c r="K16" s="103">
        <v>226</v>
      </c>
      <c r="L16" s="103">
        <v>169</v>
      </c>
      <c r="M16" s="103">
        <v>321</v>
      </c>
      <c r="N16" s="103">
        <v>117</v>
      </c>
    </row>
    <row r="17" spans="1:14" ht="26" customHeight="1" x14ac:dyDescent="0.25">
      <c r="A17" s="100"/>
      <c r="B17" s="58"/>
      <c r="C17" s="203" t="s">
        <v>127</v>
      </c>
      <c r="D17" s="204"/>
      <c r="E17" s="11">
        <v>51</v>
      </c>
      <c r="F17" s="11">
        <v>35</v>
      </c>
      <c r="G17" s="11">
        <v>78</v>
      </c>
      <c r="H17" s="11">
        <v>39</v>
      </c>
      <c r="I17" s="11">
        <v>29</v>
      </c>
      <c r="J17" s="11">
        <v>26</v>
      </c>
      <c r="K17" s="103">
        <v>40</v>
      </c>
      <c r="L17" s="103">
        <v>44</v>
      </c>
      <c r="M17" s="103">
        <v>74</v>
      </c>
      <c r="N17" s="103">
        <v>37</v>
      </c>
    </row>
    <row r="18" spans="1:14" ht="26" customHeight="1" x14ac:dyDescent="0.25">
      <c r="A18" s="100"/>
      <c r="B18" s="58"/>
      <c r="C18" s="56"/>
      <c r="D18" s="154" t="s">
        <v>128</v>
      </c>
      <c r="E18" s="11">
        <v>18</v>
      </c>
      <c r="F18" s="11">
        <v>13</v>
      </c>
      <c r="G18" s="11">
        <v>29</v>
      </c>
      <c r="H18" s="11">
        <v>14</v>
      </c>
      <c r="I18" s="11">
        <v>13</v>
      </c>
      <c r="J18" s="11">
        <v>9</v>
      </c>
      <c r="K18" s="103">
        <v>15</v>
      </c>
      <c r="L18" s="103">
        <v>10</v>
      </c>
      <c r="M18" s="103">
        <v>29</v>
      </c>
      <c r="N18" s="103">
        <v>19</v>
      </c>
    </row>
    <row r="19" spans="1:14" ht="26" customHeight="1" x14ac:dyDescent="0.25">
      <c r="A19" s="100"/>
      <c r="B19" s="58"/>
      <c r="C19" s="56"/>
      <c r="D19" s="154" t="s">
        <v>129</v>
      </c>
      <c r="E19" s="11">
        <v>29</v>
      </c>
      <c r="F19" s="11">
        <v>21</v>
      </c>
      <c r="G19" s="11">
        <v>37</v>
      </c>
      <c r="H19" s="11">
        <v>23</v>
      </c>
      <c r="I19" s="11">
        <v>10</v>
      </c>
      <c r="J19" s="11">
        <v>14</v>
      </c>
      <c r="K19" s="103">
        <v>14</v>
      </c>
      <c r="L19" s="103">
        <v>28</v>
      </c>
      <c r="M19" s="103">
        <v>41</v>
      </c>
      <c r="N19" s="103">
        <v>17</v>
      </c>
    </row>
    <row r="20" spans="1:14" ht="26" customHeight="1" x14ac:dyDescent="0.25">
      <c r="A20" s="100"/>
      <c r="B20" s="58"/>
      <c r="C20" s="56"/>
      <c r="D20" s="154" t="s">
        <v>130</v>
      </c>
      <c r="E20" s="11">
        <v>2</v>
      </c>
      <c r="F20" s="11" t="s">
        <v>61</v>
      </c>
      <c r="G20" s="11">
        <v>6</v>
      </c>
      <c r="H20" s="11">
        <v>2</v>
      </c>
      <c r="I20" s="11">
        <v>1</v>
      </c>
      <c r="J20" s="11" t="s">
        <v>61</v>
      </c>
      <c r="K20" s="103">
        <v>4</v>
      </c>
      <c r="L20" s="103">
        <v>1</v>
      </c>
      <c r="M20" s="103">
        <v>3</v>
      </c>
      <c r="N20" s="103" t="s">
        <v>62</v>
      </c>
    </row>
    <row r="21" spans="1:14" ht="26" customHeight="1" x14ac:dyDescent="0.25">
      <c r="A21" s="100"/>
      <c r="B21" s="58"/>
      <c r="C21" s="57"/>
      <c r="D21" s="59" t="s">
        <v>131</v>
      </c>
      <c r="E21" s="11">
        <v>2</v>
      </c>
      <c r="F21" s="24">
        <v>1</v>
      </c>
      <c r="G21" s="11">
        <v>6</v>
      </c>
      <c r="H21" s="11" t="s">
        <v>61</v>
      </c>
      <c r="I21" s="11">
        <v>5</v>
      </c>
      <c r="J21" s="11">
        <v>3</v>
      </c>
      <c r="K21" s="103">
        <v>7</v>
      </c>
      <c r="L21" s="103">
        <v>5</v>
      </c>
      <c r="M21" s="103">
        <v>1</v>
      </c>
      <c r="N21" s="103">
        <v>1</v>
      </c>
    </row>
    <row r="22" spans="1:14" ht="26" customHeight="1" x14ac:dyDescent="0.25">
      <c r="A22" s="100"/>
      <c r="B22" s="58"/>
      <c r="C22" s="209" t="s">
        <v>132</v>
      </c>
      <c r="D22" s="210"/>
      <c r="E22" s="11">
        <v>30</v>
      </c>
      <c r="F22" s="11">
        <v>6</v>
      </c>
      <c r="G22" s="11">
        <v>30</v>
      </c>
      <c r="H22" s="11">
        <v>11</v>
      </c>
      <c r="I22" s="11">
        <v>19</v>
      </c>
      <c r="J22" s="11">
        <v>21</v>
      </c>
      <c r="K22" s="103">
        <v>30</v>
      </c>
      <c r="L22" s="103">
        <v>21</v>
      </c>
      <c r="M22" s="103">
        <v>42</v>
      </c>
      <c r="N22" s="103">
        <v>14</v>
      </c>
    </row>
    <row r="23" spans="1:14" ht="26" customHeight="1" x14ac:dyDescent="0.25">
      <c r="A23" s="100"/>
      <c r="B23" s="58"/>
      <c r="C23" s="56"/>
      <c r="D23" s="59" t="s">
        <v>133</v>
      </c>
      <c r="E23" s="11">
        <v>28</v>
      </c>
      <c r="F23" s="11">
        <v>6</v>
      </c>
      <c r="G23" s="11">
        <v>28</v>
      </c>
      <c r="H23" s="11">
        <v>10</v>
      </c>
      <c r="I23" s="11">
        <v>17</v>
      </c>
      <c r="J23" s="11">
        <v>19</v>
      </c>
      <c r="K23" s="103">
        <v>27</v>
      </c>
      <c r="L23" s="103">
        <v>18</v>
      </c>
      <c r="M23" s="103">
        <v>32</v>
      </c>
      <c r="N23" s="103">
        <v>13</v>
      </c>
    </row>
    <row r="24" spans="1:14" ht="26" customHeight="1" x14ac:dyDescent="0.25">
      <c r="A24" s="100"/>
      <c r="B24" s="58"/>
      <c r="C24" s="56"/>
      <c r="D24" s="59" t="s">
        <v>134</v>
      </c>
      <c r="E24" s="11" t="s">
        <v>61</v>
      </c>
      <c r="F24" s="11" t="s">
        <v>61</v>
      </c>
      <c r="G24" s="11">
        <v>2</v>
      </c>
      <c r="H24" s="11" t="s">
        <v>61</v>
      </c>
      <c r="I24" s="11">
        <v>1</v>
      </c>
      <c r="J24" s="11" t="s">
        <v>61</v>
      </c>
      <c r="K24" s="103" t="s">
        <v>61</v>
      </c>
      <c r="L24" s="103">
        <v>3</v>
      </c>
      <c r="M24" s="103">
        <v>4</v>
      </c>
      <c r="N24" s="103" t="s">
        <v>62</v>
      </c>
    </row>
    <row r="25" spans="1:14" ht="26" customHeight="1" x14ac:dyDescent="0.25">
      <c r="A25" s="100"/>
      <c r="B25" s="58"/>
      <c r="C25" s="57"/>
      <c r="D25" s="59" t="s">
        <v>131</v>
      </c>
      <c r="E25" s="11">
        <v>2</v>
      </c>
      <c r="F25" s="11" t="s">
        <v>61</v>
      </c>
      <c r="G25" s="11" t="s">
        <v>61</v>
      </c>
      <c r="H25" s="11">
        <v>1</v>
      </c>
      <c r="I25" s="11">
        <v>1</v>
      </c>
      <c r="J25" s="11">
        <v>2</v>
      </c>
      <c r="K25" s="103">
        <v>3</v>
      </c>
      <c r="L25" s="103" t="s">
        <v>61</v>
      </c>
      <c r="M25" s="103">
        <v>6</v>
      </c>
      <c r="N25" s="103">
        <v>1</v>
      </c>
    </row>
    <row r="26" spans="1:14" ht="26" customHeight="1" x14ac:dyDescent="0.25">
      <c r="A26" s="100"/>
      <c r="B26" s="58"/>
      <c r="C26" s="203" t="s">
        <v>135</v>
      </c>
      <c r="D26" s="204"/>
      <c r="E26" s="11">
        <v>11</v>
      </c>
      <c r="F26" s="11">
        <v>15</v>
      </c>
      <c r="G26" s="11">
        <v>31</v>
      </c>
      <c r="H26" s="11">
        <v>9</v>
      </c>
      <c r="I26" s="11">
        <v>4</v>
      </c>
      <c r="J26" s="11">
        <v>14</v>
      </c>
      <c r="K26" s="103">
        <v>13</v>
      </c>
      <c r="L26" s="103">
        <v>9</v>
      </c>
      <c r="M26" s="103">
        <v>30</v>
      </c>
      <c r="N26" s="103">
        <v>5</v>
      </c>
    </row>
    <row r="27" spans="1:14" ht="26" customHeight="1" x14ac:dyDescent="0.25">
      <c r="A27" s="100"/>
      <c r="B27" s="58"/>
      <c r="C27" s="56"/>
      <c r="D27" s="59" t="s">
        <v>136</v>
      </c>
      <c r="E27" s="11" t="s">
        <v>61</v>
      </c>
      <c r="F27" s="11" t="s">
        <v>61</v>
      </c>
      <c r="G27" s="11" t="s">
        <v>61</v>
      </c>
      <c r="H27" s="11" t="s">
        <v>61</v>
      </c>
      <c r="I27" s="11" t="s">
        <v>61</v>
      </c>
      <c r="J27" s="11" t="s">
        <v>61</v>
      </c>
      <c r="K27" s="103" t="s">
        <v>61</v>
      </c>
      <c r="L27" s="103" t="s">
        <v>61</v>
      </c>
      <c r="M27" s="103" t="s">
        <v>62</v>
      </c>
      <c r="N27" s="103" t="s">
        <v>62</v>
      </c>
    </row>
    <row r="28" spans="1:14" ht="26" customHeight="1" x14ac:dyDescent="0.25">
      <c r="A28" s="100"/>
      <c r="B28" s="58"/>
      <c r="C28" s="56"/>
      <c r="D28" s="60" t="s">
        <v>137</v>
      </c>
      <c r="E28" s="11">
        <v>6</v>
      </c>
      <c r="F28" s="11">
        <v>7</v>
      </c>
      <c r="G28" s="11">
        <v>13</v>
      </c>
      <c r="H28" s="11">
        <v>2</v>
      </c>
      <c r="I28" s="11">
        <v>4</v>
      </c>
      <c r="J28" s="11">
        <v>9</v>
      </c>
      <c r="K28" s="103">
        <v>10</v>
      </c>
      <c r="L28" s="103">
        <v>6</v>
      </c>
      <c r="M28" s="103">
        <v>12</v>
      </c>
      <c r="N28" s="103">
        <v>3</v>
      </c>
    </row>
    <row r="29" spans="1:14" ht="26" customHeight="1" x14ac:dyDescent="0.25">
      <c r="A29" s="100"/>
      <c r="B29" s="58"/>
      <c r="C29" s="57"/>
      <c r="D29" s="59" t="s">
        <v>131</v>
      </c>
      <c r="E29" s="11">
        <v>5</v>
      </c>
      <c r="F29" s="11">
        <v>8</v>
      </c>
      <c r="G29" s="11">
        <v>18</v>
      </c>
      <c r="H29" s="11">
        <v>7</v>
      </c>
      <c r="I29" s="11" t="s">
        <v>61</v>
      </c>
      <c r="J29" s="11">
        <v>5</v>
      </c>
      <c r="K29" s="103">
        <v>3</v>
      </c>
      <c r="L29" s="103">
        <v>3</v>
      </c>
      <c r="M29" s="103">
        <v>18</v>
      </c>
      <c r="N29" s="103">
        <v>2</v>
      </c>
    </row>
    <row r="30" spans="1:14" ht="26" customHeight="1" x14ac:dyDescent="0.25">
      <c r="A30" s="100"/>
      <c r="B30" s="58"/>
      <c r="C30" s="203" t="s">
        <v>138</v>
      </c>
      <c r="D30" s="204"/>
      <c r="E30" s="11">
        <v>54</v>
      </c>
      <c r="F30" s="11">
        <v>50</v>
      </c>
      <c r="G30" s="11">
        <v>77</v>
      </c>
      <c r="H30" s="11">
        <v>28</v>
      </c>
      <c r="I30" s="11">
        <v>46</v>
      </c>
      <c r="J30" s="11">
        <v>25</v>
      </c>
      <c r="K30" s="103">
        <v>77</v>
      </c>
      <c r="L30" s="103">
        <v>40</v>
      </c>
      <c r="M30" s="103">
        <v>66</v>
      </c>
      <c r="N30" s="103">
        <v>36</v>
      </c>
    </row>
    <row r="31" spans="1:14" ht="26" customHeight="1" x14ac:dyDescent="0.25">
      <c r="A31" s="100"/>
      <c r="B31" s="58"/>
      <c r="C31" s="56"/>
      <c r="D31" s="59" t="s">
        <v>139</v>
      </c>
      <c r="E31" s="11" t="s">
        <v>61</v>
      </c>
      <c r="F31" s="11" t="s">
        <v>61</v>
      </c>
      <c r="G31" s="11">
        <v>2</v>
      </c>
      <c r="H31" s="11" t="s">
        <v>61</v>
      </c>
      <c r="I31" s="11">
        <v>2</v>
      </c>
      <c r="J31" s="11" t="s">
        <v>61</v>
      </c>
      <c r="K31" s="103" t="s">
        <v>61</v>
      </c>
      <c r="L31" s="103" t="s">
        <v>61</v>
      </c>
      <c r="M31" s="103" t="s">
        <v>62</v>
      </c>
      <c r="N31" s="103" t="s">
        <v>62</v>
      </c>
    </row>
    <row r="32" spans="1:14" ht="26" customHeight="1" x14ac:dyDescent="0.25">
      <c r="A32" s="66"/>
      <c r="B32" s="67"/>
      <c r="C32" s="63"/>
      <c r="D32" s="64" t="s">
        <v>131</v>
      </c>
      <c r="E32" s="22">
        <v>54</v>
      </c>
      <c r="F32" s="22" t="s">
        <v>61</v>
      </c>
      <c r="G32" s="22">
        <v>75</v>
      </c>
      <c r="H32" s="22">
        <v>28</v>
      </c>
      <c r="I32" s="22">
        <v>44</v>
      </c>
      <c r="J32" s="22">
        <v>25</v>
      </c>
      <c r="K32" s="107">
        <v>77</v>
      </c>
      <c r="L32" s="107">
        <v>40</v>
      </c>
      <c r="M32" s="107">
        <v>66</v>
      </c>
      <c r="N32" s="107">
        <v>36</v>
      </c>
    </row>
    <row r="33" spans="1:14" x14ac:dyDescent="0.25">
      <c r="N33" s="65" t="s">
        <v>140</v>
      </c>
    </row>
    <row r="34" spans="1:14" x14ac:dyDescent="0.25">
      <c r="A34" s="5" t="s">
        <v>143</v>
      </c>
    </row>
  </sheetData>
  <sheetProtection formatCells="0"/>
  <customSheetViews>
    <customSheetView guid="{2E109099-00A8-4250-899D-CF6116114624}" scale="85" showPageBreaks="1" printArea="1" view="pageLayout" topLeftCell="A15">
      <selection activeCell="M17" sqref="M17"/>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topLeftCell="A10">
      <selection activeCell="G1" sqref="G1"/>
      <pageMargins left="0" right="0" top="0" bottom="0" header="0" footer="0"/>
      <printOptions horizontalCentered="1"/>
      <pageSetup paperSize="9" fitToHeight="0" orientation="portrait" r:id="rId2"/>
      <headerFooter alignWithMargins="0"/>
    </customSheetView>
    <customSheetView guid="{F1FAECAD-D4CC-49FD-AE7F-E381CDF04327}" scale="85" showPageBreaks="1" printArea="1" view="pageLayout">
      <selection activeCell="N32" sqref="N32"/>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scale="85" showPageBreaks="1" printArea="1" view="pageLayout">
      <selection activeCell="A7" sqref="A7:D8"/>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topLeftCell="A15">
      <selection activeCell="N22" sqref="N22"/>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19">
    <mergeCell ref="C30:D30"/>
    <mergeCell ref="A7:D8"/>
    <mergeCell ref="A9:D9"/>
    <mergeCell ref="A10:A14"/>
    <mergeCell ref="C11:D11"/>
    <mergeCell ref="C12:D12"/>
    <mergeCell ref="C13:D13"/>
    <mergeCell ref="C14:D14"/>
    <mergeCell ref="B10:D10"/>
    <mergeCell ref="C16:D16"/>
    <mergeCell ref="B15:D15"/>
    <mergeCell ref="C17:D17"/>
    <mergeCell ref="C22:D22"/>
    <mergeCell ref="C26:D26"/>
    <mergeCell ref="E7:F7"/>
    <mergeCell ref="G7:H7"/>
    <mergeCell ref="I7:J7"/>
    <mergeCell ref="K7:L7"/>
    <mergeCell ref="M7:N7"/>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34"/>
  <sheetViews>
    <sheetView view="pageLayout" zoomScale="85" zoomScaleNormal="100" zoomScaleSheetLayoutView="100" zoomScalePageLayoutView="85" workbookViewId="0"/>
  </sheetViews>
  <sheetFormatPr defaultColWidth="1.796875" defaultRowHeight="12" x14ac:dyDescent="0.25"/>
  <cols>
    <col min="1" max="3" width="3" style="2" customWidth="1"/>
    <col min="4" max="4" width="12" style="2" customWidth="1"/>
    <col min="5" max="14" width="8" style="2" customWidth="1"/>
    <col min="15" max="16" width="5.19921875" style="2" bestFit="1" customWidth="1"/>
    <col min="17" max="17" width="3.46484375" style="2" bestFit="1" customWidth="1"/>
    <col min="18" max="18" width="3.53125" style="2" bestFit="1" customWidth="1"/>
    <col min="19" max="21" width="5.19921875" style="2" bestFit="1" customWidth="1"/>
    <col min="22" max="22" width="3.46484375" style="2" bestFit="1" customWidth="1"/>
    <col min="23" max="23" width="3.53125" style="2" bestFit="1" customWidth="1"/>
    <col min="24" max="24" width="5.19921875" style="2" bestFit="1" customWidth="1"/>
    <col min="25" max="25" width="8.86328125" style="2" bestFit="1" customWidth="1"/>
    <col min="26" max="26" width="3.53125" style="2" bestFit="1" customWidth="1"/>
    <col min="27" max="27" width="4.53125" style="2" bestFit="1" customWidth="1"/>
    <col min="28" max="28" width="5.19921875" style="2" bestFit="1" customWidth="1"/>
    <col min="29" max="29" width="4.53125" style="2" bestFit="1" customWidth="1"/>
    <col min="30" max="16384" width="1.796875" style="2"/>
  </cols>
  <sheetData>
    <row r="1" spans="1:14" s="4" customFormat="1" ht="18.75" x14ac:dyDescent="0.25">
      <c r="A1" s="4" t="str">
        <f ca="1">MID(CELL("FILENAME",A1),FIND("]",CELL("FILENAME",A1))+1,99)&amp;"　"&amp;"刑事犯罪発生検挙状況　－　検挙人員"</f>
        <v>121(3)　刑事犯罪発生検挙状況　－　検挙人員</v>
      </c>
    </row>
    <row r="2" spans="1:14" s="5" customFormat="1" x14ac:dyDescent="0.25"/>
    <row r="3" spans="1:14" s="101" customFormat="1" ht="1.25" customHeight="1" x14ac:dyDescent="0.25"/>
    <row r="4" spans="1:14" s="5" customFormat="1" ht="1.25" customHeight="1" x14ac:dyDescent="0.25"/>
    <row r="5" spans="1:14" s="101" customFormat="1" ht="1.25" customHeight="1" x14ac:dyDescent="0.25"/>
    <row r="6" spans="1:14" ht="1.25" customHeight="1" x14ac:dyDescent="0.25"/>
    <row r="7" spans="1:14" s="35" customFormat="1" ht="28.35" customHeight="1" x14ac:dyDescent="0.25">
      <c r="A7" s="176" t="s">
        <v>6</v>
      </c>
      <c r="B7" s="176"/>
      <c r="C7" s="176"/>
      <c r="D7" s="211"/>
      <c r="E7" s="168" t="s">
        <v>13</v>
      </c>
      <c r="F7" s="218"/>
      <c r="G7" s="168" t="s">
        <v>14</v>
      </c>
      <c r="H7" s="218"/>
      <c r="I7" s="168" t="s">
        <v>15</v>
      </c>
      <c r="J7" s="218"/>
      <c r="K7" s="168" t="s">
        <v>16</v>
      </c>
      <c r="L7" s="218"/>
      <c r="M7" s="168" t="s">
        <v>17</v>
      </c>
      <c r="N7" s="218"/>
    </row>
    <row r="8" spans="1:14" s="35" customFormat="1" ht="28.35" customHeight="1" x14ac:dyDescent="0.25">
      <c r="A8" s="212"/>
      <c r="B8" s="212"/>
      <c r="C8" s="212"/>
      <c r="D8" s="213"/>
      <c r="E8" s="25" t="s">
        <v>116</v>
      </c>
      <c r="F8" s="51" t="s">
        <v>117</v>
      </c>
      <c r="G8" s="51" t="s">
        <v>116</v>
      </c>
      <c r="H8" s="25" t="s">
        <v>117</v>
      </c>
      <c r="I8" s="25" t="s">
        <v>116</v>
      </c>
      <c r="J8" s="25" t="s">
        <v>117</v>
      </c>
      <c r="K8" s="25" t="s">
        <v>116</v>
      </c>
      <c r="L8" s="151" t="s">
        <v>117</v>
      </c>
      <c r="M8" s="25" t="s">
        <v>118</v>
      </c>
      <c r="N8" s="151" t="s">
        <v>119</v>
      </c>
    </row>
    <row r="9" spans="1:14" ht="26" customHeight="1" x14ac:dyDescent="0.25">
      <c r="A9" s="165" t="s">
        <v>10</v>
      </c>
      <c r="B9" s="204"/>
      <c r="C9" s="207"/>
      <c r="D9" s="207"/>
      <c r="E9" s="11">
        <v>225</v>
      </c>
      <c r="F9" s="11">
        <v>184</v>
      </c>
      <c r="G9" s="11">
        <v>366</v>
      </c>
      <c r="H9" s="11">
        <v>185</v>
      </c>
      <c r="I9" s="11">
        <v>192</v>
      </c>
      <c r="J9" s="11">
        <v>158</v>
      </c>
      <c r="K9" s="103">
        <v>233</v>
      </c>
      <c r="L9" s="103">
        <v>184</v>
      </c>
      <c r="M9" s="103">
        <v>273</v>
      </c>
      <c r="N9" s="103">
        <v>173</v>
      </c>
    </row>
    <row r="10" spans="1:14" ht="26" customHeight="1" x14ac:dyDescent="0.25">
      <c r="A10" s="214"/>
      <c r="B10" s="203" t="s">
        <v>142</v>
      </c>
      <c r="C10" s="208"/>
      <c r="D10" s="204"/>
      <c r="E10" s="11">
        <v>8</v>
      </c>
      <c r="F10" s="11">
        <v>4</v>
      </c>
      <c r="G10" s="11">
        <v>8</v>
      </c>
      <c r="H10" s="11">
        <v>4</v>
      </c>
      <c r="I10" s="11">
        <v>3</v>
      </c>
      <c r="J10" s="11">
        <v>5</v>
      </c>
      <c r="K10" s="103">
        <v>6</v>
      </c>
      <c r="L10" s="103">
        <v>5</v>
      </c>
      <c r="M10" s="103">
        <v>7</v>
      </c>
      <c r="N10" s="103">
        <v>11</v>
      </c>
    </row>
    <row r="11" spans="1:14" ht="26" customHeight="1" x14ac:dyDescent="0.25">
      <c r="A11" s="215"/>
      <c r="B11" s="56"/>
      <c r="C11" s="207" t="s">
        <v>121</v>
      </c>
      <c r="D11" s="207"/>
      <c r="E11" s="11">
        <v>3</v>
      </c>
      <c r="F11" s="11" t="s">
        <v>61</v>
      </c>
      <c r="G11" s="11">
        <v>3</v>
      </c>
      <c r="H11" s="11">
        <v>1</v>
      </c>
      <c r="I11" s="11" t="s">
        <v>61</v>
      </c>
      <c r="J11" s="11">
        <v>1</v>
      </c>
      <c r="K11" s="103">
        <v>2</v>
      </c>
      <c r="L11" s="103" t="s">
        <v>61</v>
      </c>
      <c r="M11" s="103">
        <v>1</v>
      </c>
      <c r="N11" s="103">
        <v>7</v>
      </c>
    </row>
    <row r="12" spans="1:14" ht="26" customHeight="1" x14ac:dyDescent="0.25">
      <c r="A12" s="215"/>
      <c r="B12" s="56"/>
      <c r="C12" s="207" t="s">
        <v>122</v>
      </c>
      <c r="D12" s="207"/>
      <c r="E12" s="11">
        <v>2</v>
      </c>
      <c r="F12" s="11">
        <v>1</v>
      </c>
      <c r="G12" s="11">
        <v>3</v>
      </c>
      <c r="H12" s="11">
        <v>3</v>
      </c>
      <c r="I12" s="11">
        <v>1</v>
      </c>
      <c r="J12" s="11" t="s">
        <v>61</v>
      </c>
      <c r="K12" s="103">
        <v>3</v>
      </c>
      <c r="L12" s="103" t="s">
        <v>61</v>
      </c>
      <c r="M12" s="103">
        <v>3</v>
      </c>
      <c r="N12" s="103">
        <v>2</v>
      </c>
    </row>
    <row r="13" spans="1:14" ht="26" customHeight="1" x14ac:dyDescent="0.25">
      <c r="A13" s="215"/>
      <c r="B13" s="56"/>
      <c r="C13" s="207" t="s">
        <v>123</v>
      </c>
      <c r="D13" s="207"/>
      <c r="E13" s="11" t="s">
        <v>61</v>
      </c>
      <c r="F13" s="11">
        <v>2</v>
      </c>
      <c r="G13" s="11" t="s">
        <v>61</v>
      </c>
      <c r="H13" s="11" t="s">
        <v>61</v>
      </c>
      <c r="I13" s="11">
        <v>2</v>
      </c>
      <c r="J13" s="11">
        <v>2</v>
      </c>
      <c r="K13" s="103" t="s">
        <v>61</v>
      </c>
      <c r="L13" s="103">
        <v>1</v>
      </c>
      <c r="M13" s="103" t="s">
        <v>62</v>
      </c>
      <c r="N13" s="103">
        <v>1</v>
      </c>
    </row>
    <row r="14" spans="1:14" ht="26" customHeight="1" x14ac:dyDescent="0.25">
      <c r="A14" s="216"/>
      <c r="B14" s="57"/>
      <c r="C14" s="217" t="s">
        <v>124</v>
      </c>
      <c r="D14" s="217"/>
      <c r="E14" s="11">
        <v>3</v>
      </c>
      <c r="F14" s="11">
        <v>1</v>
      </c>
      <c r="G14" s="11">
        <v>2</v>
      </c>
      <c r="H14" s="11" t="s">
        <v>61</v>
      </c>
      <c r="I14" s="11" t="s">
        <v>61</v>
      </c>
      <c r="J14" s="11">
        <v>2</v>
      </c>
      <c r="K14" s="103">
        <v>1</v>
      </c>
      <c r="L14" s="103">
        <v>4</v>
      </c>
      <c r="M14" s="103">
        <v>3</v>
      </c>
      <c r="N14" s="103">
        <v>1</v>
      </c>
    </row>
    <row r="15" spans="1:14" ht="26" customHeight="1" x14ac:dyDescent="0.25">
      <c r="A15" s="100"/>
      <c r="B15" s="203" t="s">
        <v>125</v>
      </c>
      <c r="C15" s="164"/>
      <c r="D15" s="165"/>
      <c r="E15" s="11">
        <v>217</v>
      </c>
      <c r="F15" s="11">
        <v>180</v>
      </c>
      <c r="G15" s="11">
        <v>358</v>
      </c>
      <c r="H15" s="11">
        <v>181</v>
      </c>
      <c r="I15" s="11">
        <v>189</v>
      </c>
      <c r="J15" s="11">
        <v>153</v>
      </c>
      <c r="K15" s="103">
        <v>227</v>
      </c>
      <c r="L15" s="103">
        <v>179</v>
      </c>
      <c r="M15" s="103">
        <v>266</v>
      </c>
      <c r="N15" s="103">
        <v>162</v>
      </c>
    </row>
    <row r="16" spans="1:14" ht="26" customHeight="1" x14ac:dyDescent="0.25">
      <c r="A16" s="100"/>
      <c r="B16" s="58"/>
      <c r="C16" s="207" t="s">
        <v>126</v>
      </c>
      <c r="D16" s="207"/>
      <c r="E16" s="11">
        <v>91</v>
      </c>
      <c r="F16" s="11">
        <v>97</v>
      </c>
      <c r="G16" s="11">
        <v>165</v>
      </c>
      <c r="H16" s="11">
        <v>95</v>
      </c>
      <c r="I16" s="11">
        <v>103</v>
      </c>
      <c r="J16" s="11">
        <v>81</v>
      </c>
      <c r="K16" s="103">
        <v>111</v>
      </c>
      <c r="L16" s="103">
        <v>86</v>
      </c>
      <c r="M16" s="103">
        <v>113</v>
      </c>
      <c r="N16" s="103">
        <v>85</v>
      </c>
    </row>
    <row r="17" spans="1:14" ht="26" customHeight="1" x14ac:dyDescent="0.25">
      <c r="A17" s="100"/>
      <c r="B17" s="58"/>
      <c r="C17" s="203" t="s">
        <v>127</v>
      </c>
      <c r="D17" s="204"/>
      <c r="E17" s="11">
        <v>54</v>
      </c>
      <c r="F17" s="11">
        <v>36</v>
      </c>
      <c r="G17" s="11">
        <v>70</v>
      </c>
      <c r="H17" s="11">
        <v>39</v>
      </c>
      <c r="I17" s="11">
        <v>28</v>
      </c>
      <c r="J17" s="11">
        <v>29</v>
      </c>
      <c r="K17" s="103">
        <v>36</v>
      </c>
      <c r="L17" s="103">
        <v>42</v>
      </c>
      <c r="M17" s="103">
        <v>61</v>
      </c>
      <c r="N17" s="103">
        <v>35</v>
      </c>
    </row>
    <row r="18" spans="1:14" ht="26" customHeight="1" x14ac:dyDescent="0.25">
      <c r="A18" s="100"/>
      <c r="B18" s="58"/>
      <c r="C18" s="56"/>
      <c r="D18" s="154" t="s">
        <v>128</v>
      </c>
      <c r="E18" s="11">
        <v>17</v>
      </c>
      <c r="F18" s="11">
        <v>14</v>
      </c>
      <c r="G18" s="11">
        <v>22</v>
      </c>
      <c r="H18" s="11">
        <v>12</v>
      </c>
      <c r="I18" s="11">
        <v>12</v>
      </c>
      <c r="J18" s="11">
        <v>9</v>
      </c>
      <c r="K18" s="103">
        <v>9</v>
      </c>
      <c r="L18" s="103">
        <v>10</v>
      </c>
      <c r="M18" s="103">
        <v>17</v>
      </c>
      <c r="N18" s="103">
        <v>16</v>
      </c>
    </row>
    <row r="19" spans="1:14" ht="26" customHeight="1" x14ac:dyDescent="0.25">
      <c r="A19" s="100"/>
      <c r="B19" s="58"/>
      <c r="C19" s="56"/>
      <c r="D19" s="154" t="s">
        <v>129</v>
      </c>
      <c r="E19" s="11">
        <v>34</v>
      </c>
      <c r="F19" s="11">
        <v>21</v>
      </c>
      <c r="G19" s="11">
        <v>45</v>
      </c>
      <c r="H19" s="11">
        <v>26</v>
      </c>
      <c r="I19" s="11">
        <v>10</v>
      </c>
      <c r="J19" s="11">
        <v>17</v>
      </c>
      <c r="K19" s="103">
        <v>19</v>
      </c>
      <c r="L19" s="103">
        <v>26</v>
      </c>
      <c r="M19" s="103">
        <v>41</v>
      </c>
      <c r="N19" s="103">
        <v>18</v>
      </c>
    </row>
    <row r="20" spans="1:14" ht="26" customHeight="1" x14ac:dyDescent="0.25">
      <c r="A20" s="100"/>
      <c r="B20" s="58"/>
      <c r="C20" s="56"/>
      <c r="D20" s="154" t="s">
        <v>130</v>
      </c>
      <c r="E20" s="11">
        <v>1</v>
      </c>
      <c r="F20" s="11" t="s">
        <v>61</v>
      </c>
      <c r="G20" s="11">
        <v>1</v>
      </c>
      <c r="H20" s="11">
        <v>1</v>
      </c>
      <c r="I20" s="11">
        <v>1</v>
      </c>
      <c r="J20" s="11" t="s">
        <v>61</v>
      </c>
      <c r="K20" s="103">
        <v>2</v>
      </c>
      <c r="L20" s="103">
        <v>1</v>
      </c>
      <c r="M20" s="103">
        <v>3</v>
      </c>
      <c r="N20" s="103" t="s">
        <v>62</v>
      </c>
    </row>
    <row r="21" spans="1:14" ht="26" customHeight="1" x14ac:dyDescent="0.25">
      <c r="A21" s="100"/>
      <c r="B21" s="58"/>
      <c r="C21" s="57"/>
      <c r="D21" s="59" t="s">
        <v>131</v>
      </c>
      <c r="E21" s="11">
        <v>2</v>
      </c>
      <c r="F21" s="11">
        <v>1</v>
      </c>
      <c r="G21" s="11">
        <v>2</v>
      </c>
      <c r="H21" s="11" t="s">
        <v>61</v>
      </c>
      <c r="I21" s="11">
        <v>5</v>
      </c>
      <c r="J21" s="11">
        <v>3</v>
      </c>
      <c r="K21" s="103">
        <v>6</v>
      </c>
      <c r="L21" s="103">
        <v>5</v>
      </c>
      <c r="M21" s="103" t="s">
        <v>62</v>
      </c>
      <c r="N21" s="103">
        <v>1</v>
      </c>
    </row>
    <row r="22" spans="1:14" ht="26" customHeight="1" x14ac:dyDescent="0.25">
      <c r="A22" s="100"/>
      <c r="B22" s="58"/>
      <c r="C22" s="209" t="s">
        <v>132</v>
      </c>
      <c r="D22" s="210"/>
      <c r="E22" s="11">
        <v>16</v>
      </c>
      <c r="F22" s="11">
        <v>4</v>
      </c>
      <c r="G22" s="11">
        <v>17</v>
      </c>
      <c r="H22" s="11">
        <v>9</v>
      </c>
      <c r="I22" s="11">
        <v>17</v>
      </c>
      <c r="J22" s="11">
        <v>10</v>
      </c>
      <c r="K22" s="103">
        <v>19</v>
      </c>
      <c r="L22" s="103">
        <v>10</v>
      </c>
      <c r="M22" s="103">
        <v>21</v>
      </c>
      <c r="N22" s="103">
        <v>12</v>
      </c>
    </row>
    <row r="23" spans="1:14" ht="26" customHeight="1" x14ac:dyDescent="0.25">
      <c r="A23" s="100"/>
      <c r="B23" s="58"/>
      <c r="C23" s="56"/>
      <c r="D23" s="59" t="s">
        <v>133</v>
      </c>
      <c r="E23" s="11">
        <v>14</v>
      </c>
      <c r="F23" s="11">
        <v>4</v>
      </c>
      <c r="G23" s="11">
        <v>16</v>
      </c>
      <c r="H23" s="11">
        <v>8</v>
      </c>
      <c r="I23" s="11">
        <v>13</v>
      </c>
      <c r="J23" s="11">
        <v>10</v>
      </c>
      <c r="K23" s="103">
        <v>16</v>
      </c>
      <c r="L23" s="103">
        <v>10</v>
      </c>
      <c r="M23" s="103">
        <v>16</v>
      </c>
      <c r="N23" s="103">
        <v>11</v>
      </c>
    </row>
    <row r="24" spans="1:14" ht="26" customHeight="1" x14ac:dyDescent="0.25">
      <c r="A24" s="100"/>
      <c r="B24" s="58"/>
      <c r="C24" s="56"/>
      <c r="D24" s="59" t="s">
        <v>134</v>
      </c>
      <c r="E24" s="11" t="s">
        <v>61</v>
      </c>
      <c r="F24" s="11" t="s">
        <v>61</v>
      </c>
      <c r="G24" s="11">
        <v>1</v>
      </c>
      <c r="H24" s="11" t="s">
        <v>61</v>
      </c>
      <c r="I24" s="11">
        <v>2</v>
      </c>
      <c r="J24" s="11" t="s">
        <v>61</v>
      </c>
      <c r="K24" s="103" t="s">
        <v>61</v>
      </c>
      <c r="L24" s="103" t="s">
        <v>61</v>
      </c>
      <c r="M24" s="103" t="s">
        <v>62</v>
      </c>
      <c r="N24" s="103">
        <v>1</v>
      </c>
    </row>
    <row r="25" spans="1:14" ht="26" customHeight="1" x14ac:dyDescent="0.25">
      <c r="A25" s="100"/>
      <c r="B25" s="58"/>
      <c r="C25" s="57"/>
      <c r="D25" s="59" t="s">
        <v>131</v>
      </c>
      <c r="E25" s="11">
        <v>2</v>
      </c>
      <c r="F25" s="11" t="s">
        <v>61</v>
      </c>
      <c r="G25" s="11" t="s">
        <v>61</v>
      </c>
      <c r="H25" s="11">
        <v>1</v>
      </c>
      <c r="I25" s="11">
        <v>2</v>
      </c>
      <c r="J25" s="11" t="s">
        <v>61</v>
      </c>
      <c r="K25" s="103">
        <v>3</v>
      </c>
      <c r="L25" s="103" t="s">
        <v>61</v>
      </c>
      <c r="M25" s="103">
        <v>5</v>
      </c>
      <c r="N25" s="103" t="s">
        <v>62</v>
      </c>
    </row>
    <row r="26" spans="1:14" ht="26" customHeight="1" x14ac:dyDescent="0.25">
      <c r="A26" s="100"/>
      <c r="B26" s="58"/>
      <c r="C26" s="203" t="s">
        <v>135</v>
      </c>
      <c r="D26" s="165"/>
      <c r="E26" s="11">
        <v>11</v>
      </c>
      <c r="F26" s="11">
        <v>8</v>
      </c>
      <c r="G26" s="11">
        <v>27</v>
      </c>
      <c r="H26" s="11">
        <v>8</v>
      </c>
      <c r="I26" s="11">
        <v>7</v>
      </c>
      <c r="J26" s="11">
        <v>12</v>
      </c>
      <c r="K26" s="103">
        <v>13</v>
      </c>
      <c r="L26" s="103">
        <v>9</v>
      </c>
      <c r="M26" s="103">
        <v>19</v>
      </c>
      <c r="N26" s="103">
        <v>4</v>
      </c>
    </row>
    <row r="27" spans="1:14" ht="26" customHeight="1" x14ac:dyDescent="0.25">
      <c r="A27" s="100"/>
      <c r="B27" s="58"/>
      <c r="C27" s="56"/>
      <c r="D27" s="59" t="s">
        <v>136</v>
      </c>
      <c r="E27" s="11" t="s">
        <v>61</v>
      </c>
      <c r="F27" s="11">
        <v>1</v>
      </c>
      <c r="G27" s="11" t="s">
        <v>61</v>
      </c>
      <c r="H27" s="11" t="s">
        <v>61</v>
      </c>
      <c r="I27" s="11" t="s">
        <v>61</v>
      </c>
      <c r="J27" s="11" t="s">
        <v>61</v>
      </c>
      <c r="K27" s="103">
        <v>1</v>
      </c>
      <c r="L27" s="103">
        <v>1</v>
      </c>
      <c r="M27" s="103" t="s">
        <v>62</v>
      </c>
      <c r="N27" s="103">
        <v>1</v>
      </c>
    </row>
    <row r="28" spans="1:14" ht="26" customHeight="1" x14ac:dyDescent="0.25">
      <c r="A28" s="100"/>
      <c r="B28" s="58"/>
      <c r="C28" s="56"/>
      <c r="D28" s="60" t="s">
        <v>137</v>
      </c>
      <c r="E28" s="11">
        <v>6</v>
      </c>
      <c r="F28" s="11">
        <v>5</v>
      </c>
      <c r="G28" s="11">
        <v>11</v>
      </c>
      <c r="H28" s="11">
        <v>2</v>
      </c>
      <c r="I28" s="11">
        <v>7</v>
      </c>
      <c r="J28" s="11">
        <v>8</v>
      </c>
      <c r="K28" s="103">
        <v>9</v>
      </c>
      <c r="L28" s="103">
        <v>5</v>
      </c>
      <c r="M28" s="103">
        <v>7</v>
      </c>
      <c r="N28" s="103">
        <v>1</v>
      </c>
    </row>
    <row r="29" spans="1:14" ht="26" customHeight="1" x14ac:dyDescent="0.25">
      <c r="A29" s="100"/>
      <c r="B29" s="58"/>
      <c r="C29" s="57"/>
      <c r="D29" s="59" t="s">
        <v>131</v>
      </c>
      <c r="E29" s="11">
        <v>5</v>
      </c>
      <c r="F29" s="11">
        <v>2</v>
      </c>
      <c r="G29" s="11">
        <v>16</v>
      </c>
      <c r="H29" s="11">
        <v>6</v>
      </c>
      <c r="I29" s="11" t="s">
        <v>61</v>
      </c>
      <c r="J29" s="11">
        <v>4</v>
      </c>
      <c r="K29" s="103">
        <v>3</v>
      </c>
      <c r="L29" s="103">
        <v>3</v>
      </c>
      <c r="M29" s="103">
        <v>12</v>
      </c>
      <c r="N29" s="103">
        <v>2</v>
      </c>
    </row>
    <row r="30" spans="1:14" ht="26" customHeight="1" x14ac:dyDescent="0.25">
      <c r="A30" s="100"/>
      <c r="B30" s="58"/>
      <c r="C30" s="203" t="s">
        <v>138</v>
      </c>
      <c r="D30" s="165"/>
      <c r="E30" s="11">
        <v>45</v>
      </c>
      <c r="F30" s="11">
        <v>35</v>
      </c>
      <c r="G30" s="11">
        <v>79</v>
      </c>
      <c r="H30" s="11">
        <v>30</v>
      </c>
      <c r="I30" s="11">
        <v>34</v>
      </c>
      <c r="J30" s="11">
        <v>21</v>
      </c>
      <c r="K30" s="103">
        <v>48</v>
      </c>
      <c r="L30" s="103">
        <v>32</v>
      </c>
      <c r="M30" s="103">
        <v>52</v>
      </c>
      <c r="N30" s="103">
        <v>26</v>
      </c>
    </row>
    <row r="31" spans="1:14" ht="26" customHeight="1" x14ac:dyDescent="0.25">
      <c r="A31" s="100"/>
      <c r="B31" s="58"/>
      <c r="C31" s="56"/>
      <c r="D31" s="59" t="s">
        <v>139</v>
      </c>
      <c r="E31" s="11" t="s">
        <v>61</v>
      </c>
      <c r="F31" s="11" t="s">
        <v>61</v>
      </c>
      <c r="G31" s="11" t="s">
        <v>61</v>
      </c>
      <c r="H31" s="11" t="s">
        <v>61</v>
      </c>
      <c r="I31" s="11">
        <v>2</v>
      </c>
      <c r="J31" s="11" t="s">
        <v>61</v>
      </c>
      <c r="K31" s="103" t="s">
        <v>61</v>
      </c>
      <c r="L31" s="103" t="s">
        <v>61</v>
      </c>
      <c r="M31" s="103" t="s">
        <v>62</v>
      </c>
      <c r="N31" s="103" t="s">
        <v>62</v>
      </c>
    </row>
    <row r="32" spans="1:14" ht="26" customHeight="1" x14ac:dyDescent="0.25">
      <c r="A32" s="61"/>
      <c r="B32" s="62"/>
      <c r="C32" s="63"/>
      <c r="D32" s="64" t="s">
        <v>131</v>
      </c>
      <c r="E32" s="22">
        <v>45</v>
      </c>
      <c r="F32" s="22" t="s">
        <v>61</v>
      </c>
      <c r="G32" s="22">
        <v>79</v>
      </c>
      <c r="H32" s="22">
        <v>30</v>
      </c>
      <c r="I32" s="22">
        <v>32</v>
      </c>
      <c r="J32" s="22">
        <v>21</v>
      </c>
      <c r="K32" s="107">
        <v>48</v>
      </c>
      <c r="L32" s="107">
        <v>32</v>
      </c>
      <c r="M32" s="107">
        <v>52</v>
      </c>
      <c r="N32" s="107">
        <v>26</v>
      </c>
    </row>
    <row r="33" spans="1:14" s="5" customFormat="1" x14ac:dyDescent="0.25">
      <c r="C33" s="2"/>
      <c r="D33" s="2"/>
      <c r="E33" s="2"/>
      <c r="F33" s="2"/>
      <c r="G33" s="2"/>
      <c r="H33" s="2"/>
      <c r="I33" s="2"/>
      <c r="J33" s="2"/>
      <c r="K33" s="2"/>
      <c r="L33" s="2"/>
      <c r="M33" s="2"/>
      <c r="N33" s="65" t="s">
        <v>144</v>
      </c>
    </row>
    <row r="34" spans="1:14" x14ac:dyDescent="0.25">
      <c r="A34" s="5" t="s">
        <v>143</v>
      </c>
    </row>
  </sheetData>
  <sheetProtection formatCells="0"/>
  <customSheetViews>
    <customSheetView guid="{2E109099-00A8-4250-899D-CF6116114624}" scale="85" showPageBreaks="1" printArea="1" view="pageLayout">
      <selection activeCell="M9" sqref="M9:N32"/>
      <pageMargins left="0" right="0" top="0" bottom="0" header="0" footer="0"/>
      <pageSetup paperSize="9" orientation="portrait" r:id="rId1"/>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 guid="{536F6559-4EFA-4093-AD01-030BA0A9F6B7}" showPageBreaks="1" printArea="1" view="pageBreakPreview" topLeftCell="A19">
      <selection activeCell="H2" sqref="H2"/>
      <pageMargins left="0" right="0" top="0" bottom="0" header="0" footer="0"/>
      <printOptions horizontalCentered="1"/>
      <pageSetup paperSize="9" fitToHeight="0" orientation="portrait" r:id="rId2"/>
      <headerFooter alignWithMargins="0"/>
    </customSheetView>
    <customSheetView guid="{F1FAECAD-D4CC-49FD-AE7F-E381CDF04327}" scale="85" showPageBreaks="1" printArea="1" view="pageLayout" topLeftCell="A8">
      <selection activeCell="N9" sqref="N9"/>
      <pageMargins left="0" right="0" top="0" bottom="0" header="0" footer="0"/>
      <pageSetup paperSize="9" orientation="portrait" r:id="rId3"/>
      <headerFooter>
        <oddFooter>&amp;L&amp;"HGPｺﾞｼｯｸM,ﾒﾃﾞｨｳﾑ"&amp;A&amp;R&amp;"HGPｺﾞｼｯｸM,ﾒﾃﾞｨｳﾑ"&amp;A</oddFooter>
      </headerFooter>
    </customSheetView>
    <customSheetView guid="{872F8F3E-474A-4822-A3CE-BBB7F86D40B1}" scale="85" showPageBreaks="1" printArea="1" view="pageLayout">
      <selection activeCell="A7" sqref="A7:D8"/>
      <pageMargins left="0" right="0" top="0" bottom="0" header="0" footer="0"/>
      <pageSetup paperSize="9" orientation="portrait" r:id="rId4"/>
      <headerFooter>
        <oddFooter>&amp;L&amp;"HGPｺﾞｼｯｸM,ﾒﾃﾞｨｳﾑ"&amp;A&amp;R&amp;"HGPｺﾞｼｯｸM,ﾒﾃﾞｨｳﾑ"&amp;A</oddFooter>
      </headerFooter>
    </customSheetView>
    <customSheetView guid="{C52BD464-26B0-4209-9874-62DC7577C84C}" scale="85" showPageBreaks="1" printArea="1" view="pageLayout">
      <selection activeCell="K11" sqref="K11"/>
      <pageMargins left="0" right="0" top="0" bottom="0" header="0" footer="0"/>
      <pageSetup paperSize="9" orientation="portrait" r:id="rId5"/>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customSheetView>
  </customSheetViews>
  <mergeCells count="19">
    <mergeCell ref="C30:D30"/>
    <mergeCell ref="A7:D8"/>
    <mergeCell ref="A9:D9"/>
    <mergeCell ref="A10:A14"/>
    <mergeCell ref="C11:D11"/>
    <mergeCell ref="C12:D12"/>
    <mergeCell ref="C13:D13"/>
    <mergeCell ref="C14:D14"/>
    <mergeCell ref="B10:D10"/>
    <mergeCell ref="C16:D16"/>
    <mergeCell ref="B15:D15"/>
    <mergeCell ref="C17:D17"/>
    <mergeCell ref="C22:D22"/>
    <mergeCell ref="C26:D26"/>
    <mergeCell ref="E7:F7"/>
    <mergeCell ref="G7:H7"/>
    <mergeCell ref="I7:J7"/>
    <mergeCell ref="K7:L7"/>
    <mergeCell ref="M7:N7"/>
  </mergeCells>
  <phoneticPr fontId="2"/>
  <pageMargins left="0.25" right="0.25" top="0.75" bottom="0.75" header="0.3" footer="0.3"/>
  <pageSetup paperSize="9" orientation="portrait" r:id="rId6"/>
  <headerFooter>
    <oddHeader>&amp;L&amp;"HGPｺﾞｼｯｸM,ﾒﾃﾞｨｳﾑ"&amp;8第13章　司法、警察および消防&amp;R&amp;"HGPｺﾞｼｯｸM,ﾒﾃﾞｨｳﾑ"&amp;8第13章　司法、警察および消防</oddHeader>
    <oddFooter>&amp;L&amp;"HGPｺﾞｼｯｸM,ﾒﾃﾞｨｳﾑ"&amp;A&amp;R&amp;"HGPｺﾞｼｯｸM,ﾒﾃﾞｨｳﾑ"&amp;A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目次</vt:lpstr>
      <vt:lpstr>116</vt:lpstr>
      <vt:lpstr>117</vt:lpstr>
      <vt:lpstr>118</vt:lpstr>
      <vt:lpstr>119</vt:lpstr>
      <vt:lpstr>120</vt:lpstr>
      <vt:lpstr>121(1)</vt:lpstr>
      <vt:lpstr>121(2)</vt:lpstr>
      <vt:lpstr>121(3)</vt:lpstr>
      <vt:lpstr>122</vt:lpstr>
      <vt:lpstr>123(1)</vt:lpstr>
      <vt:lpstr>123(2)</vt:lpstr>
      <vt:lpstr>124</vt:lpstr>
      <vt:lpstr>125(1)</vt:lpstr>
      <vt:lpstr>125(2)</vt:lpstr>
      <vt:lpstr>126</vt:lpstr>
      <vt:lpstr>127</vt:lpstr>
      <vt:lpstr>'116'!Print_Area</vt:lpstr>
      <vt:lpstr>'117'!Print_Area</vt:lpstr>
      <vt:lpstr>'118'!Print_Area</vt:lpstr>
      <vt:lpstr>'119'!Print_Area</vt:lpstr>
      <vt:lpstr>'120'!Print_Area</vt:lpstr>
      <vt:lpstr>'121(1)'!Print_Area</vt:lpstr>
      <vt:lpstr>'121(2)'!Print_Area</vt:lpstr>
      <vt:lpstr>'121(3)'!Print_Area</vt:lpstr>
      <vt:lpstr>'122'!Print_Area</vt:lpstr>
      <vt:lpstr>'123(1)'!Print_Area</vt:lpstr>
      <vt:lpstr>'123(2)'!Print_Area</vt:lpstr>
      <vt:lpstr>'125(1)'!Print_Area</vt:lpstr>
      <vt:lpstr>'125(2)'!Print_Area</vt:lpstr>
      <vt:lpstr>'126'!Print_Area</vt:lpstr>
      <vt:lpstr>'127'!Print_Area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豊中市</dc:creator>
  <cp:keywords/>
  <dc:description/>
  <cp:lastModifiedBy>統計係</cp:lastModifiedBy>
  <cp:revision/>
  <cp:lastPrinted>2026-03-23T01:56:30Z</cp:lastPrinted>
  <dcterms:created xsi:type="dcterms:W3CDTF">2021-08-23T06:00:13Z</dcterms:created>
  <dcterms:modified xsi:type="dcterms:W3CDTF">2026-03-23T05:53:50Z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2024-06-28T06:34:12Z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35acdfdb-0454-4b88-8939-8325371e51a1</vt:lpwstr>
  </property>
  <property fmtid="{D5CDD505-2E9C-101B-9397-08002B2CF9AE}" pid="8" name="MSIP_Label_defa4170-0d19-0005-0004-bc88714345d2_ContentBits">
    <vt:lpwstr>0</vt:lpwstr>
  </property>
</Properties>
</file>