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481731CD-7B12-4824-9C69-9C57CC099E8D}"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BW35" i="10"/>
  <c r="BW36" i="10" s="1"/>
  <c r="BE35" i="10"/>
  <c r="BW34" i="10"/>
  <c r="BE34" i="10"/>
  <c r="C34" i="10"/>
  <c r="BW37" i="10" l="1"/>
  <c r="BW38" i="10" s="1"/>
  <c r="BW39" i="10" s="1"/>
  <c r="BW40"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36" i="10"/>
  <c r="AM34" i="10"/>
  <c r="AM35" i="10" s="1"/>
  <c r="AM36" i="10" s="1"/>
  <c r="U34" i="10"/>
  <c r="U35" i="10" s="1"/>
  <c r="U36" i="10" s="1"/>
</calcChain>
</file>

<file path=xl/sharedStrings.xml><?xml version="1.0" encoding="utf-8"?>
<sst xmlns="http://schemas.openxmlformats.org/spreadsheetml/2006/main" count="1097" uniqueCount="565">
  <si>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</si>
  <si>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</si>
  <si>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</si>
  <si>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</si>
  <si>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</si>
  <si>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</si>
  <si>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</si>
  <si>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</si>
  <si>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</si>
  <si>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</si>
  <si>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</si>
  <si>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</si>
  <si>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</si>
  <si>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</si>
  <si>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</si>
  <si>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</si>
  <si>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</si>
  <si>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</si>
  <si>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</si>
  <si>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</si>
  <si>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</si>
  <si>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</si>
  <si>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</si>
  <si>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</si>
  <si>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</si>
  <si>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</si>
  <si>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</si>
  <si>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</si>
  <si>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</si>
  <si>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</si>
  <si>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</si>
  <si>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</si>
  <si>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</si>
  <si>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</si>
  <si>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</si>
  <si>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</si>
  <si>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</si>
  <si>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</si>
  <si>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</si>
  <si>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</si>
  <si>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</si>
  <si>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</si>
  <si>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</si>
  <si>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</si>
  <si>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</si>
  <si>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</si>
  <si>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</si>
  <si>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</si>
  <si>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</si>
  <si>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</si>
  <si>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</si>
  <si>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</si>
  <si>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</si>
  <si>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</si>
  <si>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</si>
  <si>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</si>
  <si>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</si>
  <si>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</si>
  <si>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</si>
  <si>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</si>
  <si>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</si>
  <si>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</si>
  <si>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</si>
  <si>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</si>
  <si>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</si>
  <si>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</si>
  <si>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</si>
  <si>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</si>
  <si>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</si>
  <si>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</si>
  <si>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</si>
  <si>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</si>
  <si>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</si>
  <si>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</si>
  <si>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</si>
  <si>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</si>
  <si>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</si>
  <si>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</si>
  <si>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</si>
  <si>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</si>
  <si>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</si>
  <si>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</si>
  <si>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</si>
  <si>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</si>
  <si>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</si>
  <si>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</si>
  <si>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</si>
  <si>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</si>
  <si>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</si>
  <si>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</si>
  <si>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</si>
  <si>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</si>
  <si>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</si>
  <si>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</si>
  <si>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豊中市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</si>
  <si>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</si>
  <si>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</si>
  <si>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</si>
  <si>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</si>
  <si>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</si>
  <si>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</si>
  <si>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</si>
  <si>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</si>
  <si>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</si>
  <si>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</si>
  <si>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</si>
  <si>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</si>
  <si>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</si>
  <si>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</si>
  <si>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</si>
  <si>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</si>
  <si>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</si>
  <si>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</si>
  <si>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</si>
  <si>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</si>
  <si>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</si>
  <si>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</si>
  <si>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</si>
  <si>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</si>
  <si>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</si>
  <si>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</si>
  <si>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</si>
  <si>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</si>
  <si>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</si>
  <si>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</si>
  <si>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</si>
  <si>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</si>
  <si>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</si>
  <si>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</si>
  <si>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</si>
  <si>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</si>
  <si>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</si>
  <si>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</si>
  <si>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</si>
  <si>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</si>
  <si>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</si>
  <si>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</si>
  <si>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</si>
  <si>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</si>
  <si>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</si>
  <si>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</si>
  <si>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</si>
  <si>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</si>
  <si>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</si>
  <si>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</si>
  <si>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</si>
  <si>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</si>
  <si>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</si>
  <si>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</si>
  <si>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</si>
  <si>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</si>
  <si>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</si>
  <si>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</si>
  <si>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</si>
  <si>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</si>
  <si>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</si>
  <si>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</si>
  <si>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</si>
  <si>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</si>
  <si>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</si>
  <si>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</si>
  <si>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</si>
  <si>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</si>
  <si>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</si>
  <si>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</si>
  <si>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</si>
  <si>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</si>
  <si>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</si>
  <si>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</si>
  <si>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</si>
  <si>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</si>
  <si>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</si>
  <si>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</si>
  <si>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</si>
  <si>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</si>
  <si>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</si>
  <si>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</si>
  <si>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</si>
  <si>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</si>
  <si>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</si>
  <si>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</si>
  <si>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</si>
  <si>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</si>
  <si>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</si>
  <si>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</si>
  <si>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</si>
  <si>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</si>
  <si>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</si>
  <si>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</si>
  <si>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</si>
  <si>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</si>
  <si>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</si>
  <si>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</si>
  <si>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</si>
  <si>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</si>
  <si>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</si>
  <si>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</si>
  <si>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</si>
  <si>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</si>
  <si>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</si>
  <si>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</si>
  <si>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</si>
  <si>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</si>
  <si>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大阪府豊中市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</si>
  <si>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</si>
  <si>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</si>
  <si>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</si>
  <si>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</si>
  <si>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</si>
  <si>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</si>
  <si>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</si>
  <si>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</si>
  <si>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</si>
  <si>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</si>
  <si>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</si>
  <si>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</si>
  <si>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</si>
  <si>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</si>
  <si>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</si>
  <si>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</si>
  <si>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</si>
  <si>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</si>
  <si>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</si>
  <si>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</si>
  <si>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</si>
  <si>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</si>
  <si>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</si>
  <si>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</si>
  <si>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</si>
  <si>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</si>
  <si>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</si>
  <si>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</si>
  <si>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</si>
  <si>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</si>
  <si>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</si>
  <si>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</si>
  <si>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</si>
  <si>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</si>
  <si>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</si>
  <si>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</si>
  <si>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</si>
  <si>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</si>
  <si>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</si>
  <si>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</si>
  <si>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</si>
  <si>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</si>
  <si>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</si>
  <si>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</si>
  <si>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</si>
  <si>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</si>
  <si>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</si>
  <si>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</si>
  <si>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</si>
  <si>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</si>
  <si>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</si>
  <si>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</si>
  <si>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</si>
  <si>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</si>
  <si>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</si>
  <si>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</si>
  <si>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</si>
  <si>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</si>
  <si>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</si>
  <si>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</si>
  <si>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</si>
  <si>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</si>
  <si>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</si>
  <si>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</si>
  <si>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</si>
  <si>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</si>
  <si>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</si>
  <si>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</si>
  <si>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</si>
  <si>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</si>
  <si>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</si>
  <si>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</si>
  <si>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</si>
  <si>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</si>
  <si>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</si>
  <si>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</si>
  <si>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</si>
  <si>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</si>
  <si>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</si>
  <si>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</si>
  <si>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</si>
  <si>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</si>
  <si>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</si>
  <si>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</si>
  <si>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</si>
  <si>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</si>
  <si>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</si>
  <si>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</si>
  <si>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</si>
  <si>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</si>
  <si>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</si>
  <si>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</si>
  <si>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</si>
  <si>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</si>
  <si>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</si>
  <si>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</si>
  <si>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</si>
  <si>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</si>
  <si>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</si>
  <si>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</si>
  <si>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</si>
  <si>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</si>
  <si>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</si>
  <si>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</si>
  <si>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</si>
  <si>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</si>
  <si>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</si>
  <si>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</si>
  <si>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</si>
  <si>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</si>
  <si>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</si>
  <si>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</si>
  <si>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</si>
  <si>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</si>
  <si>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</si>
  <si>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</si>
  <si>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</si>
  <si>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</si>
  <si>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</si>
  <si>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</si>
  <si>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</si>
  <si>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</si>
  <si>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</si>
  <si>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</si>
  <si>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</si>
  <si>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</si>
  <si>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</si>
  <si>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</si>
  <si>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</si>
  <si>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</si>
  <si>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</si>
  <si>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</si>
  <si>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</si>
  <si>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</si>
  <si>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</si>
  <si>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</si>
  <si>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</si>
  <si>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</si>
  <si>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</si>
  <si>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</si>
  <si>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</si>
  <si>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</si>
  <si>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</si>
  <si>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</si>
  <si>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</si>
  <si>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</si>
  <si>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</si>
  <si>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</si>
  <si>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</si>
  <si>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</si>
  <si>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大阪府豊中市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</si>
  <si>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</si>
  <si>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</si>
  <si>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</si>
  <si>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</si>
  <si>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</si>
  <si>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</si>
  <si>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</si>
  <si>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</si>
  <si>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</si>
  <si>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</si>
  <si>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</si>
  <si>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</si>
  <si>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</si>
  <si>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</si>
  <si>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</si>
  <si>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</si>
  <si>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</si>
  <si>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</si>
  <si>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</si>
  <si>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</si>
  <si>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</si>
  <si>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</si>
  <si>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</si>
  <si>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</si>
  <si>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</si>
  <si>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</si>
  <si>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</si>
  <si>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</si>
  <si>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</si>
  <si>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</si>
  <si>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</si>
  <si>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</si>
  <si>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</si>
  <si>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</si>
  <si>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</si>
  <si>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</si>
  <si>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</si>
  <si>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</si>
  <si>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</si>
  <si>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</si>
  <si>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</si>
  <si>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</si>
  <si>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</si>
  <si>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</si>
  <si>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</si>
  <si>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</si>
  <si>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</si>
  <si>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</si>
  <si>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</si>
  <si>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</si>
  <si>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</si>
  <si>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</si>
  <si>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</si>
  <si>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</si>
  <si>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</si>
  <si>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</si>
  <si>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</si>
  <si>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</si>
  <si>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</si>
  <si>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</si>
  <si>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</si>
  <si>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</si>
  <si>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</si>
  <si>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</si>
  <si>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</si>
  <si>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</si>
  <si>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</si>
  <si>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</si>
  <si>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</si>
  <si>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</si>
  <si>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</si>
  <si>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</si>
  <si>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</si>
  <si>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</si>
  <si>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</si>
  <si>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</si>
  <si>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</si>
  <si>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</si>
  <si>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</si>
  <si>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</si>
  <si>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</si>
  <si>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</si>
  <si>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</si>
  <si>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</si>
  <si>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</si>
  <si>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</si>
  <si>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</si>
  <si>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</si>
  <si>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</si>
  <si>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</si>
  <si>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</si>
  <si>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</si>
  <si>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</si>
  <si>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</si>
  <si>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</si>
  <si>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</si>
  <si>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</si>
  <si>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</si>
  <si>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</si>
  <si>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</si>
  <si>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</si>
  <si>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</si>
  <si>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</si>
  <si>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</si>
  <si>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</si>
  <si>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</si>
  <si>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</si>
  <si>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</si>
  <si>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</si>
  <si>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</si>
  <si>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</si>
  <si>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</si>
  <si>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</si>
  <si>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</si>
  <si>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</si>
  <si>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</si>
  <si>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</si>
  <si>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</si>
  <si>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</si>
  <si>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</si>
  <si>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</si>
  <si>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</si>
  <si>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</si>
  <si>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</si>
  <si>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</si>
  <si>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</si>
  <si>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</si>
  <si>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</si>
  <si>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</si>
  <si>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</si>
  <si>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</si>
  <si>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</si>
  <si>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</si>
  <si>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</si>
  <si>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</si>
  <si>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</si>
  <si>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</si>
  <si>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</si>
  <si>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</si>
  <si>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</si>
  <si>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</si>
  <si>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</si>
  <si>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</si>
  <si>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</si>
  <si>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</si>
  <si>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</si>
  <si>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</si>
  <si>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</si>
  <si>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</si>
  <si>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</si>
  <si>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</si>
  <si>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</si>
  <si>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</si>
  <si>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</si>
  <si>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</si>
  <si>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</si>
  <si>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</si>
  <si>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</si>
  <si>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</si>
  <si>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</si>
  <si>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</si>
  <si>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</si>
  <si>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</si>
  <si>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</si>
  <si>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</si>
  <si>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</si>
  <si>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</si>
  <si>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</si>
  <si>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</si>
  <si>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</si>
  <si>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</si>
  <si>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</si>
  <si>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</si>
  <si>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</si>
  <si>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</si>
  <si>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</si>
  <si>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</si>
  <si>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</si>
  <si>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公共下水道事業会計</t>
  </si>
  <si>
    <t>一般会計</t>
  </si>
  <si>
    <t>水道事業会計</t>
  </si>
  <si>
    <t>介護保険事業特別会計</t>
  </si>
  <si>
    <t>国民健康保険事業特別会計</t>
  </si>
  <si>
    <t>後期高齢者医療事業特別会計</t>
  </si>
  <si>
    <t>母子父子寡婦福祉資金貸付金特別会計</t>
  </si>
  <si>
    <t>その他会計（赤字）</t>
  </si>
  <si>
    <t>その他会計（黒字）</t>
  </si>
  <si>
    <t>R01</t>
    <phoneticPr fontId="5"/>
  </si>
  <si>
    <t>R02</t>
    <phoneticPr fontId="5"/>
  </si>
  <si>
    <t>R03</t>
    <phoneticPr fontId="5"/>
  </si>
  <si>
    <t>R04</t>
    <phoneticPr fontId="5"/>
  </si>
  <si>
    <t>R05</t>
    <phoneticPr fontId="5"/>
  </si>
  <si>
    <t>豊中市住宅協会</t>
    <rPh sb="0" eb="3">
      <t>トヨナカシ</t>
    </rPh>
    <rPh sb="3" eb="5">
      <t>ジュウタク</t>
    </rPh>
    <rPh sb="5" eb="7">
      <t>キョウカイ</t>
    </rPh>
    <phoneticPr fontId="10"/>
  </si>
  <si>
    <t>豊中市医療保健センター</t>
    <rPh sb="0" eb="3">
      <t>トヨナカシ</t>
    </rPh>
    <rPh sb="3" eb="5">
      <t>イリョウ</t>
    </rPh>
    <rPh sb="5" eb="7">
      <t>ホケン</t>
    </rPh>
    <phoneticPr fontId="10"/>
  </si>
  <si>
    <t>とよなか国際交流協会</t>
    <rPh sb="4" eb="6">
      <t>コクサイ</t>
    </rPh>
    <rPh sb="6" eb="8">
      <t>コウリュウ</t>
    </rPh>
    <rPh sb="8" eb="10">
      <t>キョウカイ</t>
    </rPh>
    <phoneticPr fontId="10"/>
  </si>
  <si>
    <t>とよなか男女共同参画推進財団</t>
    <rPh sb="4" eb="6">
      <t>ダンジョ</t>
    </rPh>
    <rPh sb="6" eb="8">
      <t>キョウドウ</t>
    </rPh>
    <rPh sb="8" eb="10">
      <t>サンカク</t>
    </rPh>
    <rPh sb="10" eb="12">
      <t>スイシン</t>
    </rPh>
    <rPh sb="12" eb="14">
      <t>ザイダン</t>
    </rPh>
    <phoneticPr fontId="10"/>
  </si>
  <si>
    <t>豊中都市管理</t>
    <rPh sb="0" eb="2">
      <t>トヨナカ</t>
    </rPh>
    <rPh sb="2" eb="4">
      <t>トシ</t>
    </rPh>
    <rPh sb="4" eb="6">
      <t>カンリ</t>
    </rPh>
    <phoneticPr fontId="10"/>
  </si>
  <si>
    <t>-</t>
    <phoneticPr fontId="10"/>
  </si>
  <si>
    <t>豊中市伊丹市クリーンランド</t>
    <rPh sb="0" eb="3">
      <t>トヨナカシ</t>
    </rPh>
    <rPh sb="3" eb="6">
      <t>イタミシ</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</si>
  <si>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</si>
  <si>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</si>
  <si>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8">
      <t>ジム</t>
    </rPh>
    <rPh sb="8" eb="10">
      <t>クミアイ</t>
    </rPh>
    <phoneticPr fontId="2"/>
  </si>
  <si>
    <t>大阪府都市競艇企業団</t>
    <rPh sb="0" eb="3">
      <t>オオサカフ</t>
    </rPh>
    <rPh sb="3" eb="5">
      <t>トシ</t>
    </rPh>
    <rPh sb="5" eb="7">
      <t>キョウテイ</t>
    </rPh>
    <rPh sb="7" eb="9">
      <t>キギョウ</t>
    </rPh>
    <rPh sb="9" eb="10">
      <t>ダン</t>
    </rPh>
    <phoneticPr fontId="2"/>
  </si>
  <si>
    <t>大阪府広域水道企業団（工業用水道事業会計）</t>
    <rPh sb="0" eb="3">
      <t>オオサカフ</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</si>
  <si>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大阪府広域水道企業団（水道用水供給事業）</t>
    <rPh sb="0" eb="3">
      <t>オオサカフ</t>
    </rPh>
    <rPh sb="3" eb="5">
      <t>コウイキ</t>
    </rPh>
    <rPh sb="5" eb="7">
      <t>スイドウ</t>
    </rPh>
    <rPh sb="7" eb="9">
      <t>キギョウ</t>
    </rPh>
    <rPh sb="9" eb="10">
      <t>ダン</t>
    </rPh>
    <rPh sb="11" eb="13">
      <t>スイドウ</t>
    </rPh>
    <rPh sb="13" eb="15">
      <t>ヨウスイ</t>
    </rPh>
    <rPh sb="15" eb="17">
      <t>キョウキュウ</t>
    </rPh>
    <rPh sb="17" eb="19">
      <t>ジギョウ</t>
    </rPh>
    <phoneticPr fontId="2"/>
  </si>
  <si>
    <t>公共施設等整備基金</t>
    <phoneticPr fontId="5"/>
  </si>
  <si>
    <t>社会福祉事業基金</t>
    <phoneticPr fontId="2"/>
  </si>
  <si>
    <t>庁舎建設基金</t>
    <phoneticPr fontId="2"/>
  </si>
  <si>
    <t>文化芸術振興基金</t>
    <phoneticPr fontId="2"/>
  </si>
  <si>
    <t>スポーツ振興基金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</si>
</sst>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439C-4179-88DE-9242C010DF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22443</c:v>
                </c:pt>
                <c:pt idx="1">
                  <c:v>19696</c:v>
                </c:pt>
                <c:pt idx="2">
                  <c:v>25742</c:v>
                </c:pt>
                <c:pt idx="3">
                  <c:v>38226</c:v>
                </c:pt>
                <c:pt idx="4">
                  <c:v>25111</c:v>
                </c:pt>
              </c:numCache>
            </c:numRef>
          </c:val>
          <c:smooth val="0"/>
          <c:extLst>
            <c:ext xmlns:c16="http://schemas.microsoft.com/office/drawing/2014/chart" uri="{C3380CC4-5D6E-409C-BE32-E72D297353CC}">
              <c16:uniqueId val="{00000001-439C-4179-88DE-9242C010DF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5.76</c:v>
                </c:pt>
                <c:pt idx="1">
                  <c:v>4.3899999999999997</c:v>
                </c:pt>
                <c:pt idx="2">
                  <c:v>6.12</c:v>
                </c:pt>
                <c:pt idx="3">
                  <c:v>6.74</c:v>
                </c:pt>
                <c:pt idx="4">
                  <c:v>6.18</c:v>
                </c:pt>
              </c:numCache>
            </c:numRef>
          </c:val>
          <c:extLst>
            <c:ext xmlns:c16="http://schemas.microsoft.com/office/drawing/2014/chart" uri="{C3380CC4-5D6E-409C-BE32-E72D297353CC}">
              <c16:uniqueId val="{00000000-1969-4F43-9948-D9705F0C19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7.15</c:v>
                </c:pt>
                <c:pt idx="1">
                  <c:v>9.7799999999999994</c:v>
                </c:pt>
                <c:pt idx="2">
                  <c:v>14.6</c:v>
                </c:pt>
                <c:pt idx="3">
                  <c:v>14.32</c:v>
                </c:pt>
                <c:pt idx="4">
                  <c:v>16.190000000000001</c:v>
                </c:pt>
              </c:numCache>
            </c:numRef>
          </c:val>
          <c:extLst>
            <c:ext xmlns:c16="http://schemas.microsoft.com/office/drawing/2014/chart" uri="{C3380CC4-5D6E-409C-BE32-E72D297353CC}">
              <c16:uniqueId val="{00000001-1969-4F43-9948-D9705F0C19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3.67</c:v>
                </c:pt>
                <c:pt idx="1">
                  <c:v>1.6</c:v>
                </c:pt>
                <c:pt idx="2">
                  <c:v>7.11</c:v>
                </c:pt>
                <c:pt idx="3">
                  <c:v>0.24</c:v>
                </c:pt>
                <c:pt idx="4">
                  <c:v>1.77</c:v>
                </c:pt>
              </c:numCache>
            </c:numRef>
          </c:val>
          <c:smooth val="0"/>
          <c:extLst>
            <c:ext xmlns:c16="http://schemas.microsoft.com/office/drawing/2014/chart" uri="{C3380CC4-5D6E-409C-BE32-E72D297353CC}">
              <c16:uniqueId val="{00000002-1969-4F43-9948-D9705F0C19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19E-43D3-A75C-98DAA7E405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9E-43D3-A75C-98DAA7E405B9}"/>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19E-43D3-A75C-98DAA7E405B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0.26</c:v>
                </c:pt>
                <c:pt idx="2">
                  <c:v>#N/A</c:v>
                </c:pt>
                <c:pt idx="3">
                  <c:v>0.28000000000000003</c:v>
                </c:pt>
                <c:pt idx="4">
                  <c:v>#N/A</c:v>
                </c:pt>
                <c:pt idx="5">
                  <c:v>0.27</c:v>
                </c:pt>
                <c:pt idx="6">
                  <c:v>#N/A</c:v>
                </c:pt>
                <c:pt idx="7">
                  <c:v>0.3</c:v>
                </c:pt>
                <c:pt idx="8">
                  <c:v>#N/A</c:v>
                </c:pt>
                <c:pt idx="9">
                  <c:v>0.31</c:v>
                </c:pt>
              </c:numCache>
            </c:numRef>
          </c:val>
          <c:extLst>
            <c:ext xmlns:c16="http://schemas.microsoft.com/office/drawing/2014/chart" uri="{C3380CC4-5D6E-409C-BE32-E72D297353CC}">
              <c16:uniqueId val="{00000003-B19E-43D3-A75C-98DAA7E405B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1.7</c:v>
                </c:pt>
                <c:pt idx="2">
                  <c:v>#N/A</c:v>
                </c:pt>
                <c:pt idx="3">
                  <c:v>1.73</c:v>
                </c:pt>
                <c:pt idx="4">
                  <c:v>#N/A</c:v>
                </c:pt>
                <c:pt idx="5">
                  <c:v>1.3</c:v>
                </c:pt>
                <c:pt idx="6">
                  <c:v>#N/A</c:v>
                </c:pt>
                <c:pt idx="7">
                  <c:v>1.02</c:v>
                </c:pt>
                <c:pt idx="8">
                  <c:v>#N/A</c:v>
                </c:pt>
                <c:pt idx="9">
                  <c:v>0.59</c:v>
                </c:pt>
              </c:numCache>
            </c:numRef>
          </c:val>
          <c:extLst>
            <c:ext xmlns:c16="http://schemas.microsoft.com/office/drawing/2014/chart" uri="{C3380CC4-5D6E-409C-BE32-E72D297353CC}">
              <c16:uniqueId val="{00000004-B19E-43D3-A75C-98DAA7E405B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0.66</c:v>
                </c:pt>
                <c:pt idx="2">
                  <c:v>#N/A</c:v>
                </c:pt>
                <c:pt idx="3">
                  <c:v>1.0900000000000001</c:v>
                </c:pt>
                <c:pt idx="4">
                  <c:v>#N/A</c:v>
                </c:pt>
                <c:pt idx="5">
                  <c:v>0.98</c:v>
                </c:pt>
                <c:pt idx="6">
                  <c:v>#N/A</c:v>
                </c:pt>
                <c:pt idx="7">
                  <c:v>0.99</c:v>
                </c:pt>
                <c:pt idx="8">
                  <c:v>#N/A</c:v>
                </c:pt>
                <c:pt idx="9">
                  <c:v>0.85</c:v>
                </c:pt>
              </c:numCache>
            </c:numRef>
          </c:val>
          <c:extLst>
            <c:ext xmlns:c16="http://schemas.microsoft.com/office/drawing/2014/chart" uri="{C3380CC4-5D6E-409C-BE32-E72D297353CC}">
              <c16:uniqueId val="{00000005-B19E-43D3-A75C-98DAA7E405B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4.6100000000000003</c:v>
                </c:pt>
                <c:pt idx="2">
                  <c:v>#N/A</c:v>
                </c:pt>
                <c:pt idx="3">
                  <c:v>4.83</c:v>
                </c:pt>
                <c:pt idx="4">
                  <c:v>#N/A</c:v>
                </c:pt>
                <c:pt idx="5">
                  <c:v>4.72</c:v>
                </c:pt>
                <c:pt idx="6">
                  <c:v>#N/A</c:v>
                </c:pt>
                <c:pt idx="7">
                  <c:v>4.58</c:v>
                </c:pt>
                <c:pt idx="8">
                  <c:v>#N/A</c:v>
                </c:pt>
                <c:pt idx="9">
                  <c:v>4.28</c:v>
                </c:pt>
              </c:numCache>
            </c:numRef>
          </c:val>
          <c:extLst>
            <c:ext xmlns:c16="http://schemas.microsoft.com/office/drawing/2014/chart" uri="{C3380CC4-5D6E-409C-BE32-E72D297353CC}">
              <c16:uniqueId val="{00000006-B19E-43D3-A75C-98DAA7E405B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5.75</c:v>
                </c:pt>
                <c:pt idx="2">
                  <c:v>#N/A</c:v>
                </c:pt>
                <c:pt idx="3">
                  <c:v>4.38</c:v>
                </c:pt>
                <c:pt idx="4">
                  <c:v>#N/A</c:v>
                </c:pt>
                <c:pt idx="5">
                  <c:v>6.12</c:v>
                </c:pt>
                <c:pt idx="6">
                  <c:v>#N/A</c:v>
                </c:pt>
                <c:pt idx="7">
                  <c:v>6.73</c:v>
                </c:pt>
                <c:pt idx="8">
                  <c:v>#N/A</c:v>
                </c:pt>
                <c:pt idx="9">
                  <c:v>6.17</c:v>
                </c:pt>
              </c:numCache>
            </c:numRef>
          </c:val>
          <c:extLst>
            <c:ext xmlns:c16="http://schemas.microsoft.com/office/drawing/2014/chart" uri="{C3380CC4-5D6E-409C-BE32-E72D297353CC}">
              <c16:uniqueId val="{00000007-B19E-43D3-A75C-98DAA7E405B9}"/>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4.8499999999999996</c:v>
                </c:pt>
                <c:pt idx="2">
                  <c:v>#N/A</c:v>
                </c:pt>
                <c:pt idx="3">
                  <c:v>5.56</c:v>
                </c:pt>
                <c:pt idx="4">
                  <c:v>#N/A</c:v>
                </c:pt>
                <c:pt idx="5">
                  <c:v>5.86</c:v>
                </c:pt>
                <c:pt idx="6">
                  <c:v>#N/A</c:v>
                </c:pt>
                <c:pt idx="7">
                  <c:v>6.21</c:v>
                </c:pt>
                <c:pt idx="8">
                  <c:v>#N/A</c:v>
                </c:pt>
                <c:pt idx="9">
                  <c:v>6.2</c:v>
                </c:pt>
              </c:numCache>
            </c:numRef>
          </c:val>
          <c:extLst>
            <c:ext xmlns:c16="http://schemas.microsoft.com/office/drawing/2014/chart" uri="{C3380CC4-5D6E-409C-BE32-E72D297353CC}">
              <c16:uniqueId val="{00000008-B19E-43D3-A75C-98DAA7E405B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6.73</c:v>
                </c:pt>
                <c:pt idx="2">
                  <c:v>#N/A</c:v>
                </c:pt>
                <c:pt idx="3">
                  <c:v>7.9</c:v>
                </c:pt>
                <c:pt idx="4">
                  <c:v>#N/A</c:v>
                </c:pt>
                <c:pt idx="5">
                  <c:v>9.2799999999999994</c:v>
                </c:pt>
                <c:pt idx="6">
                  <c:v>#N/A</c:v>
                </c:pt>
                <c:pt idx="7">
                  <c:v>9.8699999999999992</c:v>
                </c:pt>
                <c:pt idx="8">
                  <c:v>#N/A</c:v>
                </c:pt>
                <c:pt idx="9">
                  <c:v>9.06</c:v>
                </c:pt>
              </c:numCache>
            </c:numRef>
          </c:val>
          <c:extLst>
            <c:ext xmlns:c16="http://schemas.microsoft.com/office/drawing/2014/chart" uri="{C3380CC4-5D6E-409C-BE32-E72D297353CC}">
              <c16:uniqueId val="{00000009-B19E-43D3-A75C-98DAA7E405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11071</c:v>
                </c:pt>
                <c:pt idx="5">
                  <c:v>11117</c:v>
                </c:pt>
                <c:pt idx="8">
                  <c:v>11201</c:v>
                </c:pt>
                <c:pt idx="11">
                  <c:v>11234</c:v>
                </c:pt>
                <c:pt idx="14">
                  <c:v>10940</c:v>
                </c:pt>
              </c:numCache>
            </c:numRef>
          </c:val>
          <c:extLst>
            <c:ext xmlns:c16="http://schemas.microsoft.com/office/drawing/2014/chart" uri="{C3380CC4-5D6E-409C-BE32-E72D297353CC}">
              <c16:uniqueId val="{00000000-A95C-4158-8AB5-49B91F7EB3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5C-4158-8AB5-49B91F7EB3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5C-4158-8AB5-49B91F7EB3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443</c:v>
                </c:pt>
                <c:pt idx="3">
                  <c:v>392</c:v>
                </c:pt>
                <c:pt idx="6">
                  <c:v>431</c:v>
                </c:pt>
                <c:pt idx="9">
                  <c:v>415</c:v>
                </c:pt>
                <c:pt idx="12">
                  <c:v>295</c:v>
                </c:pt>
              </c:numCache>
            </c:numRef>
          </c:val>
          <c:extLst>
            <c:ext xmlns:c16="http://schemas.microsoft.com/office/drawing/2014/chart" uri="{C3380CC4-5D6E-409C-BE32-E72D297353CC}">
              <c16:uniqueId val="{00000003-A95C-4158-8AB5-49B91F7EB3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3229</c:v>
                </c:pt>
                <c:pt idx="3">
                  <c:v>3253</c:v>
                </c:pt>
                <c:pt idx="6">
                  <c:v>3273</c:v>
                </c:pt>
                <c:pt idx="9">
                  <c:v>3271</c:v>
                </c:pt>
                <c:pt idx="12">
                  <c:v>3268</c:v>
                </c:pt>
              </c:numCache>
            </c:numRef>
          </c:val>
          <c:extLst>
            <c:ext xmlns:c16="http://schemas.microsoft.com/office/drawing/2014/chart" uri="{C3380CC4-5D6E-409C-BE32-E72D297353CC}">
              <c16:uniqueId val="{00000004-A95C-4158-8AB5-49B91F7EB3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5C-4158-8AB5-49B91F7EB3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5C-4158-8AB5-49B91F7EB3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9337</c:v>
                </c:pt>
                <c:pt idx="3">
                  <c:v>9807</c:v>
                </c:pt>
                <c:pt idx="6">
                  <c:v>9617</c:v>
                </c:pt>
                <c:pt idx="9">
                  <c:v>9297</c:v>
                </c:pt>
                <c:pt idx="12">
                  <c:v>9008</c:v>
                </c:pt>
              </c:numCache>
            </c:numRef>
          </c:val>
          <c:extLst>
            <c:ext xmlns:c16="http://schemas.microsoft.com/office/drawing/2014/chart" uri="{C3380CC4-5D6E-409C-BE32-E72D297353CC}">
              <c16:uniqueId val="{00000007-A95C-4158-8AB5-49B91F7EB3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1938</c:v>
                </c:pt>
                <c:pt idx="2">
                  <c:v>#N/A</c:v>
                </c:pt>
                <c:pt idx="3">
                  <c:v>#N/A</c:v>
                </c:pt>
                <c:pt idx="4">
                  <c:v>2335</c:v>
                </c:pt>
                <c:pt idx="5">
                  <c:v>#N/A</c:v>
                </c:pt>
                <c:pt idx="6">
                  <c:v>#N/A</c:v>
                </c:pt>
                <c:pt idx="7">
                  <c:v>2120</c:v>
                </c:pt>
                <c:pt idx="8">
                  <c:v>#N/A</c:v>
                </c:pt>
                <c:pt idx="9">
                  <c:v>#N/A</c:v>
                </c:pt>
                <c:pt idx="10">
                  <c:v>1749</c:v>
                </c:pt>
                <c:pt idx="11">
                  <c:v>#N/A</c:v>
                </c:pt>
                <c:pt idx="12">
                  <c:v>#N/A</c:v>
                </c:pt>
                <c:pt idx="13">
                  <c:v>1631</c:v>
                </c:pt>
                <c:pt idx="14">
                  <c:v>#N/A</c:v>
                </c:pt>
              </c:numCache>
            </c:numRef>
          </c:val>
          <c:smooth val="0"/>
          <c:extLst>
            <c:ext xmlns:c16="http://schemas.microsoft.com/office/drawing/2014/chart" uri="{C3380CC4-5D6E-409C-BE32-E72D297353CC}">
              <c16:uniqueId val="{00000008-A95C-4158-8AB5-49B91F7EB3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95373</c:v>
                </c:pt>
                <c:pt idx="5">
                  <c:v>96914</c:v>
                </c:pt>
                <c:pt idx="8">
                  <c:v>98223</c:v>
                </c:pt>
                <c:pt idx="11">
                  <c:v>97675</c:v>
                </c:pt>
                <c:pt idx="14">
                  <c:v>95704</c:v>
                </c:pt>
              </c:numCache>
            </c:numRef>
          </c:val>
          <c:extLst>
            <c:ext xmlns:c16="http://schemas.microsoft.com/office/drawing/2014/chart" uri="{C3380CC4-5D6E-409C-BE32-E72D297353CC}">
              <c16:uniqueId val="{00000000-891F-42AF-A645-C2B58B9939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34067</c:v>
                </c:pt>
                <c:pt idx="5">
                  <c:v>33815</c:v>
                </c:pt>
                <c:pt idx="8">
                  <c:v>34034</c:v>
                </c:pt>
                <c:pt idx="11">
                  <c:v>32749</c:v>
                </c:pt>
                <c:pt idx="14">
                  <c:v>31275</c:v>
                </c:pt>
              </c:numCache>
            </c:numRef>
          </c:val>
          <c:extLst>
            <c:ext xmlns:c16="http://schemas.microsoft.com/office/drawing/2014/chart" uri="{C3380CC4-5D6E-409C-BE32-E72D297353CC}">
              <c16:uniqueId val="{00000001-891F-42AF-A645-C2B58B9939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18605</c:v>
                </c:pt>
                <c:pt idx="5">
                  <c:v>22746</c:v>
                </c:pt>
                <c:pt idx="8">
                  <c:v>30714</c:v>
                </c:pt>
                <c:pt idx="11">
                  <c:v>31110</c:v>
                </c:pt>
                <c:pt idx="14">
                  <c:v>34488</c:v>
                </c:pt>
              </c:numCache>
            </c:numRef>
          </c:val>
          <c:extLst>
            <c:ext xmlns:c16="http://schemas.microsoft.com/office/drawing/2014/chart" uri="{C3380CC4-5D6E-409C-BE32-E72D297353CC}">
              <c16:uniqueId val="{00000002-891F-42AF-A645-C2B58B9939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1F-42AF-A645-C2B58B9939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1F-42AF-A645-C2B58B9939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5-891F-42AF-A645-C2B58B9939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19044</c:v>
                </c:pt>
                <c:pt idx="3">
                  <c:v>18904</c:v>
                </c:pt>
                <c:pt idx="6">
                  <c:v>19077</c:v>
                </c:pt>
                <c:pt idx="9">
                  <c:v>19055</c:v>
                </c:pt>
                <c:pt idx="12">
                  <c:v>19060</c:v>
                </c:pt>
              </c:numCache>
            </c:numRef>
          </c:val>
          <c:extLst>
            <c:ext xmlns:c16="http://schemas.microsoft.com/office/drawing/2014/chart" uri="{C3380CC4-5D6E-409C-BE32-E72D297353CC}">
              <c16:uniqueId val="{00000006-891F-42AF-A645-C2B58B9939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6831</c:v>
                </c:pt>
                <c:pt idx="3">
                  <c:v>6087</c:v>
                </c:pt>
                <c:pt idx="6">
                  <c:v>5335</c:v>
                </c:pt>
                <c:pt idx="9">
                  <c:v>4580</c:v>
                </c:pt>
                <c:pt idx="12">
                  <c:v>3825</c:v>
                </c:pt>
              </c:numCache>
            </c:numRef>
          </c:val>
          <c:extLst>
            <c:ext xmlns:c16="http://schemas.microsoft.com/office/drawing/2014/chart" uri="{C3380CC4-5D6E-409C-BE32-E72D297353CC}">
              <c16:uniqueId val="{00000007-891F-42AF-A645-C2B58B9939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31010</c:v>
                </c:pt>
                <c:pt idx="3">
                  <c:v>31643</c:v>
                </c:pt>
                <c:pt idx="6">
                  <c:v>31529</c:v>
                </c:pt>
                <c:pt idx="9">
                  <c:v>30635</c:v>
                </c:pt>
                <c:pt idx="12">
                  <c:v>29557</c:v>
                </c:pt>
              </c:numCache>
            </c:numRef>
          </c:val>
          <c:extLst>
            <c:ext xmlns:c16="http://schemas.microsoft.com/office/drawing/2014/chart" uri="{C3380CC4-5D6E-409C-BE32-E72D297353CC}">
              <c16:uniqueId val="{00000008-891F-42AF-A645-C2B58B9939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1F-42AF-A645-C2B58B9939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87944</c:v>
                </c:pt>
                <c:pt idx="3">
                  <c:v>87473</c:v>
                </c:pt>
                <c:pt idx="6">
                  <c:v>90151</c:v>
                </c:pt>
                <c:pt idx="9">
                  <c:v>90628</c:v>
                </c:pt>
                <c:pt idx="12">
                  <c:v>88441</c:v>
                </c:pt>
              </c:numCache>
            </c:numRef>
          </c:val>
          <c:extLst>
            <c:ext xmlns:c16="http://schemas.microsoft.com/office/drawing/2014/chart" uri="{C3380CC4-5D6E-409C-BE32-E72D297353CC}">
              <c16:uniqueId val="{0000000A-891F-42AF-A645-C2B58B9939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91F-42AF-A645-C2B58B9939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13182</c:v>
                </c:pt>
                <c:pt idx="1">
                  <c:v>12871</c:v>
                </c:pt>
                <c:pt idx="2">
                  <c:v>14878</c:v>
                </c:pt>
              </c:numCache>
            </c:numRef>
          </c:val>
          <c:extLst>
            <c:ext xmlns:c16="http://schemas.microsoft.com/office/drawing/2014/chart" uri="{C3380CC4-5D6E-409C-BE32-E72D297353CC}">
              <c16:uniqueId val="{00000000-2ADA-4591-8071-A8D811C1CD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3851</c:v>
                </c:pt>
                <c:pt idx="1">
                  <c:v>3711</c:v>
                </c:pt>
                <c:pt idx="2">
                  <c:v>4369</c:v>
                </c:pt>
              </c:numCache>
            </c:numRef>
          </c:val>
          <c:extLst>
            <c:ext xmlns:c16="http://schemas.microsoft.com/office/drawing/2014/chart" uri="{C3380CC4-5D6E-409C-BE32-E72D297353CC}">
              <c16:uniqueId val="{00000001-2ADA-4591-8071-A8D811C1CD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10834</c:v>
                </c:pt>
                <c:pt idx="1">
                  <c:v>11927</c:v>
                </c:pt>
                <c:pt idx="2">
                  <c:v>13293</c:v>
                </c:pt>
              </c:numCache>
            </c:numRef>
          </c:val>
          <c:extLst>
            <c:ext xmlns:c16="http://schemas.microsoft.com/office/drawing/2014/chart" uri="{C3380CC4-5D6E-409C-BE32-E72D297353CC}">
              <c16:uniqueId val="{00000002-2ADA-4591-8071-A8D811C1CD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406,836
399,674
36.39
185,260,702
178,936,753
5,677,565
91,908,899
87,938,690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人口１人あたりの市税収入が高いことなどから類似団体内平均値を上回る状況が続いているが、近年低下傾向（令和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年連続して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ポイント低下）にあるため、税データ等の分析に基づく税収向上策を実施することで、令和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億円の税収等向上を目標に歳入の確保に努める。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41728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367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41</xdr:row>
      <xdr:rowOff>7257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収入においては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地方税や地方交付税が増加し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た。一方、歳出では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価格高騰に伴う光熱費の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高止まりや中学校全員給食の通年化によ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る物件費等の増加、障害者</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福祉サービス</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費などの扶助費が増加となった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歳入の増加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歳出一般財源の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増加を上回</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ったことから、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92.1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％と前年度に比べ</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月に策定した</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歳入確保戦略</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に基づき、中期的視点をふまえた財務マネジメントの観点から、歳入確保に取り組み、類似団体平均程度を維持していく。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3764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9017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64</xdr:row>
      <xdr:rowOff>102108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90174"/>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64</xdr:row>
      <xdr:rowOff>131064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749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130573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49801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資源価格</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高騰に伴う光熱費の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高止まり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や、中学校全員給食の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通年化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に伴い給食業務委託料が増加したこと等によ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した一方、退職年齢の引き上げによる退職手当の減少により人件費が減少し、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指標としては前年度を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。今後は、「中期財政計画」等に基づき、人件費及び物件費の抑制に努める。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13377</xdr:rowOff>
    </xdr:from>
    <xdr:to>
      <xdr:col>23</xdr:col>
      <xdr:colOff>133350</xdr:colOff>
      <xdr:row>84</xdr:row>
      <xdr:rowOff>42132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15177"/>
          <a:ext cx="8382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87604</xdr:rowOff>
    </xdr:from>
    <xdr:to>
      <xdr:col>19</xdr:col>
      <xdr:colOff>133350</xdr:colOff>
      <xdr:row>84</xdr:row>
      <xdr:rowOff>42132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17954"/>
          <a:ext cx="889000" cy="1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92597</xdr:rowOff>
    </xdr:from>
    <xdr:to>
      <xdr:col>15</xdr:col>
      <xdr:colOff>82550</xdr:colOff>
      <xdr:row>83</xdr:row>
      <xdr:rowOff>87604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51497"/>
          <a:ext cx="889000" cy="1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65035</xdr:rowOff>
    </xdr:from>
    <xdr:to>
      <xdr:col>11</xdr:col>
      <xdr:colOff>31750</xdr:colOff>
      <xdr:row>82</xdr:row>
      <xdr:rowOff>92597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52485"/>
          <a:ext cx="889000" cy="19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134027</xdr:rowOff>
    </xdr:from>
    <xdr:to>
      <xdr:col>23</xdr:col>
      <xdr:colOff>184150</xdr:colOff>
      <xdr:row>84</xdr:row>
      <xdr:rowOff>64177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106104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162782</xdr:rowOff>
    </xdr:from>
    <xdr:to>
      <xdr:col>19</xdr:col>
      <xdr:colOff>184150</xdr:colOff>
      <xdr:row>84</xdr:row>
      <xdr:rowOff>92932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103109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62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36804</xdr:rowOff>
    </xdr:from>
    <xdr:to>
      <xdr:col>15</xdr:col>
      <xdr:colOff>133350</xdr:colOff>
      <xdr:row>83</xdr:row>
      <xdr:rowOff>138404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148581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3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41797</xdr:rowOff>
    </xdr:from>
    <xdr:to>
      <xdr:col>11</xdr:col>
      <xdr:colOff>82550</xdr:colOff>
      <xdr:row>82</xdr:row>
      <xdr:rowOff>143397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153574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6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14235</xdr:rowOff>
    </xdr:from>
    <xdr:to>
      <xdr:col>7</xdr:col>
      <xdr:colOff>31750</xdr:colOff>
      <xdr:row>81</xdr:row>
      <xdr:rowOff>115835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126012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7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当市のラスパイレス指数を学歴別にみた場合、大卒区分では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を下回っているが、中卒、高卒、短卒の区分では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を上回っており、これは、当市では学歴によらない能力本位の人材登用を行っていることによるものと考えている。近年では、採用・退職による新陳代謝や異動の影響により、微増微減を繰り返している。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165805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2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7761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74789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74789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9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新たな事業の実施など増員要素があったものの、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地方行政サービス改革の継続的な取組により、適正な定員管理に努めた。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109855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5261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65617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45508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49530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325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75582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166158</xdr:rowOff>
    </xdr:from>
    <xdr:to>
      <xdr:col>73</xdr:col>
      <xdr:colOff>44450</xdr:colOff>
      <xdr:row>60</xdr:row>
      <xdr:rowOff>96308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106485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166158</xdr:rowOff>
    </xdr:from>
    <xdr:to>
      <xdr:col>68</xdr:col>
      <xdr:colOff>203200</xdr:colOff>
      <xdr:row>60</xdr:row>
      <xdr:rowOff>96308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106485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大型投資事業の適切な取捨選択の結果、類似団体平均を下回っているが、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今後も市有施設の老朽化に伴う普通建設事業費の増加により、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市債発行額の増加が見込まれるため、民間活力の活用等により建設コストを抑えることで、市債発行額の抑制に努める。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97367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597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121496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145627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39</xdr:row>
      <xdr:rowOff>145627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32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類似団体平均を下回っており、主な要因としては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一般会計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、公営企業や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部事務組合において地方債の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償還が進んだことにより地方債</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現在高が減少したことがあげられる。今後も公債費等義務的経費の削減を中心とする行財政改革を進め、財政の健全化に努める。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406,836
399,674
36.39
185,260,702
178,936,753
5,677,565
91,908,899
87,938,690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人件費削減に向けて、職員数の削減や給与制度の見直しに取り組んできたが、類似団体比較では依然として高い水準にあり、引き続き改善にむけて取り組みを進める。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これまでの取り組みとしては、平成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年度に給与制度の総合見直しにより全体として給料月額を引き下げ、平成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年度に技能職員の給料表を見直した。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43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中学校全員給食の通年化に伴う給食業務の委託料の増加や、自治体情報システムの標準化に伴うシステム開発経費の増加により、前年度と比較して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ポイント増加している。今後も適切な水準となるよう、経費の縮減に努めていく。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9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85090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62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119380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88917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障害福祉サービス費の増加や、令和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年度から保育料の第二子無償化を実施したことによる施設型給付費の増加等により、前年度と比較して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扶助費に係る経常収支比率は類似団体平均を上回っており、今後も高齢化による医療費等や子育て支援策に要する経費の増加が見込まれることから、「中期財政計画」に基づき、扶助費の伸びの抑制を推進するとともに、取組みの優先順位付けや資源配分の最適化を行い、より一層の見直し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64407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384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58</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642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58</xdr:row>
      <xdr:rowOff>39915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642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39915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18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157134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類似団体内平均値を下回っているものの、高齢化などにより介護保険事業特別会計などへの繰出金が依然として高くなってる。引き続き特別会計の健全化を進め、繰出金の適正化に努めていく。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8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17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1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一部事務組合に対する負担金の減少や、保健衛生に関する補助金が減少したことなどにより、指標が前年度と比較して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ポイント減少している。今後も適切な水準となるよう、経費の縮減に努めていく。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117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36</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660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66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3556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32275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164863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臨時財政対策債の元利償還金は増加しているが、公営住宅建設等に係る元利償還金の減少などにより数値は改善傾向にある。今後は市有施設の老朽化に伴う普通建設事業費が増加すると見込まれることから、後年度の負担水準を考慮しつつ適切な公債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75</xdr:row>
      <xdr:rowOff>8890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21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8890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67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92710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67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100330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100347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地方税や地方交付税が増加した一方、価格高騰に伴う光熱費の高止まりや中学校全員給食の通年化による物件費等の増加、障害者福祉サービス費などの扶助費が増加となったことなど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ポイント増加した。類似団体内平均値を上回る状態が続いているため、今後も「中期財政計画」に沿って継続的に財政健全化に取組んでいく。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84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78</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05740"/>
          <a:ext cx="8890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057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60961</xdr:rowOff>
    </xdr:from>
    <xdr:to>
      <xdr:col>78</xdr:col>
      <xdr:colOff>120650</xdr:colOff>
      <xdr:row>78</xdr:row>
      <xdr:rowOff>162561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82566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30569</xdr:rowOff>
    </xdr:from>
    <xdr:to>
      <xdr:col>29</xdr:col>
      <xdr:colOff>127000</xdr:colOff>
      <xdr:row>16</xdr:row>
      <xdr:rowOff>68669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1394"/>
          <a:ext cx="6477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68669</xdr:rowOff>
    </xdr:from>
    <xdr:to>
      <xdr:col>26</xdr:col>
      <xdr:colOff>50800</xdr:colOff>
      <xdr:row>16</xdr:row>
      <xdr:rowOff>108331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9494"/>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108331</xdr:rowOff>
    </xdr:from>
    <xdr:to>
      <xdr:col>22</xdr:col>
      <xdr:colOff>114300</xdr:colOff>
      <xdr:row>16</xdr:row>
      <xdr:rowOff>111303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9156"/>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98501</xdr:rowOff>
    </xdr:from>
    <xdr:to>
      <xdr:col>18</xdr:col>
      <xdr:colOff>177800</xdr:colOff>
      <xdr:row>16</xdr:row>
      <xdr:rowOff>111303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89326"/>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151219</xdr:rowOff>
    </xdr:from>
    <xdr:to>
      <xdr:col>29</xdr:col>
      <xdr:colOff>177800</xdr:colOff>
      <xdr:row>16</xdr:row>
      <xdr:rowOff>81369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167746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17869</xdr:rowOff>
    </xdr:from>
    <xdr:to>
      <xdr:col>26</xdr:col>
      <xdr:colOff>101600</xdr:colOff>
      <xdr:row>16</xdr:row>
      <xdr:rowOff>119469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8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129646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7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57531</xdr:rowOff>
    </xdr:from>
    <xdr:to>
      <xdr:col>22</xdr:col>
      <xdr:colOff>165100</xdr:colOff>
      <xdr:row>16</xdr:row>
      <xdr:rowOff>159131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169308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1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60503</xdr:rowOff>
    </xdr:from>
    <xdr:to>
      <xdr:col>19</xdr:col>
      <xdr:colOff>38100</xdr:colOff>
      <xdr:row>16</xdr:row>
      <xdr:rowOff>162103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47701</xdr:rowOff>
    </xdr:from>
    <xdr:to>
      <xdr:col>15</xdr:col>
      <xdr:colOff>101600</xdr:colOff>
      <xdr:row>16</xdr:row>
      <xdr:rowOff>149301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159478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58915</xdr:rowOff>
    </xdr:from>
    <xdr:to>
      <xdr:col>29</xdr:col>
      <xdr:colOff>127000</xdr:colOff>
      <xdr:row>36</xdr:row>
      <xdr:rowOff>69431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12165"/>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24511</xdr:rowOff>
    </xdr:from>
    <xdr:to>
      <xdr:col>26</xdr:col>
      <xdr:colOff>50800</xdr:colOff>
      <xdr:row>36</xdr:row>
      <xdr:rowOff>58915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77761"/>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4966</xdr:rowOff>
    </xdr:from>
    <xdr:to>
      <xdr:col>22</xdr:col>
      <xdr:colOff>114300</xdr:colOff>
      <xdr:row>36</xdr:row>
      <xdr:rowOff>24511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58216"/>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4966</xdr:rowOff>
    </xdr:from>
    <xdr:to>
      <xdr:col>18</xdr:col>
      <xdr:colOff>177800</xdr:colOff>
      <xdr:row>36</xdr:row>
      <xdr:rowOff>41428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58216"/>
          <a:ext cx="6985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18631</xdr:rowOff>
    </xdr:from>
    <xdr:to>
      <xdr:col>29</xdr:col>
      <xdr:colOff>177800</xdr:colOff>
      <xdr:row>36</xdr:row>
      <xdr:rowOff>120231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7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333608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4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8115</xdr:rowOff>
    </xdr:from>
    <xdr:to>
      <xdr:col>26</xdr:col>
      <xdr:colOff>101600</xdr:colOff>
      <xdr:row>36</xdr:row>
      <xdr:rowOff>109715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61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94492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316611</xdr:rowOff>
    </xdr:from>
    <xdr:to>
      <xdr:col>22</xdr:col>
      <xdr:colOff>165100</xdr:colOff>
      <xdr:row>36</xdr:row>
      <xdr:rowOff>75311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2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60088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297066</xdr:rowOff>
    </xdr:from>
    <xdr:to>
      <xdr:col>19</xdr:col>
      <xdr:colOff>38100</xdr:colOff>
      <xdr:row>36</xdr:row>
      <xdr:rowOff>55766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40543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333528</xdr:rowOff>
    </xdr:from>
    <xdr:to>
      <xdr:col>15</xdr:col>
      <xdr:colOff>101600</xdr:colOff>
      <xdr:row>36</xdr:row>
      <xdr:rowOff>92228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4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77005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3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406,836
399,674
36.39
185,260,702
178,936,753
5,677,565
91,908,899
87,938,690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60566</xdr:rowOff>
    </xdr:from>
    <xdr:to>
      <xdr:col>24</xdr:col>
      <xdr:colOff>63500</xdr:colOff>
      <xdr:row>35</xdr:row>
      <xdr:rowOff>77902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61316"/>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60566</xdr:rowOff>
    </xdr:from>
    <xdr:to>
      <xdr:col>19</xdr:col>
      <xdr:colOff>177800</xdr:colOff>
      <xdr:row>35</xdr:row>
      <xdr:rowOff>122517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1316"/>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122517</xdr:rowOff>
    </xdr:from>
    <xdr:to>
      <xdr:col>15</xdr:col>
      <xdr:colOff>50800</xdr:colOff>
      <xdr:row>35</xdr:row>
      <xdr:rowOff>161569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3267"/>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161569</xdr:rowOff>
    </xdr:from>
    <xdr:to>
      <xdr:col>10</xdr:col>
      <xdr:colOff>114300</xdr:colOff>
      <xdr:row>36</xdr:row>
      <xdr:rowOff>23152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2319"/>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27102</xdr:rowOff>
    </xdr:from>
    <xdr:to>
      <xdr:col>24</xdr:col>
      <xdr:colOff>114300</xdr:colOff>
      <xdr:row>35</xdr:row>
      <xdr:rowOff>128702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49979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9766</xdr:rowOff>
    </xdr:from>
    <xdr:to>
      <xdr:col>20</xdr:col>
      <xdr:colOff>38100</xdr:colOff>
      <xdr:row>35</xdr:row>
      <xdr:rowOff>111366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127893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8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71717</xdr:rowOff>
    </xdr:from>
    <xdr:to>
      <xdr:col>15</xdr:col>
      <xdr:colOff>101600</xdr:colOff>
      <xdr:row>36</xdr:row>
      <xdr:rowOff>1867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18394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110769</xdr:rowOff>
    </xdr:from>
    <xdr:to>
      <xdr:col>10</xdr:col>
      <xdr:colOff>165100</xdr:colOff>
      <xdr:row>36</xdr:row>
      <xdr:rowOff>40919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57446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143802</xdr:rowOff>
    </xdr:from>
    <xdr:to>
      <xdr:col>6</xdr:col>
      <xdr:colOff>38100</xdr:colOff>
      <xdr:row>36</xdr:row>
      <xdr:rowOff>73952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90479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36732</xdr:rowOff>
    </xdr:from>
    <xdr:to>
      <xdr:col>24</xdr:col>
      <xdr:colOff>63500</xdr:colOff>
      <xdr:row>55</xdr:row>
      <xdr:rowOff>162005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66482"/>
          <a:ext cx="8382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36732</xdr:rowOff>
    </xdr:from>
    <xdr:to>
      <xdr:col>19</xdr:col>
      <xdr:colOff>177800</xdr:colOff>
      <xdr:row>55</xdr:row>
      <xdr:rowOff>165989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66482"/>
          <a:ext cx="889000" cy="1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165989</xdr:rowOff>
    </xdr:from>
    <xdr:to>
      <xdr:col>15</xdr:col>
      <xdr:colOff>50800</xdr:colOff>
      <xdr:row>57</xdr:row>
      <xdr:rowOff>33303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95739"/>
          <a:ext cx="889000" cy="2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33303</xdr:rowOff>
    </xdr:from>
    <xdr:to>
      <xdr:col>10</xdr:col>
      <xdr:colOff>114300</xdr:colOff>
      <xdr:row>58</xdr:row>
      <xdr:rowOff>162985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05953"/>
          <a:ext cx="889000" cy="30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111205</xdr:rowOff>
    </xdr:from>
    <xdr:to>
      <xdr:col>24</xdr:col>
      <xdr:colOff>114300</xdr:colOff>
      <xdr:row>56</xdr:row>
      <xdr:rowOff>41355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89632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157382</xdr:rowOff>
    </xdr:from>
    <xdr:to>
      <xdr:col>20</xdr:col>
      <xdr:colOff>38100</xdr:colOff>
      <xdr:row>55</xdr:row>
      <xdr:rowOff>87532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78659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115189</xdr:rowOff>
    </xdr:from>
    <xdr:to>
      <xdr:col>15</xdr:col>
      <xdr:colOff>101600</xdr:colOff>
      <xdr:row>56</xdr:row>
      <xdr:rowOff>45339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36466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153953</xdr:rowOff>
    </xdr:from>
    <xdr:to>
      <xdr:col>10</xdr:col>
      <xdr:colOff>165100</xdr:colOff>
      <xdr:row>57</xdr:row>
      <xdr:rowOff>84103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5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75230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4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112185</xdr:rowOff>
    </xdr:from>
    <xdr:to>
      <xdr:col>6</xdr:col>
      <xdr:colOff>38100</xdr:colOff>
      <xdr:row>59</xdr:row>
      <xdr:rowOff>42335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33462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142718</xdr:rowOff>
    </xdr:from>
    <xdr:to>
      <xdr:col>24</xdr:col>
      <xdr:colOff>63500</xdr:colOff>
      <xdr:row>76</xdr:row>
      <xdr:rowOff>72492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01468"/>
          <a:ext cx="838200" cy="10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72492</xdr:rowOff>
    </xdr:from>
    <xdr:to>
      <xdr:col>19</xdr:col>
      <xdr:colOff>177800</xdr:colOff>
      <xdr:row>77</xdr:row>
      <xdr:rowOff>20737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02692"/>
          <a:ext cx="889000" cy="1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20737</xdr:rowOff>
    </xdr:from>
    <xdr:to>
      <xdr:col>15</xdr:col>
      <xdr:colOff>50800</xdr:colOff>
      <xdr:row>77</xdr:row>
      <xdr:rowOff>75692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22387"/>
          <a:ext cx="8890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36373</xdr:rowOff>
    </xdr:from>
    <xdr:to>
      <xdr:col>10</xdr:col>
      <xdr:colOff>114300</xdr:colOff>
      <xdr:row>77</xdr:row>
      <xdr:rowOff>75692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38023"/>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91918</xdr:rowOff>
    </xdr:from>
    <xdr:to>
      <xdr:col>24</xdr:col>
      <xdr:colOff>114300</xdr:colOff>
      <xdr:row>76</xdr:row>
      <xdr:rowOff>22067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506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114795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0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21692</xdr:rowOff>
    </xdr:from>
    <xdr:to>
      <xdr:col>20</xdr:col>
      <xdr:colOff>38100</xdr:colOff>
      <xdr:row>76</xdr:row>
      <xdr:rowOff>123292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114419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4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141387</xdr:rowOff>
    </xdr:from>
    <xdr:to>
      <xdr:col>15</xdr:col>
      <xdr:colOff>101600</xdr:colOff>
      <xdr:row>77</xdr:row>
      <xdr:rowOff>71537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62664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24892</xdr:rowOff>
    </xdr:from>
    <xdr:to>
      <xdr:col>10</xdr:col>
      <xdr:colOff>165100</xdr:colOff>
      <xdr:row>77</xdr:row>
      <xdr:rowOff>126492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117619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157023</xdr:rowOff>
    </xdr:from>
    <xdr:to>
      <xdr:col>6</xdr:col>
      <xdr:colOff>38100</xdr:colOff>
      <xdr:row>77</xdr:row>
      <xdr:rowOff>87173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78300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7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169266</xdr:rowOff>
    </xdr:from>
    <xdr:to>
      <xdr:col>24</xdr:col>
      <xdr:colOff>63500</xdr:colOff>
      <xdr:row>95</xdr:row>
      <xdr:rowOff>84510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85566"/>
          <a:ext cx="838200" cy="8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14024</xdr:rowOff>
    </xdr:from>
    <xdr:to>
      <xdr:col>19</xdr:col>
      <xdr:colOff>177800</xdr:colOff>
      <xdr:row>95</xdr:row>
      <xdr:rowOff>84510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01774"/>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14024</xdr:rowOff>
    </xdr:from>
    <xdr:to>
      <xdr:col>15</xdr:col>
      <xdr:colOff>50800</xdr:colOff>
      <xdr:row>96</xdr:row>
      <xdr:rowOff>141029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01774"/>
          <a:ext cx="889000" cy="29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141029</xdr:rowOff>
    </xdr:from>
    <xdr:to>
      <xdr:col>10</xdr:col>
      <xdr:colOff>114300</xdr:colOff>
      <xdr:row>97</xdr:row>
      <xdr:rowOff>63140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00229"/>
          <a:ext cx="889000" cy="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118466</xdr:rowOff>
    </xdr:from>
    <xdr:to>
      <xdr:col>24</xdr:col>
      <xdr:colOff>114300</xdr:colOff>
      <xdr:row>95</xdr:row>
      <xdr:rowOff>48616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141343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8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33710</xdr:rowOff>
    </xdr:from>
    <xdr:to>
      <xdr:col>20</xdr:col>
      <xdr:colOff>38100</xdr:colOff>
      <xdr:row>95</xdr:row>
      <xdr:rowOff>135310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151837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9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134674</xdr:rowOff>
    </xdr:from>
    <xdr:to>
      <xdr:col>15</xdr:col>
      <xdr:colOff>101600</xdr:colOff>
      <xdr:row>95</xdr:row>
      <xdr:rowOff>64824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81351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90229</xdr:rowOff>
    </xdr:from>
    <xdr:to>
      <xdr:col>10</xdr:col>
      <xdr:colOff>165100</xdr:colOff>
      <xdr:row>97</xdr:row>
      <xdr:rowOff>20379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36906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2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12340</xdr:rowOff>
    </xdr:from>
    <xdr:to>
      <xdr:col>6</xdr:col>
      <xdr:colOff>38100</xdr:colOff>
      <xdr:row>97</xdr:row>
      <xdr:rowOff>113940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130467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1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46725</xdr:rowOff>
    </xdr:from>
    <xdr:to>
      <xdr:col>55</xdr:col>
      <xdr:colOff>0</xdr:colOff>
      <xdr:row>37</xdr:row>
      <xdr:rowOff>49719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90375"/>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46801</xdr:rowOff>
    </xdr:from>
    <xdr:to>
      <xdr:col>50</xdr:col>
      <xdr:colOff>114300</xdr:colOff>
      <xdr:row>37</xdr:row>
      <xdr:rowOff>49719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90451"/>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10683</xdr:rowOff>
    </xdr:from>
    <xdr:to>
      <xdr:col>45</xdr:col>
      <xdr:colOff>177800</xdr:colOff>
      <xdr:row>37</xdr:row>
      <xdr:rowOff>46801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25633"/>
          <a:ext cx="889000" cy="106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10683</xdr:rowOff>
    </xdr:from>
    <xdr:to>
      <xdr:col>41</xdr:col>
      <xdr:colOff>50800</xdr:colOff>
      <xdr:row>37</xdr:row>
      <xdr:rowOff>111647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25633"/>
          <a:ext cx="889000" cy="11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167375</xdr:rowOff>
    </xdr:from>
    <xdr:to>
      <xdr:col>55</xdr:col>
      <xdr:colOff>50800</xdr:colOff>
      <xdr:row>37</xdr:row>
      <xdr:rowOff>97525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145802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170369</xdr:rowOff>
    </xdr:from>
    <xdr:to>
      <xdr:col>50</xdr:col>
      <xdr:colOff>165100</xdr:colOff>
      <xdr:row>37</xdr:row>
      <xdr:rowOff>100519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91646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167451</xdr:rowOff>
    </xdr:from>
    <xdr:to>
      <xdr:col>46</xdr:col>
      <xdr:colOff>38100</xdr:colOff>
      <xdr:row>37</xdr:row>
      <xdr:rowOff>97601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88728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3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131333</xdr:rowOff>
    </xdr:from>
    <xdr:to>
      <xdr:col>41</xdr:col>
      <xdr:colOff>101600</xdr:colOff>
      <xdr:row>31</xdr:row>
      <xdr:rowOff>61483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52610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6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60847</xdr:rowOff>
    </xdr:from>
    <xdr:to>
      <xdr:col>36</xdr:col>
      <xdr:colOff>165100</xdr:colOff>
      <xdr:row>37</xdr:row>
      <xdr:rowOff>162447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153574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9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144174</xdr:rowOff>
    </xdr:from>
    <xdr:to>
      <xdr:col>55</xdr:col>
      <xdr:colOff>0</xdr:colOff>
      <xdr:row>59</xdr:row>
      <xdr:rowOff>15423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16824"/>
          <a:ext cx="838200" cy="21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144174</xdr:rowOff>
    </xdr:from>
    <xdr:to>
      <xdr:col>50</xdr:col>
      <xdr:colOff>114300</xdr:colOff>
      <xdr:row>59</xdr:row>
      <xdr:rowOff>5120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16824"/>
          <a:ext cx="889000" cy="20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5120</xdr:rowOff>
    </xdr:from>
    <xdr:to>
      <xdr:col>45</xdr:col>
      <xdr:colOff>177800</xdr:colOff>
      <xdr:row>59</xdr:row>
      <xdr:rowOff>103842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120670"/>
          <a:ext cx="889000" cy="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58988</xdr:rowOff>
    </xdr:from>
    <xdr:to>
      <xdr:col>41</xdr:col>
      <xdr:colOff>50800</xdr:colOff>
      <xdr:row>59</xdr:row>
      <xdr:rowOff>103842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174538"/>
          <a:ext cx="8890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136073</xdr:rowOff>
    </xdr:from>
    <xdr:to>
      <xdr:col>55</xdr:col>
      <xdr:colOff>50800</xdr:colOff>
      <xdr:row>59</xdr:row>
      <xdr:rowOff>66223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51000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93374</xdr:rowOff>
    </xdr:from>
    <xdr:to>
      <xdr:col>50</xdr:col>
      <xdr:colOff>165100</xdr:colOff>
      <xdr:row>58</xdr:row>
      <xdr:rowOff>23524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14651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125770</xdr:rowOff>
    </xdr:from>
    <xdr:to>
      <xdr:col>46</xdr:col>
      <xdr:colOff>38100</xdr:colOff>
      <xdr:row>59</xdr:row>
      <xdr:rowOff>55920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47047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53042</xdr:rowOff>
    </xdr:from>
    <xdr:to>
      <xdr:col>41</xdr:col>
      <xdr:colOff>101600</xdr:colOff>
      <xdr:row>59</xdr:row>
      <xdr:rowOff>154642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1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145769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8188</xdr:rowOff>
    </xdr:from>
    <xdr:to>
      <xdr:col>36</xdr:col>
      <xdr:colOff>165100</xdr:colOff>
      <xdr:row>59</xdr:row>
      <xdr:rowOff>109788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12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100915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21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148501</xdr:rowOff>
    </xdr:from>
    <xdr:to>
      <xdr:col>55</xdr:col>
      <xdr:colOff>0</xdr:colOff>
      <xdr:row>78</xdr:row>
      <xdr:rowOff>71715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007251"/>
          <a:ext cx="838200" cy="43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148501</xdr:rowOff>
    </xdr:from>
    <xdr:to>
      <xdr:col>50</xdr:col>
      <xdr:colOff>114300</xdr:colOff>
      <xdr:row>78</xdr:row>
      <xdr:rowOff>119354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007251"/>
          <a:ext cx="889000" cy="48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87464</xdr:rowOff>
    </xdr:from>
    <xdr:to>
      <xdr:col>45</xdr:col>
      <xdr:colOff>177800</xdr:colOff>
      <xdr:row>78</xdr:row>
      <xdr:rowOff>119354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6056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166720</xdr:rowOff>
    </xdr:from>
    <xdr:to>
      <xdr:col>41</xdr:col>
      <xdr:colOff>50800</xdr:colOff>
      <xdr:row>78</xdr:row>
      <xdr:rowOff>87464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68370"/>
          <a:ext cx="8890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20915</xdr:rowOff>
    </xdr:from>
    <xdr:to>
      <xdr:col>55</xdr:col>
      <xdr:colOff>50800</xdr:colOff>
      <xdr:row>78</xdr:row>
      <xdr:rowOff>122515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107292</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0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97701</xdr:rowOff>
    </xdr:from>
    <xdr:to>
      <xdr:col>50</xdr:col>
      <xdr:colOff>165100</xdr:colOff>
      <xdr:row>76</xdr:row>
      <xdr:rowOff>27851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9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44378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7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68554</xdr:rowOff>
    </xdr:from>
    <xdr:to>
      <xdr:col>46</xdr:col>
      <xdr:colOff>38100</xdr:colOff>
      <xdr:row>78</xdr:row>
      <xdr:rowOff>170154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161281</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53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36664</xdr:rowOff>
    </xdr:from>
    <xdr:to>
      <xdr:col>41</xdr:col>
      <xdr:colOff>101600</xdr:colOff>
      <xdr:row>78</xdr:row>
      <xdr:rowOff>138264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129391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115920</xdr:rowOff>
    </xdr:from>
    <xdr:to>
      <xdr:col>36</xdr:col>
      <xdr:colOff>165100</xdr:colOff>
      <xdr:row>78</xdr:row>
      <xdr:rowOff>46070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37197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1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12218</xdr:rowOff>
    </xdr:from>
    <xdr:to>
      <xdr:col>55</xdr:col>
      <xdr:colOff>0</xdr:colOff>
      <xdr:row>97</xdr:row>
      <xdr:rowOff>134062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42868"/>
          <a:ext cx="8382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133432</xdr:rowOff>
    </xdr:from>
    <xdr:to>
      <xdr:col>50</xdr:col>
      <xdr:colOff>114300</xdr:colOff>
      <xdr:row>97</xdr:row>
      <xdr:rowOff>134062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592632"/>
          <a:ext cx="889000" cy="17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133432</xdr:rowOff>
    </xdr:from>
    <xdr:to>
      <xdr:col>45</xdr:col>
      <xdr:colOff>177800</xdr:colOff>
      <xdr:row>97</xdr:row>
      <xdr:rowOff>116878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92632"/>
          <a:ext cx="889000" cy="1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116878</xdr:rowOff>
    </xdr:from>
    <xdr:to>
      <xdr:col>41</xdr:col>
      <xdr:colOff>50800</xdr:colOff>
      <xdr:row>97</xdr:row>
      <xdr:rowOff>166160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47528"/>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132868</xdr:rowOff>
    </xdr:from>
    <xdr:to>
      <xdr:col>55</xdr:col>
      <xdr:colOff>50800</xdr:colOff>
      <xdr:row>97</xdr:row>
      <xdr:rowOff>63018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111295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83262</xdr:rowOff>
    </xdr:from>
    <xdr:to>
      <xdr:col>50</xdr:col>
      <xdr:colOff>165100</xdr:colOff>
      <xdr:row>98</xdr:row>
      <xdr:rowOff>13412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82632</xdr:rowOff>
    </xdr:from>
    <xdr:to>
      <xdr:col>46</xdr:col>
      <xdr:colOff>38100</xdr:colOff>
      <xdr:row>97</xdr:row>
      <xdr:rowOff>12782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3909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66078</xdr:rowOff>
    </xdr:from>
    <xdr:to>
      <xdr:col>41</xdr:col>
      <xdr:colOff>101600</xdr:colOff>
      <xdr:row>97</xdr:row>
      <xdr:rowOff>167678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158805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115360</xdr:rowOff>
    </xdr:from>
    <xdr:to>
      <xdr:col>36</xdr:col>
      <xdr:colOff>165100</xdr:colOff>
      <xdr:row>98</xdr:row>
      <xdr:rowOff>45510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36637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39192</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2574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159842</xdr:rowOff>
    </xdr:from>
    <xdr:to>
      <xdr:col>67</xdr:col>
      <xdr:colOff>101600</xdr:colOff>
      <xdr:row>39</xdr:row>
      <xdr:rowOff>89992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81119</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7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125013</xdr:rowOff>
    </xdr:from>
    <xdr:to>
      <xdr:col>85</xdr:col>
      <xdr:colOff>127000</xdr:colOff>
      <xdr:row>77</xdr:row>
      <xdr:rowOff>145786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326663"/>
          <a:ext cx="838200" cy="2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103609</xdr:rowOff>
    </xdr:from>
    <xdr:to>
      <xdr:col>81</xdr:col>
      <xdr:colOff>50800</xdr:colOff>
      <xdr:row>77</xdr:row>
      <xdr:rowOff>125013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305259"/>
          <a:ext cx="889000" cy="2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91466</xdr:rowOff>
    </xdr:from>
    <xdr:to>
      <xdr:col>76</xdr:col>
      <xdr:colOff>114300</xdr:colOff>
      <xdr:row>77</xdr:row>
      <xdr:rowOff>103609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93116"/>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86694</xdr:rowOff>
    </xdr:from>
    <xdr:to>
      <xdr:col>71</xdr:col>
      <xdr:colOff>177800</xdr:colOff>
      <xdr:row>77</xdr:row>
      <xdr:rowOff>91466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88344"/>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94986</xdr:rowOff>
    </xdr:from>
    <xdr:to>
      <xdr:col>85</xdr:col>
      <xdr:colOff>177800</xdr:colOff>
      <xdr:row>78</xdr:row>
      <xdr:rowOff>25136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9913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74213</xdr:rowOff>
    </xdr:from>
    <xdr:to>
      <xdr:col>81</xdr:col>
      <xdr:colOff>101600</xdr:colOff>
      <xdr:row>78</xdr:row>
      <xdr:rowOff>4363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166940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52809</xdr:rowOff>
    </xdr:from>
    <xdr:to>
      <xdr:col>76</xdr:col>
      <xdr:colOff>165100</xdr:colOff>
      <xdr:row>77</xdr:row>
      <xdr:rowOff>154409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145536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40666</xdr:rowOff>
    </xdr:from>
    <xdr:to>
      <xdr:col>72</xdr:col>
      <xdr:colOff>38100</xdr:colOff>
      <xdr:row>77</xdr:row>
      <xdr:rowOff>142266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133393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35894</xdr:rowOff>
    </xdr:from>
    <xdr:to>
      <xdr:col>67</xdr:col>
      <xdr:colOff>101600</xdr:colOff>
      <xdr:row>77</xdr:row>
      <xdr:rowOff>137494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128621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62694</xdr:rowOff>
    </xdr:from>
    <xdr:to>
      <xdr:col>85</xdr:col>
      <xdr:colOff>127000</xdr:colOff>
      <xdr:row>96</xdr:row>
      <xdr:rowOff>98454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350444"/>
          <a:ext cx="838200" cy="20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91171</xdr:rowOff>
    </xdr:from>
    <xdr:to>
      <xdr:col>81</xdr:col>
      <xdr:colOff>50800</xdr:colOff>
      <xdr:row>96</xdr:row>
      <xdr:rowOff>98454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378921"/>
          <a:ext cx="889000" cy="1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91171</xdr:rowOff>
    </xdr:from>
    <xdr:to>
      <xdr:col>76</xdr:col>
      <xdr:colOff>114300</xdr:colOff>
      <xdr:row>95</xdr:row>
      <xdr:rowOff>144827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378921"/>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144827</xdr:rowOff>
    </xdr:from>
    <xdr:to>
      <xdr:col>71</xdr:col>
      <xdr:colOff>177800</xdr:colOff>
      <xdr:row>97</xdr:row>
      <xdr:rowOff>116579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432577"/>
          <a:ext cx="889000" cy="3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11894</xdr:rowOff>
    </xdr:from>
    <xdr:to>
      <xdr:col>85</xdr:col>
      <xdr:colOff>177800</xdr:colOff>
      <xdr:row>95</xdr:row>
      <xdr:rowOff>113494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2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34771</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1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47654</xdr:rowOff>
    </xdr:from>
    <xdr:to>
      <xdr:col>81</xdr:col>
      <xdr:colOff>101600</xdr:colOff>
      <xdr:row>96</xdr:row>
      <xdr:rowOff>149254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5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165781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28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40371</xdr:rowOff>
    </xdr:from>
    <xdr:to>
      <xdr:col>76</xdr:col>
      <xdr:colOff>165100</xdr:colOff>
      <xdr:row>95</xdr:row>
      <xdr:rowOff>141971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3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158498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10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94027</xdr:rowOff>
    </xdr:from>
    <xdr:to>
      <xdr:col>72</xdr:col>
      <xdr:colOff>38100</xdr:colOff>
      <xdr:row>96</xdr:row>
      <xdr:rowOff>24177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3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40704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1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65779</xdr:rowOff>
    </xdr:from>
    <xdr:to>
      <xdr:col>67</xdr:col>
      <xdr:colOff>101600</xdr:colOff>
      <xdr:row>97</xdr:row>
      <xdr:rowOff>167379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6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12456</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47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138176</xdr:rowOff>
    </xdr:from>
    <xdr:to>
      <xdr:col>116</xdr:col>
      <xdr:colOff>63500</xdr:colOff>
      <xdr:row>38</xdr:row>
      <xdr:rowOff>170752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53276"/>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169990</xdr:rowOff>
    </xdr:from>
    <xdr:to>
      <xdr:col>111</xdr:col>
      <xdr:colOff>177800</xdr:colOff>
      <xdr:row>38</xdr:row>
      <xdr:rowOff>170752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850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129413</xdr:rowOff>
    </xdr:from>
    <xdr:to>
      <xdr:col>107</xdr:col>
      <xdr:colOff>50800</xdr:colOff>
      <xdr:row>38</xdr:row>
      <xdr:rowOff>169990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44513"/>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129413</xdr:rowOff>
    </xdr:from>
    <xdr:to>
      <xdr:col>102</xdr:col>
      <xdr:colOff>114300</xdr:colOff>
      <xdr:row>39</xdr:row>
      <xdr:rowOff>2349</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644513"/>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87376</xdr:rowOff>
    </xdr:from>
    <xdr:to>
      <xdr:col>116</xdr:col>
      <xdr:colOff>114300</xdr:colOff>
      <xdr:row>39</xdr:row>
      <xdr:rowOff>17526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2303</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119952</xdr:rowOff>
    </xdr:from>
    <xdr:to>
      <xdr:col>112</xdr:col>
      <xdr:colOff>38100</xdr:colOff>
      <xdr:row>39</xdr:row>
      <xdr:rowOff>50102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41229</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2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119190</xdr:rowOff>
    </xdr:from>
    <xdr:to>
      <xdr:col>107</xdr:col>
      <xdr:colOff>101600</xdr:colOff>
      <xdr:row>39</xdr:row>
      <xdr:rowOff>49340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40467</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72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78613</xdr:rowOff>
    </xdr:from>
    <xdr:to>
      <xdr:col>102</xdr:col>
      <xdr:colOff>165100</xdr:colOff>
      <xdr:row>39</xdr:row>
      <xdr:rowOff>8763</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171340</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122999</xdr:rowOff>
    </xdr:from>
    <xdr:to>
      <xdr:col>98</xdr:col>
      <xdr:colOff>38100</xdr:colOff>
      <xdr:row>39</xdr:row>
      <xdr:rowOff>53149</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44276</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3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41745</xdr:rowOff>
    </xdr:from>
    <xdr:to>
      <xdr:col>116</xdr:col>
      <xdr:colOff>63500</xdr:colOff>
      <xdr:row>59</xdr:row>
      <xdr:rowOff>44259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5729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40754</xdr:rowOff>
    </xdr:from>
    <xdr:to>
      <xdr:col>111</xdr:col>
      <xdr:colOff>177800</xdr:colOff>
      <xdr:row>59</xdr:row>
      <xdr:rowOff>41745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630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39401</xdr:rowOff>
    </xdr:from>
    <xdr:to>
      <xdr:col>107</xdr:col>
      <xdr:colOff>50800</xdr:colOff>
      <xdr:row>59</xdr:row>
      <xdr:rowOff>40754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495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25762</xdr:rowOff>
    </xdr:from>
    <xdr:to>
      <xdr:col>102</xdr:col>
      <xdr:colOff>114300</xdr:colOff>
      <xdr:row>59</xdr:row>
      <xdr:rowOff>39401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4131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79836</xdr:rowOff>
    </xdr:from>
    <xdr:ext cx="313932"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3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162395</xdr:rowOff>
    </xdr:from>
    <xdr:to>
      <xdr:col>112</xdr:col>
      <xdr:colOff>38100</xdr:colOff>
      <xdr:row>59</xdr:row>
      <xdr:rowOff>92545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83672</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161404</xdr:rowOff>
    </xdr:from>
    <xdr:to>
      <xdr:col>107</xdr:col>
      <xdr:colOff>101600</xdr:colOff>
      <xdr:row>59</xdr:row>
      <xdr:rowOff>91554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82681</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160051</xdr:rowOff>
    </xdr:from>
    <xdr:to>
      <xdr:col>102</xdr:col>
      <xdr:colOff>165100</xdr:colOff>
      <xdr:row>59</xdr:row>
      <xdr:rowOff>90201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81328</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146412</xdr:rowOff>
    </xdr:from>
    <xdr:to>
      <xdr:col>98</xdr:col>
      <xdr:colOff>38100</xdr:colOff>
      <xdr:row>59</xdr:row>
      <xdr:rowOff>76562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67689</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137985</xdr:rowOff>
    </xdr:from>
    <xdr:to>
      <xdr:col>116</xdr:col>
      <xdr:colOff>63500</xdr:colOff>
      <xdr:row>75</xdr:row>
      <xdr:rowOff>55346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25285"/>
          <a:ext cx="8382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55346</xdr:rowOff>
    </xdr:from>
    <xdr:to>
      <xdr:col>111</xdr:col>
      <xdr:colOff>177800</xdr:colOff>
      <xdr:row>75</xdr:row>
      <xdr:rowOff>112420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14096"/>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112420</xdr:rowOff>
    </xdr:from>
    <xdr:to>
      <xdr:col>107</xdr:col>
      <xdr:colOff>50800</xdr:colOff>
      <xdr:row>75</xdr:row>
      <xdr:rowOff>126099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971170"/>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126099</xdr:rowOff>
    </xdr:from>
    <xdr:to>
      <xdr:col>102</xdr:col>
      <xdr:colOff>114300</xdr:colOff>
      <xdr:row>75</xdr:row>
      <xdr:rowOff>148120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984849"/>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87185</xdr:rowOff>
    </xdr:from>
    <xdr:to>
      <xdr:col>116</xdr:col>
      <xdr:colOff>114300</xdr:colOff>
      <xdr:row>75</xdr:row>
      <xdr:rowOff>17335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110062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4546</xdr:rowOff>
    </xdr:from>
    <xdr:to>
      <xdr:col>112</xdr:col>
      <xdr:colOff>38100</xdr:colOff>
      <xdr:row>75</xdr:row>
      <xdr:rowOff>106146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122673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61620</xdr:rowOff>
    </xdr:from>
    <xdr:to>
      <xdr:col>107</xdr:col>
      <xdr:colOff>101600</xdr:colOff>
      <xdr:row>75</xdr:row>
      <xdr:rowOff>163221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20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154348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0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75299</xdr:rowOff>
    </xdr:from>
    <xdr:to>
      <xdr:col>102</xdr:col>
      <xdr:colOff>165100</xdr:colOff>
      <xdr:row>76</xdr:row>
      <xdr:rowOff>5448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34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168025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0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97320</xdr:rowOff>
    </xdr:from>
    <xdr:to>
      <xdr:col>98</xdr:col>
      <xdr:colOff>38100</xdr:colOff>
      <xdr:row>76</xdr:row>
      <xdr:rowOff>27471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5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18597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439,825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物件費は、新型コロナウイルス感染症対策事業や物価高騰対策事業の減少により、前年度と比較して減少している。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普通建設事業費は、義務教育学校（庄内さくら学園）や複合施設（庄内コラボセンター）の整備が前年度に終了したことから、前年度と比較して減少している。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繰出金は、保険基盤安定繰出金の増加による国民健康保険・後期高齢者医療保険特別会計への繰出金が増加していることにより、前年度と比較して増加してる。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公債費については、本市の財政運営の中で市債の発行を抑制してきたことなどから、類似団体内平均値と比較して低い水準となっている。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人件費が類似団体内平均値に比べて高いことや、障害者福祉費や子育て関連経費など扶助費が増加傾向にあることから、今後も歳入歳出の両面から事業の見直しを行っていく。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406,836
399,674
36.39
185,260,702
178,936,753
5,677,565
91,908,899
87,938,690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112268</xdr:rowOff>
    </xdr:from>
    <xdr:to>
      <xdr:col>24</xdr:col>
      <xdr:colOff>63500</xdr:colOff>
      <xdr:row>36</xdr:row>
      <xdr:rowOff>145034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4468"/>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112268</xdr:rowOff>
    </xdr:from>
    <xdr:to>
      <xdr:col>19</xdr:col>
      <xdr:colOff>177800</xdr:colOff>
      <xdr:row>37</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446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136652</xdr:rowOff>
    </xdr:from>
    <xdr:to>
      <xdr:col>15</xdr:col>
      <xdr:colOff>50800</xdr:colOff>
      <xdr:row>37</xdr:row>
      <xdr:rowOff>2540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8852"/>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109220</xdr:rowOff>
    </xdr:from>
    <xdr:to>
      <xdr:col>10</xdr:col>
      <xdr:colOff>114300</xdr:colOff>
      <xdr:row>36</xdr:row>
      <xdr:rowOff>136652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1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94234</xdr:rowOff>
    </xdr:from>
    <xdr:to>
      <xdr:col>24</xdr:col>
      <xdr:colOff>114300</xdr:colOff>
      <xdr:row>37</xdr:row>
      <xdr:rowOff>24384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72661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61468</xdr:rowOff>
    </xdr:from>
    <xdr:to>
      <xdr:col>20</xdr:col>
      <xdr:colOff>38100</xdr:colOff>
      <xdr:row>36</xdr:row>
      <xdr:rowOff>163068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154195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123190</xdr:rowOff>
    </xdr:from>
    <xdr:to>
      <xdr:col>15</xdr:col>
      <xdr:colOff>101600</xdr:colOff>
      <xdr:row>37</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44467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85852</xdr:rowOff>
    </xdr:from>
    <xdr:to>
      <xdr:col>10</xdr:col>
      <xdr:colOff>165100</xdr:colOff>
      <xdr:row>37</xdr:row>
      <xdr:rowOff>16002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7129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58420</xdr:rowOff>
    </xdr:from>
    <xdr:to>
      <xdr:col>6</xdr:col>
      <xdr:colOff>38100</xdr:colOff>
      <xdr:row>36</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93714</xdr:rowOff>
    </xdr:from>
    <xdr:to>
      <xdr:col>24</xdr:col>
      <xdr:colOff>63500</xdr:colOff>
      <xdr:row>57</xdr:row>
      <xdr:rowOff>115088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66364"/>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93714</xdr:rowOff>
    </xdr:from>
    <xdr:to>
      <xdr:col>19</xdr:col>
      <xdr:colOff>177800</xdr:colOff>
      <xdr:row>57</xdr:row>
      <xdr:rowOff>110693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66364"/>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89522</xdr:rowOff>
    </xdr:from>
    <xdr:to>
      <xdr:col>15</xdr:col>
      <xdr:colOff>50800</xdr:colOff>
      <xdr:row>57</xdr:row>
      <xdr:rowOff>110693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62022"/>
          <a:ext cx="889000" cy="12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89522</xdr:rowOff>
    </xdr:from>
    <xdr:to>
      <xdr:col>10</xdr:col>
      <xdr:colOff>114300</xdr:colOff>
      <xdr:row>58</xdr:row>
      <xdr:rowOff>114871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62022"/>
          <a:ext cx="889000" cy="139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64288</xdr:rowOff>
    </xdr:from>
    <xdr:to>
      <xdr:col>24</xdr:col>
      <xdr:colOff>114300</xdr:colOff>
      <xdr:row>57</xdr:row>
      <xdr:rowOff>165888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87165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42914</xdr:rowOff>
    </xdr:from>
    <xdr:to>
      <xdr:col>20</xdr:col>
      <xdr:colOff>38100</xdr:colOff>
      <xdr:row>57</xdr:row>
      <xdr:rowOff>144514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161041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59893</xdr:rowOff>
    </xdr:from>
    <xdr:to>
      <xdr:col>15</xdr:col>
      <xdr:colOff>101600</xdr:colOff>
      <xdr:row>57</xdr:row>
      <xdr:rowOff>161493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6570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38722</xdr:rowOff>
    </xdr:from>
    <xdr:to>
      <xdr:col>10</xdr:col>
      <xdr:colOff>165100</xdr:colOff>
      <xdr:row>50</xdr:row>
      <xdr:rowOff>140322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156849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8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64071</xdr:rowOff>
    </xdr:from>
    <xdr:to>
      <xdr:col>6</xdr:col>
      <xdr:colOff>38100</xdr:colOff>
      <xdr:row>58</xdr:row>
      <xdr:rowOff>165671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156798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0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142598</xdr:rowOff>
    </xdr:from>
    <xdr:to>
      <xdr:col>24</xdr:col>
      <xdr:colOff>63500</xdr:colOff>
      <xdr:row>74</xdr:row>
      <xdr:rowOff>119775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58448"/>
          <a:ext cx="838200" cy="1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102054</xdr:rowOff>
    </xdr:from>
    <xdr:to>
      <xdr:col>19</xdr:col>
      <xdr:colOff>177800</xdr:colOff>
      <xdr:row>74</xdr:row>
      <xdr:rowOff>119775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789354"/>
          <a:ext cx="889000" cy="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102054</xdr:rowOff>
    </xdr:from>
    <xdr:to>
      <xdr:col>15</xdr:col>
      <xdr:colOff>50800</xdr:colOff>
      <xdr:row>76</xdr:row>
      <xdr:rowOff>29852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89354"/>
          <a:ext cx="889000" cy="27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29852</xdr:rowOff>
    </xdr:from>
    <xdr:to>
      <xdr:col>10</xdr:col>
      <xdr:colOff>114300</xdr:colOff>
      <xdr:row>76</xdr:row>
      <xdr:rowOff>103581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60052"/>
          <a:ext cx="889000" cy="7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91798</xdr:rowOff>
    </xdr:from>
    <xdr:to>
      <xdr:col>24</xdr:col>
      <xdr:colOff>114300</xdr:colOff>
      <xdr:row>74</xdr:row>
      <xdr:rowOff>21948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114675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5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68975</xdr:rowOff>
    </xdr:from>
    <xdr:to>
      <xdr:col>20</xdr:col>
      <xdr:colOff>38100</xdr:colOff>
      <xdr:row>74</xdr:row>
      <xdr:rowOff>170575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15652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3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51254</xdr:rowOff>
    </xdr:from>
    <xdr:to>
      <xdr:col>15</xdr:col>
      <xdr:colOff>101600</xdr:colOff>
      <xdr:row>74</xdr:row>
      <xdr:rowOff>152854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169381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1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150502</xdr:rowOff>
    </xdr:from>
    <xdr:to>
      <xdr:col>10</xdr:col>
      <xdr:colOff>165100</xdr:colOff>
      <xdr:row>76</xdr:row>
      <xdr:rowOff>80652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8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52781</xdr:rowOff>
    </xdr:from>
    <xdr:to>
      <xdr:col>6</xdr:col>
      <xdr:colOff>38100</xdr:colOff>
      <xdr:row>76</xdr:row>
      <xdr:rowOff>154381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170908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5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14084</xdr:rowOff>
    </xdr:from>
    <xdr:to>
      <xdr:col>24</xdr:col>
      <xdr:colOff>63500</xdr:colOff>
      <xdr:row>97</xdr:row>
      <xdr:rowOff>99447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44734"/>
          <a:ext cx="838200" cy="8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146310</xdr:rowOff>
    </xdr:from>
    <xdr:to>
      <xdr:col>19</xdr:col>
      <xdr:colOff>177800</xdr:colOff>
      <xdr:row>97</xdr:row>
      <xdr:rowOff>14084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05510"/>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146310</xdr:rowOff>
    </xdr:from>
    <xdr:to>
      <xdr:col>15</xdr:col>
      <xdr:colOff>50800</xdr:colOff>
      <xdr:row>98</xdr:row>
      <xdr:rowOff>7302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05510"/>
          <a:ext cx="889000" cy="20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7302</xdr:rowOff>
    </xdr:from>
    <xdr:to>
      <xdr:col>10</xdr:col>
      <xdr:colOff>114300</xdr:colOff>
      <xdr:row>98</xdr:row>
      <xdr:rowOff>46850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0940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48647</xdr:rowOff>
    </xdr:from>
    <xdr:to>
      <xdr:col>24</xdr:col>
      <xdr:colOff>114300</xdr:colOff>
      <xdr:row>97</xdr:row>
      <xdr:rowOff>150247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27074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134734</xdr:rowOff>
    </xdr:from>
    <xdr:to>
      <xdr:col>20</xdr:col>
      <xdr:colOff>38100</xdr:colOff>
      <xdr:row>97</xdr:row>
      <xdr:rowOff>64884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56011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95510</xdr:rowOff>
    </xdr:from>
    <xdr:to>
      <xdr:col>15</xdr:col>
      <xdr:colOff>101600</xdr:colOff>
      <xdr:row>97</xdr:row>
      <xdr:rowOff>25660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127952</xdr:rowOff>
    </xdr:from>
    <xdr:to>
      <xdr:col>10</xdr:col>
      <xdr:colOff>165100</xdr:colOff>
      <xdr:row>98</xdr:row>
      <xdr:rowOff>58102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49229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167500</xdr:rowOff>
    </xdr:from>
    <xdr:to>
      <xdr:col>6</xdr:col>
      <xdr:colOff>38100</xdr:colOff>
      <xdr:row>98</xdr:row>
      <xdr:rowOff>97650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88777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9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95885</xdr:rowOff>
    </xdr:from>
    <xdr:to>
      <xdr:col>55</xdr:col>
      <xdr:colOff>0</xdr:colOff>
      <xdr:row>37</xdr:row>
      <xdr:rowOff>167894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39535"/>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95885</xdr:rowOff>
    </xdr:from>
    <xdr:to>
      <xdr:col>50</xdr:col>
      <xdr:colOff>114300</xdr:colOff>
      <xdr:row>37</xdr:row>
      <xdr:rowOff>148844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39535"/>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79121</xdr:rowOff>
    </xdr:from>
    <xdr:to>
      <xdr:col>45</xdr:col>
      <xdr:colOff>177800</xdr:colOff>
      <xdr:row>37</xdr:row>
      <xdr:rowOff>148844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22771"/>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79121</xdr:rowOff>
    </xdr:from>
    <xdr:to>
      <xdr:col>41</xdr:col>
      <xdr:colOff>50800</xdr:colOff>
      <xdr:row>37</xdr:row>
      <xdr:rowOff>85979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2277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117094</xdr:rowOff>
    </xdr:from>
    <xdr:to>
      <xdr:col>55</xdr:col>
      <xdr:colOff>50800</xdr:colOff>
      <xdr:row>38</xdr:row>
      <xdr:rowOff>47244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95521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3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45085</xdr:rowOff>
    </xdr:from>
    <xdr:to>
      <xdr:col>50</xdr:col>
      <xdr:colOff>165100</xdr:colOff>
      <xdr:row>37</xdr:row>
      <xdr:rowOff>146685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163212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63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98044</xdr:rowOff>
    </xdr:from>
    <xdr:to>
      <xdr:col>46</xdr:col>
      <xdr:colOff>38100</xdr:colOff>
      <xdr:row>38</xdr:row>
      <xdr:rowOff>28194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19321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28321</xdr:rowOff>
    </xdr:from>
    <xdr:to>
      <xdr:col>41</xdr:col>
      <xdr:colOff>101600</xdr:colOff>
      <xdr:row>37</xdr:row>
      <xdr:rowOff>129921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146448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4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35179</xdr:rowOff>
    </xdr:from>
    <xdr:to>
      <xdr:col>36</xdr:col>
      <xdr:colOff>165100</xdr:colOff>
      <xdr:row>37</xdr:row>
      <xdr:rowOff>136779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153306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35763</xdr:rowOff>
    </xdr:from>
    <xdr:to>
      <xdr:col>55</xdr:col>
      <xdr:colOff>0</xdr:colOff>
      <xdr:row>59</xdr:row>
      <xdr:rowOff>35916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51313"/>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35916</xdr:rowOff>
    </xdr:from>
    <xdr:to>
      <xdr:col>50</xdr:col>
      <xdr:colOff>114300</xdr:colOff>
      <xdr:row>59</xdr:row>
      <xdr:rowOff>36373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514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36373</xdr:rowOff>
    </xdr:from>
    <xdr:to>
      <xdr:col>45</xdr:col>
      <xdr:colOff>177800</xdr:colOff>
      <xdr:row>59</xdr:row>
      <xdr:rowOff>36906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5192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35763</xdr:rowOff>
    </xdr:from>
    <xdr:to>
      <xdr:col>41</xdr:col>
      <xdr:colOff>50800</xdr:colOff>
      <xdr:row>59</xdr:row>
      <xdr:rowOff>36906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5131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156413</xdr:rowOff>
    </xdr:from>
    <xdr:to>
      <xdr:col>55</xdr:col>
      <xdr:colOff>50800</xdr:colOff>
      <xdr:row>59</xdr:row>
      <xdr:rowOff>86563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71340</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156566</xdr:rowOff>
    </xdr:from>
    <xdr:to>
      <xdr:col>50</xdr:col>
      <xdr:colOff>165100</xdr:colOff>
      <xdr:row>59</xdr:row>
      <xdr:rowOff>86716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77843</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9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157023</xdr:rowOff>
    </xdr:from>
    <xdr:to>
      <xdr:col>46</xdr:col>
      <xdr:colOff>38100</xdr:colOff>
      <xdr:row>59</xdr:row>
      <xdr:rowOff>87173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78300</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157556</xdr:rowOff>
    </xdr:from>
    <xdr:to>
      <xdr:col>41</xdr:col>
      <xdr:colOff>101600</xdr:colOff>
      <xdr:row>59</xdr:row>
      <xdr:rowOff>87706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78833</xdr:rowOff>
    </xdr:from>
    <xdr:ext cx="313932"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704333" y="1019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156413</xdr:rowOff>
    </xdr:from>
    <xdr:to>
      <xdr:col>36</xdr:col>
      <xdr:colOff>165100</xdr:colOff>
      <xdr:row>59</xdr:row>
      <xdr:rowOff>86563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77690</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22902</xdr:rowOff>
    </xdr:from>
    <xdr:to>
      <xdr:col>55</xdr:col>
      <xdr:colOff>0</xdr:colOff>
      <xdr:row>79</xdr:row>
      <xdr:rowOff>55673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67452"/>
          <a:ext cx="838200" cy="3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3944</xdr:rowOff>
    </xdr:from>
    <xdr:to>
      <xdr:col>50</xdr:col>
      <xdr:colOff>114300</xdr:colOff>
      <xdr:row>79</xdr:row>
      <xdr:rowOff>22902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48494"/>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163981</xdr:rowOff>
    </xdr:from>
    <xdr:to>
      <xdr:col>45</xdr:col>
      <xdr:colOff>177800</xdr:colOff>
      <xdr:row>79</xdr:row>
      <xdr:rowOff>3944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37081"/>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163981</xdr:rowOff>
    </xdr:from>
    <xdr:to>
      <xdr:col>41</xdr:col>
      <xdr:colOff>50800</xdr:colOff>
      <xdr:row>79</xdr:row>
      <xdr:rowOff>86844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7081"/>
          <a:ext cx="889000" cy="9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4873</xdr:rowOff>
    </xdr:from>
    <xdr:to>
      <xdr:col>55</xdr:col>
      <xdr:colOff>50800</xdr:colOff>
      <xdr:row>79</xdr:row>
      <xdr:rowOff>106473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4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91250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6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143552</xdr:rowOff>
    </xdr:from>
    <xdr:to>
      <xdr:col>50</xdr:col>
      <xdr:colOff>165100</xdr:colOff>
      <xdr:row>79</xdr:row>
      <xdr:rowOff>73702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64829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124594</xdr:rowOff>
    </xdr:from>
    <xdr:to>
      <xdr:col>46</xdr:col>
      <xdr:colOff>38100</xdr:colOff>
      <xdr:row>79</xdr:row>
      <xdr:rowOff>54744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45871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113181</xdr:rowOff>
    </xdr:from>
    <xdr:to>
      <xdr:col>41</xdr:col>
      <xdr:colOff>101600</xdr:colOff>
      <xdr:row>79</xdr:row>
      <xdr:rowOff>43331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34458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36044</xdr:rowOff>
    </xdr:from>
    <xdr:to>
      <xdr:col>36</xdr:col>
      <xdr:colOff>165100</xdr:colOff>
      <xdr:row>79</xdr:row>
      <xdr:rowOff>137644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128771</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17" y="1367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7821</xdr:rowOff>
    </xdr:from>
    <xdr:to>
      <xdr:col>55</xdr:col>
      <xdr:colOff>0</xdr:colOff>
      <xdr:row>98</xdr:row>
      <xdr:rowOff>9330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0992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5490</xdr:rowOff>
    </xdr:from>
    <xdr:to>
      <xdr:col>50</xdr:col>
      <xdr:colOff>114300</xdr:colOff>
      <xdr:row>98</xdr:row>
      <xdr:rowOff>7821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07590"/>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5490</xdr:rowOff>
    </xdr:from>
    <xdr:to>
      <xdr:col>45</xdr:col>
      <xdr:colOff>177800</xdr:colOff>
      <xdr:row>98</xdr:row>
      <xdr:rowOff>61382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07590"/>
          <a:ext cx="889000" cy="5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46957</xdr:rowOff>
    </xdr:from>
    <xdr:to>
      <xdr:col>41</xdr:col>
      <xdr:colOff>50800</xdr:colOff>
      <xdr:row>98</xdr:row>
      <xdr:rowOff>61382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49057"/>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129980</xdr:rowOff>
    </xdr:from>
    <xdr:to>
      <xdr:col>55</xdr:col>
      <xdr:colOff>50800</xdr:colOff>
      <xdr:row>98</xdr:row>
      <xdr:rowOff>60130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44907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128471</xdr:rowOff>
    </xdr:from>
    <xdr:to>
      <xdr:col>50</xdr:col>
      <xdr:colOff>165100</xdr:colOff>
      <xdr:row>98</xdr:row>
      <xdr:rowOff>58621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49748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126140</xdr:rowOff>
    </xdr:from>
    <xdr:to>
      <xdr:col>46</xdr:col>
      <xdr:colOff>38100</xdr:colOff>
      <xdr:row>98</xdr:row>
      <xdr:rowOff>56290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47417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10582</xdr:rowOff>
    </xdr:from>
    <xdr:to>
      <xdr:col>41</xdr:col>
      <xdr:colOff>101600</xdr:colOff>
      <xdr:row>98</xdr:row>
      <xdr:rowOff>112182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103309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167607</xdr:rowOff>
    </xdr:from>
    <xdr:to>
      <xdr:col>36</xdr:col>
      <xdr:colOff>165100</xdr:colOff>
      <xdr:row>98</xdr:row>
      <xdr:rowOff>97757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88884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9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137196</xdr:rowOff>
    </xdr:from>
    <xdr:to>
      <xdr:col>85</xdr:col>
      <xdr:colOff>127000</xdr:colOff>
      <xdr:row>37</xdr:row>
      <xdr:rowOff>140027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80846"/>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140027</xdr:rowOff>
    </xdr:from>
    <xdr:to>
      <xdr:col>81</xdr:col>
      <xdr:colOff>50800</xdr:colOff>
      <xdr:row>37</xdr:row>
      <xdr:rowOff>140898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83677"/>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140898</xdr:rowOff>
    </xdr:from>
    <xdr:to>
      <xdr:col>76</xdr:col>
      <xdr:colOff>114300</xdr:colOff>
      <xdr:row>37</xdr:row>
      <xdr:rowOff>158315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84548"/>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158315</xdr:rowOff>
    </xdr:from>
    <xdr:to>
      <xdr:col>71</xdr:col>
      <xdr:colOff>177800</xdr:colOff>
      <xdr:row>38</xdr:row>
      <xdr:rowOff>58384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01965"/>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86396</xdr:rowOff>
    </xdr:from>
    <xdr:to>
      <xdr:col>85</xdr:col>
      <xdr:colOff>177800</xdr:colOff>
      <xdr:row>38</xdr:row>
      <xdr:rowOff>16546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64823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0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89227</xdr:rowOff>
    </xdr:from>
    <xdr:to>
      <xdr:col>81</xdr:col>
      <xdr:colOff>101600</xdr:colOff>
      <xdr:row>38</xdr:row>
      <xdr:rowOff>19377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90098</xdr:rowOff>
    </xdr:from>
    <xdr:to>
      <xdr:col>76</xdr:col>
      <xdr:colOff>165100</xdr:colOff>
      <xdr:row>38</xdr:row>
      <xdr:rowOff>20248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2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107515</xdr:rowOff>
    </xdr:from>
    <xdr:to>
      <xdr:col>72</xdr:col>
      <xdr:colOff>38100</xdr:colOff>
      <xdr:row>38</xdr:row>
      <xdr:rowOff>37664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511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28791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7584</xdr:rowOff>
    </xdr:from>
    <xdr:to>
      <xdr:col>67</xdr:col>
      <xdr:colOff>101600</xdr:colOff>
      <xdr:row>38</xdr:row>
      <xdr:rowOff>109184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100311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74915</xdr:rowOff>
    </xdr:from>
    <xdr:to>
      <xdr:col>85</xdr:col>
      <xdr:colOff>127000</xdr:colOff>
      <xdr:row>55</xdr:row>
      <xdr:rowOff>67142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333215"/>
          <a:ext cx="8382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74915</xdr:rowOff>
    </xdr:from>
    <xdr:to>
      <xdr:col>81</xdr:col>
      <xdr:colOff>50800</xdr:colOff>
      <xdr:row>56</xdr:row>
      <xdr:rowOff>13056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333215"/>
          <a:ext cx="889000" cy="28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4072</xdr:rowOff>
    </xdr:from>
    <xdr:to>
      <xdr:col>76</xdr:col>
      <xdr:colOff>114300</xdr:colOff>
      <xdr:row>56</xdr:row>
      <xdr:rowOff>13056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05272"/>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4072</xdr:rowOff>
    </xdr:from>
    <xdr:to>
      <xdr:col>71</xdr:col>
      <xdr:colOff>177800</xdr:colOff>
      <xdr:row>56</xdr:row>
      <xdr:rowOff>75074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05272"/>
          <a:ext cx="889000" cy="7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16342</xdr:rowOff>
    </xdr:from>
    <xdr:to>
      <xdr:col>85</xdr:col>
      <xdr:colOff>177800</xdr:colOff>
      <xdr:row>55</xdr:row>
      <xdr:rowOff>117942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166219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24115</xdr:rowOff>
    </xdr:from>
    <xdr:to>
      <xdr:col>81</xdr:col>
      <xdr:colOff>101600</xdr:colOff>
      <xdr:row>54</xdr:row>
      <xdr:rowOff>125715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142242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0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133706</xdr:rowOff>
    </xdr:from>
    <xdr:to>
      <xdr:col>76</xdr:col>
      <xdr:colOff>165100</xdr:colOff>
      <xdr:row>56</xdr:row>
      <xdr:rowOff>63856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54983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124722</xdr:rowOff>
    </xdr:from>
    <xdr:to>
      <xdr:col>72</xdr:col>
      <xdr:colOff>38100</xdr:colOff>
      <xdr:row>56</xdr:row>
      <xdr:rowOff>54872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45999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24274</xdr:rowOff>
    </xdr:from>
    <xdr:to>
      <xdr:col>67</xdr:col>
      <xdr:colOff>101600</xdr:colOff>
      <xdr:row>56</xdr:row>
      <xdr:rowOff>125874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117001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1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39193</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374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159843</xdr:rowOff>
    </xdr:from>
    <xdr:to>
      <xdr:col>67</xdr:col>
      <xdr:colOff>101600</xdr:colOff>
      <xdr:row>79</xdr:row>
      <xdr:rowOff>89993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81120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25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125013</xdr:rowOff>
    </xdr:from>
    <xdr:to>
      <xdr:col>85</xdr:col>
      <xdr:colOff>127000</xdr:colOff>
      <xdr:row>97</xdr:row>
      <xdr:rowOff>145786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755663"/>
          <a:ext cx="838200" cy="2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103609</xdr:rowOff>
    </xdr:from>
    <xdr:to>
      <xdr:col>81</xdr:col>
      <xdr:colOff>50800</xdr:colOff>
      <xdr:row>97</xdr:row>
      <xdr:rowOff>125013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34259"/>
          <a:ext cx="889000" cy="2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91466</xdr:rowOff>
    </xdr:from>
    <xdr:to>
      <xdr:col>76</xdr:col>
      <xdr:colOff>114300</xdr:colOff>
      <xdr:row>97</xdr:row>
      <xdr:rowOff>103609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722116"/>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86694</xdr:rowOff>
    </xdr:from>
    <xdr:to>
      <xdr:col>71</xdr:col>
      <xdr:colOff>177800</xdr:colOff>
      <xdr:row>97</xdr:row>
      <xdr:rowOff>91466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17344"/>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94986</xdr:rowOff>
    </xdr:from>
    <xdr:to>
      <xdr:col>85</xdr:col>
      <xdr:colOff>177800</xdr:colOff>
      <xdr:row>98</xdr:row>
      <xdr:rowOff>25136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9913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4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74213</xdr:rowOff>
    </xdr:from>
    <xdr:to>
      <xdr:col>81</xdr:col>
      <xdr:colOff>101600</xdr:colOff>
      <xdr:row>98</xdr:row>
      <xdr:rowOff>4363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166940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9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52809</xdr:rowOff>
    </xdr:from>
    <xdr:to>
      <xdr:col>76</xdr:col>
      <xdr:colOff>165100</xdr:colOff>
      <xdr:row>97</xdr:row>
      <xdr:rowOff>154409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145536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40666</xdr:rowOff>
    </xdr:from>
    <xdr:to>
      <xdr:col>72</xdr:col>
      <xdr:colOff>38100</xdr:colOff>
      <xdr:row>97</xdr:row>
      <xdr:rowOff>142266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133393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6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35894</xdr:rowOff>
    </xdr:from>
    <xdr:to>
      <xdr:col>67</xdr:col>
      <xdr:colOff>101600</xdr:colOff>
      <xdr:row>97</xdr:row>
      <xdr:rowOff>137494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128621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概ね類似団体内平均値を下回っているが、民生費については類似団体内平均値に比べて高い水準となっている。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243,433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16,254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円の増である。これは、民生費のうち児童福祉費において、令和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年度から保育料の第二子無償化を実施したことに伴い扶助費が増加したことによる。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45,674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7,160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円の減である。これは、義務教育学校（庄内さくら学園）の整備が前年度に終了したことに伴い普通建設事業費が減少したことによる。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今後も少子高齢化の進展により増加が見込まれているため、取組みの優先順位付けや資源配分の最適化を行い、持続可能な財政基盤の構築に努めていく。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行財政改革を着実に進めていることから、実質収支額は継続的に黒字を確保している。実質単年度収支についても、子育て関連経費が増加したものの、市税が増加傾向にあることや、普通交付税の追加交付がなされたことにより、引き続き黒字を確保している。財政調整基金残高は取り崩しを行ったものの、予算の見直しにより生み出した財源や決算余剰金の積立等を行ったことで前年度と横ばいで推移し、標準財政規模比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16.19%</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病院事業会計の実質収支については、入院患者数が増加傾向にあり、医業収益全体では新型コロナウイルス感染症流行以前の水準まで回復した。</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その他の企業会計及び特別会計では黒字もしくは収支均衡となっており、引き続き企業会計や特別会計含めた市全体として健全な財政運営に努めていく。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元利償還金等（</a:t>
          </a:r>
          <a:r>
            <a:rPr kumimoji="1" lang="en-US" altLang="ja-JP" sz="1200">
              <a:solidFill>
                <a:schemeClr val="tx1"/>
              </a:solidFill>
              <a:latin typeface="ＭＳ Ｐゴシック" panose="020B0600070205080204" pitchFamily="50" charset="-128"/>
              <a:ea typeface="ＭＳ Ｐゴシック" panose="020B0600070205080204" pitchFamily="50" charset="-128"/>
            </a:rPr>
            <a:t>A</a:t>
          </a:r>
          <a:r>
            <a:rPr kumimoji="1" lang="ja-JP" altLang="en-US" sz="1200">
              <a:solidFill>
                <a:schemeClr val="tx1"/>
              </a:solidFill>
              <a:latin typeface="ＭＳ Ｐゴシック" panose="020B0600070205080204" pitchFamily="50" charset="-128"/>
              <a:ea typeface="ＭＳ Ｐゴシック" panose="020B0600070205080204" pitchFamily="50" charset="-128"/>
            </a:rPr>
            <a:t>）については、一般会計において起債の償還が進んだことにより元利償還金が減少し、公営企業及び一部事務組合においても起債残高が減少したことにより繰入金、負担金等が減少となった。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また、算入公債費等（</a:t>
          </a:r>
          <a:r>
            <a:rPr kumimoji="1" lang="en-US" altLang="ja-JP" sz="1200">
              <a:solidFill>
                <a:schemeClr val="tx1"/>
              </a:solidFill>
              <a:latin typeface="ＭＳ Ｐゴシック" panose="020B0600070205080204" pitchFamily="50" charset="-128"/>
              <a:ea typeface="ＭＳ Ｐゴシック" panose="020B0600070205080204" pitchFamily="50" charset="-128"/>
            </a:rPr>
            <a:t>B</a:t>
          </a:r>
          <a:r>
            <a:rPr kumimoji="1" lang="ja-JP" altLang="en-US" sz="1200">
              <a:solidFill>
                <a:schemeClr val="tx1"/>
              </a:solidFill>
              <a:latin typeface="ＭＳ Ｐゴシック" panose="020B0600070205080204" pitchFamily="50" charset="-128"/>
              <a:ea typeface="ＭＳ Ｐゴシック" panose="020B0600070205080204" pitchFamily="50" charset="-128"/>
            </a:rPr>
            <a:t>）については前年度と同水準となっている。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結果として実質公債費比率の分子（</a:t>
          </a:r>
          <a:r>
            <a:rPr kumimoji="1" lang="en-US" altLang="ja-JP" sz="1200">
              <a:solidFill>
                <a:schemeClr val="tx1"/>
              </a:solidFill>
              <a:latin typeface="ＭＳ Ｐゴシック" panose="020B0600070205080204" pitchFamily="50" charset="-128"/>
              <a:ea typeface="ＭＳ Ｐゴシック" panose="020B0600070205080204" pitchFamily="50" charset="-128"/>
            </a:rPr>
            <a:t>A-B</a:t>
          </a:r>
          <a:r>
            <a:rPr kumimoji="1" lang="ja-JP" altLang="en-US" sz="1200">
              <a:solidFill>
                <a:schemeClr val="tx1"/>
              </a:solidFill>
              <a:latin typeface="ＭＳ Ｐゴシック" panose="020B0600070205080204" pitchFamily="50" charset="-128"/>
              <a:ea typeface="ＭＳ Ｐゴシック" panose="020B0600070205080204" pitchFamily="50" charset="-128"/>
            </a:rPr>
            <a:t>）は前年度に比べ微減となった。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将来負担額（</a:t>
          </a:r>
          <a:r>
            <a:rPr kumimoji="1" lang="en-US" altLang="ja-JP" sz="1300">
              <a:solidFill>
                <a:schemeClr val="tx1"/>
              </a:solidFill>
              <a:latin typeface="ＭＳ Ｐゴシック" panose="020B0600070205080204" pitchFamily="50" charset="-128"/>
              <a:ea typeface="ＭＳ Ｐゴシック" panose="020B0600070205080204" pitchFamily="50" charset="-128"/>
            </a:rPr>
            <a:t>A</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ついては、臨時財政対策債の償還が進んだことにより地方債の現在高は減少している。また、公営企業や一部事務組合においても起債残高が減少した影響で繰入見込額も減少し、結果として前年度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充当可能財源等（</a:t>
          </a:r>
          <a:r>
            <a:rPr kumimoji="1" lang="en-US" altLang="ja-JP" sz="1300">
              <a:solidFill>
                <a:schemeClr val="tx1"/>
              </a:solidFill>
              <a:latin typeface="ＭＳ Ｐゴシック" panose="020B0600070205080204" pitchFamily="50" charset="-128"/>
              <a:ea typeface="ＭＳ Ｐゴシック" panose="020B0600070205080204" pitchFamily="50" charset="-128"/>
            </a:rPr>
            <a:t>B</a:t>
          </a:r>
          <a:r>
            <a:rPr kumimoji="1" lang="ja-JP" altLang="en-US" sz="1300">
              <a:solidFill>
                <a:schemeClr val="tx1"/>
              </a:solidFill>
              <a:latin typeface="ＭＳ Ｐゴシック" panose="020B0600070205080204" pitchFamily="50" charset="-128"/>
              <a:ea typeface="ＭＳ Ｐゴシック" panose="020B0600070205080204" pitchFamily="50" charset="-128"/>
            </a:rPr>
            <a:t>）は、財政調整基金や公共施設等整備基金の計画的な積立により充当可能基金が前年度から増加している。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結果として、将来負担比率の分子（</a:t>
          </a:r>
          <a:r>
            <a:rPr kumimoji="1" lang="en-US" altLang="ja-JP" sz="1300">
              <a:solidFill>
                <a:schemeClr val="tx1"/>
              </a:solidFill>
              <a:latin typeface="ＭＳ Ｐゴシック" panose="020B0600070205080204" pitchFamily="50" charset="-128"/>
              <a:ea typeface="ＭＳ Ｐゴシック" panose="020B0600070205080204" pitchFamily="50" charset="-128"/>
            </a:rPr>
            <a:t>A-B</a:t>
          </a:r>
          <a:r>
            <a:rPr kumimoji="1" lang="ja-JP" altLang="en-US" sz="1300">
              <a:solidFill>
                <a:schemeClr val="tx1"/>
              </a:solidFill>
              <a:latin typeface="ＭＳ Ｐゴシック" panose="020B0600070205080204" pitchFamily="50" charset="-128"/>
              <a:ea typeface="ＭＳ Ｐゴシック" panose="020B0600070205080204" pitchFamily="50" charset="-128"/>
            </a:rPr>
            <a:t>）は前年度に比べて減少した。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よなか新型コロナウイルス対策基金と生活援護資金貸付基金の廃止に向けて取り崩しを行った一方、寄付金や決算余剰金、既存の予算の見直しに伴い、公共施設等整備基金に１２億円、財政調整基金に６７億円を積み立てたこと等により、基金全体としては４０億３千万円の増となった。</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等の老朽化に伴う補修・修繕が将来的に大幅に必要となることが予想されるため、公共施設等整備基金に毎年１０億円を積立することを目標としている。また、財政調整基金においては、必要に応じて活用するが、災害等に備え５０億円程度を確保し、可能な限り上積みをめざす。</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・公共施設等整備基金：公園、道路などの公共施設、地区会館などの公共的施設の整備</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・社会福祉事業基金：社会福祉施設の整備、高齢者福祉や障害者福祉、児童福祉等社会福祉事業の推進</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・庁舎建設基金：庁舎の建設、用地取得等</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・文化芸術振興基金：文化芸術の振興に関する事業の推進</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・スポーツ振興基金：スポーツ関連イベントや施設整備</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・公共施設等整備基金：寄附金等を１２億円積立てたことにより増加</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・社会福祉事業基金：寄附金等を１億２０００万円積立てたことにより増加</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・文化芸術振興基金：寄附金等を２，７００万円積立てた一方、人材と育成と活動の支援事業等に３，３００万円充当したため減少</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・公共施設等整備基金：豊中市中期財政計画に基づき、令和元年度から令和２０年度までの２０年間で２００億円積立予定</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・社会福祉事業基金：高齢者福祉や障害者福祉、児童福祉事業の施設整備を着実に実施するため、現有財産を維持しつつ運用を行っていく。</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・庁舎建設基金：庁舎の建替え予定がないため、引き続き利子運用のみ行っていく。</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・文化芸術振興基金：寄附金や寄附者の意向に応じた事業に充当していき、持続可能な基金運用を行っていく。</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・スポーツ振興基金：寄附金や寄附者の意向に応じた事業に充当していき、持続可能な基金運用を行っていく。</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・定年延長に伴う翌年度支払い分を積み立てたため増加。</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・必要に応じて活用するが、災害への備え等のため、豊中市中期財政計画に基づき、５０億円程度を確保し、可能な限り上積みをめざす。</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・公共用地先行取得事業債償還分として積立を行ったため増加。</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・地方債の償還計画や土地売払を考慮し、積立・取崩を行う。</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185260702</v>
      </c>
      <c r="BO4" s="436"/>
      <c r="BP4" s="436"/>
      <c r="BQ4" s="436"/>
      <c r="BR4" s="436"/>
      <c r="BS4" s="436"/>
      <c r="BT4" s="436"/>
      <c r="BU4" s="437"/>
      <c r="BV4" s="435">
        <v>186042090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6.2</v>
      </c>
      <c r="CU4" s="576"/>
      <c r="CV4" s="576"/>
      <c r="CW4" s="576"/>
      <c r="CX4" s="576"/>
      <c r="CY4" s="576"/>
      <c r="CZ4" s="576"/>
      <c r="DA4" s="577"/>
      <c r="DB4" s="575">
        <v>6.7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178936753</v>
      </c>
      <c r="BO5" s="407"/>
      <c r="BP5" s="407"/>
      <c r="BQ5" s="407"/>
      <c r="BR5" s="407"/>
      <c r="BS5" s="407"/>
      <c r="BT5" s="407"/>
      <c r="BU5" s="408"/>
      <c r="BV5" s="406">
        <v>179343577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92.1</v>
      </c>
      <c r="CU5" s="404"/>
      <c r="CV5" s="404"/>
      <c r="CW5" s="404"/>
      <c r="CX5" s="404"/>
      <c r="CY5" s="404"/>
      <c r="CZ5" s="404"/>
      <c r="DA5" s="405"/>
      <c r="DB5" s="403">
        <v>92.5</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6323949</v>
      </c>
      <c r="BO6" s="407"/>
      <c r="BP6" s="407"/>
      <c r="BQ6" s="407"/>
      <c r="BR6" s="407"/>
      <c r="BS6" s="407"/>
      <c r="BT6" s="407"/>
      <c r="BU6" s="408"/>
      <c r="BV6" s="406">
        <v>6698513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v>
      </c>
      <c r="CU6" s="550"/>
      <c r="CV6" s="550"/>
      <c r="CW6" s="550"/>
      <c r="CX6" s="550"/>
      <c r="CY6" s="550"/>
      <c r="CZ6" s="550"/>
      <c r="DA6" s="551"/>
      <c r="DB6" s="549">
        <v>96.1</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646384</v>
      </c>
      <c r="BO7" s="407"/>
      <c r="BP7" s="407"/>
      <c r="BQ7" s="407"/>
      <c r="BR7" s="407"/>
      <c r="BS7" s="407"/>
      <c r="BT7" s="407"/>
      <c r="BU7" s="408"/>
      <c r="BV7" s="406">
        <v>641237</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91908899</v>
      </c>
      <c r="CU7" s="407"/>
      <c r="CV7" s="407"/>
      <c r="CW7" s="407"/>
      <c r="CX7" s="407"/>
      <c r="CY7" s="407"/>
      <c r="CZ7" s="407"/>
      <c r="DA7" s="408"/>
      <c r="DB7" s="406">
        <v>89906851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5677565</v>
      </c>
      <c r="BO8" s="407"/>
      <c r="BP8" s="407"/>
      <c r="BQ8" s="407"/>
      <c r="BR8" s="407"/>
      <c r="BS8" s="407"/>
      <c r="BT8" s="407"/>
      <c r="BU8" s="408"/>
      <c r="BV8" s="406">
        <v>6057276</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0.85</v>
      </c>
      <c r="CU8" s="510"/>
      <c r="CV8" s="510"/>
      <c r="CW8" s="510"/>
      <c r="CX8" s="510"/>
      <c r="CY8" s="510"/>
      <c r="CZ8" s="510"/>
      <c r="DA8" s="511"/>
      <c r="DB8" s="509">
        <v>0.87</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401558</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-379711</v>
      </c>
      <c r="BO9" s="407"/>
      <c r="BP9" s="407"/>
      <c r="BQ9" s="407"/>
      <c r="BR9" s="407"/>
      <c r="BS9" s="407"/>
      <c r="BT9" s="407"/>
      <c r="BU9" s="408"/>
      <c r="BV9" s="406">
        <v>531189</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7</v>
      </c>
      <c r="CU9" s="404"/>
      <c r="CV9" s="404"/>
      <c r="CW9" s="404"/>
      <c r="CX9" s="404"/>
      <c r="CY9" s="404"/>
      <c r="CZ9" s="404"/>
      <c r="DA9" s="405"/>
      <c r="DB9" s="403">
        <v>7.8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395479</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6738800</v>
      </c>
      <c r="BO10" s="407"/>
      <c r="BP10" s="407"/>
      <c r="BQ10" s="407"/>
      <c r="BR10" s="407"/>
      <c r="BS10" s="407"/>
      <c r="BT10" s="407"/>
      <c r="BU10" s="408"/>
      <c r="BV10" s="406">
        <v>5119560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406836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4731984</v>
      </c>
      <c r="BO12" s="407"/>
      <c r="BP12" s="407"/>
      <c r="BQ12" s="407"/>
      <c r="BR12" s="407"/>
      <c r="BS12" s="407"/>
      <c r="BT12" s="407"/>
      <c r="BU12" s="408"/>
      <c r="BV12" s="406">
        <v>5430650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399674</v>
      </c>
      <c r="S13" s="494"/>
      <c r="T13" s="494"/>
      <c r="U13" s="494"/>
      <c r="V13" s="495"/>
      <c r="W13" s="496" t="s">
        <v>131</v>
      </c>
      <c r="X13" s="392"/>
      <c r="Y13" s="392"/>
      <c r="Z13" s="392"/>
      <c r="AA13" s="392"/>
      <c r="AB13" s="393"/>
      <c r="AC13" s="359">
        <v>466</v>
      </c>
      <c r="AD13" s="360"/>
      <c r="AE13" s="360"/>
      <c r="AF13" s="360"/>
      <c r="AG13" s="361"/>
      <c r="AH13" s="359">
        <v>426</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1627105</v>
      </c>
      <c r="BO13" s="407"/>
      <c r="BP13" s="407"/>
      <c r="BQ13" s="407"/>
      <c r="BR13" s="407"/>
      <c r="BS13" s="407"/>
      <c r="BT13" s="407"/>
      <c r="BU13" s="408"/>
      <c r="BV13" s="406">
        <v>220099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2.2000000000000002</v>
      </c>
      <c r="CU13" s="404"/>
      <c r="CV13" s="404"/>
      <c r="CW13" s="404"/>
      <c r="CX13" s="404"/>
      <c r="CY13" s="404"/>
      <c r="CZ13" s="404"/>
      <c r="DA13" s="405"/>
      <c r="DB13" s="403">
        <v>2.5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407695</v>
      </c>
      <c r="S14" s="494"/>
      <c r="T14" s="494"/>
      <c r="U14" s="494"/>
      <c r="V14" s="495"/>
      <c r="W14" s="497"/>
      <c r="X14" s="395"/>
      <c r="Y14" s="395"/>
      <c r="Z14" s="395"/>
      <c r="AA14" s="395"/>
      <c r="AB14" s="396"/>
      <c r="AC14" s="486">
        <v>0.3</v>
      </c>
      <c r="AD14" s="487"/>
      <c r="AE14" s="487"/>
      <c r="AF14" s="487"/>
      <c r="AG14" s="488"/>
      <c r="AH14" s="486">
        <v>0.3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401036</v>
      </c>
      <c r="S15" s="494"/>
      <c r="T15" s="494"/>
      <c r="U15" s="494"/>
      <c r="V15" s="495"/>
      <c r="W15" s="496" t="s">
        <v>137</v>
      </c>
      <c r="X15" s="392"/>
      <c r="Y15" s="392"/>
      <c r="Z15" s="392"/>
      <c r="AA15" s="392"/>
      <c r="AB15" s="393"/>
      <c r="AC15" s="359">
        <v>31970</v>
      </c>
      <c r="AD15" s="360"/>
      <c r="AE15" s="360"/>
      <c r="AF15" s="360"/>
      <c r="AG15" s="361"/>
      <c r="AH15" s="359">
        <v>34250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61198087</v>
      </c>
      <c r="BO15" s="436"/>
      <c r="BP15" s="436"/>
      <c r="BQ15" s="436"/>
      <c r="BR15" s="436"/>
      <c r="BS15" s="436"/>
      <c r="BT15" s="436"/>
      <c r="BU15" s="437"/>
      <c r="BV15" s="435">
        <v>59416000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19.2</v>
      </c>
      <c r="AD16" s="487"/>
      <c r="AE16" s="487"/>
      <c r="AF16" s="487"/>
      <c r="AG16" s="488"/>
      <c r="AH16" s="486">
        <v>21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72113824</v>
      </c>
      <c r="BO16" s="407"/>
      <c r="BP16" s="407"/>
      <c r="BQ16" s="407"/>
      <c r="BR16" s="407"/>
      <c r="BS16" s="407"/>
      <c r="BT16" s="407"/>
      <c r="BU16" s="408"/>
      <c r="BV16" s="406">
        <v>69258915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134056</v>
      </c>
      <c r="AD17" s="360"/>
      <c r="AE17" s="360"/>
      <c r="AF17" s="360"/>
      <c r="AG17" s="361"/>
      <c r="AH17" s="359">
        <v>128117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79032257</v>
      </c>
      <c r="BO17" s="407"/>
      <c r="BP17" s="407"/>
      <c r="BQ17" s="407"/>
      <c r="BR17" s="407"/>
      <c r="BS17" s="407"/>
      <c r="BT17" s="407"/>
      <c r="BU17" s="408"/>
      <c r="BV17" s="406">
        <v>76620260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36.39</v>
      </c>
      <c r="M18" s="459"/>
      <c r="N18" s="459"/>
      <c r="O18" s="459"/>
      <c r="P18" s="459"/>
      <c r="Q18" s="459"/>
      <c r="R18" s="460"/>
      <c r="S18" s="460"/>
      <c r="T18" s="460"/>
      <c r="U18" s="460"/>
      <c r="V18" s="461"/>
      <c r="W18" s="477"/>
      <c r="X18" s="478"/>
      <c r="Y18" s="478"/>
      <c r="Z18" s="478"/>
      <c r="AA18" s="478"/>
      <c r="AB18" s="502"/>
      <c r="AC18" s="376">
        <v>80.5</v>
      </c>
      <c r="AD18" s="377"/>
      <c r="AE18" s="377"/>
      <c r="AF18" s="377"/>
      <c r="AG18" s="462"/>
      <c r="AH18" s="376">
        <v>78.7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88567619</v>
      </c>
      <c r="BO18" s="407"/>
      <c r="BP18" s="407"/>
      <c r="BQ18" s="407"/>
      <c r="BR18" s="407"/>
      <c r="BS18" s="407"/>
      <c r="BT18" s="407"/>
      <c r="BU18" s="408"/>
      <c r="BV18" s="406">
        <v>86499274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11035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124195898</v>
      </c>
      <c r="BO19" s="407"/>
      <c r="BP19" s="407"/>
      <c r="BQ19" s="407"/>
      <c r="BR19" s="407"/>
      <c r="BS19" s="407"/>
      <c r="BT19" s="407"/>
      <c r="BU19" s="408"/>
      <c r="BV19" s="406">
        <v>116463010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176967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87938690</v>
      </c>
      <c r="BO22" s="436"/>
      <c r="BP22" s="436"/>
      <c r="BQ22" s="436"/>
      <c r="BR22" s="436"/>
      <c r="BS22" s="436"/>
      <c r="BT22" s="436"/>
      <c r="BU22" s="437"/>
      <c r="BV22" s="435">
        <v>89991307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79155980</v>
      </c>
      <c r="BO23" s="407"/>
      <c r="BP23" s="407"/>
      <c r="BQ23" s="407"/>
      <c r="BR23" s="407"/>
      <c r="BS23" s="407"/>
      <c r="BT23" s="407"/>
      <c r="BU23" s="408"/>
      <c r="BV23" s="406">
        <v>82783391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10350</v>
      </c>
      <c r="R24" s="360"/>
      <c r="S24" s="360"/>
      <c r="T24" s="360"/>
      <c r="U24" s="360"/>
      <c r="V24" s="361"/>
      <c r="W24" s="449"/>
      <c r="X24" s="386"/>
      <c r="Y24" s="387"/>
      <c r="Z24" s="362" t="s">
        <v>162</v>
      </c>
      <c r="AA24" s="363"/>
      <c r="AB24" s="363"/>
      <c r="AC24" s="363"/>
      <c r="AD24" s="363"/>
      <c r="AE24" s="363"/>
      <c r="AF24" s="363"/>
      <c r="AG24" s="364"/>
      <c r="AH24" s="359">
        <v>2367</v>
      </c>
      <c r="AI24" s="360"/>
      <c r="AJ24" s="360"/>
      <c r="AK24" s="360"/>
      <c r="AL24" s="361"/>
      <c r="AM24" s="359">
        <v>7598070</v>
      </c>
      <c r="AN24" s="360"/>
      <c r="AO24" s="360"/>
      <c r="AP24" s="360"/>
      <c r="AQ24" s="360"/>
      <c r="AR24" s="361"/>
      <c r="AS24" s="359">
        <v>3210</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27566883</v>
      </c>
      <c r="BO24" s="407"/>
      <c r="BP24" s="407"/>
      <c r="BQ24" s="407"/>
      <c r="BR24" s="407"/>
      <c r="BS24" s="407"/>
      <c r="BT24" s="407"/>
      <c r="BU24" s="408"/>
      <c r="BV24" s="406">
        <v>26556603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8950</v>
      </c>
      <c r="R25" s="360"/>
      <c r="S25" s="360"/>
      <c r="T25" s="360"/>
      <c r="U25" s="360"/>
      <c r="V25" s="361"/>
      <c r="W25" s="449"/>
      <c r="X25" s="386"/>
      <c r="Y25" s="387"/>
      <c r="Z25" s="362" t="s">
        <v>165</v>
      </c>
      <c r="AA25" s="363"/>
      <c r="AB25" s="363"/>
      <c r="AC25" s="363"/>
      <c r="AD25" s="363"/>
      <c r="AE25" s="363"/>
      <c r="AF25" s="363"/>
      <c r="AG25" s="364"/>
      <c r="AH25" s="359">
        <v>412</v>
      </c>
      <c r="AI25" s="360"/>
      <c r="AJ25" s="360"/>
      <c r="AK25" s="360"/>
      <c r="AL25" s="361"/>
      <c r="AM25" s="359">
        <v>1343532</v>
      </c>
      <c r="AN25" s="360"/>
      <c r="AO25" s="360"/>
      <c r="AP25" s="360"/>
      <c r="AQ25" s="360"/>
      <c r="AR25" s="361"/>
      <c r="AS25" s="359">
        <v>3261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48820817</v>
      </c>
      <c r="BO25" s="436"/>
      <c r="BP25" s="436"/>
      <c r="BQ25" s="436"/>
      <c r="BR25" s="436"/>
      <c r="BS25" s="436"/>
      <c r="BT25" s="436"/>
      <c r="BU25" s="437"/>
      <c r="BV25" s="435">
        <v>45988959</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7850</v>
      </c>
      <c r="R26" s="360"/>
      <c r="S26" s="360"/>
      <c r="T26" s="360"/>
      <c r="U26" s="360"/>
      <c r="V26" s="361"/>
      <c r="W26" s="449"/>
      <c r="X26" s="386"/>
      <c r="Y26" s="387"/>
      <c r="Z26" s="362" t="s">
        <v>168</v>
      </c>
      <c r="AA26" s="417"/>
      <c r="AB26" s="417"/>
      <c r="AC26" s="417"/>
      <c r="AD26" s="417"/>
      <c r="AE26" s="417"/>
      <c r="AF26" s="417"/>
      <c r="AG26" s="418"/>
      <c r="AH26" s="359">
        <v>242</v>
      </c>
      <c r="AI26" s="360"/>
      <c r="AJ26" s="360"/>
      <c r="AK26" s="360"/>
      <c r="AL26" s="361"/>
      <c r="AM26" s="359">
        <v>821832</v>
      </c>
      <c r="AN26" s="360"/>
      <c r="AO26" s="360"/>
      <c r="AP26" s="360"/>
      <c r="AQ26" s="360"/>
      <c r="AR26" s="361"/>
      <c r="AS26" s="359">
        <v>3396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574812</v>
      </c>
      <c r="BO26" s="407"/>
      <c r="BP26" s="407"/>
      <c r="BQ26" s="407"/>
      <c r="BR26" s="407"/>
      <c r="BS26" s="407"/>
      <c r="BT26" s="407"/>
      <c r="BU26" s="408"/>
      <c r="BV26" s="406">
        <v>477384</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7300</v>
      </c>
      <c r="R27" s="360"/>
      <c r="S27" s="360"/>
      <c r="T27" s="360"/>
      <c r="U27" s="360"/>
      <c r="V27" s="361"/>
      <c r="W27" s="449"/>
      <c r="X27" s="386"/>
      <c r="Y27" s="387"/>
      <c r="Z27" s="362" t="s">
        <v>171</v>
      </c>
      <c r="AA27" s="363"/>
      <c r="AB27" s="363"/>
      <c r="AC27" s="363"/>
      <c r="AD27" s="363"/>
      <c r="AE27" s="363"/>
      <c r="AF27" s="363"/>
      <c r="AG27" s="364"/>
      <c r="AH27" s="359">
        <v>79</v>
      </c>
      <c r="AI27" s="360"/>
      <c r="AJ27" s="360"/>
      <c r="AK27" s="360"/>
      <c r="AL27" s="361"/>
      <c r="AM27" s="359">
        <v>244727</v>
      </c>
      <c r="AN27" s="360"/>
      <c r="AO27" s="360"/>
      <c r="AP27" s="360"/>
      <c r="AQ27" s="360"/>
      <c r="AR27" s="361"/>
      <c r="AS27" s="359">
        <v>3098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50000</v>
      </c>
      <c r="BO27" s="441"/>
      <c r="BP27" s="441"/>
      <c r="BQ27" s="441"/>
      <c r="BR27" s="441"/>
      <c r="BS27" s="441"/>
      <c r="BT27" s="441"/>
      <c r="BU27" s="442"/>
      <c r="BV27" s="440">
        <v>50000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6900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14877702</v>
      </c>
      <c r="BO28" s="436"/>
      <c r="BP28" s="436"/>
      <c r="BQ28" s="436"/>
      <c r="BR28" s="436"/>
      <c r="BS28" s="436"/>
      <c r="BT28" s="436"/>
      <c r="BU28" s="437"/>
      <c r="BV28" s="435">
        <v>12870886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34</v>
      </c>
      <c r="M29" s="360"/>
      <c r="N29" s="360"/>
      <c r="O29" s="360"/>
      <c r="P29" s="361"/>
      <c r="Q29" s="359">
        <v>6350</v>
      </c>
      <c r="R29" s="360"/>
      <c r="S29" s="360"/>
      <c r="T29" s="360"/>
      <c r="U29" s="360"/>
      <c r="V29" s="361"/>
      <c r="W29" s="450"/>
      <c r="X29" s="451"/>
      <c r="Y29" s="452"/>
      <c r="Z29" s="362" t="s">
        <v>177</v>
      </c>
      <c r="AA29" s="363"/>
      <c r="AB29" s="363"/>
      <c r="AC29" s="363"/>
      <c r="AD29" s="363"/>
      <c r="AE29" s="363"/>
      <c r="AF29" s="363"/>
      <c r="AG29" s="364"/>
      <c r="AH29" s="359">
        <v>2446</v>
      </c>
      <c r="AI29" s="360"/>
      <c r="AJ29" s="360"/>
      <c r="AK29" s="360"/>
      <c r="AL29" s="361"/>
      <c r="AM29" s="359">
        <v>7842797</v>
      </c>
      <c r="AN29" s="360"/>
      <c r="AO29" s="360"/>
      <c r="AP29" s="360"/>
      <c r="AQ29" s="360"/>
      <c r="AR29" s="361"/>
      <c r="AS29" s="359">
        <v>3206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4368719</v>
      </c>
      <c r="BO29" s="407"/>
      <c r="BP29" s="407"/>
      <c r="BQ29" s="407"/>
      <c r="BR29" s="407"/>
      <c r="BS29" s="407"/>
      <c r="BT29" s="407"/>
      <c r="BU29" s="408"/>
      <c r="BV29" s="406">
        <v>3711000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13292609</v>
      </c>
      <c r="BO30" s="441"/>
      <c r="BP30" s="441"/>
      <c r="BQ30" s="441"/>
      <c r="BR30" s="441"/>
      <c r="BS30" s="441"/>
      <c r="BT30" s="441"/>
      <c r="BU30" s="442"/>
      <c r="BV30" s="440">
        <v>11927165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豊中市伊丹市クリーンランド</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豊中市住宅協会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母子父子寡婦福祉資金貸付金特別会計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IF('各会計、関係団体の財政状況及び健全化判断比率'!B32="","",'各会計、関係団体の財政状況及び健全化判断比率'!B32)</f>
        <v>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大阪府後期高齢者医療広域連合（一般会計）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豊中市医療保健センター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公共用地先行取得事業特別会計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IF('各会計、関係団体の財政状況及び健全化判断比率'!B33="","",'各会計、関係団体の財政状況及び健全化判断比率'!B33)</f>
        <v>公共下水道事業会計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大阪府後期高齢者医療広域連合（後期高齢者医療特別会計）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とよなか国際交流協会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淀川右岸水防事務組合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とよなか男女共同参画推進財団</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大阪府都市競艇企業団</v>
      </c>
      <c r="BZ38" s="355"/>
      <c r="CA38" s="355"/>
      <c r="CB38" s="355"/>
      <c r="CC38" s="355"/>
      <c r="CD38" s="355"/>
      <c r="CE38" s="355"/>
      <c r="CF38" s="355"/>
      <c r="CG38" s="355"/>
      <c r="CH38" s="355"/>
      <c r="CI38" s="355"/>
      <c r="CJ38" s="355"/>
      <c r="CK38" s="355"/>
      <c r="CL38" s="355"/>
      <c r="CM38" s="355"/>
      <c r="CN38" s="175"/>
      <c r="CO38" s="354">
        <f t="shared" si="3"/>
        <v>21</v>
      </c>
      <c r="CP38" s="354"/>
      <c r="CQ38" s="355" t="str">
        <f>IF('各会計、関係団体の財政状況及び健全化判断比率'!BS11="","",'各会計、関係団体の財政状況及び健全化判断比率'!BS11)</f>
        <v>豊中都市管理</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大阪府広域水道企業団（水道用水供給事業）</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大阪府広域水道企業団（工業用水道事業会計）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NRPZ/6/ZL1W2/bFIZrSItrow5k3y0xEt9C73k19Hr7iNz33e5Jg7k2niXMTdFRlWAeTLpnbKd8G+TKKoZ0p0ew==" saltValue="Q+7IWT4U1sVddZ48iKK3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74381029</v>
      </c>
      <c r="S5" s="664"/>
      <c r="T5" s="664"/>
      <c r="U5" s="664"/>
      <c r="V5" s="664"/>
      <c r="W5" s="664"/>
      <c r="X5" s="664"/>
      <c r="Y5" s="689"/>
      <c r="Z5" s="702">
        <v>40.1</v>
      </c>
      <c r="AA5" s="702"/>
      <c r="AB5" s="702"/>
      <c r="AC5" s="702"/>
      <c r="AD5" s="703">
        <v>68217005</v>
      </c>
      <c r="AE5" s="703"/>
      <c r="AF5" s="703"/>
      <c r="AG5" s="703"/>
      <c r="AH5" s="703"/>
      <c r="AI5" s="703"/>
      <c r="AJ5" s="703"/>
      <c r="AK5" s="703"/>
      <c r="AL5" s="690">
        <v>72.400000000000006</v>
      </c>
      <c r="AM5" s="672"/>
      <c r="AN5" s="672"/>
      <c r="AO5" s="691"/>
      <c r="AP5" s="666" t="s">
        <v>216</v>
      </c>
      <c r="AQ5" s="667"/>
      <c r="AR5" s="667"/>
      <c r="AS5" s="667"/>
      <c r="AT5" s="667"/>
      <c r="AU5" s="667"/>
      <c r="AV5" s="667"/>
      <c r="AW5" s="667"/>
      <c r="AX5" s="667"/>
      <c r="AY5" s="667"/>
      <c r="AZ5" s="667"/>
      <c r="BA5" s="667"/>
      <c r="BB5" s="667"/>
      <c r="BC5" s="667"/>
      <c r="BD5" s="667"/>
      <c r="BE5" s="667"/>
      <c r="BF5" s="668"/>
      <c r="BG5" s="608">
        <v>67188857</v>
      </c>
      <c r="BH5" s="609"/>
      <c r="BI5" s="609"/>
      <c r="BJ5" s="609"/>
      <c r="BK5" s="609"/>
      <c r="BL5" s="609"/>
      <c r="BM5" s="609"/>
      <c r="BN5" s="610"/>
      <c r="BO5" s="646">
        <v>90.3</v>
      </c>
      <c r="BP5" s="646"/>
      <c r="BQ5" s="646"/>
      <c r="BR5" s="646"/>
      <c r="BS5" s="647">
        <v>1101748</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2069957</v>
      </c>
      <c r="S6" s="609"/>
      <c r="T6" s="609"/>
      <c r="U6" s="609"/>
      <c r="V6" s="609"/>
      <c r="W6" s="609"/>
      <c r="X6" s="609"/>
      <c r="Y6" s="610"/>
      <c r="Z6" s="646">
        <v>1.1000000000000001</v>
      </c>
      <c r="AA6" s="646"/>
      <c r="AB6" s="646"/>
      <c r="AC6" s="646"/>
      <c r="AD6" s="647">
        <v>2069957</v>
      </c>
      <c r="AE6" s="647"/>
      <c r="AF6" s="647"/>
      <c r="AG6" s="647"/>
      <c r="AH6" s="647"/>
      <c r="AI6" s="647"/>
      <c r="AJ6" s="647"/>
      <c r="AK6" s="647"/>
      <c r="AL6" s="611">
        <v>2.2000000000000002</v>
      </c>
      <c r="AM6" s="612"/>
      <c r="AN6" s="612"/>
      <c r="AO6" s="648"/>
      <c r="AP6" s="605" t="s">
        <v>221</v>
      </c>
      <c r="AQ6" s="606"/>
      <c r="AR6" s="606"/>
      <c r="AS6" s="606"/>
      <c r="AT6" s="606"/>
      <c r="AU6" s="606"/>
      <c r="AV6" s="606"/>
      <c r="AW6" s="606"/>
      <c r="AX6" s="606"/>
      <c r="AY6" s="606"/>
      <c r="AZ6" s="606"/>
      <c r="BA6" s="606"/>
      <c r="BB6" s="606"/>
      <c r="BC6" s="606"/>
      <c r="BD6" s="606"/>
      <c r="BE6" s="606"/>
      <c r="BF6" s="607"/>
      <c r="BG6" s="608">
        <v>67188857</v>
      </c>
      <c r="BH6" s="609"/>
      <c r="BI6" s="609"/>
      <c r="BJ6" s="609"/>
      <c r="BK6" s="609"/>
      <c r="BL6" s="609"/>
      <c r="BM6" s="609"/>
      <c r="BN6" s="610"/>
      <c r="BO6" s="646">
        <v>90.3</v>
      </c>
      <c r="BP6" s="646"/>
      <c r="BQ6" s="646"/>
      <c r="BR6" s="646"/>
      <c r="BS6" s="647">
        <v>1101748</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627683</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627646</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72501</v>
      </c>
      <c r="S7" s="609"/>
      <c r="T7" s="609"/>
      <c r="U7" s="609"/>
      <c r="V7" s="609"/>
      <c r="W7" s="609"/>
      <c r="X7" s="609"/>
      <c r="Y7" s="610"/>
      <c r="Z7" s="646">
        <v>0</v>
      </c>
      <c r="AA7" s="646"/>
      <c r="AB7" s="646"/>
      <c r="AC7" s="646"/>
      <c r="AD7" s="647">
        <v>72501</v>
      </c>
      <c r="AE7" s="647"/>
      <c r="AF7" s="647"/>
      <c r="AG7" s="647"/>
      <c r="AH7" s="647"/>
      <c r="AI7" s="647"/>
      <c r="AJ7" s="647"/>
      <c r="AK7" s="647"/>
      <c r="AL7" s="611">
        <v>0.1</v>
      </c>
      <c r="AM7" s="612"/>
      <c r="AN7" s="612"/>
      <c r="AO7" s="648"/>
      <c r="AP7" s="605" t="s">
        <v>224</v>
      </c>
      <c r="AQ7" s="606"/>
      <c r="AR7" s="606"/>
      <c r="AS7" s="606"/>
      <c r="AT7" s="606"/>
      <c r="AU7" s="606"/>
      <c r="AV7" s="606"/>
      <c r="AW7" s="606"/>
      <c r="AX7" s="606"/>
      <c r="AY7" s="606"/>
      <c r="AZ7" s="606"/>
      <c r="BA7" s="606"/>
      <c r="BB7" s="606"/>
      <c r="BC7" s="606"/>
      <c r="BD7" s="606"/>
      <c r="BE7" s="606"/>
      <c r="BF7" s="607"/>
      <c r="BG7" s="608">
        <v>37381451</v>
      </c>
      <c r="BH7" s="609"/>
      <c r="BI7" s="609"/>
      <c r="BJ7" s="609"/>
      <c r="BK7" s="609"/>
      <c r="BL7" s="609"/>
      <c r="BM7" s="609"/>
      <c r="BN7" s="610"/>
      <c r="BO7" s="646">
        <v>50.3</v>
      </c>
      <c r="BP7" s="646"/>
      <c r="BQ7" s="646"/>
      <c r="BR7" s="646"/>
      <c r="BS7" s="647">
        <v>1101748</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20926780</v>
      </c>
      <c r="CS7" s="609"/>
      <c r="CT7" s="609"/>
      <c r="CU7" s="609"/>
      <c r="CV7" s="609"/>
      <c r="CW7" s="609"/>
      <c r="CX7" s="609"/>
      <c r="CY7" s="610"/>
      <c r="CZ7" s="646">
        <v>11.7</v>
      </c>
      <c r="DA7" s="646"/>
      <c r="DB7" s="646"/>
      <c r="DC7" s="646"/>
      <c r="DD7" s="614">
        <v>325550</v>
      </c>
      <c r="DE7" s="609"/>
      <c r="DF7" s="609"/>
      <c r="DG7" s="609"/>
      <c r="DH7" s="609"/>
      <c r="DI7" s="609"/>
      <c r="DJ7" s="609"/>
      <c r="DK7" s="609"/>
      <c r="DL7" s="609"/>
      <c r="DM7" s="609"/>
      <c r="DN7" s="609"/>
      <c r="DO7" s="609"/>
      <c r="DP7" s="610"/>
      <c r="DQ7" s="614">
        <v>18833821</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722939</v>
      </c>
      <c r="S8" s="609"/>
      <c r="T8" s="609"/>
      <c r="U8" s="609"/>
      <c r="V8" s="609"/>
      <c r="W8" s="609"/>
      <c r="X8" s="609"/>
      <c r="Y8" s="610"/>
      <c r="Z8" s="646">
        <v>0.4</v>
      </c>
      <c r="AA8" s="646"/>
      <c r="AB8" s="646"/>
      <c r="AC8" s="646"/>
      <c r="AD8" s="647">
        <v>722939</v>
      </c>
      <c r="AE8" s="647"/>
      <c r="AF8" s="647"/>
      <c r="AG8" s="647"/>
      <c r="AH8" s="647"/>
      <c r="AI8" s="647"/>
      <c r="AJ8" s="647"/>
      <c r="AK8" s="647"/>
      <c r="AL8" s="611">
        <v>0.8</v>
      </c>
      <c r="AM8" s="612"/>
      <c r="AN8" s="612"/>
      <c r="AO8" s="648"/>
      <c r="AP8" s="605" t="s">
        <v>227</v>
      </c>
      <c r="AQ8" s="606"/>
      <c r="AR8" s="606"/>
      <c r="AS8" s="606"/>
      <c r="AT8" s="606"/>
      <c r="AU8" s="606"/>
      <c r="AV8" s="606"/>
      <c r="AW8" s="606"/>
      <c r="AX8" s="606"/>
      <c r="AY8" s="606"/>
      <c r="AZ8" s="606"/>
      <c r="BA8" s="606"/>
      <c r="BB8" s="606"/>
      <c r="BC8" s="606"/>
      <c r="BD8" s="606"/>
      <c r="BE8" s="606"/>
      <c r="BF8" s="607"/>
      <c r="BG8" s="608">
        <v>689052</v>
      </c>
      <c r="BH8" s="609"/>
      <c r="BI8" s="609"/>
      <c r="BJ8" s="609"/>
      <c r="BK8" s="609"/>
      <c r="BL8" s="609"/>
      <c r="BM8" s="609"/>
      <c r="BN8" s="610"/>
      <c r="BO8" s="646">
        <v>0.9</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99037372</v>
      </c>
      <c r="CS8" s="609"/>
      <c r="CT8" s="609"/>
      <c r="CU8" s="609"/>
      <c r="CV8" s="609"/>
      <c r="CW8" s="609"/>
      <c r="CX8" s="609"/>
      <c r="CY8" s="610"/>
      <c r="CZ8" s="646">
        <v>55.3</v>
      </c>
      <c r="DA8" s="646"/>
      <c r="DB8" s="646"/>
      <c r="DC8" s="646"/>
      <c r="DD8" s="614">
        <v>2443263</v>
      </c>
      <c r="DE8" s="609"/>
      <c r="DF8" s="609"/>
      <c r="DG8" s="609"/>
      <c r="DH8" s="609"/>
      <c r="DI8" s="609"/>
      <c r="DJ8" s="609"/>
      <c r="DK8" s="609"/>
      <c r="DL8" s="609"/>
      <c r="DM8" s="609"/>
      <c r="DN8" s="609"/>
      <c r="DO8" s="609"/>
      <c r="DP8" s="610"/>
      <c r="DQ8" s="614">
        <v>49937093</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775255</v>
      </c>
      <c r="S9" s="609"/>
      <c r="T9" s="609"/>
      <c r="U9" s="609"/>
      <c r="V9" s="609"/>
      <c r="W9" s="609"/>
      <c r="X9" s="609"/>
      <c r="Y9" s="610"/>
      <c r="Z9" s="646">
        <v>0.4</v>
      </c>
      <c r="AA9" s="646"/>
      <c r="AB9" s="646"/>
      <c r="AC9" s="646"/>
      <c r="AD9" s="647">
        <v>775255</v>
      </c>
      <c r="AE9" s="647"/>
      <c r="AF9" s="647"/>
      <c r="AG9" s="647"/>
      <c r="AH9" s="647"/>
      <c r="AI9" s="647"/>
      <c r="AJ9" s="647"/>
      <c r="AK9" s="647"/>
      <c r="AL9" s="611">
        <v>0.8</v>
      </c>
      <c r="AM9" s="612"/>
      <c r="AN9" s="612"/>
      <c r="AO9" s="648"/>
      <c r="AP9" s="605" t="s">
        <v>230</v>
      </c>
      <c r="AQ9" s="606"/>
      <c r="AR9" s="606"/>
      <c r="AS9" s="606"/>
      <c r="AT9" s="606"/>
      <c r="AU9" s="606"/>
      <c r="AV9" s="606"/>
      <c r="AW9" s="606"/>
      <c r="AX9" s="606"/>
      <c r="AY9" s="606"/>
      <c r="AZ9" s="606"/>
      <c r="BA9" s="606"/>
      <c r="BB9" s="606"/>
      <c r="BC9" s="606"/>
      <c r="BD9" s="606"/>
      <c r="BE9" s="606"/>
      <c r="BF9" s="607"/>
      <c r="BG9" s="608">
        <v>32225542</v>
      </c>
      <c r="BH9" s="609"/>
      <c r="BI9" s="609"/>
      <c r="BJ9" s="609"/>
      <c r="BK9" s="609"/>
      <c r="BL9" s="609"/>
      <c r="BM9" s="609"/>
      <c r="BN9" s="610"/>
      <c r="BO9" s="646">
        <v>43.3</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14285323</v>
      </c>
      <c r="CS9" s="609"/>
      <c r="CT9" s="609"/>
      <c r="CU9" s="609"/>
      <c r="CV9" s="609"/>
      <c r="CW9" s="609"/>
      <c r="CX9" s="609"/>
      <c r="CY9" s="610"/>
      <c r="CZ9" s="646">
        <v>8</v>
      </c>
      <c r="DA9" s="646"/>
      <c r="DB9" s="646"/>
      <c r="DC9" s="646"/>
      <c r="DD9" s="614">
        <v>18031</v>
      </c>
      <c r="DE9" s="609"/>
      <c r="DF9" s="609"/>
      <c r="DG9" s="609"/>
      <c r="DH9" s="609"/>
      <c r="DI9" s="609"/>
      <c r="DJ9" s="609"/>
      <c r="DK9" s="609"/>
      <c r="DL9" s="609"/>
      <c r="DM9" s="609"/>
      <c r="DN9" s="609"/>
      <c r="DO9" s="609"/>
      <c r="DP9" s="610"/>
      <c r="DQ9" s="614">
        <v>12002867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1183516</v>
      </c>
      <c r="BH10" s="609"/>
      <c r="BI10" s="609"/>
      <c r="BJ10" s="609"/>
      <c r="BK10" s="609"/>
      <c r="BL10" s="609"/>
      <c r="BM10" s="609"/>
      <c r="BN10" s="610"/>
      <c r="BO10" s="646">
        <v>1.6</v>
      </c>
      <c r="BP10" s="646"/>
      <c r="BQ10" s="646"/>
      <c r="BR10" s="646"/>
      <c r="BS10" s="647">
        <v>196091</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234409</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167332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9026102</v>
      </c>
      <c r="S11" s="609"/>
      <c r="T11" s="609"/>
      <c r="U11" s="609"/>
      <c r="V11" s="609"/>
      <c r="W11" s="609"/>
      <c r="X11" s="609"/>
      <c r="Y11" s="610"/>
      <c r="Z11" s="611">
        <v>4.9000000000000004</v>
      </c>
      <c r="AA11" s="612"/>
      <c r="AB11" s="612"/>
      <c r="AC11" s="613"/>
      <c r="AD11" s="614">
        <v>9026102</v>
      </c>
      <c r="AE11" s="609"/>
      <c r="AF11" s="609"/>
      <c r="AG11" s="609"/>
      <c r="AH11" s="609"/>
      <c r="AI11" s="609"/>
      <c r="AJ11" s="609"/>
      <c r="AK11" s="610"/>
      <c r="AL11" s="611">
        <v>9.6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3283341</v>
      </c>
      <c r="BH11" s="609"/>
      <c r="BI11" s="609"/>
      <c r="BJ11" s="609"/>
      <c r="BK11" s="609"/>
      <c r="BL11" s="609"/>
      <c r="BM11" s="609"/>
      <c r="BN11" s="610"/>
      <c r="BO11" s="646">
        <v>4.4000000000000004</v>
      </c>
      <c r="BP11" s="646"/>
      <c r="BQ11" s="646"/>
      <c r="BR11" s="646"/>
      <c r="BS11" s="647">
        <v>905657</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46398</v>
      </c>
      <c r="CS11" s="609"/>
      <c r="CT11" s="609"/>
      <c r="CU11" s="609"/>
      <c r="CV11" s="609"/>
      <c r="CW11" s="609"/>
      <c r="CX11" s="609"/>
      <c r="CY11" s="610"/>
      <c r="CZ11" s="646">
        <v>0</v>
      </c>
      <c r="DA11" s="646"/>
      <c r="DB11" s="646"/>
      <c r="DC11" s="646"/>
      <c r="DD11" s="614" t="s">
        <v>122</v>
      </c>
      <c r="DE11" s="609"/>
      <c r="DF11" s="609"/>
      <c r="DG11" s="609"/>
      <c r="DH11" s="609"/>
      <c r="DI11" s="609"/>
      <c r="DJ11" s="609"/>
      <c r="DK11" s="609"/>
      <c r="DL11" s="609"/>
      <c r="DM11" s="609"/>
      <c r="DN11" s="609"/>
      <c r="DO11" s="609"/>
      <c r="DP11" s="610"/>
      <c r="DQ11" s="614">
        <v>44919</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26397404</v>
      </c>
      <c r="BH12" s="609"/>
      <c r="BI12" s="609"/>
      <c r="BJ12" s="609"/>
      <c r="BK12" s="609"/>
      <c r="BL12" s="609"/>
      <c r="BM12" s="609"/>
      <c r="BN12" s="610"/>
      <c r="BO12" s="646">
        <v>35.5</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1076465</v>
      </c>
      <c r="CS12" s="609"/>
      <c r="CT12" s="609"/>
      <c r="CU12" s="609"/>
      <c r="CV12" s="609"/>
      <c r="CW12" s="609"/>
      <c r="CX12" s="609"/>
      <c r="CY12" s="610"/>
      <c r="CZ12" s="646">
        <v>0.6</v>
      </c>
      <c r="DA12" s="646"/>
      <c r="DB12" s="646"/>
      <c r="DC12" s="646"/>
      <c r="DD12" s="614">
        <v>2706</v>
      </c>
      <c r="DE12" s="609"/>
      <c r="DF12" s="609"/>
      <c r="DG12" s="609"/>
      <c r="DH12" s="609"/>
      <c r="DI12" s="609"/>
      <c r="DJ12" s="609"/>
      <c r="DK12" s="609"/>
      <c r="DL12" s="609"/>
      <c r="DM12" s="609"/>
      <c r="DN12" s="609"/>
      <c r="DO12" s="609"/>
      <c r="DP12" s="610"/>
      <c r="DQ12" s="614">
        <v>1064506</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26196703</v>
      </c>
      <c r="BH13" s="609"/>
      <c r="BI13" s="609"/>
      <c r="BJ13" s="609"/>
      <c r="BK13" s="609"/>
      <c r="BL13" s="609"/>
      <c r="BM13" s="609"/>
      <c r="BN13" s="610"/>
      <c r="BO13" s="646">
        <v>35.200000000000003</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10457098</v>
      </c>
      <c r="CS13" s="609"/>
      <c r="CT13" s="609"/>
      <c r="CU13" s="609"/>
      <c r="CV13" s="609"/>
      <c r="CW13" s="609"/>
      <c r="CX13" s="609"/>
      <c r="CY13" s="610"/>
      <c r="CZ13" s="646">
        <v>5.8</v>
      </c>
      <c r="DA13" s="646"/>
      <c r="DB13" s="646"/>
      <c r="DC13" s="646"/>
      <c r="DD13" s="614">
        <v>3532433</v>
      </c>
      <c r="DE13" s="609"/>
      <c r="DF13" s="609"/>
      <c r="DG13" s="609"/>
      <c r="DH13" s="609"/>
      <c r="DI13" s="609"/>
      <c r="DJ13" s="609"/>
      <c r="DK13" s="609"/>
      <c r="DL13" s="609"/>
      <c r="DM13" s="609"/>
      <c r="DN13" s="609"/>
      <c r="DO13" s="609"/>
      <c r="DP13" s="610"/>
      <c r="DQ13" s="614">
        <v>8783435</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7575</v>
      </c>
      <c r="S14" s="609"/>
      <c r="T14" s="609"/>
      <c r="U14" s="609"/>
      <c r="V14" s="609"/>
      <c r="W14" s="609"/>
      <c r="X14" s="609"/>
      <c r="Y14" s="610"/>
      <c r="Z14" s="646">
        <v>0</v>
      </c>
      <c r="AA14" s="646"/>
      <c r="AB14" s="646"/>
      <c r="AC14" s="646"/>
      <c r="AD14" s="647">
        <v>7575</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367330</v>
      </c>
      <c r="BH14" s="609"/>
      <c r="BI14" s="609"/>
      <c r="BJ14" s="609"/>
      <c r="BK14" s="609"/>
      <c r="BL14" s="609"/>
      <c r="BM14" s="609"/>
      <c r="BN14" s="610"/>
      <c r="BO14" s="646">
        <v>0.5</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4799996</v>
      </c>
      <c r="CS14" s="609"/>
      <c r="CT14" s="609"/>
      <c r="CU14" s="609"/>
      <c r="CV14" s="609"/>
      <c r="CW14" s="609"/>
      <c r="CX14" s="609"/>
      <c r="CY14" s="610"/>
      <c r="CZ14" s="646">
        <v>2.7</v>
      </c>
      <c r="DA14" s="646"/>
      <c r="DB14" s="646"/>
      <c r="DC14" s="646"/>
      <c r="DD14" s="614">
        <v>301042</v>
      </c>
      <c r="DE14" s="609"/>
      <c r="DF14" s="609"/>
      <c r="DG14" s="609"/>
      <c r="DH14" s="609"/>
      <c r="DI14" s="609"/>
      <c r="DJ14" s="609"/>
      <c r="DK14" s="609"/>
      <c r="DL14" s="609"/>
      <c r="DM14" s="609"/>
      <c r="DN14" s="609"/>
      <c r="DO14" s="609"/>
      <c r="DP14" s="610"/>
      <c r="DQ14" s="614">
        <v>4312733</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3042672</v>
      </c>
      <c r="BH15" s="609"/>
      <c r="BI15" s="609"/>
      <c r="BJ15" s="609"/>
      <c r="BK15" s="609"/>
      <c r="BL15" s="609"/>
      <c r="BM15" s="609"/>
      <c r="BN15" s="610"/>
      <c r="BO15" s="646">
        <v>4.0999999999999996</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18581679</v>
      </c>
      <c r="CS15" s="609"/>
      <c r="CT15" s="609"/>
      <c r="CU15" s="609"/>
      <c r="CV15" s="609"/>
      <c r="CW15" s="609"/>
      <c r="CX15" s="609"/>
      <c r="CY15" s="610"/>
      <c r="CZ15" s="646">
        <v>10.4</v>
      </c>
      <c r="DA15" s="646"/>
      <c r="DB15" s="646"/>
      <c r="DC15" s="646"/>
      <c r="DD15" s="614">
        <v>3593189</v>
      </c>
      <c r="DE15" s="609"/>
      <c r="DF15" s="609"/>
      <c r="DG15" s="609"/>
      <c r="DH15" s="609"/>
      <c r="DI15" s="609"/>
      <c r="DJ15" s="609"/>
      <c r="DK15" s="609"/>
      <c r="DL15" s="609"/>
      <c r="DM15" s="609"/>
      <c r="DN15" s="609"/>
      <c r="DO15" s="609"/>
      <c r="DP15" s="610"/>
      <c r="DQ15" s="614">
        <v>13343596</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166476</v>
      </c>
      <c r="S16" s="609"/>
      <c r="T16" s="609"/>
      <c r="U16" s="609"/>
      <c r="V16" s="609"/>
      <c r="W16" s="609"/>
      <c r="X16" s="609"/>
      <c r="Y16" s="610"/>
      <c r="Z16" s="646">
        <v>0.1</v>
      </c>
      <c r="AA16" s="646"/>
      <c r="AB16" s="646"/>
      <c r="AC16" s="646"/>
      <c r="AD16" s="647">
        <v>166476</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943700</v>
      </c>
      <c r="S17" s="609"/>
      <c r="T17" s="609"/>
      <c r="U17" s="609"/>
      <c r="V17" s="609"/>
      <c r="W17" s="609"/>
      <c r="X17" s="609"/>
      <c r="Y17" s="610"/>
      <c r="Z17" s="646">
        <v>0.5</v>
      </c>
      <c r="AA17" s="646"/>
      <c r="AB17" s="646"/>
      <c r="AC17" s="646"/>
      <c r="AD17" s="647">
        <v>943700</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8863550</v>
      </c>
      <c r="CS17" s="609"/>
      <c r="CT17" s="609"/>
      <c r="CU17" s="609"/>
      <c r="CV17" s="609"/>
      <c r="CW17" s="609"/>
      <c r="CX17" s="609"/>
      <c r="CY17" s="610"/>
      <c r="CZ17" s="646">
        <v>5</v>
      </c>
      <c r="DA17" s="646"/>
      <c r="DB17" s="646"/>
      <c r="DC17" s="646"/>
      <c r="DD17" s="614" t="s">
        <v>122</v>
      </c>
      <c r="DE17" s="609"/>
      <c r="DF17" s="609"/>
      <c r="DG17" s="609"/>
      <c r="DH17" s="609"/>
      <c r="DI17" s="609"/>
      <c r="DJ17" s="609"/>
      <c r="DK17" s="609"/>
      <c r="DL17" s="609"/>
      <c r="DM17" s="609"/>
      <c r="DN17" s="609"/>
      <c r="DO17" s="609"/>
      <c r="DP17" s="610"/>
      <c r="DQ17" s="614">
        <v>8754001</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369194</v>
      </c>
      <c r="S18" s="609"/>
      <c r="T18" s="609"/>
      <c r="U18" s="609"/>
      <c r="V18" s="609"/>
      <c r="W18" s="609"/>
      <c r="X18" s="609"/>
      <c r="Y18" s="610"/>
      <c r="Z18" s="646">
        <v>0.2</v>
      </c>
      <c r="AA18" s="646"/>
      <c r="AB18" s="646"/>
      <c r="AC18" s="646"/>
      <c r="AD18" s="647">
        <v>369194</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348179</v>
      </c>
      <c r="S19" s="609"/>
      <c r="T19" s="609"/>
      <c r="U19" s="609"/>
      <c r="V19" s="609"/>
      <c r="W19" s="609"/>
      <c r="X19" s="609"/>
      <c r="Y19" s="610"/>
      <c r="Z19" s="646">
        <v>0.2</v>
      </c>
      <c r="AA19" s="646"/>
      <c r="AB19" s="646"/>
      <c r="AC19" s="646"/>
      <c r="AD19" s="647">
        <v>348179</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7192172</v>
      </c>
      <c r="BH19" s="609"/>
      <c r="BI19" s="609"/>
      <c r="BJ19" s="609"/>
      <c r="BK19" s="609"/>
      <c r="BL19" s="609"/>
      <c r="BM19" s="609"/>
      <c r="BN19" s="610"/>
      <c r="BO19" s="646">
        <v>9.6999999999999993</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21015</v>
      </c>
      <c r="S20" s="609"/>
      <c r="T20" s="609"/>
      <c r="U20" s="609"/>
      <c r="V20" s="609"/>
      <c r="W20" s="609"/>
      <c r="X20" s="609"/>
      <c r="Y20" s="610"/>
      <c r="Z20" s="646">
        <v>0</v>
      </c>
      <c r="AA20" s="646"/>
      <c r="AB20" s="646"/>
      <c r="AC20" s="646"/>
      <c r="AD20" s="647">
        <v>21015</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7192172</v>
      </c>
      <c r="BH20" s="609"/>
      <c r="BI20" s="609"/>
      <c r="BJ20" s="609"/>
      <c r="BK20" s="609"/>
      <c r="BL20" s="609"/>
      <c r="BM20" s="609"/>
      <c r="BN20" s="610"/>
      <c r="BO20" s="646">
        <v>9.6999999999999993</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178936753</v>
      </c>
      <c r="CS20" s="609"/>
      <c r="CT20" s="609"/>
      <c r="CU20" s="609"/>
      <c r="CV20" s="609"/>
      <c r="CW20" s="609"/>
      <c r="CX20" s="609"/>
      <c r="CY20" s="610"/>
      <c r="CZ20" s="646">
        <v>100</v>
      </c>
      <c r="DA20" s="646"/>
      <c r="DB20" s="646"/>
      <c r="DC20" s="646"/>
      <c r="DD20" s="614">
        <v>10216214</v>
      </c>
      <c r="DE20" s="609"/>
      <c r="DF20" s="609"/>
      <c r="DG20" s="609"/>
      <c r="DH20" s="609"/>
      <c r="DI20" s="609"/>
      <c r="DJ20" s="609"/>
      <c r="DK20" s="609"/>
      <c r="DL20" s="609"/>
      <c r="DM20" s="609"/>
      <c r="DN20" s="609"/>
      <c r="DO20" s="609"/>
      <c r="DP20" s="610"/>
      <c r="DQ20" s="614">
        <v>117871949</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11527957</v>
      </c>
      <c r="S21" s="609"/>
      <c r="T21" s="609"/>
      <c r="U21" s="609"/>
      <c r="V21" s="609"/>
      <c r="W21" s="609"/>
      <c r="X21" s="609"/>
      <c r="Y21" s="610"/>
      <c r="Z21" s="646">
        <v>6.2</v>
      </c>
      <c r="AA21" s="646"/>
      <c r="AB21" s="646"/>
      <c r="AC21" s="646"/>
      <c r="AD21" s="647">
        <v>10922726</v>
      </c>
      <c r="AE21" s="647"/>
      <c r="AF21" s="647"/>
      <c r="AG21" s="647"/>
      <c r="AH21" s="647"/>
      <c r="AI21" s="647"/>
      <c r="AJ21" s="647"/>
      <c r="AK21" s="647"/>
      <c r="AL21" s="611">
        <v>11.6</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10922726</v>
      </c>
      <c r="S22" s="609"/>
      <c r="T22" s="609"/>
      <c r="U22" s="609"/>
      <c r="V22" s="609"/>
      <c r="W22" s="609"/>
      <c r="X22" s="609"/>
      <c r="Y22" s="610"/>
      <c r="Z22" s="646">
        <v>5.9</v>
      </c>
      <c r="AA22" s="646"/>
      <c r="AB22" s="646"/>
      <c r="AC22" s="646"/>
      <c r="AD22" s="647">
        <v>10922726</v>
      </c>
      <c r="AE22" s="647"/>
      <c r="AF22" s="647"/>
      <c r="AG22" s="647"/>
      <c r="AH22" s="647"/>
      <c r="AI22" s="647"/>
      <c r="AJ22" s="647"/>
      <c r="AK22" s="647"/>
      <c r="AL22" s="611">
        <v>11.6</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v>1028148</v>
      </c>
      <c r="BH22" s="609"/>
      <c r="BI22" s="609"/>
      <c r="BJ22" s="609"/>
      <c r="BK22" s="609"/>
      <c r="BL22" s="609"/>
      <c r="BM22" s="609"/>
      <c r="BN22" s="610"/>
      <c r="BO22" s="646">
        <v>1.4</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605231</v>
      </c>
      <c r="S23" s="609"/>
      <c r="T23" s="609"/>
      <c r="U23" s="609"/>
      <c r="V23" s="609"/>
      <c r="W23" s="609"/>
      <c r="X23" s="609"/>
      <c r="Y23" s="610"/>
      <c r="Z23" s="646">
        <v>0.3</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6164024</v>
      </c>
      <c r="BH23" s="609"/>
      <c r="BI23" s="609"/>
      <c r="BJ23" s="609"/>
      <c r="BK23" s="609"/>
      <c r="BL23" s="609"/>
      <c r="BM23" s="609"/>
      <c r="BN23" s="610"/>
      <c r="BO23" s="646">
        <v>8.3000000000000007</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102194180</v>
      </c>
      <c r="CS24" s="664"/>
      <c r="CT24" s="664"/>
      <c r="CU24" s="664"/>
      <c r="CV24" s="664"/>
      <c r="CW24" s="664"/>
      <c r="CX24" s="664"/>
      <c r="CY24" s="689"/>
      <c r="CZ24" s="690">
        <v>57.1</v>
      </c>
      <c r="DA24" s="672"/>
      <c r="DB24" s="672"/>
      <c r="DC24" s="692"/>
      <c r="DD24" s="688">
        <v>58697138</v>
      </c>
      <c r="DE24" s="664"/>
      <c r="DF24" s="664"/>
      <c r="DG24" s="664"/>
      <c r="DH24" s="664"/>
      <c r="DI24" s="664"/>
      <c r="DJ24" s="664"/>
      <c r="DK24" s="689"/>
      <c r="DL24" s="688">
        <v>52038260</v>
      </c>
      <c r="DM24" s="664"/>
      <c r="DN24" s="664"/>
      <c r="DO24" s="664"/>
      <c r="DP24" s="664"/>
      <c r="DQ24" s="664"/>
      <c r="DR24" s="664"/>
      <c r="DS24" s="664"/>
      <c r="DT24" s="664"/>
      <c r="DU24" s="664"/>
      <c r="DV24" s="689"/>
      <c r="DW24" s="690">
        <v>54.1</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100062685</v>
      </c>
      <c r="S25" s="609"/>
      <c r="T25" s="609"/>
      <c r="U25" s="609"/>
      <c r="V25" s="609"/>
      <c r="W25" s="609"/>
      <c r="X25" s="609"/>
      <c r="Y25" s="610"/>
      <c r="Z25" s="646">
        <v>54</v>
      </c>
      <c r="AA25" s="646"/>
      <c r="AB25" s="646"/>
      <c r="AC25" s="646"/>
      <c r="AD25" s="647">
        <v>93293430</v>
      </c>
      <c r="AE25" s="647"/>
      <c r="AF25" s="647"/>
      <c r="AG25" s="647"/>
      <c r="AH25" s="647"/>
      <c r="AI25" s="647"/>
      <c r="AJ25" s="647"/>
      <c r="AK25" s="647"/>
      <c r="AL25" s="611">
        <v>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27307694</v>
      </c>
      <c r="CS25" s="621"/>
      <c r="CT25" s="621"/>
      <c r="CU25" s="621"/>
      <c r="CV25" s="621"/>
      <c r="CW25" s="621"/>
      <c r="CX25" s="621"/>
      <c r="CY25" s="622"/>
      <c r="CZ25" s="611">
        <v>15.3</v>
      </c>
      <c r="DA25" s="623"/>
      <c r="DB25" s="623"/>
      <c r="DC25" s="624"/>
      <c r="DD25" s="614">
        <v>24980984</v>
      </c>
      <c r="DE25" s="621"/>
      <c r="DF25" s="621"/>
      <c r="DG25" s="621"/>
      <c r="DH25" s="621"/>
      <c r="DI25" s="621"/>
      <c r="DJ25" s="621"/>
      <c r="DK25" s="622"/>
      <c r="DL25" s="614">
        <v>24398483</v>
      </c>
      <c r="DM25" s="621"/>
      <c r="DN25" s="621"/>
      <c r="DO25" s="621"/>
      <c r="DP25" s="621"/>
      <c r="DQ25" s="621"/>
      <c r="DR25" s="621"/>
      <c r="DS25" s="621"/>
      <c r="DT25" s="621"/>
      <c r="DU25" s="621"/>
      <c r="DV25" s="622"/>
      <c r="DW25" s="611">
        <v>25.4</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38979</v>
      </c>
      <c r="S26" s="609"/>
      <c r="T26" s="609"/>
      <c r="U26" s="609"/>
      <c r="V26" s="609"/>
      <c r="W26" s="609"/>
      <c r="X26" s="609"/>
      <c r="Y26" s="610"/>
      <c r="Z26" s="646">
        <v>0</v>
      </c>
      <c r="AA26" s="646"/>
      <c r="AB26" s="646"/>
      <c r="AC26" s="646"/>
      <c r="AD26" s="647">
        <v>38979</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17205494</v>
      </c>
      <c r="CS26" s="609"/>
      <c r="CT26" s="609"/>
      <c r="CU26" s="609"/>
      <c r="CV26" s="609"/>
      <c r="CW26" s="609"/>
      <c r="CX26" s="609"/>
      <c r="CY26" s="610"/>
      <c r="CZ26" s="611">
        <v>9.6</v>
      </c>
      <c r="DA26" s="623"/>
      <c r="DB26" s="623"/>
      <c r="DC26" s="624"/>
      <c r="DD26" s="614">
        <v>15797121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1045529</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74381029</v>
      </c>
      <c r="BH27" s="609"/>
      <c r="BI27" s="609"/>
      <c r="BJ27" s="609"/>
      <c r="BK27" s="609"/>
      <c r="BL27" s="609"/>
      <c r="BM27" s="609"/>
      <c r="BN27" s="610"/>
      <c r="BO27" s="646">
        <v>100</v>
      </c>
      <c r="BP27" s="646"/>
      <c r="BQ27" s="646"/>
      <c r="BR27" s="646"/>
      <c r="BS27" s="647">
        <v>1101748</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66022936</v>
      </c>
      <c r="CS27" s="621"/>
      <c r="CT27" s="621"/>
      <c r="CU27" s="621"/>
      <c r="CV27" s="621"/>
      <c r="CW27" s="621"/>
      <c r="CX27" s="621"/>
      <c r="CY27" s="622"/>
      <c r="CZ27" s="611">
        <v>36.9</v>
      </c>
      <c r="DA27" s="623"/>
      <c r="DB27" s="623"/>
      <c r="DC27" s="624"/>
      <c r="DD27" s="614">
        <v>24962153</v>
      </c>
      <c r="DE27" s="621"/>
      <c r="DF27" s="621"/>
      <c r="DG27" s="621"/>
      <c r="DH27" s="621"/>
      <c r="DI27" s="621"/>
      <c r="DJ27" s="621"/>
      <c r="DK27" s="622"/>
      <c r="DL27" s="614">
        <v>18885776</v>
      </c>
      <c r="DM27" s="621"/>
      <c r="DN27" s="621"/>
      <c r="DO27" s="621"/>
      <c r="DP27" s="621"/>
      <c r="DQ27" s="621"/>
      <c r="DR27" s="621"/>
      <c r="DS27" s="621"/>
      <c r="DT27" s="621"/>
      <c r="DU27" s="621"/>
      <c r="DV27" s="622"/>
      <c r="DW27" s="611">
        <v>19.600000000000001</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1710606</v>
      </c>
      <c r="S28" s="609"/>
      <c r="T28" s="609"/>
      <c r="U28" s="609"/>
      <c r="V28" s="609"/>
      <c r="W28" s="609"/>
      <c r="X28" s="609"/>
      <c r="Y28" s="610"/>
      <c r="Z28" s="646">
        <v>0.9</v>
      </c>
      <c r="AA28" s="646"/>
      <c r="AB28" s="646"/>
      <c r="AC28" s="646"/>
      <c r="AD28" s="647">
        <v>678931</v>
      </c>
      <c r="AE28" s="647"/>
      <c r="AF28" s="647"/>
      <c r="AG28" s="647"/>
      <c r="AH28" s="647"/>
      <c r="AI28" s="647"/>
      <c r="AJ28" s="647"/>
      <c r="AK28" s="647"/>
      <c r="AL28" s="611">
        <v>0.7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8863550</v>
      </c>
      <c r="CS28" s="609"/>
      <c r="CT28" s="609"/>
      <c r="CU28" s="609"/>
      <c r="CV28" s="609"/>
      <c r="CW28" s="609"/>
      <c r="CX28" s="609"/>
      <c r="CY28" s="610"/>
      <c r="CZ28" s="611">
        <v>5</v>
      </c>
      <c r="DA28" s="623"/>
      <c r="DB28" s="623"/>
      <c r="DC28" s="624"/>
      <c r="DD28" s="614">
        <v>8754001</v>
      </c>
      <c r="DE28" s="609"/>
      <c r="DF28" s="609"/>
      <c r="DG28" s="609"/>
      <c r="DH28" s="609"/>
      <c r="DI28" s="609"/>
      <c r="DJ28" s="609"/>
      <c r="DK28" s="610"/>
      <c r="DL28" s="614">
        <v>8754001</v>
      </c>
      <c r="DM28" s="609"/>
      <c r="DN28" s="609"/>
      <c r="DO28" s="609"/>
      <c r="DP28" s="609"/>
      <c r="DQ28" s="609"/>
      <c r="DR28" s="609"/>
      <c r="DS28" s="609"/>
      <c r="DT28" s="609"/>
      <c r="DU28" s="609"/>
      <c r="DV28" s="610"/>
      <c r="DW28" s="611">
        <v>9.1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304597</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8863547</v>
      </c>
      <c r="CS29" s="621"/>
      <c r="CT29" s="621"/>
      <c r="CU29" s="621"/>
      <c r="CV29" s="621"/>
      <c r="CW29" s="621"/>
      <c r="CX29" s="621"/>
      <c r="CY29" s="622"/>
      <c r="CZ29" s="611">
        <v>5</v>
      </c>
      <c r="DA29" s="623"/>
      <c r="DB29" s="623"/>
      <c r="DC29" s="624"/>
      <c r="DD29" s="614">
        <v>8753998</v>
      </c>
      <c r="DE29" s="621"/>
      <c r="DF29" s="621"/>
      <c r="DG29" s="621"/>
      <c r="DH29" s="621"/>
      <c r="DI29" s="621"/>
      <c r="DJ29" s="621"/>
      <c r="DK29" s="622"/>
      <c r="DL29" s="614">
        <v>8753998</v>
      </c>
      <c r="DM29" s="621"/>
      <c r="DN29" s="621"/>
      <c r="DO29" s="621"/>
      <c r="DP29" s="621"/>
      <c r="DQ29" s="621"/>
      <c r="DR29" s="621"/>
      <c r="DS29" s="621"/>
      <c r="DT29" s="621"/>
      <c r="DU29" s="621"/>
      <c r="DV29" s="622"/>
      <c r="DW29" s="611">
        <v>9.1</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45199463</v>
      </c>
      <c r="S30" s="609"/>
      <c r="T30" s="609"/>
      <c r="U30" s="609"/>
      <c r="V30" s="609"/>
      <c r="W30" s="609"/>
      <c r="X30" s="609"/>
      <c r="Y30" s="610"/>
      <c r="Z30" s="646">
        <v>24.4</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8624133</v>
      </c>
      <c r="CS30" s="609"/>
      <c r="CT30" s="609"/>
      <c r="CU30" s="609"/>
      <c r="CV30" s="609"/>
      <c r="CW30" s="609"/>
      <c r="CX30" s="609"/>
      <c r="CY30" s="610"/>
      <c r="CZ30" s="611">
        <v>4.8</v>
      </c>
      <c r="DA30" s="623"/>
      <c r="DB30" s="623"/>
      <c r="DC30" s="624"/>
      <c r="DD30" s="614">
        <v>8514584</v>
      </c>
      <c r="DE30" s="609"/>
      <c r="DF30" s="609"/>
      <c r="DG30" s="609"/>
      <c r="DH30" s="609"/>
      <c r="DI30" s="609"/>
      <c r="DJ30" s="609"/>
      <c r="DK30" s="610"/>
      <c r="DL30" s="614">
        <v>8514584</v>
      </c>
      <c r="DM30" s="609"/>
      <c r="DN30" s="609"/>
      <c r="DO30" s="609"/>
      <c r="DP30" s="609"/>
      <c r="DQ30" s="609"/>
      <c r="DR30" s="609"/>
      <c r="DS30" s="609"/>
      <c r="DT30" s="609"/>
      <c r="DU30" s="609"/>
      <c r="DV30" s="610"/>
      <c r="DW30" s="611">
        <v>8.9</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99.4</v>
      </c>
      <c r="BH31" s="671"/>
      <c r="BI31" s="671"/>
      <c r="BJ31" s="671"/>
      <c r="BK31" s="671"/>
      <c r="BL31" s="671"/>
      <c r="BM31" s="672">
        <v>98.3</v>
      </c>
      <c r="BN31" s="671"/>
      <c r="BO31" s="671"/>
      <c r="BP31" s="671"/>
      <c r="BQ31" s="673"/>
      <c r="BR31" s="670">
        <v>99.4</v>
      </c>
      <c r="BS31" s="671"/>
      <c r="BT31" s="671"/>
      <c r="BU31" s="671"/>
      <c r="BV31" s="671"/>
      <c r="BW31" s="671"/>
      <c r="BX31" s="672">
        <v>98.1</v>
      </c>
      <c r="BY31" s="671"/>
      <c r="BZ31" s="671"/>
      <c r="CA31" s="671"/>
      <c r="CB31" s="673"/>
      <c r="CD31" s="629"/>
      <c r="CE31" s="630"/>
      <c r="CF31" s="605" t="s">
        <v>300</v>
      </c>
      <c r="CG31" s="606"/>
      <c r="CH31" s="606"/>
      <c r="CI31" s="606"/>
      <c r="CJ31" s="606"/>
      <c r="CK31" s="606"/>
      <c r="CL31" s="606"/>
      <c r="CM31" s="606"/>
      <c r="CN31" s="606"/>
      <c r="CO31" s="606"/>
      <c r="CP31" s="606"/>
      <c r="CQ31" s="607"/>
      <c r="CR31" s="608">
        <v>239414</v>
      </c>
      <c r="CS31" s="621"/>
      <c r="CT31" s="621"/>
      <c r="CU31" s="621"/>
      <c r="CV31" s="621"/>
      <c r="CW31" s="621"/>
      <c r="CX31" s="621"/>
      <c r="CY31" s="622"/>
      <c r="CZ31" s="611">
        <v>0.1</v>
      </c>
      <c r="DA31" s="623"/>
      <c r="DB31" s="623"/>
      <c r="DC31" s="624"/>
      <c r="DD31" s="614">
        <v>239414</v>
      </c>
      <c r="DE31" s="621"/>
      <c r="DF31" s="621"/>
      <c r="DG31" s="621"/>
      <c r="DH31" s="621"/>
      <c r="DI31" s="621"/>
      <c r="DJ31" s="621"/>
      <c r="DK31" s="622"/>
      <c r="DL31" s="614">
        <v>239414</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13016569</v>
      </c>
      <c r="S32" s="609"/>
      <c r="T32" s="609"/>
      <c r="U32" s="609"/>
      <c r="V32" s="609"/>
      <c r="W32" s="609"/>
      <c r="X32" s="609"/>
      <c r="Y32" s="610"/>
      <c r="Z32" s="646">
        <v>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99.2</v>
      </c>
      <c r="BH32" s="621"/>
      <c r="BI32" s="621"/>
      <c r="BJ32" s="621"/>
      <c r="BK32" s="621"/>
      <c r="BL32" s="621"/>
      <c r="BM32" s="612">
        <v>97.8</v>
      </c>
      <c r="BN32" s="621"/>
      <c r="BO32" s="621"/>
      <c r="BP32" s="621"/>
      <c r="BQ32" s="644"/>
      <c r="BR32" s="674">
        <v>99.2</v>
      </c>
      <c r="BS32" s="621"/>
      <c r="BT32" s="621"/>
      <c r="BU32" s="621"/>
      <c r="BV32" s="621"/>
      <c r="BW32" s="621"/>
      <c r="BX32" s="612">
        <v>97.7</v>
      </c>
      <c r="BY32" s="621"/>
      <c r="BZ32" s="621"/>
      <c r="CA32" s="621"/>
      <c r="CB32" s="644"/>
      <c r="CD32" s="631"/>
      <c r="CE32" s="632"/>
      <c r="CF32" s="605" t="s">
        <v>304</v>
      </c>
      <c r="CG32" s="606"/>
      <c r="CH32" s="606"/>
      <c r="CI32" s="606"/>
      <c r="CJ32" s="606"/>
      <c r="CK32" s="606"/>
      <c r="CL32" s="606"/>
      <c r="CM32" s="606"/>
      <c r="CN32" s="606"/>
      <c r="CO32" s="606"/>
      <c r="CP32" s="606"/>
      <c r="CQ32" s="607"/>
      <c r="CR32" s="608">
        <v>3</v>
      </c>
      <c r="CS32" s="609"/>
      <c r="CT32" s="609"/>
      <c r="CU32" s="609"/>
      <c r="CV32" s="609"/>
      <c r="CW32" s="609"/>
      <c r="CX32" s="609"/>
      <c r="CY32" s="610"/>
      <c r="CZ32" s="611">
        <v>0</v>
      </c>
      <c r="DA32" s="623"/>
      <c r="DB32" s="623"/>
      <c r="DC32" s="624"/>
      <c r="DD32" s="614">
        <v>3</v>
      </c>
      <c r="DE32" s="609"/>
      <c r="DF32" s="609"/>
      <c r="DG32" s="609"/>
      <c r="DH32" s="609"/>
      <c r="DI32" s="609"/>
      <c r="DJ32" s="609"/>
      <c r="DK32" s="610"/>
      <c r="DL32" s="614">
        <v>3</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1176760</v>
      </c>
      <c r="S33" s="609"/>
      <c r="T33" s="609"/>
      <c r="U33" s="609"/>
      <c r="V33" s="609"/>
      <c r="W33" s="609"/>
      <c r="X33" s="609"/>
      <c r="Y33" s="610"/>
      <c r="Z33" s="646">
        <v>0.6</v>
      </c>
      <c r="AA33" s="646"/>
      <c r="AB33" s="646"/>
      <c r="AC33" s="646"/>
      <c r="AD33" s="647">
        <v>111209</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99.5</v>
      </c>
      <c r="BH33" s="593"/>
      <c r="BI33" s="593"/>
      <c r="BJ33" s="593"/>
      <c r="BK33" s="593"/>
      <c r="BL33" s="593"/>
      <c r="BM33" s="639">
        <v>98.7</v>
      </c>
      <c r="BN33" s="593"/>
      <c r="BO33" s="593"/>
      <c r="BP33" s="593"/>
      <c r="BQ33" s="656"/>
      <c r="BR33" s="669">
        <v>99.5</v>
      </c>
      <c r="BS33" s="593"/>
      <c r="BT33" s="593"/>
      <c r="BU33" s="593"/>
      <c r="BV33" s="593"/>
      <c r="BW33" s="593"/>
      <c r="BX33" s="639">
        <v>98.3</v>
      </c>
      <c r="BY33" s="593"/>
      <c r="BZ33" s="593"/>
      <c r="CA33" s="593"/>
      <c r="CB33" s="656"/>
      <c r="CD33" s="605" t="s">
        <v>307</v>
      </c>
      <c r="CE33" s="606"/>
      <c r="CF33" s="606"/>
      <c r="CG33" s="606"/>
      <c r="CH33" s="606"/>
      <c r="CI33" s="606"/>
      <c r="CJ33" s="606"/>
      <c r="CK33" s="606"/>
      <c r="CL33" s="606"/>
      <c r="CM33" s="606"/>
      <c r="CN33" s="606"/>
      <c r="CO33" s="606"/>
      <c r="CP33" s="606"/>
      <c r="CQ33" s="607"/>
      <c r="CR33" s="608">
        <v>66526359</v>
      </c>
      <c r="CS33" s="621"/>
      <c r="CT33" s="621"/>
      <c r="CU33" s="621"/>
      <c r="CV33" s="621"/>
      <c r="CW33" s="621"/>
      <c r="CX33" s="621"/>
      <c r="CY33" s="622"/>
      <c r="CZ33" s="611">
        <v>37.200000000000003</v>
      </c>
      <c r="DA33" s="623"/>
      <c r="DB33" s="623"/>
      <c r="DC33" s="624"/>
      <c r="DD33" s="614">
        <v>54381631</v>
      </c>
      <c r="DE33" s="621"/>
      <c r="DF33" s="621"/>
      <c r="DG33" s="621"/>
      <c r="DH33" s="621"/>
      <c r="DI33" s="621"/>
      <c r="DJ33" s="621"/>
      <c r="DK33" s="622"/>
      <c r="DL33" s="614">
        <v>36529359</v>
      </c>
      <c r="DM33" s="621"/>
      <c r="DN33" s="621"/>
      <c r="DO33" s="621"/>
      <c r="DP33" s="621"/>
      <c r="DQ33" s="621"/>
      <c r="DR33" s="621"/>
      <c r="DS33" s="621"/>
      <c r="DT33" s="621"/>
      <c r="DU33" s="621"/>
      <c r="DV33" s="622"/>
      <c r="DW33" s="611">
        <v>38</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350705</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24030728</v>
      </c>
      <c r="CS34" s="609"/>
      <c r="CT34" s="609"/>
      <c r="CU34" s="609"/>
      <c r="CV34" s="609"/>
      <c r="CW34" s="609"/>
      <c r="CX34" s="609"/>
      <c r="CY34" s="610"/>
      <c r="CZ34" s="611">
        <v>13.4</v>
      </c>
      <c r="DA34" s="623"/>
      <c r="DB34" s="623"/>
      <c r="DC34" s="624"/>
      <c r="DD34" s="614">
        <v>17801742</v>
      </c>
      <c r="DE34" s="609"/>
      <c r="DF34" s="609"/>
      <c r="DG34" s="609"/>
      <c r="DH34" s="609"/>
      <c r="DI34" s="609"/>
      <c r="DJ34" s="609"/>
      <c r="DK34" s="610"/>
      <c r="DL34" s="614">
        <v>15073602</v>
      </c>
      <c r="DM34" s="609"/>
      <c r="DN34" s="609"/>
      <c r="DO34" s="609"/>
      <c r="DP34" s="609"/>
      <c r="DQ34" s="609"/>
      <c r="DR34" s="609"/>
      <c r="DS34" s="609"/>
      <c r="DT34" s="609"/>
      <c r="DU34" s="609"/>
      <c r="DV34" s="610"/>
      <c r="DW34" s="611">
        <v>15.7</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5395605</v>
      </c>
      <c r="S35" s="609"/>
      <c r="T35" s="609"/>
      <c r="U35" s="609"/>
      <c r="V35" s="609"/>
      <c r="W35" s="609"/>
      <c r="X35" s="609"/>
      <c r="Y35" s="610"/>
      <c r="Z35" s="646">
        <v>2.9</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2274978</v>
      </c>
      <c r="CS35" s="621"/>
      <c r="CT35" s="621"/>
      <c r="CU35" s="621"/>
      <c r="CV35" s="621"/>
      <c r="CW35" s="621"/>
      <c r="CX35" s="621"/>
      <c r="CY35" s="622"/>
      <c r="CZ35" s="611">
        <v>1.3</v>
      </c>
      <c r="DA35" s="623"/>
      <c r="DB35" s="623"/>
      <c r="DC35" s="624"/>
      <c r="DD35" s="614">
        <v>2098550</v>
      </c>
      <c r="DE35" s="621"/>
      <c r="DF35" s="621"/>
      <c r="DG35" s="621"/>
      <c r="DH35" s="621"/>
      <c r="DI35" s="621"/>
      <c r="DJ35" s="621"/>
      <c r="DK35" s="622"/>
      <c r="DL35" s="614">
        <v>2098550</v>
      </c>
      <c r="DM35" s="621"/>
      <c r="DN35" s="621"/>
      <c r="DO35" s="621"/>
      <c r="DP35" s="621"/>
      <c r="DQ35" s="621"/>
      <c r="DR35" s="621"/>
      <c r="DS35" s="621"/>
      <c r="DT35" s="621"/>
      <c r="DU35" s="621"/>
      <c r="DV35" s="622"/>
      <c r="DW35" s="611">
        <v>2.2000000000000002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6698513</v>
      </c>
      <c r="S36" s="609"/>
      <c r="T36" s="609"/>
      <c r="U36" s="609"/>
      <c r="V36" s="609"/>
      <c r="W36" s="609"/>
      <c r="X36" s="609"/>
      <c r="Y36" s="610"/>
      <c r="Z36" s="646">
        <v>3.6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21925373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544665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14764390</v>
      </c>
      <c r="CS36" s="609"/>
      <c r="CT36" s="609"/>
      <c r="CU36" s="609"/>
      <c r="CV36" s="609"/>
      <c r="CW36" s="609"/>
      <c r="CX36" s="609"/>
      <c r="CY36" s="610"/>
      <c r="CZ36" s="611">
        <v>8.3000000000000007</v>
      </c>
      <c r="DA36" s="623"/>
      <c r="DB36" s="623"/>
      <c r="DC36" s="624"/>
      <c r="DD36" s="614">
        <v>12895782</v>
      </c>
      <c r="DE36" s="609"/>
      <c r="DF36" s="609"/>
      <c r="DG36" s="609"/>
      <c r="DH36" s="609"/>
      <c r="DI36" s="609"/>
      <c r="DJ36" s="609"/>
      <c r="DK36" s="610"/>
      <c r="DL36" s="614">
        <v>8820777</v>
      </c>
      <c r="DM36" s="609"/>
      <c r="DN36" s="609"/>
      <c r="DO36" s="609"/>
      <c r="DP36" s="609"/>
      <c r="DQ36" s="609"/>
      <c r="DR36" s="609"/>
      <c r="DS36" s="609"/>
      <c r="DT36" s="609"/>
      <c r="DU36" s="609"/>
      <c r="DV36" s="610"/>
      <c r="DW36" s="611">
        <v>9.1999999999999993</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3689175</v>
      </c>
      <c r="S37" s="609"/>
      <c r="T37" s="609"/>
      <c r="U37" s="609"/>
      <c r="V37" s="609"/>
      <c r="W37" s="609"/>
      <c r="X37" s="609"/>
      <c r="Y37" s="610"/>
      <c r="Z37" s="646">
        <v>2</v>
      </c>
      <c r="AA37" s="646"/>
      <c r="AB37" s="646"/>
      <c r="AC37" s="646"/>
      <c r="AD37" s="647">
        <v>83901</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2868046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82543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1029218</v>
      </c>
      <c r="CS37" s="621"/>
      <c r="CT37" s="621"/>
      <c r="CU37" s="621"/>
      <c r="CV37" s="621"/>
      <c r="CW37" s="621"/>
      <c r="CX37" s="621"/>
      <c r="CY37" s="622"/>
      <c r="CZ37" s="611">
        <v>0.6</v>
      </c>
      <c r="DA37" s="623"/>
      <c r="DB37" s="623"/>
      <c r="DC37" s="624"/>
      <c r="DD37" s="614">
        <v>1029218</v>
      </c>
      <c r="DE37" s="621"/>
      <c r="DF37" s="621"/>
      <c r="DG37" s="621"/>
      <c r="DH37" s="621"/>
      <c r="DI37" s="621"/>
      <c r="DJ37" s="621"/>
      <c r="DK37" s="622"/>
      <c r="DL37" s="614">
        <v>1023104</v>
      </c>
      <c r="DM37" s="621"/>
      <c r="DN37" s="621"/>
      <c r="DO37" s="621"/>
      <c r="DP37" s="621"/>
      <c r="DQ37" s="621"/>
      <c r="DR37" s="621"/>
      <c r="DS37" s="621"/>
      <c r="DT37" s="621"/>
      <c r="DU37" s="621"/>
      <c r="DV37" s="622"/>
      <c r="DW37" s="611">
        <v>1.1000000000000001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6571516</v>
      </c>
      <c r="S38" s="609"/>
      <c r="T38" s="609"/>
      <c r="U38" s="609"/>
      <c r="V38" s="609"/>
      <c r="W38" s="609"/>
      <c r="X38" s="609"/>
      <c r="Y38" s="610"/>
      <c r="Z38" s="646">
        <v>3.5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2467778</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46693</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16291951</v>
      </c>
      <c r="CS38" s="609"/>
      <c r="CT38" s="609"/>
      <c r="CU38" s="609"/>
      <c r="CV38" s="609"/>
      <c r="CW38" s="609"/>
      <c r="CX38" s="609"/>
      <c r="CY38" s="610"/>
      <c r="CZ38" s="611">
        <v>9.1</v>
      </c>
      <c r="DA38" s="623"/>
      <c r="DB38" s="623"/>
      <c r="DC38" s="624"/>
      <c r="DD38" s="614">
        <v>12909476</v>
      </c>
      <c r="DE38" s="609"/>
      <c r="DF38" s="609"/>
      <c r="DG38" s="609"/>
      <c r="DH38" s="609"/>
      <c r="DI38" s="609"/>
      <c r="DJ38" s="609"/>
      <c r="DK38" s="610"/>
      <c r="DL38" s="614">
        <v>10536430</v>
      </c>
      <c r="DM38" s="609"/>
      <c r="DN38" s="609"/>
      <c r="DO38" s="609"/>
      <c r="DP38" s="609"/>
      <c r="DQ38" s="609"/>
      <c r="DR38" s="609"/>
      <c r="DS38" s="609"/>
      <c r="DT38" s="609"/>
      <c r="DU38" s="609"/>
      <c r="DV38" s="610"/>
      <c r="DW38" s="611">
        <v>11</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297598</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67115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8994336</v>
      </c>
      <c r="CS39" s="621"/>
      <c r="CT39" s="621"/>
      <c r="CU39" s="621"/>
      <c r="CV39" s="621"/>
      <c r="CW39" s="621"/>
      <c r="CX39" s="621"/>
      <c r="CY39" s="622"/>
      <c r="CZ39" s="611">
        <v>5</v>
      </c>
      <c r="DA39" s="623"/>
      <c r="DB39" s="623"/>
      <c r="DC39" s="624"/>
      <c r="DD39" s="614">
        <v>8676077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1953916</v>
      </c>
      <c r="S40" s="609"/>
      <c r="T40" s="609"/>
      <c r="U40" s="609"/>
      <c r="V40" s="609"/>
      <c r="W40" s="609"/>
      <c r="X40" s="609"/>
      <c r="Y40" s="610"/>
      <c r="Z40" s="646">
        <v>1.1000000000000001</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107374</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120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169976</v>
      </c>
      <c r="CS40" s="609"/>
      <c r="CT40" s="609"/>
      <c r="CU40" s="609"/>
      <c r="CV40" s="609"/>
      <c r="CW40" s="609"/>
      <c r="CX40" s="609"/>
      <c r="CY40" s="610"/>
      <c r="CZ40" s="611">
        <v>0.1</v>
      </c>
      <c r="DA40" s="623"/>
      <c r="DB40" s="623"/>
      <c r="DC40" s="624"/>
      <c r="DD40" s="614">
        <v>4</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185260702</v>
      </c>
      <c r="S41" s="633"/>
      <c r="T41" s="633"/>
      <c r="U41" s="633"/>
      <c r="V41" s="633"/>
      <c r="W41" s="633"/>
      <c r="X41" s="633"/>
      <c r="Y41" s="636"/>
      <c r="Z41" s="637">
        <v>100</v>
      </c>
      <c r="AA41" s="637"/>
      <c r="AB41" s="637"/>
      <c r="AC41" s="637"/>
      <c r="AD41" s="638">
        <v>94206450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4180155</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12004422</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389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10216214</v>
      </c>
      <c r="CS42" s="621"/>
      <c r="CT42" s="621"/>
      <c r="CU42" s="621"/>
      <c r="CV42" s="621"/>
      <c r="CW42" s="621"/>
      <c r="CX42" s="621"/>
      <c r="CY42" s="622"/>
      <c r="CZ42" s="611">
        <v>5.7</v>
      </c>
      <c r="DA42" s="623"/>
      <c r="DB42" s="623"/>
      <c r="DC42" s="624"/>
      <c r="DD42" s="614">
        <v>4793180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289144</v>
      </c>
      <c r="CS43" s="621"/>
      <c r="CT43" s="621"/>
      <c r="CU43" s="621"/>
      <c r="CV43" s="621"/>
      <c r="CW43" s="621"/>
      <c r="CX43" s="621"/>
      <c r="CY43" s="622"/>
      <c r="CZ43" s="611">
        <v>0.2</v>
      </c>
      <c r="DA43" s="623"/>
      <c r="DB43" s="623"/>
      <c r="DC43" s="624"/>
      <c r="DD43" s="614">
        <v>289144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10216214</v>
      </c>
      <c r="CS44" s="609"/>
      <c r="CT44" s="609"/>
      <c r="CU44" s="609"/>
      <c r="CV44" s="609"/>
      <c r="CW44" s="609"/>
      <c r="CX44" s="609"/>
      <c r="CY44" s="610"/>
      <c r="CZ44" s="611">
        <v>5.7</v>
      </c>
      <c r="DA44" s="612"/>
      <c r="DB44" s="612"/>
      <c r="DC44" s="613"/>
      <c r="DD44" s="614">
        <v>4793180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1258756</v>
      </c>
      <c r="CS45" s="621"/>
      <c r="CT45" s="621"/>
      <c r="CU45" s="621"/>
      <c r="CV45" s="621"/>
      <c r="CW45" s="621"/>
      <c r="CX45" s="621"/>
      <c r="CY45" s="622"/>
      <c r="CZ45" s="611">
        <v>0.7</v>
      </c>
      <c r="DA45" s="623"/>
      <c r="DB45" s="623"/>
      <c r="DC45" s="624"/>
      <c r="DD45" s="614">
        <v>159937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8957458</v>
      </c>
      <c r="CS46" s="609"/>
      <c r="CT46" s="609"/>
      <c r="CU46" s="609"/>
      <c r="CV46" s="609"/>
      <c r="CW46" s="609"/>
      <c r="CX46" s="609"/>
      <c r="CY46" s="610"/>
      <c r="CZ46" s="611">
        <v>5</v>
      </c>
      <c r="DA46" s="612"/>
      <c r="DB46" s="612"/>
      <c r="DC46" s="613"/>
      <c r="DD46" s="614">
        <v>4633243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178936753</v>
      </c>
      <c r="CS49" s="593"/>
      <c r="CT49" s="593"/>
      <c r="CU49" s="593"/>
      <c r="CV49" s="593"/>
      <c r="CW49" s="593"/>
      <c r="CX49" s="593"/>
      <c r="CY49" s="594"/>
      <c r="CZ49" s="595">
        <v>100</v>
      </c>
      <c r="DA49" s="596"/>
      <c r="DB49" s="596"/>
      <c r="DC49" s="597"/>
      <c r="DD49" s="598">
        <v>117871949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w7ogbRGuR0dcNoGdrxJ8cyb9l8nEhflYkX6xSfhNM5u75xCObjGrumDlpFE/2DL099v7MYuGdnovdrXrnX4G0A==" saltValue="lknzqFLdffv/rrXkRyG7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185269</v>
      </c>
      <c r="R7" s="1090"/>
      <c r="S7" s="1090"/>
      <c r="T7" s="1090"/>
      <c r="U7" s="1090"/>
      <c r="V7" s="1090">
        <v>179021</v>
      </c>
      <c r="W7" s="1090"/>
      <c r="X7" s="1090"/>
      <c r="Y7" s="1090"/>
      <c r="Z7" s="1090"/>
      <c r="AA7" s="1090">
        <v>6248</v>
      </c>
      <c r="AB7" s="1090"/>
      <c r="AC7" s="1090"/>
      <c r="AD7" s="1090"/>
      <c r="AE7" s="1091"/>
      <c r="AF7" s="1092">
        <v>5678</v>
      </c>
      <c r="AG7" s="1093"/>
      <c r="AH7" s="1093"/>
      <c r="AI7" s="1093"/>
      <c r="AJ7" s="1094"/>
      <c r="AK7" s="1095">
        <v>6027</v>
      </c>
      <c r="AL7" s="1096"/>
      <c r="AM7" s="1096"/>
      <c r="AN7" s="1096"/>
      <c r="AO7" s="1096"/>
      <c r="AP7" s="1096">
        <v>87460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547</v>
      </c>
      <c r="BT7" s="1087"/>
      <c r="BU7" s="1087"/>
      <c r="BV7" s="1087"/>
      <c r="BW7" s="1087"/>
      <c r="BX7" s="1087"/>
      <c r="BY7" s="1087"/>
      <c r="BZ7" s="1087"/>
      <c r="CA7" s="1087"/>
      <c r="CB7" s="1087"/>
      <c r="CC7" s="1087"/>
      <c r="CD7" s="1087"/>
      <c r="CE7" s="1087"/>
      <c r="CF7" s="1087"/>
      <c r="CG7" s="1099"/>
      <c r="CH7" s="1083">
        <v>-20</v>
      </c>
      <c r="CI7" s="1084"/>
      <c r="CJ7" s="1084"/>
      <c r="CK7" s="1084"/>
      <c r="CL7" s="1085"/>
      <c r="CM7" s="1083">
        <v>1528</v>
      </c>
      <c r="CN7" s="1084"/>
      <c r="CO7" s="1084"/>
      <c r="CP7" s="1084"/>
      <c r="CQ7" s="1085"/>
      <c r="CR7" s="1083">
        <v>5</v>
      </c>
      <c r="CS7" s="1084"/>
      <c r="CT7" s="1084"/>
      <c r="CU7" s="1084"/>
      <c r="CV7" s="1085"/>
      <c r="CW7" s="1083">
        <v>12</v>
      </c>
      <c r="CX7" s="1084"/>
      <c r="CY7" s="1084"/>
      <c r="CZ7" s="1084"/>
      <c r="DA7" s="1085"/>
      <c r="DB7" s="1083" t="s">
        <v>552</v>
      </c>
      <c r="DC7" s="1084"/>
      <c r="DD7" s="1084"/>
      <c r="DE7" s="1084"/>
      <c r="DF7" s="1085"/>
      <c r="DG7" s="1083" t="s">
        <v>552</v>
      </c>
      <c r="DH7" s="1084"/>
      <c r="DI7" s="1084"/>
      <c r="DJ7" s="1084"/>
      <c r="DK7" s="1085"/>
      <c r="DL7" s="1083" t="s">
        <v>552</v>
      </c>
      <c r="DM7" s="1084"/>
      <c r="DN7" s="1084"/>
      <c r="DO7" s="1084"/>
      <c r="DP7" s="1085"/>
      <c r="DQ7" s="1083" t="s">
        <v>552</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131</v>
      </c>
      <c r="R8" s="1026"/>
      <c r="S8" s="1026"/>
      <c r="T8" s="1026"/>
      <c r="U8" s="1026"/>
      <c r="V8" s="1026">
        <v>55</v>
      </c>
      <c r="W8" s="1026"/>
      <c r="X8" s="1026"/>
      <c r="Y8" s="1026"/>
      <c r="Z8" s="1026"/>
      <c r="AA8" s="1026">
        <v>76</v>
      </c>
      <c r="AB8" s="1026"/>
      <c r="AC8" s="1026"/>
      <c r="AD8" s="1026"/>
      <c r="AE8" s="1027"/>
      <c r="AF8" s="1022" t="s">
        <v>122</v>
      </c>
      <c r="AG8" s="1023"/>
      <c r="AH8" s="1023"/>
      <c r="AI8" s="1023"/>
      <c r="AJ8" s="1024"/>
      <c r="AK8" s="1067">
        <v>0</v>
      </c>
      <c r="AL8" s="1068"/>
      <c r="AM8" s="1068"/>
      <c r="AN8" s="1068"/>
      <c r="AO8" s="1068"/>
      <c r="AP8" s="1068">
        <v>186</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548</v>
      </c>
      <c r="BT8" s="980"/>
      <c r="BU8" s="980"/>
      <c r="BV8" s="980"/>
      <c r="BW8" s="980"/>
      <c r="BX8" s="980"/>
      <c r="BY8" s="980"/>
      <c r="BZ8" s="980"/>
      <c r="CA8" s="980"/>
      <c r="CB8" s="980"/>
      <c r="CC8" s="980"/>
      <c r="CD8" s="980"/>
      <c r="CE8" s="980"/>
      <c r="CF8" s="980"/>
      <c r="CG8" s="1001"/>
      <c r="CH8" s="976">
        <v>65</v>
      </c>
      <c r="CI8" s="977"/>
      <c r="CJ8" s="977"/>
      <c r="CK8" s="977"/>
      <c r="CL8" s="978"/>
      <c r="CM8" s="976">
        <v>490</v>
      </c>
      <c r="CN8" s="977"/>
      <c r="CO8" s="977"/>
      <c r="CP8" s="977"/>
      <c r="CQ8" s="978"/>
      <c r="CR8" s="976" t="s">
        <v>552</v>
      </c>
      <c r="CS8" s="977"/>
      <c r="CT8" s="977"/>
      <c r="CU8" s="977"/>
      <c r="CV8" s="978"/>
      <c r="CW8" s="976">
        <v>326</v>
      </c>
      <c r="CX8" s="977"/>
      <c r="CY8" s="977"/>
      <c r="CZ8" s="977"/>
      <c r="DA8" s="978"/>
      <c r="DB8" s="976">
        <v>250</v>
      </c>
      <c r="DC8" s="977"/>
      <c r="DD8" s="977"/>
      <c r="DE8" s="977"/>
      <c r="DF8" s="978"/>
      <c r="DG8" s="976" t="s">
        <v>489</v>
      </c>
      <c r="DH8" s="977"/>
      <c r="DI8" s="977"/>
      <c r="DJ8" s="977"/>
      <c r="DK8" s="978"/>
      <c r="DL8" s="976" t="s">
        <v>489</v>
      </c>
      <c r="DM8" s="977"/>
      <c r="DN8" s="977"/>
      <c r="DO8" s="977"/>
      <c r="DP8" s="978"/>
      <c r="DQ8" s="976" t="s">
        <v>489</v>
      </c>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1386</v>
      </c>
      <c r="R9" s="1026"/>
      <c r="S9" s="1026"/>
      <c r="T9" s="1026"/>
      <c r="U9" s="1026"/>
      <c r="V9" s="1026">
        <v>1386</v>
      </c>
      <c r="W9" s="1026"/>
      <c r="X9" s="1026"/>
      <c r="Y9" s="1026"/>
      <c r="Z9" s="1026"/>
      <c r="AA9" s="1026" t="s">
        <v>489</v>
      </c>
      <c r="AB9" s="1026"/>
      <c r="AC9" s="1026"/>
      <c r="AD9" s="1026"/>
      <c r="AE9" s="1027"/>
      <c r="AF9" s="1022" t="s">
        <v>122</v>
      </c>
      <c r="AG9" s="1023"/>
      <c r="AH9" s="1023"/>
      <c r="AI9" s="1023"/>
      <c r="AJ9" s="1024"/>
      <c r="AK9" s="1067">
        <v>586</v>
      </c>
      <c r="AL9" s="1068"/>
      <c r="AM9" s="1068"/>
      <c r="AN9" s="1068"/>
      <c r="AO9" s="1068"/>
      <c r="AP9" s="1068">
        <v>796</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549</v>
      </c>
      <c r="BT9" s="980"/>
      <c r="BU9" s="980"/>
      <c r="BV9" s="980"/>
      <c r="BW9" s="980"/>
      <c r="BX9" s="980"/>
      <c r="BY9" s="980"/>
      <c r="BZ9" s="980"/>
      <c r="CA9" s="980"/>
      <c r="CB9" s="980"/>
      <c r="CC9" s="980"/>
      <c r="CD9" s="980"/>
      <c r="CE9" s="980"/>
      <c r="CF9" s="980"/>
      <c r="CG9" s="1001"/>
      <c r="CH9" s="976">
        <v>1</v>
      </c>
      <c r="CI9" s="977"/>
      <c r="CJ9" s="977"/>
      <c r="CK9" s="977"/>
      <c r="CL9" s="978"/>
      <c r="CM9" s="976">
        <v>226</v>
      </c>
      <c r="CN9" s="977"/>
      <c r="CO9" s="977"/>
      <c r="CP9" s="977"/>
      <c r="CQ9" s="978"/>
      <c r="CR9" s="976">
        <v>199</v>
      </c>
      <c r="CS9" s="977"/>
      <c r="CT9" s="977"/>
      <c r="CU9" s="977"/>
      <c r="CV9" s="978"/>
      <c r="CW9" s="976" t="s">
        <v>489</v>
      </c>
      <c r="CX9" s="977"/>
      <c r="CY9" s="977"/>
      <c r="CZ9" s="977"/>
      <c r="DA9" s="978"/>
      <c r="DB9" s="976" t="s">
        <v>489</v>
      </c>
      <c r="DC9" s="977"/>
      <c r="DD9" s="977"/>
      <c r="DE9" s="977"/>
      <c r="DF9" s="978"/>
      <c r="DG9" s="976" t="s">
        <v>489</v>
      </c>
      <c r="DH9" s="977"/>
      <c r="DI9" s="977"/>
      <c r="DJ9" s="977"/>
      <c r="DK9" s="978"/>
      <c r="DL9" s="976" t="s">
        <v>489</v>
      </c>
      <c r="DM9" s="977"/>
      <c r="DN9" s="977"/>
      <c r="DO9" s="977"/>
      <c r="DP9" s="978"/>
      <c r="DQ9" s="976" t="s">
        <v>489</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550</v>
      </c>
      <c r="BT10" s="980"/>
      <c r="BU10" s="980"/>
      <c r="BV10" s="980"/>
      <c r="BW10" s="980"/>
      <c r="BX10" s="980"/>
      <c r="BY10" s="980"/>
      <c r="BZ10" s="980"/>
      <c r="CA10" s="980"/>
      <c r="CB10" s="980"/>
      <c r="CC10" s="980"/>
      <c r="CD10" s="980"/>
      <c r="CE10" s="980"/>
      <c r="CF10" s="980"/>
      <c r="CG10" s="1001"/>
      <c r="CH10" s="976">
        <v>3</v>
      </c>
      <c r="CI10" s="977"/>
      <c r="CJ10" s="977"/>
      <c r="CK10" s="977"/>
      <c r="CL10" s="978"/>
      <c r="CM10" s="976">
        <v>181</v>
      </c>
      <c r="CN10" s="977"/>
      <c r="CO10" s="977"/>
      <c r="CP10" s="977"/>
      <c r="CQ10" s="978"/>
      <c r="CR10" s="976">
        <v>140</v>
      </c>
      <c r="CS10" s="977"/>
      <c r="CT10" s="977"/>
      <c r="CU10" s="977"/>
      <c r="CV10" s="978"/>
      <c r="CW10" s="976" t="s">
        <v>489</v>
      </c>
      <c r="CX10" s="977"/>
      <c r="CY10" s="977"/>
      <c r="CZ10" s="977"/>
      <c r="DA10" s="978"/>
      <c r="DB10" s="976" t="s">
        <v>489</v>
      </c>
      <c r="DC10" s="977"/>
      <c r="DD10" s="977"/>
      <c r="DE10" s="977"/>
      <c r="DF10" s="978"/>
      <c r="DG10" s="976" t="s">
        <v>489</v>
      </c>
      <c r="DH10" s="977"/>
      <c r="DI10" s="977"/>
      <c r="DJ10" s="977"/>
      <c r="DK10" s="978"/>
      <c r="DL10" s="976" t="s">
        <v>489</v>
      </c>
      <c r="DM10" s="977"/>
      <c r="DN10" s="977"/>
      <c r="DO10" s="977"/>
      <c r="DP10" s="978"/>
      <c r="DQ10" s="976" t="s">
        <v>489</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551</v>
      </c>
      <c r="BT11" s="980"/>
      <c r="BU11" s="980"/>
      <c r="BV11" s="980"/>
      <c r="BW11" s="980"/>
      <c r="BX11" s="980"/>
      <c r="BY11" s="980"/>
      <c r="BZ11" s="980"/>
      <c r="CA11" s="980"/>
      <c r="CB11" s="980"/>
      <c r="CC11" s="980"/>
      <c r="CD11" s="980"/>
      <c r="CE11" s="980"/>
      <c r="CF11" s="980"/>
      <c r="CG11" s="1001"/>
      <c r="CH11" s="976">
        <v>11</v>
      </c>
      <c r="CI11" s="977"/>
      <c r="CJ11" s="977"/>
      <c r="CK11" s="977"/>
      <c r="CL11" s="978"/>
      <c r="CM11" s="976">
        <v>263</v>
      </c>
      <c r="CN11" s="977"/>
      <c r="CO11" s="977"/>
      <c r="CP11" s="977"/>
      <c r="CQ11" s="978"/>
      <c r="CR11" s="976">
        <v>10</v>
      </c>
      <c r="CS11" s="977"/>
      <c r="CT11" s="977"/>
      <c r="CU11" s="977"/>
      <c r="CV11" s="978"/>
      <c r="CW11" s="976" t="s">
        <v>489</v>
      </c>
      <c r="CX11" s="977"/>
      <c r="CY11" s="977"/>
      <c r="CZ11" s="977"/>
      <c r="DA11" s="978"/>
      <c r="DB11" s="976" t="s">
        <v>489</v>
      </c>
      <c r="DC11" s="977"/>
      <c r="DD11" s="977"/>
      <c r="DE11" s="977"/>
      <c r="DF11" s="978"/>
      <c r="DG11" s="976" t="s">
        <v>489</v>
      </c>
      <c r="DH11" s="977"/>
      <c r="DI11" s="977"/>
      <c r="DJ11" s="977"/>
      <c r="DK11" s="978"/>
      <c r="DL11" s="976" t="s">
        <v>489</v>
      </c>
      <c r="DM11" s="977"/>
      <c r="DN11" s="977"/>
      <c r="DO11" s="977"/>
      <c r="DP11" s="978"/>
      <c r="DQ11" s="976" t="s">
        <v>489</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185261</v>
      </c>
      <c r="R23" s="1048"/>
      <c r="S23" s="1048"/>
      <c r="T23" s="1048"/>
      <c r="U23" s="1048"/>
      <c r="V23" s="1048">
        <v>178937</v>
      </c>
      <c r="W23" s="1048"/>
      <c r="X23" s="1048"/>
      <c r="Y23" s="1048"/>
      <c r="Z23" s="1048"/>
      <c r="AA23" s="1048">
        <v>6324</v>
      </c>
      <c r="AB23" s="1048"/>
      <c r="AC23" s="1048"/>
      <c r="AD23" s="1048"/>
      <c r="AE23" s="1055"/>
      <c r="AF23" s="1056">
        <v>5678</v>
      </c>
      <c r="AG23" s="1048"/>
      <c r="AH23" s="1048"/>
      <c r="AI23" s="1048"/>
      <c r="AJ23" s="1057"/>
      <c r="AK23" s="1058"/>
      <c r="AL23" s="1059"/>
      <c r="AM23" s="1059"/>
      <c r="AN23" s="1059"/>
      <c r="AO23" s="1059"/>
      <c r="AP23" s="1048">
        <v>88441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40038</v>
      </c>
      <c r="R28" s="1038"/>
      <c r="S28" s="1038"/>
      <c r="T28" s="1038"/>
      <c r="U28" s="1038"/>
      <c r="V28" s="1038">
        <v>39493</v>
      </c>
      <c r="W28" s="1038"/>
      <c r="X28" s="1038"/>
      <c r="Y28" s="1038"/>
      <c r="Z28" s="1038"/>
      <c r="AA28" s="1038">
        <v>545</v>
      </c>
      <c r="AB28" s="1038"/>
      <c r="AC28" s="1038"/>
      <c r="AD28" s="1038"/>
      <c r="AE28" s="1039"/>
      <c r="AF28" s="1040">
        <v>545</v>
      </c>
      <c r="AG28" s="1038"/>
      <c r="AH28" s="1038"/>
      <c r="AI28" s="1038"/>
      <c r="AJ28" s="1041"/>
      <c r="AK28" s="1029">
        <v>4255</v>
      </c>
      <c r="AL28" s="1030"/>
      <c r="AM28" s="1030"/>
      <c r="AN28" s="1030"/>
      <c r="AO28" s="1030"/>
      <c r="AP28" s="1030" t="s">
        <v>489</v>
      </c>
      <c r="AQ28" s="1030"/>
      <c r="AR28" s="1030"/>
      <c r="AS28" s="1030"/>
      <c r="AT28" s="1030"/>
      <c r="AU28" s="1030" t="s">
        <v>489</v>
      </c>
      <c r="AV28" s="1030"/>
      <c r="AW28" s="1030"/>
      <c r="AX28" s="1030"/>
      <c r="AY28" s="1030"/>
      <c r="AZ28" s="1031" t="s">
        <v>489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41141</v>
      </c>
      <c r="R29" s="1026"/>
      <c r="S29" s="1026"/>
      <c r="T29" s="1026"/>
      <c r="U29" s="1026"/>
      <c r="V29" s="1026">
        <v>40359</v>
      </c>
      <c r="W29" s="1026"/>
      <c r="X29" s="1026"/>
      <c r="Y29" s="1026"/>
      <c r="Z29" s="1026"/>
      <c r="AA29" s="1026">
        <v>782</v>
      </c>
      <c r="AB29" s="1026"/>
      <c r="AC29" s="1026"/>
      <c r="AD29" s="1026"/>
      <c r="AE29" s="1027"/>
      <c r="AF29" s="1022">
        <v>782</v>
      </c>
      <c r="AG29" s="1023"/>
      <c r="AH29" s="1023"/>
      <c r="AI29" s="1023"/>
      <c r="AJ29" s="1024"/>
      <c r="AK29" s="967">
        <v>7376</v>
      </c>
      <c r="AL29" s="958"/>
      <c r="AM29" s="958"/>
      <c r="AN29" s="958"/>
      <c r="AO29" s="958"/>
      <c r="AP29" s="958" t="s">
        <v>489</v>
      </c>
      <c r="AQ29" s="958"/>
      <c r="AR29" s="958"/>
      <c r="AS29" s="958"/>
      <c r="AT29" s="958"/>
      <c r="AU29" s="958" t="s">
        <v>489</v>
      </c>
      <c r="AV29" s="958"/>
      <c r="AW29" s="958"/>
      <c r="AX29" s="958"/>
      <c r="AY29" s="958"/>
      <c r="AZ29" s="1028" t="s">
        <v>489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7716</v>
      </c>
      <c r="R30" s="1026"/>
      <c r="S30" s="1026"/>
      <c r="T30" s="1026"/>
      <c r="U30" s="1026"/>
      <c r="V30" s="1026">
        <v>7429</v>
      </c>
      <c r="W30" s="1026"/>
      <c r="X30" s="1026"/>
      <c r="Y30" s="1026"/>
      <c r="Z30" s="1026"/>
      <c r="AA30" s="1026">
        <v>287</v>
      </c>
      <c r="AB30" s="1026"/>
      <c r="AC30" s="1026"/>
      <c r="AD30" s="1026"/>
      <c r="AE30" s="1027"/>
      <c r="AF30" s="1022">
        <v>287</v>
      </c>
      <c r="AG30" s="1023"/>
      <c r="AH30" s="1023"/>
      <c r="AI30" s="1023"/>
      <c r="AJ30" s="1024"/>
      <c r="AK30" s="967">
        <v>1308</v>
      </c>
      <c r="AL30" s="958"/>
      <c r="AM30" s="958"/>
      <c r="AN30" s="958"/>
      <c r="AO30" s="958"/>
      <c r="AP30" s="958" t="s">
        <v>489</v>
      </c>
      <c r="AQ30" s="958"/>
      <c r="AR30" s="958"/>
      <c r="AS30" s="958"/>
      <c r="AT30" s="958"/>
      <c r="AU30" s="958" t="s">
        <v>489</v>
      </c>
      <c r="AV30" s="958"/>
      <c r="AW30" s="958"/>
      <c r="AX30" s="958"/>
      <c r="AY30" s="958"/>
      <c r="AZ30" s="1028" t="s">
        <v>489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21640</v>
      </c>
      <c r="R31" s="1026"/>
      <c r="S31" s="1026"/>
      <c r="T31" s="1026"/>
      <c r="U31" s="1026"/>
      <c r="V31" s="1026">
        <v>22299</v>
      </c>
      <c r="W31" s="1026"/>
      <c r="X31" s="1026"/>
      <c r="Y31" s="1026"/>
      <c r="Z31" s="1026"/>
      <c r="AA31" s="1026">
        <v>-659</v>
      </c>
      <c r="AB31" s="1026"/>
      <c r="AC31" s="1026"/>
      <c r="AD31" s="1026"/>
      <c r="AE31" s="1027"/>
      <c r="AF31" s="1022">
        <v>8333</v>
      </c>
      <c r="AG31" s="1023"/>
      <c r="AH31" s="1023"/>
      <c r="AI31" s="1023"/>
      <c r="AJ31" s="1024"/>
      <c r="AK31" s="967">
        <v>2468</v>
      </c>
      <c r="AL31" s="958"/>
      <c r="AM31" s="958"/>
      <c r="AN31" s="958"/>
      <c r="AO31" s="958"/>
      <c r="AP31" s="958">
        <v>6579</v>
      </c>
      <c r="AQ31" s="958"/>
      <c r="AR31" s="958"/>
      <c r="AS31" s="958"/>
      <c r="AT31" s="958"/>
      <c r="AU31" s="958">
        <v>4211</v>
      </c>
      <c r="AV31" s="958"/>
      <c r="AW31" s="958"/>
      <c r="AX31" s="958"/>
      <c r="AY31" s="958"/>
      <c r="AZ31" s="1028" t="s">
        <v>489</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395</v>
      </c>
      <c r="C32" s="1018"/>
      <c r="D32" s="1018"/>
      <c r="E32" s="1018"/>
      <c r="F32" s="1018"/>
      <c r="G32" s="1018"/>
      <c r="H32" s="1018"/>
      <c r="I32" s="1018"/>
      <c r="J32" s="1018"/>
      <c r="K32" s="1018"/>
      <c r="L32" s="1018"/>
      <c r="M32" s="1018"/>
      <c r="N32" s="1018"/>
      <c r="O32" s="1018"/>
      <c r="P32" s="1019"/>
      <c r="Q32" s="1025">
        <v>7423</v>
      </c>
      <c r="R32" s="1026"/>
      <c r="S32" s="1026"/>
      <c r="T32" s="1026"/>
      <c r="U32" s="1026"/>
      <c r="V32" s="1026">
        <v>7053</v>
      </c>
      <c r="W32" s="1026"/>
      <c r="X32" s="1026"/>
      <c r="Y32" s="1026"/>
      <c r="Z32" s="1026"/>
      <c r="AA32" s="1026">
        <v>370</v>
      </c>
      <c r="AB32" s="1026"/>
      <c r="AC32" s="1026"/>
      <c r="AD32" s="1026"/>
      <c r="AE32" s="1027"/>
      <c r="AF32" s="1022">
        <v>3935</v>
      </c>
      <c r="AG32" s="1023"/>
      <c r="AH32" s="1023"/>
      <c r="AI32" s="1023"/>
      <c r="AJ32" s="1024"/>
      <c r="AK32" s="967">
        <v>419</v>
      </c>
      <c r="AL32" s="958"/>
      <c r="AM32" s="958"/>
      <c r="AN32" s="958"/>
      <c r="AO32" s="958"/>
      <c r="AP32" s="958">
        <v>22758</v>
      </c>
      <c r="AQ32" s="958"/>
      <c r="AR32" s="958"/>
      <c r="AS32" s="958"/>
      <c r="AT32" s="958"/>
      <c r="AU32" s="958">
        <v>1047</v>
      </c>
      <c r="AV32" s="958"/>
      <c r="AW32" s="958"/>
      <c r="AX32" s="958"/>
      <c r="AY32" s="958"/>
      <c r="AZ32" s="1028" t="s">
        <v>489</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396</v>
      </c>
      <c r="C33" s="1018"/>
      <c r="D33" s="1018"/>
      <c r="E33" s="1018"/>
      <c r="F33" s="1018"/>
      <c r="G33" s="1018"/>
      <c r="H33" s="1018"/>
      <c r="I33" s="1018"/>
      <c r="J33" s="1018"/>
      <c r="K33" s="1018"/>
      <c r="L33" s="1018"/>
      <c r="M33" s="1018"/>
      <c r="N33" s="1018"/>
      <c r="O33" s="1018"/>
      <c r="P33" s="1019"/>
      <c r="Q33" s="1025">
        <v>10415</v>
      </c>
      <c r="R33" s="1026"/>
      <c r="S33" s="1026"/>
      <c r="T33" s="1026"/>
      <c r="U33" s="1026"/>
      <c r="V33" s="1026">
        <v>10279</v>
      </c>
      <c r="W33" s="1026"/>
      <c r="X33" s="1026"/>
      <c r="Y33" s="1026"/>
      <c r="Z33" s="1026"/>
      <c r="AA33" s="1026">
        <v>136</v>
      </c>
      <c r="AB33" s="1026"/>
      <c r="AC33" s="1026"/>
      <c r="AD33" s="1026"/>
      <c r="AE33" s="1027"/>
      <c r="AF33" s="1022">
        <v>5700</v>
      </c>
      <c r="AG33" s="1023"/>
      <c r="AH33" s="1023"/>
      <c r="AI33" s="1023"/>
      <c r="AJ33" s="1024"/>
      <c r="AK33" s="967">
        <v>2882</v>
      </c>
      <c r="AL33" s="958"/>
      <c r="AM33" s="958"/>
      <c r="AN33" s="958"/>
      <c r="AO33" s="958"/>
      <c r="AP33" s="958">
        <v>25989</v>
      </c>
      <c r="AQ33" s="958"/>
      <c r="AR33" s="958"/>
      <c r="AS33" s="958"/>
      <c r="AT33" s="958"/>
      <c r="AU33" s="958">
        <v>24300</v>
      </c>
      <c r="AV33" s="958"/>
      <c r="AW33" s="958"/>
      <c r="AX33" s="958"/>
      <c r="AY33" s="958"/>
      <c r="AZ33" s="1028" t="s">
        <v>489</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19581</v>
      </c>
      <c r="AG63" s="946"/>
      <c r="AH63" s="946"/>
      <c r="AI63" s="946"/>
      <c r="AJ63" s="1009"/>
      <c r="AK63" s="1010"/>
      <c r="AL63" s="950"/>
      <c r="AM63" s="950"/>
      <c r="AN63" s="950"/>
      <c r="AO63" s="950"/>
      <c r="AP63" s="946">
        <v>55326</v>
      </c>
      <c r="AQ63" s="946"/>
      <c r="AR63" s="946"/>
      <c r="AS63" s="946"/>
      <c r="AT63" s="946"/>
      <c r="AU63" s="946">
        <v>29558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400</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553</v>
      </c>
      <c r="C68" s="973"/>
      <c r="D68" s="973"/>
      <c r="E68" s="973"/>
      <c r="F68" s="973"/>
      <c r="G68" s="973"/>
      <c r="H68" s="973"/>
      <c r="I68" s="973"/>
      <c r="J68" s="973"/>
      <c r="K68" s="973"/>
      <c r="L68" s="973"/>
      <c r="M68" s="973"/>
      <c r="N68" s="973"/>
      <c r="O68" s="973"/>
      <c r="P68" s="974"/>
      <c r="Q68" s="975">
        <v>4449</v>
      </c>
      <c r="R68" s="969"/>
      <c r="S68" s="969"/>
      <c r="T68" s="969"/>
      <c r="U68" s="969"/>
      <c r="V68" s="969">
        <v>3922</v>
      </c>
      <c r="W68" s="969"/>
      <c r="X68" s="969"/>
      <c r="Y68" s="969"/>
      <c r="Z68" s="969"/>
      <c r="AA68" s="969">
        <v>527</v>
      </c>
      <c r="AB68" s="969"/>
      <c r="AC68" s="969"/>
      <c r="AD68" s="969"/>
      <c r="AE68" s="969"/>
      <c r="AF68" s="969">
        <v>527</v>
      </c>
      <c r="AG68" s="969"/>
      <c r="AH68" s="969"/>
      <c r="AI68" s="969"/>
      <c r="AJ68" s="969"/>
      <c r="AK68" s="969" t="s">
        <v>489</v>
      </c>
      <c r="AL68" s="969"/>
      <c r="AM68" s="969"/>
      <c r="AN68" s="969"/>
      <c r="AO68" s="969"/>
      <c r="AP68" s="969">
        <v>5650</v>
      </c>
      <c r="AQ68" s="969"/>
      <c r="AR68" s="969"/>
      <c r="AS68" s="969"/>
      <c r="AT68" s="969"/>
      <c r="AU68" s="969">
        <v>3825</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554</v>
      </c>
      <c r="C69" s="962"/>
      <c r="D69" s="962"/>
      <c r="E69" s="962"/>
      <c r="F69" s="962"/>
      <c r="G69" s="962"/>
      <c r="H69" s="962"/>
      <c r="I69" s="962"/>
      <c r="J69" s="962"/>
      <c r="K69" s="962"/>
      <c r="L69" s="962"/>
      <c r="M69" s="962"/>
      <c r="N69" s="962"/>
      <c r="O69" s="962"/>
      <c r="P69" s="963"/>
      <c r="Q69" s="964">
        <v>230</v>
      </c>
      <c r="R69" s="958"/>
      <c r="S69" s="958"/>
      <c r="T69" s="958"/>
      <c r="U69" s="958"/>
      <c r="V69" s="958">
        <v>195</v>
      </c>
      <c r="W69" s="958"/>
      <c r="X69" s="958"/>
      <c r="Y69" s="958"/>
      <c r="Z69" s="958"/>
      <c r="AA69" s="958">
        <v>35</v>
      </c>
      <c r="AB69" s="958"/>
      <c r="AC69" s="958"/>
      <c r="AD69" s="958"/>
      <c r="AE69" s="958"/>
      <c r="AF69" s="958">
        <v>35</v>
      </c>
      <c r="AG69" s="958"/>
      <c r="AH69" s="958"/>
      <c r="AI69" s="958"/>
      <c r="AJ69" s="958"/>
      <c r="AK69" s="958" t="s">
        <v>552</v>
      </c>
      <c r="AL69" s="958"/>
      <c r="AM69" s="958"/>
      <c r="AN69" s="958"/>
      <c r="AO69" s="958"/>
      <c r="AP69" s="958" t="s">
        <v>552</v>
      </c>
      <c r="AQ69" s="958"/>
      <c r="AR69" s="958"/>
      <c r="AS69" s="958"/>
      <c r="AT69" s="958"/>
      <c r="AU69" s="958" t="s">
        <v>552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555</v>
      </c>
      <c r="C70" s="962"/>
      <c r="D70" s="962"/>
      <c r="E70" s="962"/>
      <c r="F70" s="962"/>
      <c r="G70" s="962"/>
      <c r="H70" s="962"/>
      <c r="I70" s="962"/>
      <c r="J70" s="962"/>
      <c r="K70" s="962"/>
      <c r="L70" s="962"/>
      <c r="M70" s="962"/>
      <c r="N70" s="962"/>
      <c r="O70" s="962"/>
      <c r="P70" s="963"/>
      <c r="Q70" s="964">
        <v>1359863</v>
      </c>
      <c r="R70" s="958"/>
      <c r="S70" s="958"/>
      <c r="T70" s="958"/>
      <c r="U70" s="958"/>
      <c r="V70" s="958">
        <v>1332205</v>
      </c>
      <c r="W70" s="958"/>
      <c r="X70" s="958"/>
      <c r="Y70" s="958"/>
      <c r="Z70" s="958"/>
      <c r="AA70" s="958">
        <v>27658</v>
      </c>
      <c r="AB70" s="958"/>
      <c r="AC70" s="958"/>
      <c r="AD70" s="958"/>
      <c r="AE70" s="958"/>
      <c r="AF70" s="958">
        <v>27658</v>
      </c>
      <c r="AG70" s="958"/>
      <c r="AH70" s="958"/>
      <c r="AI70" s="958"/>
      <c r="AJ70" s="958"/>
      <c r="AK70" s="958">
        <v>9500</v>
      </c>
      <c r="AL70" s="958"/>
      <c r="AM70" s="958"/>
      <c r="AN70" s="958"/>
      <c r="AO70" s="958"/>
      <c r="AP70" s="958" t="s">
        <v>552</v>
      </c>
      <c r="AQ70" s="958"/>
      <c r="AR70" s="958"/>
      <c r="AS70" s="958"/>
      <c r="AT70" s="958"/>
      <c r="AU70" s="958" t="s">
        <v>552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556</v>
      </c>
      <c r="C71" s="962"/>
      <c r="D71" s="962"/>
      <c r="E71" s="962"/>
      <c r="F71" s="962"/>
      <c r="G71" s="962"/>
      <c r="H71" s="962"/>
      <c r="I71" s="962"/>
      <c r="J71" s="962"/>
      <c r="K71" s="962"/>
      <c r="L71" s="962"/>
      <c r="M71" s="962"/>
      <c r="N71" s="962"/>
      <c r="O71" s="962"/>
      <c r="P71" s="963"/>
      <c r="Q71" s="964">
        <v>131</v>
      </c>
      <c r="R71" s="958"/>
      <c r="S71" s="958"/>
      <c r="T71" s="958"/>
      <c r="U71" s="958"/>
      <c r="V71" s="958">
        <v>126</v>
      </c>
      <c r="W71" s="958"/>
      <c r="X71" s="958"/>
      <c r="Y71" s="958"/>
      <c r="Z71" s="958"/>
      <c r="AA71" s="958">
        <v>5</v>
      </c>
      <c r="AB71" s="958"/>
      <c r="AC71" s="958"/>
      <c r="AD71" s="958"/>
      <c r="AE71" s="958"/>
      <c r="AF71" s="958">
        <v>5</v>
      </c>
      <c r="AG71" s="958"/>
      <c r="AH71" s="958"/>
      <c r="AI71" s="958"/>
      <c r="AJ71" s="958"/>
      <c r="AK71" s="958" t="s">
        <v>552</v>
      </c>
      <c r="AL71" s="958"/>
      <c r="AM71" s="958"/>
      <c r="AN71" s="958"/>
      <c r="AO71" s="958"/>
      <c r="AP71" s="958" t="s">
        <v>552</v>
      </c>
      <c r="AQ71" s="958"/>
      <c r="AR71" s="958"/>
      <c r="AS71" s="958"/>
      <c r="AT71" s="958"/>
      <c r="AU71" s="958" t="s">
        <v>552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557</v>
      </c>
      <c r="C72" s="962"/>
      <c r="D72" s="962"/>
      <c r="E72" s="962"/>
      <c r="F72" s="962"/>
      <c r="G72" s="962"/>
      <c r="H72" s="962"/>
      <c r="I72" s="962"/>
      <c r="J72" s="962"/>
      <c r="K72" s="962"/>
      <c r="L72" s="962"/>
      <c r="M72" s="962"/>
      <c r="N72" s="962"/>
      <c r="O72" s="962"/>
      <c r="P72" s="963"/>
      <c r="Q72" s="964">
        <v>87370</v>
      </c>
      <c r="R72" s="958"/>
      <c r="S72" s="958"/>
      <c r="T72" s="958"/>
      <c r="U72" s="958"/>
      <c r="V72" s="958">
        <v>81204</v>
      </c>
      <c r="W72" s="958"/>
      <c r="X72" s="958"/>
      <c r="Y72" s="958"/>
      <c r="Z72" s="958"/>
      <c r="AA72" s="958">
        <v>6166</v>
      </c>
      <c r="AB72" s="958"/>
      <c r="AC72" s="958"/>
      <c r="AD72" s="958"/>
      <c r="AE72" s="958"/>
      <c r="AF72" s="958">
        <v>13225</v>
      </c>
      <c r="AG72" s="958"/>
      <c r="AH72" s="958"/>
      <c r="AI72" s="958"/>
      <c r="AJ72" s="958"/>
      <c r="AK72" s="958" t="s">
        <v>552</v>
      </c>
      <c r="AL72" s="958"/>
      <c r="AM72" s="958"/>
      <c r="AN72" s="958"/>
      <c r="AO72" s="958"/>
      <c r="AP72" s="958" t="s">
        <v>552</v>
      </c>
      <c r="AQ72" s="958"/>
      <c r="AR72" s="958"/>
      <c r="AS72" s="958"/>
      <c r="AT72" s="958"/>
      <c r="AU72" s="958" t="s">
        <v>552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559</v>
      </c>
      <c r="C73" s="962"/>
      <c r="D73" s="962"/>
      <c r="E73" s="962"/>
      <c r="F73" s="962"/>
      <c r="G73" s="962"/>
      <c r="H73" s="962"/>
      <c r="I73" s="962"/>
      <c r="J73" s="962"/>
      <c r="K73" s="962"/>
      <c r="L73" s="962"/>
      <c r="M73" s="962"/>
      <c r="N73" s="962"/>
      <c r="O73" s="962"/>
      <c r="P73" s="963"/>
      <c r="Q73" s="964">
        <v>38885</v>
      </c>
      <c r="R73" s="958"/>
      <c r="S73" s="958"/>
      <c r="T73" s="958"/>
      <c r="U73" s="958"/>
      <c r="V73" s="958">
        <v>35641</v>
      </c>
      <c r="W73" s="958"/>
      <c r="X73" s="958"/>
      <c r="Y73" s="958"/>
      <c r="Z73" s="958"/>
      <c r="AA73" s="958">
        <v>3244</v>
      </c>
      <c r="AB73" s="958"/>
      <c r="AC73" s="958"/>
      <c r="AD73" s="958"/>
      <c r="AE73" s="958"/>
      <c r="AF73" s="958">
        <v>26209</v>
      </c>
      <c r="AG73" s="958"/>
      <c r="AH73" s="958"/>
      <c r="AI73" s="958"/>
      <c r="AJ73" s="958"/>
      <c r="AK73" s="958" t="s">
        <v>552</v>
      </c>
      <c r="AL73" s="958"/>
      <c r="AM73" s="958"/>
      <c r="AN73" s="958"/>
      <c r="AO73" s="958"/>
      <c r="AP73" s="958">
        <v>94795</v>
      </c>
      <c r="AQ73" s="958"/>
      <c r="AR73" s="958"/>
      <c r="AS73" s="958"/>
      <c r="AT73" s="958"/>
      <c r="AU73" s="958" t="s">
        <v>552</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558</v>
      </c>
      <c r="C74" s="962"/>
      <c r="D74" s="962"/>
      <c r="E74" s="962"/>
      <c r="F74" s="962"/>
      <c r="G74" s="962"/>
      <c r="H74" s="962"/>
      <c r="I74" s="962"/>
      <c r="J74" s="962"/>
      <c r="K74" s="962"/>
      <c r="L74" s="962"/>
      <c r="M74" s="962"/>
      <c r="N74" s="962"/>
      <c r="O74" s="962"/>
      <c r="P74" s="963"/>
      <c r="Q74" s="964">
        <v>6635</v>
      </c>
      <c r="R74" s="958"/>
      <c r="S74" s="958"/>
      <c r="T74" s="958"/>
      <c r="U74" s="958"/>
      <c r="V74" s="958">
        <v>5820</v>
      </c>
      <c r="W74" s="958"/>
      <c r="X74" s="958"/>
      <c r="Y74" s="958"/>
      <c r="Z74" s="958"/>
      <c r="AA74" s="958">
        <v>815</v>
      </c>
      <c r="AB74" s="958"/>
      <c r="AC74" s="958"/>
      <c r="AD74" s="958"/>
      <c r="AE74" s="958"/>
      <c r="AF74" s="958">
        <v>19303</v>
      </c>
      <c r="AG74" s="958"/>
      <c r="AH74" s="958"/>
      <c r="AI74" s="958"/>
      <c r="AJ74" s="958"/>
      <c r="AK74" s="958" t="s">
        <v>552</v>
      </c>
      <c r="AL74" s="958"/>
      <c r="AM74" s="958"/>
      <c r="AN74" s="958"/>
      <c r="AO74" s="958"/>
      <c r="AP74" s="958">
        <v>22689</v>
      </c>
      <c r="AQ74" s="958"/>
      <c r="AR74" s="958"/>
      <c r="AS74" s="958"/>
      <c r="AT74" s="958"/>
      <c r="AU74" s="958" t="s">
        <v>552</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86962</v>
      </c>
      <c r="AG88" s="946"/>
      <c r="AH88" s="946"/>
      <c r="AI88" s="946"/>
      <c r="AJ88" s="946"/>
      <c r="AK88" s="950"/>
      <c r="AL88" s="950"/>
      <c r="AM88" s="950"/>
      <c r="AN88" s="950"/>
      <c r="AO88" s="950"/>
      <c r="AP88" s="946">
        <v>123134</v>
      </c>
      <c r="AQ88" s="946"/>
      <c r="AR88" s="946"/>
      <c r="AS88" s="946"/>
      <c r="AT88" s="946"/>
      <c r="AU88" s="946">
        <v>3825</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354</v>
      </c>
      <c r="CS102" s="940"/>
      <c r="CT102" s="940"/>
      <c r="CU102" s="940"/>
      <c r="CV102" s="941"/>
      <c r="CW102" s="939">
        <v>338</v>
      </c>
      <c r="CX102" s="940"/>
      <c r="CY102" s="940"/>
      <c r="CZ102" s="940"/>
      <c r="DA102" s="941"/>
      <c r="DB102" s="939">
        <v>250</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2">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9617408</v>
      </c>
      <c r="AB110" s="876"/>
      <c r="AC110" s="876"/>
      <c r="AD110" s="876"/>
      <c r="AE110" s="877"/>
      <c r="AF110" s="878">
        <v>9297253</v>
      </c>
      <c r="AG110" s="876"/>
      <c r="AH110" s="876"/>
      <c r="AI110" s="876"/>
      <c r="AJ110" s="877"/>
      <c r="AK110" s="878">
        <v>9007775</v>
      </c>
      <c r="AL110" s="876"/>
      <c r="AM110" s="876"/>
      <c r="AN110" s="876"/>
      <c r="AO110" s="877"/>
      <c r="AP110" s="879">
        <v>10.7</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90150867</v>
      </c>
      <c r="BR110" s="829"/>
      <c r="BS110" s="829"/>
      <c r="BT110" s="829"/>
      <c r="BU110" s="829"/>
      <c r="BV110" s="829">
        <v>90628496</v>
      </c>
      <c r="BW110" s="829"/>
      <c r="BX110" s="829"/>
      <c r="BY110" s="829"/>
      <c r="BZ110" s="829"/>
      <c r="CA110" s="829">
        <v>88441343</v>
      </c>
      <c r="CB110" s="829"/>
      <c r="CC110" s="829"/>
      <c r="CD110" s="829"/>
      <c r="CE110" s="829"/>
      <c r="CF110" s="853">
        <v>105.4</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31528706</v>
      </c>
      <c r="BR112" s="804"/>
      <c r="BS112" s="804"/>
      <c r="BT112" s="804"/>
      <c r="BU112" s="804"/>
      <c r="BV112" s="804">
        <v>30634554</v>
      </c>
      <c r="BW112" s="804"/>
      <c r="BX112" s="804"/>
      <c r="BY112" s="804"/>
      <c r="BZ112" s="804"/>
      <c r="CA112" s="804">
        <v>29557218</v>
      </c>
      <c r="CB112" s="804"/>
      <c r="CC112" s="804"/>
      <c r="CD112" s="804"/>
      <c r="CE112" s="804"/>
      <c r="CF112" s="862">
        <v>35.200000000000003</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3273141</v>
      </c>
      <c r="AB113" s="906"/>
      <c r="AC113" s="906"/>
      <c r="AD113" s="906"/>
      <c r="AE113" s="907"/>
      <c r="AF113" s="908">
        <v>3271060</v>
      </c>
      <c r="AG113" s="906"/>
      <c r="AH113" s="906"/>
      <c r="AI113" s="906"/>
      <c r="AJ113" s="907"/>
      <c r="AK113" s="908">
        <v>3268486</v>
      </c>
      <c r="AL113" s="906"/>
      <c r="AM113" s="906"/>
      <c r="AN113" s="906"/>
      <c r="AO113" s="907"/>
      <c r="AP113" s="909">
        <v>3.9</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5335277</v>
      </c>
      <c r="BR113" s="804"/>
      <c r="BS113" s="804"/>
      <c r="BT113" s="804"/>
      <c r="BU113" s="804"/>
      <c r="BV113" s="804">
        <v>4580084</v>
      </c>
      <c r="BW113" s="804"/>
      <c r="BX113" s="804"/>
      <c r="BY113" s="804"/>
      <c r="BZ113" s="804"/>
      <c r="CA113" s="804">
        <v>3825006</v>
      </c>
      <c r="CB113" s="804"/>
      <c r="CC113" s="804"/>
      <c r="CD113" s="804"/>
      <c r="CE113" s="804"/>
      <c r="CF113" s="862">
        <v>4.5999999999999996</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431386</v>
      </c>
      <c r="AB114" s="767"/>
      <c r="AC114" s="767"/>
      <c r="AD114" s="767"/>
      <c r="AE114" s="768"/>
      <c r="AF114" s="769">
        <v>414974</v>
      </c>
      <c r="AG114" s="767"/>
      <c r="AH114" s="767"/>
      <c r="AI114" s="767"/>
      <c r="AJ114" s="768"/>
      <c r="AK114" s="769">
        <v>295205</v>
      </c>
      <c r="AL114" s="767"/>
      <c r="AM114" s="767"/>
      <c r="AN114" s="767"/>
      <c r="AO114" s="768"/>
      <c r="AP114" s="811">
        <v>0.4</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19076745</v>
      </c>
      <c r="BR114" s="804"/>
      <c r="BS114" s="804"/>
      <c r="BT114" s="804"/>
      <c r="BU114" s="804"/>
      <c r="BV114" s="804">
        <v>19055005</v>
      </c>
      <c r="BW114" s="804"/>
      <c r="BX114" s="804"/>
      <c r="BY114" s="804"/>
      <c r="BZ114" s="804"/>
      <c r="CA114" s="804">
        <v>19060130</v>
      </c>
      <c r="CB114" s="804"/>
      <c r="CC114" s="804"/>
      <c r="CD114" s="804"/>
      <c r="CE114" s="804"/>
      <c r="CF114" s="862">
        <v>22.7</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v>52</v>
      </c>
      <c r="BR115" s="804"/>
      <c r="BS115" s="804"/>
      <c r="BT115" s="804"/>
      <c r="BU115" s="804"/>
      <c r="BV115" s="804">
        <v>226</v>
      </c>
      <c r="BW115" s="804"/>
      <c r="BX115" s="804"/>
      <c r="BY115" s="804"/>
      <c r="BZ115" s="804"/>
      <c r="CA115" s="804">
        <v>494</v>
      </c>
      <c r="CB115" s="804"/>
      <c r="CC115" s="804"/>
      <c r="CD115" s="804"/>
      <c r="CE115" s="804"/>
      <c r="CF115" s="862">
        <v>0</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13321935</v>
      </c>
      <c r="AB117" s="890"/>
      <c r="AC117" s="890"/>
      <c r="AD117" s="890"/>
      <c r="AE117" s="891"/>
      <c r="AF117" s="892">
        <v>12983287</v>
      </c>
      <c r="AG117" s="890"/>
      <c r="AH117" s="890"/>
      <c r="AI117" s="890"/>
      <c r="AJ117" s="891"/>
      <c r="AK117" s="892">
        <v>12571466</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146091647</v>
      </c>
      <c r="BR119" s="832"/>
      <c r="BS119" s="832"/>
      <c r="BT119" s="832"/>
      <c r="BU119" s="832"/>
      <c r="BV119" s="832">
        <v>144898365</v>
      </c>
      <c r="BW119" s="832"/>
      <c r="BX119" s="832"/>
      <c r="BY119" s="832"/>
      <c r="BZ119" s="832"/>
      <c r="CA119" s="832">
        <v>140884191</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30714332</v>
      </c>
      <c r="BR120" s="829"/>
      <c r="BS120" s="829"/>
      <c r="BT120" s="829"/>
      <c r="BU120" s="829"/>
      <c r="BV120" s="829">
        <v>31110295</v>
      </c>
      <c r="BW120" s="829"/>
      <c r="BX120" s="829"/>
      <c r="BY120" s="829"/>
      <c r="BZ120" s="829"/>
      <c r="CA120" s="829">
        <v>34488313</v>
      </c>
      <c r="CB120" s="829"/>
      <c r="CC120" s="829"/>
      <c r="CD120" s="829"/>
      <c r="CE120" s="829"/>
      <c r="CF120" s="853">
        <v>41.1</v>
      </c>
      <c r="CG120" s="854"/>
      <c r="CH120" s="854"/>
      <c r="CI120" s="854"/>
      <c r="CJ120" s="854"/>
      <c r="CK120" s="855" t="s">
        <v>447</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24950454</v>
      </c>
      <c r="DH120" s="829"/>
      <c r="DI120" s="829"/>
      <c r="DJ120" s="829"/>
      <c r="DK120" s="829"/>
      <c r="DL120" s="829">
        <v>24896410</v>
      </c>
      <c r="DM120" s="829"/>
      <c r="DN120" s="829"/>
      <c r="DO120" s="829"/>
      <c r="DP120" s="829"/>
      <c r="DQ120" s="829">
        <v>24299710</v>
      </c>
      <c r="DR120" s="829"/>
      <c r="DS120" s="829"/>
      <c r="DT120" s="829"/>
      <c r="DU120" s="829"/>
      <c r="DV120" s="830">
        <v>29</v>
      </c>
      <c r="DW120" s="830"/>
      <c r="DX120" s="830"/>
      <c r="DY120" s="830"/>
      <c r="DZ120" s="831"/>
    </row>
    <row r="121" spans="1:130" s="224" customFormat="1" ht="26.25" customHeight="1" x14ac:dyDescent="0.2">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34034163</v>
      </c>
      <c r="BR121" s="804"/>
      <c r="BS121" s="804"/>
      <c r="BT121" s="804"/>
      <c r="BU121" s="804"/>
      <c r="BV121" s="804">
        <v>32748609</v>
      </c>
      <c r="BW121" s="804"/>
      <c r="BX121" s="804"/>
      <c r="BY121" s="804"/>
      <c r="BZ121" s="804"/>
      <c r="CA121" s="804">
        <v>31275133</v>
      </c>
      <c r="CB121" s="804"/>
      <c r="CC121" s="804"/>
      <c r="CD121" s="804"/>
      <c r="CE121" s="804"/>
      <c r="CF121" s="862">
        <v>37.299999999999997</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5355965</v>
      </c>
      <c r="DH121" s="804"/>
      <c r="DI121" s="804"/>
      <c r="DJ121" s="804"/>
      <c r="DK121" s="804"/>
      <c r="DL121" s="804">
        <v>4501460</v>
      </c>
      <c r="DM121" s="804"/>
      <c r="DN121" s="804"/>
      <c r="DO121" s="804"/>
      <c r="DP121" s="804"/>
      <c r="DQ121" s="804">
        <v>4210640</v>
      </c>
      <c r="DR121" s="804"/>
      <c r="DS121" s="804"/>
      <c r="DT121" s="804"/>
      <c r="DU121" s="804"/>
      <c r="DV121" s="781">
        <v>5</v>
      </c>
      <c r="DW121" s="781"/>
      <c r="DX121" s="781"/>
      <c r="DY121" s="781"/>
      <c r="DZ121" s="782"/>
    </row>
    <row r="122" spans="1:130" s="224" customFormat="1" ht="26.25" customHeight="1" x14ac:dyDescent="0.2">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98223297</v>
      </c>
      <c r="BR122" s="832"/>
      <c r="BS122" s="832"/>
      <c r="BT122" s="832"/>
      <c r="BU122" s="832"/>
      <c r="BV122" s="832">
        <v>97674596</v>
      </c>
      <c r="BW122" s="832"/>
      <c r="BX122" s="832"/>
      <c r="BY122" s="832"/>
      <c r="BZ122" s="832"/>
      <c r="CA122" s="832">
        <v>95704426</v>
      </c>
      <c r="CB122" s="832"/>
      <c r="CC122" s="832"/>
      <c r="CD122" s="832"/>
      <c r="CE122" s="832"/>
      <c r="CF122" s="833">
        <v>114</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v>1222287</v>
      </c>
      <c r="DH122" s="804"/>
      <c r="DI122" s="804"/>
      <c r="DJ122" s="804"/>
      <c r="DK122" s="804"/>
      <c r="DL122" s="804">
        <v>1236684</v>
      </c>
      <c r="DM122" s="804"/>
      <c r="DN122" s="804"/>
      <c r="DO122" s="804"/>
      <c r="DP122" s="804"/>
      <c r="DQ122" s="804">
        <v>1046868</v>
      </c>
      <c r="DR122" s="804"/>
      <c r="DS122" s="804"/>
      <c r="DT122" s="804"/>
      <c r="DU122" s="804"/>
      <c r="DV122" s="781">
        <v>1.2</v>
      </c>
      <c r="DW122" s="781"/>
      <c r="DX122" s="781"/>
      <c r="DY122" s="781"/>
      <c r="DZ122" s="782"/>
    </row>
    <row r="123" spans="1:130" s="224" customFormat="1" ht="26.25" customHeight="1" x14ac:dyDescent="0.2">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162971792</v>
      </c>
      <c r="BR123" s="820"/>
      <c r="BS123" s="820"/>
      <c r="BT123" s="820"/>
      <c r="BU123" s="820"/>
      <c r="BV123" s="820">
        <v>161533500</v>
      </c>
      <c r="BW123" s="820"/>
      <c r="BX123" s="820"/>
      <c r="BY123" s="820"/>
      <c r="BZ123" s="820"/>
      <c r="CA123" s="820">
        <v>161467872</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3142850</v>
      </c>
      <c r="AB128" s="788"/>
      <c r="AC128" s="788"/>
      <c r="AD128" s="788"/>
      <c r="AE128" s="789"/>
      <c r="AF128" s="790">
        <v>3159440</v>
      </c>
      <c r="AG128" s="788"/>
      <c r="AH128" s="788"/>
      <c r="AI128" s="788"/>
      <c r="AJ128" s="789"/>
      <c r="AK128" s="790">
        <v>2947820</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v>52</v>
      </c>
      <c r="DH128" s="778"/>
      <c r="DI128" s="778"/>
      <c r="DJ128" s="778"/>
      <c r="DK128" s="778"/>
      <c r="DL128" s="778">
        <v>226</v>
      </c>
      <c r="DM128" s="778"/>
      <c r="DN128" s="778"/>
      <c r="DO128" s="778"/>
      <c r="DP128" s="778"/>
      <c r="DQ128" s="778">
        <v>494</v>
      </c>
      <c r="DR128" s="778"/>
      <c r="DS128" s="778"/>
      <c r="DT128" s="778"/>
      <c r="DU128" s="778"/>
      <c r="DV128" s="779">
        <v>0</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90293332</v>
      </c>
      <c r="AB129" s="767"/>
      <c r="AC129" s="767"/>
      <c r="AD129" s="767"/>
      <c r="AE129" s="768"/>
      <c r="AF129" s="769">
        <v>89906851</v>
      </c>
      <c r="AG129" s="767"/>
      <c r="AH129" s="767"/>
      <c r="AI129" s="767"/>
      <c r="AJ129" s="768"/>
      <c r="AK129" s="769">
        <v>91908899</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8057432</v>
      </c>
      <c r="AB130" s="767"/>
      <c r="AC130" s="767"/>
      <c r="AD130" s="767"/>
      <c r="AE130" s="768"/>
      <c r="AF130" s="769">
        <v>8076025</v>
      </c>
      <c r="AG130" s="767"/>
      <c r="AH130" s="767"/>
      <c r="AI130" s="767"/>
      <c r="AJ130" s="768"/>
      <c r="AK130" s="769">
        <v>7991633</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2.2000000000000002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82235900</v>
      </c>
      <c r="AB131" s="751"/>
      <c r="AC131" s="751"/>
      <c r="AD131" s="751"/>
      <c r="AE131" s="752"/>
      <c r="AF131" s="753">
        <v>81830826</v>
      </c>
      <c r="AG131" s="751"/>
      <c r="AH131" s="751"/>
      <c r="AI131" s="751"/>
      <c r="AJ131" s="752"/>
      <c r="AK131" s="753">
        <v>83917266</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2.5799596039999999</v>
      </c>
      <c r="AB132" s="732"/>
      <c r="AC132" s="732"/>
      <c r="AD132" s="732"/>
      <c r="AE132" s="733"/>
      <c r="AF132" s="734">
        <v>2.135896807</v>
      </c>
      <c r="AG132" s="732"/>
      <c r="AH132" s="732"/>
      <c r="AI132" s="732"/>
      <c r="AJ132" s="733"/>
      <c r="AK132" s="734">
        <v>1.944788059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2.8</v>
      </c>
      <c r="AB133" s="711"/>
      <c r="AC133" s="711"/>
      <c r="AD133" s="711"/>
      <c r="AE133" s="712"/>
      <c r="AF133" s="710">
        <v>2.5</v>
      </c>
      <c r="AG133" s="711"/>
      <c r="AH133" s="711"/>
      <c r="AI133" s="711"/>
      <c r="AJ133" s="712"/>
      <c r="AK133" s="710">
        <v>2.2000000000000002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IGi0g8aJYDJXWIFfETxOlz69QjcJY899JVPQ7EnWGHikWrWDzvDFaHwAEdU2N19Vjeo6k7ujyXqKSdbGCEEFA==" saltValue="PigMrgdSJD4pvrVpYtHZ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D+xXKQTaGFva5YNsEEwFZu2imAP1FGE/OaDDfopDXdguvDyHF1e/Hsl3KQPNyshnKyJK+A37Bp/gziYSqcGUA==" saltValue="yT0UIek1U7mW/Oq+8zEj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uwoS7I0UDgiculZ+kjsI/8kd3B2bPklAdlWjd0kws627yRnUJjP9bmeUlIiixmX00GZJG3XISd2n1kOyrHirA==" saltValue="Oi62MESa43MSRYmj++50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5" t="s">
        <v>480</v>
      </c>
      <c r="AP7" s="265"/>
      <c r="AQ7" s="266" t="s">
        <v>481</v>
      </c>
      <c r="AR7" s="267"/>
    </row>
    <row r="8" spans="1:46" ht="13.2" x14ac:dyDescent="0.2">
      <c r="A8" s="259"/>
      <c r="AK8" s="268"/>
      <c r="AL8" s="269"/>
      <c r="AM8" s="269"/>
      <c r="AN8" s="270"/>
      <c r="AO8" s="1106"/>
      <c r="AP8" s="271" t="s">
        <v>482</v>
      </c>
      <c r="AQ8" s="272" t="s">
        <v>483</v>
      </c>
      <c r="AR8" s="273" t="s">
        <v>484</v>
      </c>
    </row>
    <row r="9" spans="1:46" ht="13.2" x14ac:dyDescent="0.2">
      <c r="A9" s="259"/>
      <c r="AK9" s="1117" t="s">
        <v>485</v>
      </c>
      <c r="AL9" s="1118"/>
      <c r="AM9" s="1118"/>
      <c r="AN9" s="1119"/>
      <c r="AO9" s="274">
        <v>27307694</v>
      </c>
      <c r="AP9" s="274">
        <v>67122</v>
      </c>
      <c r="AQ9" s="275">
        <v>62936</v>
      </c>
      <c r="AR9" s="276">
        <v>6.7</v>
      </c>
    </row>
    <row r="10" spans="1:46" ht="13.5" customHeight="1" x14ac:dyDescent="0.2">
      <c r="A10" s="259"/>
      <c r="AK10" s="1117" t="s">
        <v>486</v>
      </c>
      <c r="AL10" s="1118"/>
      <c r="AM10" s="1118"/>
      <c r="AN10" s="1119"/>
      <c r="AO10" s="277">
        <v>183137</v>
      </c>
      <c r="AP10" s="277">
        <v>450</v>
      </c>
      <c r="AQ10" s="278">
        <v>1734</v>
      </c>
      <c r="AR10" s="279">
        <v>-74</v>
      </c>
    </row>
    <row r="11" spans="1:46" ht="13.5" customHeight="1" x14ac:dyDescent="0.2">
      <c r="A11" s="259"/>
      <c r="AK11" s="1117" t="s">
        <v>487</v>
      </c>
      <c r="AL11" s="1118"/>
      <c r="AM11" s="1118"/>
      <c r="AN11" s="1119"/>
      <c r="AO11" s="277">
        <v>263516</v>
      </c>
      <c r="AP11" s="277">
        <v>648</v>
      </c>
      <c r="AQ11" s="278">
        <v>694</v>
      </c>
      <c r="AR11" s="279">
        <v>-6.6</v>
      </c>
    </row>
    <row r="12" spans="1:46" ht="13.5" customHeight="1" x14ac:dyDescent="0.2">
      <c r="A12" s="259"/>
      <c r="AK12" s="1117" t="s">
        <v>488</v>
      </c>
      <c r="AL12" s="1118"/>
      <c r="AM12" s="1118"/>
      <c r="AN12" s="1119"/>
      <c r="AO12" s="277" t="s">
        <v>489</v>
      </c>
      <c r="AP12" s="277" t="s">
        <v>489</v>
      </c>
      <c r="AQ12" s="278">
        <v>24</v>
      </c>
      <c r="AR12" s="279" t="s">
        <v>489</v>
      </c>
    </row>
    <row r="13" spans="1:46" ht="13.5" customHeight="1" x14ac:dyDescent="0.2">
      <c r="A13" s="259"/>
      <c r="AK13" s="1117" t="s">
        <v>490</v>
      </c>
      <c r="AL13" s="1118"/>
      <c r="AM13" s="1118"/>
      <c r="AN13" s="1119"/>
      <c r="AO13" s="277">
        <v>928309</v>
      </c>
      <c r="AP13" s="277">
        <v>2282</v>
      </c>
      <c r="AQ13" s="278">
        <v>1996</v>
      </c>
      <c r="AR13" s="279">
        <v>14.3</v>
      </c>
    </row>
    <row r="14" spans="1:46" ht="13.5" customHeight="1" x14ac:dyDescent="0.2">
      <c r="A14" s="259"/>
      <c r="AK14" s="1117" t="s">
        <v>491</v>
      </c>
      <c r="AL14" s="1118"/>
      <c r="AM14" s="1118"/>
      <c r="AN14" s="1119"/>
      <c r="AO14" s="277">
        <v>289144</v>
      </c>
      <c r="AP14" s="277">
        <v>711</v>
      </c>
      <c r="AQ14" s="278">
        <v>1351</v>
      </c>
      <c r="AR14" s="279">
        <v>-47.4</v>
      </c>
    </row>
    <row r="15" spans="1:46" ht="13.5" customHeight="1" x14ac:dyDescent="0.2">
      <c r="A15" s="259"/>
      <c r="AK15" s="1120" t="s">
        <v>492</v>
      </c>
      <c r="AL15" s="1121"/>
      <c r="AM15" s="1121"/>
      <c r="AN15" s="1122"/>
      <c r="AO15" s="277">
        <v>-785938</v>
      </c>
      <c r="AP15" s="277">
        <v>-1932</v>
      </c>
      <c r="AQ15" s="278">
        <v>-1933</v>
      </c>
      <c r="AR15" s="279">
        <v>-0.1</v>
      </c>
    </row>
    <row r="16" spans="1:46" ht="13.2" x14ac:dyDescent="0.2">
      <c r="A16" s="259"/>
      <c r="AK16" s="1120" t="s">
        <v>177</v>
      </c>
      <c r="AL16" s="1121"/>
      <c r="AM16" s="1121"/>
      <c r="AN16" s="1122"/>
      <c r="AO16" s="277">
        <v>28185862</v>
      </c>
      <c r="AP16" s="277">
        <v>69281</v>
      </c>
      <c r="AQ16" s="278">
        <v>66802</v>
      </c>
      <c r="AR16" s="279">
        <v>3.7</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23" t="s">
        <v>497</v>
      </c>
      <c r="AL21" s="1124"/>
      <c r="AM21" s="1124"/>
      <c r="AN21" s="1125"/>
      <c r="AO21" s="289">
        <v>6.01</v>
      </c>
      <c r="AP21" s="290">
        <v>6.52</v>
      </c>
      <c r="AQ21" s="291">
        <v>-0.51</v>
      </c>
      <c r="AS21" s="292"/>
      <c r="AT21" s="288"/>
    </row>
    <row r="22" spans="1:46" s="260" customFormat="1" ht="13.2" x14ac:dyDescent="0.2">
      <c r="A22" s="288"/>
      <c r="AK22" s="1123" t="s">
        <v>498</v>
      </c>
      <c r="AL22" s="1124"/>
      <c r="AM22" s="1124"/>
      <c r="AN22" s="1125"/>
      <c r="AO22" s="293">
        <v>99.9</v>
      </c>
      <c r="AP22" s="294">
        <v>99.2</v>
      </c>
      <c r="AQ22" s="295">
        <v>0.7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5" t="s">
        <v>480</v>
      </c>
      <c r="AP30" s="265"/>
      <c r="AQ30" s="266" t="s">
        <v>481</v>
      </c>
      <c r="AR30" s="267"/>
    </row>
    <row r="31" spans="1:46" ht="13.2" x14ac:dyDescent="0.2">
      <c r="A31" s="259"/>
      <c r="AK31" s="268"/>
      <c r="AL31" s="269"/>
      <c r="AM31" s="269"/>
      <c r="AN31" s="270"/>
      <c r="AO31" s="1106"/>
      <c r="AP31" s="271" t="s">
        <v>482</v>
      </c>
      <c r="AQ31" s="272" t="s">
        <v>483</v>
      </c>
      <c r="AR31" s="273" t="s">
        <v>484</v>
      </c>
    </row>
    <row r="32" spans="1:46" ht="27" customHeight="1" x14ac:dyDescent="0.2">
      <c r="A32" s="259"/>
      <c r="AK32" s="1107" t="s">
        <v>502</v>
      </c>
      <c r="AL32" s="1108"/>
      <c r="AM32" s="1108"/>
      <c r="AN32" s="1109"/>
      <c r="AO32" s="303">
        <v>9007775</v>
      </c>
      <c r="AP32" s="303">
        <v>22141</v>
      </c>
      <c r="AQ32" s="304">
        <v>37417</v>
      </c>
      <c r="AR32" s="305">
        <v>-40.799999999999997</v>
      </c>
    </row>
    <row r="33" spans="1:46" ht="13.5" customHeight="1" x14ac:dyDescent="0.2">
      <c r="A33" s="259"/>
      <c r="AK33" s="1107" t="s">
        <v>503</v>
      </c>
      <c r="AL33" s="1108"/>
      <c r="AM33" s="1108"/>
      <c r="AN33" s="1109"/>
      <c r="AO33" s="303" t="s">
        <v>489</v>
      </c>
      <c r="AP33" s="303" t="s">
        <v>489</v>
      </c>
      <c r="AQ33" s="304" t="s">
        <v>489</v>
      </c>
      <c r="AR33" s="305" t="s">
        <v>489</v>
      </c>
    </row>
    <row r="34" spans="1:46" ht="27" customHeight="1" x14ac:dyDescent="0.2">
      <c r="A34" s="259"/>
      <c r="AK34" s="1107" t="s">
        <v>504</v>
      </c>
      <c r="AL34" s="1108"/>
      <c r="AM34" s="1108"/>
      <c r="AN34" s="1109"/>
      <c r="AO34" s="303" t="s">
        <v>489</v>
      </c>
      <c r="AP34" s="303" t="s">
        <v>489</v>
      </c>
      <c r="AQ34" s="304">
        <v>46</v>
      </c>
      <c r="AR34" s="305" t="s">
        <v>489</v>
      </c>
    </row>
    <row r="35" spans="1:46" ht="27" customHeight="1" x14ac:dyDescent="0.2">
      <c r="A35" s="259"/>
      <c r="AK35" s="1107" t="s">
        <v>505</v>
      </c>
      <c r="AL35" s="1108"/>
      <c r="AM35" s="1108"/>
      <c r="AN35" s="1109"/>
      <c r="AO35" s="303">
        <v>3268486</v>
      </c>
      <c r="AP35" s="303">
        <v>8034</v>
      </c>
      <c r="AQ35" s="304">
        <v>8245</v>
      </c>
      <c r="AR35" s="305">
        <v>-2.6</v>
      </c>
    </row>
    <row r="36" spans="1:46" ht="27" customHeight="1" x14ac:dyDescent="0.2">
      <c r="A36" s="259"/>
      <c r="AK36" s="1107" t="s">
        <v>506</v>
      </c>
      <c r="AL36" s="1108"/>
      <c r="AM36" s="1108"/>
      <c r="AN36" s="1109"/>
      <c r="AO36" s="303">
        <v>295205</v>
      </c>
      <c r="AP36" s="303">
        <v>726</v>
      </c>
      <c r="AQ36" s="304">
        <v>440</v>
      </c>
      <c r="AR36" s="305">
        <v>65</v>
      </c>
    </row>
    <row r="37" spans="1:46" ht="13.5" customHeight="1" x14ac:dyDescent="0.2">
      <c r="A37" s="259"/>
      <c r="AK37" s="1107" t="s">
        <v>507</v>
      </c>
      <c r="AL37" s="1108"/>
      <c r="AM37" s="1108"/>
      <c r="AN37" s="1109"/>
      <c r="AO37" s="303" t="s">
        <v>489</v>
      </c>
      <c r="AP37" s="303" t="s">
        <v>489</v>
      </c>
      <c r="AQ37" s="304">
        <v>558</v>
      </c>
      <c r="AR37" s="305" t="s">
        <v>489</v>
      </c>
    </row>
    <row r="38" spans="1:46" ht="27" customHeight="1" x14ac:dyDescent="0.2">
      <c r="A38" s="259"/>
      <c r="AK38" s="1110" t="s">
        <v>508</v>
      </c>
      <c r="AL38" s="1111"/>
      <c r="AM38" s="1111"/>
      <c r="AN38" s="1112"/>
      <c r="AO38" s="306" t="s">
        <v>489</v>
      </c>
      <c r="AP38" s="306" t="s">
        <v>489</v>
      </c>
      <c r="AQ38" s="307">
        <v>1</v>
      </c>
      <c r="AR38" s="295" t="s">
        <v>489</v>
      </c>
      <c r="AS38" s="302"/>
    </row>
    <row r="39" spans="1:46" ht="13.2" x14ac:dyDescent="0.2">
      <c r="A39" s="259"/>
      <c r="AK39" s="1110" t="s">
        <v>509</v>
      </c>
      <c r="AL39" s="1111"/>
      <c r="AM39" s="1111"/>
      <c r="AN39" s="1112"/>
      <c r="AO39" s="303">
        <v>-2947820</v>
      </c>
      <c r="AP39" s="303">
        <v>-7246</v>
      </c>
      <c r="AQ39" s="304">
        <v>-7933</v>
      </c>
      <c r="AR39" s="305">
        <v>-8.6999999999999993</v>
      </c>
      <c r="AS39" s="302"/>
    </row>
    <row r="40" spans="1:46" ht="27" customHeight="1" x14ac:dyDescent="0.2">
      <c r="A40" s="259"/>
      <c r="AK40" s="1107" t="s">
        <v>510</v>
      </c>
      <c r="AL40" s="1108"/>
      <c r="AM40" s="1108"/>
      <c r="AN40" s="1109"/>
      <c r="AO40" s="303">
        <v>-7991633</v>
      </c>
      <c r="AP40" s="303">
        <v>-19643</v>
      </c>
      <c r="AQ40" s="304">
        <v>-28055</v>
      </c>
      <c r="AR40" s="305">
        <v>-30</v>
      </c>
      <c r="AS40" s="302"/>
    </row>
    <row r="41" spans="1:46" ht="13.2" x14ac:dyDescent="0.2">
      <c r="A41" s="259"/>
      <c r="AK41" s="1113" t="s">
        <v>287</v>
      </c>
      <c r="AL41" s="1114"/>
      <c r="AM41" s="1114"/>
      <c r="AN41" s="1115"/>
      <c r="AO41" s="303">
        <v>1632013</v>
      </c>
      <c r="AP41" s="303">
        <v>4011</v>
      </c>
      <c r="AQ41" s="304">
        <v>10719</v>
      </c>
      <c r="AR41" s="305">
        <v>-62.6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00" t="s">
        <v>480</v>
      </c>
      <c r="AN49" s="1102" t="s">
        <v>513</v>
      </c>
      <c r="AO49" s="1103"/>
      <c r="AP49" s="1103"/>
      <c r="AQ49" s="1103"/>
      <c r="AR49" s="1104"/>
    </row>
    <row r="50" spans="1:44" ht="13.2" x14ac:dyDescent="0.2">
      <c r="A50" s="259"/>
      <c r="AK50" s="317"/>
      <c r="AL50" s="318"/>
      <c r="AM50" s="1101"/>
      <c r="AN50" s="319" t="s">
        <v>514</v>
      </c>
      <c r="AO50" s="320" t="s">
        <v>515</v>
      </c>
      <c r="AP50" s="321" t="s">
        <v>516</v>
      </c>
      <c r="AQ50" s="322" t="s">
        <v>517</v>
      </c>
      <c r="AR50" s="323" t="s">
        <v>518</v>
      </c>
    </row>
    <row r="51" spans="1:44" ht="13.2" x14ac:dyDescent="0.2">
      <c r="A51" s="259"/>
      <c r="AK51" s="315" t="s">
        <v>519</v>
      </c>
      <c r="AL51" s="316"/>
      <c r="AM51" s="324">
        <v>9166981</v>
      </c>
      <c r="AN51" s="325">
        <v>22443</v>
      </c>
      <c r="AO51" s="326">
        <v>-10</v>
      </c>
      <c r="AP51" s="327">
        <v>51849</v>
      </c>
      <c r="AQ51" s="328">
        <v>11.6</v>
      </c>
      <c r="AR51" s="329">
        <v>-21.6</v>
      </c>
    </row>
    <row r="52" spans="1:44" ht="13.2" x14ac:dyDescent="0.2">
      <c r="A52" s="259"/>
      <c r="AK52" s="330"/>
      <c r="AL52" s="331" t="s">
        <v>520</v>
      </c>
      <c r="AM52" s="332">
        <v>7647789</v>
      </c>
      <c r="AN52" s="333">
        <v>18723</v>
      </c>
      <c r="AO52" s="334">
        <v>-9.9</v>
      </c>
      <c r="AP52" s="335">
        <v>26326</v>
      </c>
      <c r="AQ52" s="336">
        <v>9.6</v>
      </c>
      <c r="AR52" s="337">
        <v>-19.5</v>
      </c>
    </row>
    <row r="53" spans="1:44" ht="13.2" x14ac:dyDescent="0.2">
      <c r="A53" s="259"/>
      <c r="AK53" s="315" t="s">
        <v>521</v>
      </c>
      <c r="AL53" s="316"/>
      <c r="AM53" s="324">
        <v>8063263</v>
      </c>
      <c r="AN53" s="325">
        <v>19696</v>
      </c>
      <c r="AO53" s="326">
        <v>-12.2</v>
      </c>
      <c r="AP53" s="327">
        <v>52191</v>
      </c>
      <c r="AQ53" s="328">
        <v>0.7</v>
      </c>
      <c r="AR53" s="329">
        <v>-12.9</v>
      </c>
    </row>
    <row r="54" spans="1:44" ht="13.2" x14ac:dyDescent="0.2">
      <c r="A54" s="259"/>
      <c r="AK54" s="330"/>
      <c r="AL54" s="331" t="s">
        <v>520</v>
      </c>
      <c r="AM54" s="332">
        <v>5755957</v>
      </c>
      <c r="AN54" s="333">
        <v>14060</v>
      </c>
      <c r="AO54" s="334">
        <v>-24.9</v>
      </c>
      <c r="AP54" s="335">
        <v>26807</v>
      </c>
      <c r="AQ54" s="336">
        <v>1.8</v>
      </c>
      <c r="AR54" s="337">
        <v>-26.7</v>
      </c>
    </row>
    <row r="55" spans="1:44" ht="13.2" x14ac:dyDescent="0.2">
      <c r="A55" s="259"/>
      <c r="AK55" s="315" t="s">
        <v>522</v>
      </c>
      <c r="AL55" s="316"/>
      <c r="AM55" s="324">
        <v>10523392</v>
      </c>
      <c r="AN55" s="325">
        <v>25742</v>
      </c>
      <c r="AO55" s="326">
        <v>30.7</v>
      </c>
      <c r="AP55" s="327">
        <v>48105</v>
      </c>
      <c r="AQ55" s="328">
        <v>-7.8</v>
      </c>
      <c r="AR55" s="329">
        <v>38.5</v>
      </c>
    </row>
    <row r="56" spans="1:44" ht="13.2" x14ac:dyDescent="0.2">
      <c r="A56" s="259"/>
      <c r="AK56" s="330"/>
      <c r="AL56" s="331" t="s">
        <v>520</v>
      </c>
      <c r="AM56" s="332">
        <v>6324249</v>
      </c>
      <c r="AN56" s="333">
        <v>15470</v>
      </c>
      <c r="AO56" s="334">
        <v>10</v>
      </c>
      <c r="AP56" s="335">
        <v>24072</v>
      </c>
      <c r="AQ56" s="336">
        <v>-10.199999999999999</v>
      </c>
      <c r="AR56" s="337">
        <v>20.2</v>
      </c>
    </row>
    <row r="57" spans="1:44" ht="13.2" x14ac:dyDescent="0.2">
      <c r="A57" s="259"/>
      <c r="AK57" s="315" t="s">
        <v>523</v>
      </c>
      <c r="AL57" s="316"/>
      <c r="AM57" s="324">
        <v>15584565</v>
      </c>
      <c r="AN57" s="325">
        <v>38226</v>
      </c>
      <c r="AO57" s="326">
        <v>48.5</v>
      </c>
      <c r="AP57" s="327">
        <v>47446</v>
      </c>
      <c r="AQ57" s="328">
        <v>-1.4</v>
      </c>
      <c r="AR57" s="329">
        <v>49.9</v>
      </c>
    </row>
    <row r="58" spans="1:44" ht="13.2" x14ac:dyDescent="0.2">
      <c r="A58" s="259"/>
      <c r="AK58" s="330"/>
      <c r="AL58" s="331" t="s">
        <v>520</v>
      </c>
      <c r="AM58" s="332">
        <v>9769459</v>
      </c>
      <c r="AN58" s="333">
        <v>23963</v>
      </c>
      <c r="AO58" s="334">
        <v>54.9</v>
      </c>
      <c r="AP58" s="335">
        <v>24371</v>
      </c>
      <c r="AQ58" s="336">
        <v>1.2</v>
      </c>
      <c r="AR58" s="337">
        <v>53.7</v>
      </c>
    </row>
    <row r="59" spans="1:44" ht="13.2" x14ac:dyDescent="0.2">
      <c r="A59" s="259"/>
      <c r="AK59" s="315" t="s">
        <v>524</v>
      </c>
      <c r="AL59" s="316"/>
      <c r="AM59" s="324">
        <v>10216214</v>
      </c>
      <c r="AN59" s="325">
        <v>25111</v>
      </c>
      <c r="AO59" s="326">
        <v>-34.299999999999997</v>
      </c>
      <c r="AP59" s="327">
        <v>48387</v>
      </c>
      <c r="AQ59" s="328">
        <v>2</v>
      </c>
      <c r="AR59" s="329">
        <v>-36.299999999999997</v>
      </c>
    </row>
    <row r="60" spans="1:44" ht="13.2" x14ac:dyDescent="0.2">
      <c r="A60" s="259"/>
      <c r="AK60" s="330"/>
      <c r="AL60" s="331" t="s">
        <v>520</v>
      </c>
      <c r="AM60" s="332">
        <v>8957458</v>
      </c>
      <c r="AN60" s="333">
        <v>22017</v>
      </c>
      <c r="AO60" s="334">
        <v>-8.1</v>
      </c>
      <c r="AP60" s="335">
        <v>25592</v>
      </c>
      <c r="AQ60" s="336">
        <v>5</v>
      </c>
      <c r="AR60" s="337">
        <v>-13.1</v>
      </c>
    </row>
    <row r="61" spans="1:44" ht="13.2" x14ac:dyDescent="0.2">
      <c r="A61" s="259"/>
      <c r="AK61" s="315" t="s">
        <v>525</v>
      </c>
      <c r="AL61" s="338"/>
      <c r="AM61" s="324">
        <v>10710883</v>
      </c>
      <c r="AN61" s="325">
        <v>26244</v>
      </c>
      <c r="AO61" s="326">
        <v>4.5</v>
      </c>
      <c r="AP61" s="327">
        <v>49596</v>
      </c>
      <c r="AQ61" s="339">
        <v>1</v>
      </c>
      <c r="AR61" s="329">
        <v>3.5</v>
      </c>
    </row>
    <row r="62" spans="1:44" ht="13.2" x14ac:dyDescent="0.2">
      <c r="A62" s="259"/>
      <c r="AK62" s="330"/>
      <c r="AL62" s="331" t="s">
        <v>520</v>
      </c>
      <c r="AM62" s="332">
        <v>7690982</v>
      </c>
      <c r="AN62" s="333">
        <v>18847</v>
      </c>
      <c r="AO62" s="334">
        <v>4.4000000000000004</v>
      </c>
      <c r="AP62" s="335">
        <v>25434</v>
      </c>
      <c r="AQ62" s="336">
        <v>1.5</v>
      </c>
      <c r="AR62" s="337">
        <v>2.9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2qTdjqem5yYDpsL3Slse3ssNWITItllEGNA4GEA+nZnmyNdj3mYsKsIve61FKUXHveh59pnn4vHU2RWhoOVw+w==" saltValue="NVd56SAQbOVca/Nk3qIv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N26DPKq2EQ8ET89rorc0Yh3bJMze9Jc8NUrwwZDmZTr3DZ9Uan0Ly643RQ08M5RhM4hdvMgxzMZ36uX6pGPDog==" saltValue="eFXCw53jdLSjfZMxPfZk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RbGv+EiEhcmeYWhtUsgf8oYMG9i/y76l8FKNW665smYwpHsDq8fcV0ucLRTgzTBzITf1YytC2SMYV8yj9NZDeQ==" saltValue="5EDkoHYFpJbfKTwgfAPb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7.15</v>
      </c>
      <c r="G47" s="12">
        <v>9.7799999999999994</v>
      </c>
      <c r="H47" s="12">
        <v>14.6</v>
      </c>
      <c r="I47" s="12">
        <v>14.32</v>
      </c>
      <c r="J47" s="13">
        <v>16.190000000000001</v>
      </c>
    </row>
    <row r="48" spans="2:10" ht="57.75" customHeight="1" x14ac:dyDescent="0.2">
      <c r="B48" s="14"/>
      <c r="C48" s="1128" t="s">
        <v>4</v>
      </c>
      <c r="D48" s="1128"/>
      <c r="E48" s="1129"/>
      <c r="F48" s="15">
        <v>5.76</v>
      </c>
      <c r="G48" s="16">
        <v>4.3899999999999997</v>
      </c>
      <c r="H48" s="16">
        <v>6.12</v>
      </c>
      <c r="I48" s="16">
        <v>6.74</v>
      </c>
      <c r="J48" s="17">
        <v>6.18</v>
      </c>
    </row>
    <row r="49" spans="2:10" ht="57.75" customHeight="1" thickBot="1" x14ac:dyDescent="0.25">
      <c r="B49" s="18"/>
      <c r="C49" s="1130" t="s">
        <v>5</v>
      </c>
      <c r="D49" s="1130"/>
      <c r="E49" s="1131"/>
      <c r="F49" s="19">
        <v>3.67</v>
      </c>
      <c r="G49" s="20">
        <v>1.6</v>
      </c>
      <c r="H49" s="20">
        <v>7.11</v>
      </c>
      <c r="I49" s="20">
        <v>0.24</v>
      </c>
      <c r="J49" s="21">
        <v>1.77</v>
      </c>
    </row>
    <row r="50" spans="2:10" ht="13.2" x14ac:dyDescent="0.2"/>
  </sheetData>
  <sheetProtection algorithmName="SHA-512" hashValue="0sTKgpVUFZOiOFbvwEKwpVDoLSsHW8bTAkBKz1mc064ciqR9CmlgNY+sE33Z7eS3BIVvPMcTq2TIFB5kFD2cQQ==" saltValue="5ilCMas3GpmmA1UlFPDS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532</v>
      </c>
      <c r="D34" s="1136"/>
      <c r="E34" s="1137"/>
      <c r="F34" s="32">
        <v>6.73</v>
      </c>
      <c r="G34" s="33">
        <v>7.9</v>
      </c>
      <c r="H34" s="33">
        <v>9.2799999999999994</v>
      </c>
      <c r="I34" s="33">
        <v>9.8699999999999992</v>
      </c>
      <c r="J34" s="34">
        <v>9.06</v>
      </c>
      <c r="K34" s="22"/>
      <c r="L34" s="22"/>
      <c r="M34" s="22"/>
      <c r="N34" s="22"/>
      <c r="O34" s="22"/>
      <c r="P34" s="22"/>
    </row>
    <row r="35" spans="1:16" ht="39" customHeight="1" x14ac:dyDescent="0.2">
      <c r="A35" s="22"/>
      <c r="B35" s="35"/>
      <c r="C35" s="1132" t="s">
        <v>533</v>
      </c>
      <c r="D35" s="1132"/>
      <c r="E35" s="1133"/>
      <c r="F35" s="36">
        <v>4.8499999999999996</v>
      </c>
      <c r="G35" s="37">
        <v>5.56</v>
      </c>
      <c r="H35" s="37">
        <v>5.86</v>
      </c>
      <c r="I35" s="37">
        <v>6.21</v>
      </c>
      <c r="J35" s="38">
        <v>6.2</v>
      </c>
      <c r="K35" s="22"/>
      <c r="L35" s="22"/>
      <c r="M35" s="22"/>
      <c r="N35" s="22"/>
      <c r="O35" s="22"/>
      <c r="P35" s="22"/>
    </row>
    <row r="36" spans="1:16" ht="39" customHeight="1" x14ac:dyDescent="0.2">
      <c r="A36" s="22"/>
      <c r="B36" s="35"/>
      <c r="C36" s="1132" t="s">
        <v>534</v>
      </c>
      <c r="D36" s="1132"/>
      <c r="E36" s="1133"/>
      <c r="F36" s="36">
        <v>5.75</v>
      </c>
      <c r="G36" s="37">
        <v>4.38</v>
      </c>
      <c r="H36" s="37">
        <v>6.12</v>
      </c>
      <c r="I36" s="37">
        <v>6.73</v>
      </c>
      <c r="J36" s="38">
        <v>6.17</v>
      </c>
      <c r="K36" s="22"/>
      <c r="L36" s="22"/>
      <c r="M36" s="22"/>
      <c r="N36" s="22"/>
      <c r="O36" s="22"/>
      <c r="P36" s="22"/>
    </row>
    <row r="37" spans="1:16" ht="39" customHeight="1" x14ac:dyDescent="0.2">
      <c r="A37" s="22"/>
      <c r="B37" s="35"/>
      <c r="C37" s="1132" t="s">
        <v>535</v>
      </c>
      <c r="D37" s="1132"/>
      <c r="E37" s="1133"/>
      <c r="F37" s="36">
        <v>4.6100000000000003</v>
      </c>
      <c r="G37" s="37">
        <v>4.83</v>
      </c>
      <c r="H37" s="37">
        <v>4.72</v>
      </c>
      <c r="I37" s="37">
        <v>4.58</v>
      </c>
      <c r="J37" s="38">
        <v>4.28</v>
      </c>
      <c r="K37" s="22"/>
      <c r="L37" s="22"/>
      <c r="M37" s="22"/>
      <c r="N37" s="22"/>
      <c r="O37" s="22"/>
      <c r="P37" s="22"/>
    </row>
    <row r="38" spans="1:16" ht="39" customHeight="1" x14ac:dyDescent="0.2">
      <c r="A38" s="22"/>
      <c r="B38" s="35"/>
      <c r="C38" s="1132" t="s">
        <v>536</v>
      </c>
      <c r="D38" s="1132"/>
      <c r="E38" s="1133"/>
      <c r="F38" s="36">
        <v>0.66</v>
      </c>
      <c r="G38" s="37">
        <v>1.0900000000000001</v>
      </c>
      <c r="H38" s="37">
        <v>0.98</v>
      </c>
      <c r="I38" s="37">
        <v>0.99</v>
      </c>
      <c r="J38" s="38">
        <v>0.85</v>
      </c>
      <c r="K38" s="22"/>
      <c r="L38" s="22"/>
      <c r="M38" s="22"/>
      <c r="N38" s="22"/>
      <c r="O38" s="22"/>
      <c r="P38" s="22"/>
    </row>
    <row r="39" spans="1:16" ht="39" customHeight="1" x14ac:dyDescent="0.2">
      <c r="A39" s="22"/>
      <c r="B39" s="35"/>
      <c r="C39" s="1132" t="s">
        <v>537</v>
      </c>
      <c r="D39" s="1132"/>
      <c r="E39" s="1133"/>
      <c r="F39" s="36">
        <v>1.7</v>
      </c>
      <c r="G39" s="37">
        <v>1.73</v>
      </c>
      <c r="H39" s="37">
        <v>1.3</v>
      </c>
      <c r="I39" s="37">
        <v>1.02</v>
      </c>
      <c r="J39" s="38">
        <v>0.59</v>
      </c>
      <c r="K39" s="22"/>
      <c r="L39" s="22"/>
      <c r="M39" s="22"/>
      <c r="N39" s="22"/>
      <c r="O39" s="22"/>
      <c r="P39" s="22"/>
    </row>
    <row r="40" spans="1:16" ht="39" customHeight="1" x14ac:dyDescent="0.2">
      <c r="A40" s="22"/>
      <c r="B40" s="35"/>
      <c r="C40" s="1132" t="s">
        <v>538</v>
      </c>
      <c r="D40" s="1132"/>
      <c r="E40" s="1133"/>
      <c r="F40" s="36">
        <v>0.26</v>
      </c>
      <c r="G40" s="37">
        <v>0.28000000000000003</v>
      </c>
      <c r="H40" s="37">
        <v>0.27</v>
      </c>
      <c r="I40" s="37">
        <v>0.3</v>
      </c>
      <c r="J40" s="38">
        <v>0.31</v>
      </c>
      <c r="K40" s="22"/>
      <c r="L40" s="22"/>
      <c r="M40" s="22"/>
      <c r="N40" s="22"/>
      <c r="O40" s="22"/>
      <c r="P40" s="22"/>
    </row>
    <row r="41" spans="1:16" ht="39" customHeight="1" x14ac:dyDescent="0.2">
      <c r="A41" s="22"/>
      <c r="B41" s="35"/>
      <c r="C41" s="1132" t="s">
        <v>539</v>
      </c>
      <c r="D41" s="1132"/>
      <c r="E41" s="1133"/>
      <c r="F41" s="36">
        <v>0</v>
      </c>
      <c r="G41" s="37">
        <v>0</v>
      </c>
      <c r="H41" s="37">
        <v>0</v>
      </c>
      <c r="I41" s="37">
        <v>0</v>
      </c>
      <c r="J41" s="38">
        <v>0</v>
      </c>
      <c r="K41" s="22"/>
      <c r="L41" s="22"/>
      <c r="M41" s="22"/>
      <c r="N41" s="22"/>
      <c r="O41" s="22"/>
      <c r="P41" s="22"/>
    </row>
    <row r="42" spans="1:16" ht="39" customHeight="1" x14ac:dyDescent="0.2">
      <c r="A42" s="22"/>
      <c r="B42" s="39"/>
      <c r="C42" s="1132" t="s">
        <v>540</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541</v>
      </c>
      <c r="D43" s="1134"/>
      <c r="E43" s="1135"/>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sheetData>
  <sheetProtection algorithmName="SHA-512" hashValue="FtjCA7ElWQ4QnyMymA/AeCRc0Np4Lm1afvqAPK2OKNSTAFjk3KwHZrd45fmfSc5v2P9gOVxit8/VOrMpe3Lk6Q==" saltValue="Z6nEt8L5K8yG70pqViEg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9337</v>
      </c>
      <c r="L45" s="58">
        <v>9807</v>
      </c>
      <c r="M45" s="58">
        <v>9617</v>
      </c>
      <c r="N45" s="58">
        <v>9297</v>
      </c>
      <c r="O45" s="59">
        <v>9008</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2">
      <c r="A48" s="46"/>
      <c r="B48" s="1163"/>
      <c r="C48" s="1164"/>
      <c r="D48" s="60"/>
      <c r="E48" s="1140" t="s">
        <v>13</v>
      </c>
      <c r="F48" s="1140"/>
      <c r="G48" s="1140"/>
      <c r="H48" s="1140"/>
      <c r="I48" s="1140"/>
      <c r="J48" s="1141"/>
      <c r="K48" s="61">
        <v>3229</v>
      </c>
      <c r="L48" s="62">
        <v>3253</v>
      </c>
      <c r="M48" s="62">
        <v>3273</v>
      </c>
      <c r="N48" s="62">
        <v>3271</v>
      </c>
      <c r="O48" s="63">
        <v>3268</v>
      </c>
      <c r="P48" s="46"/>
      <c r="Q48" s="46"/>
      <c r="R48" s="46"/>
      <c r="S48" s="46"/>
      <c r="T48" s="46"/>
      <c r="U48" s="46"/>
    </row>
    <row r="49" spans="1:21" ht="30.75" customHeight="1" x14ac:dyDescent="0.2">
      <c r="A49" s="46"/>
      <c r="B49" s="1163"/>
      <c r="C49" s="1164"/>
      <c r="D49" s="60"/>
      <c r="E49" s="1140" t="s">
        <v>14</v>
      </c>
      <c r="F49" s="1140"/>
      <c r="G49" s="1140"/>
      <c r="H49" s="1140"/>
      <c r="I49" s="1140"/>
      <c r="J49" s="1141"/>
      <c r="K49" s="61">
        <v>443</v>
      </c>
      <c r="L49" s="62">
        <v>392</v>
      </c>
      <c r="M49" s="62">
        <v>431</v>
      </c>
      <c r="N49" s="62">
        <v>415</v>
      </c>
      <c r="O49" s="63">
        <v>295</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489</v>
      </c>
      <c r="L50" s="62" t="s">
        <v>489</v>
      </c>
      <c r="M50" s="62" t="s">
        <v>489</v>
      </c>
      <c r="N50" s="62" t="s">
        <v>489</v>
      </c>
      <c r="O50" s="63" t="s">
        <v>489</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11071</v>
      </c>
      <c r="L52" s="62">
        <v>11117</v>
      </c>
      <c r="M52" s="62">
        <v>11201</v>
      </c>
      <c r="N52" s="62">
        <v>11234</v>
      </c>
      <c r="O52" s="63">
        <v>10940</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1938</v>
      </c>
      <c r="L53" s="67">
        <v>2335</v>
      </c>
      <c r="M53" s="67">
        <v>2120</v>
      </c>
      <c r="N53" s="67">
        <v>1749</v>
      </c>
      <c r="O53" s="68">
        <v>1631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sheetData>
  <sheetProtection algorithmName="SHA-512" hashValue="Ml0DtF+rBv4ew3c9ZwxaGVl3zM8yuq4Rtm0nN3McItPONZ4zt9E18tM8gq1DbFDjvE+L7Gb4utpOkAH/TSm+fQ==" saltValue="ABcdLlXnjIs+bepWSWtJ8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s="94" customFormat="1" ht="15" customHeight="1" x14ac:dyDescent="0.2"/>
    <row r="2" s="94" customFormat="1" ht="15" customHeight="1" x14ac:dyDescent="0.2"/>
    <row r="3" s="94" customFormat="1" ht="15" customHeight="1" x14ac:dyDescent="0.2"/>
    <row r="4" s="94" customFormat="1" ht="15" customHeight="1" x14ac:dyDescent="0.2"/>
    <row r="5" s="94" customFormat="1" ht="15" customHeight="1" x14ac:dyDescent="0.2"/>
    <row r="6" s="94" customFormat="1" ht="15" customHeight="1" x14ac:dyDescent="0.2"/>
    <row r="7" s="94" customFormat="1" ht="15" customHeight="1" x14ac:dyDescent="0.2"/>
    <row r="8" s="94" customFormat="1" ht="15" customHeight="1" x14ac:dyDescent="0.2"/>
    <row r="9" s="94" customFormat="1" ht="15" customHeight="1" x14ac:dyDescent="0.2"/>
    <row r="10" s="94" customFormat="1" ht="15" customHeight="1" x14ac:dyDescent="0.2"/>
    <row r="11" s="94" customFormat="1" ht="15" customHeight="1" x14ac:dyDescent="0.2"/>
    <row r="12" s="94" customFormat="1" ht="15" customHeight="1" x14ac:dyDescent="0.2"/>
    <row r="13" s="94" customFormat="1" ht="15" customHeight="1" x14ac:dyDescent="0.2"/>
    <row r="14" s="94" customFormat="1" ht="15" customHeight="1" x14ac:dyDescent="0.2"/>
    <row r="15" s="94" customFormat="1" ht="15" customHeight="1" x14ac:dyDescent="0.2"/>
    <row r="16" s="94" customFormat="1" ht="15" customHeight="1" x14ac:dyDescent="0.2"/>
    <row r="17" s="94" customFormat="1" ht="15" customHeight="1" x14ac:dyDescent="0.2"/>
    <row r="18" s="94" customFormat="1" ht="15" customHeight="1" x14ac:dyDescent="0.2"/>
    <row r="19" s="94" customFormat="1" ht="15" customHeight="1" x14ac:dyDescent="0.2"/>
    <row r="20" s="94" customFormat="1" ht="15" customHeight="1" x14ac:dyDescent="0.2"/>
    <row r="21" s="94" customFormat="1" ht="15" customHeight="1" x14ac:dyDescent="0.2"/>
    <row r="22" s="94" customFormat="1" ht="15" customHeight="1" x14ac:dyDescent="0.2"/>
    <row r="23" s="94" customFormat="1" ht="15" customHeight="1" x14ac:dyDescent="0.2"/>
    <row r="24" s="94" customFormat="1" ht="15" customHeight="1" x14ac:dyDescent="0.2"/>
    <row r="25" s="94" customFormat="1"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1" t="s">
        <v>30</v>
      </c>
      <c r="C41" s="1182"/>
      <c r="D41" s="103"/>
      <c r="E41" s="1183" t="s">
        <v>31</v>
      </c>
      <c r="F41" s="1183"/>
      <c r="G41" s="1183"/>
      <c r="H41" s="1184"/>
      <c r="I41" s="342">
        <v>87944</v>
      </c>
      <c r="J41" s="343">
        <v>87473</v>
      </c>
      <c r="K41" s="343">
        <v>90151</v>
      </c>
      <c r="L41" s="343">
        <v>90628</v>
      </c>
      <c r="M41" s="344">
        <v>88441</v>
      </c>
    </row>
    <row r="42" spans="2:13" ht="27.75" customHeight="1" x14ac:dyDescent="0.2">
      <c r="B42" s="1171"/>
      <c r="C42" s="1172"/>
      <c r="D42" s="104"/>
      <c r="E42" s="1175" t="s">
        <v>32</v>
      </c>
      <c r="F42" s="1175"/>
      <c r="G42" s="1175"/>
      <c r="H42" s="1176"/>
      <c r="I42" s="345" t="s">
        <v>489</v>
      </c>
      <c r="J42" s="346" t="s">
        <v>489</v>
      </c>
      <c r="K42" s="346" t="s">
        <v>489</v>
      </c>
      <c r="L42" s="346" t="s">
        <v>489</v>
      </c>
      <c r="M42" s="347" t="s">
        <v>489</v>
      </c>
    </row>
    <row r="43" spans="2:13" ht="27.75" customHeight="1" x14ac:dyDescent="0.2">
      <c r="B43" s="1171"/>
      <c r="C43" s="1172"/>
      <c r="D43" s="104"/>
      <c r="E43" s="1175" t="s">
        <v>33</v>
      </c>
      <c r="F43" s="1175"/>
      <c r="G43" s="1175"/>
      <c r="H43" s="1176"/>
      <c r="I43" s="345">
        <v>31010</v>
      </c>
      <c r="J43" s="346">
        <v>31643</v>
      </c>
      <c r="K43" s="346">
        <v>31529</v>
      </c>
      <c r="L43" s="346">
        <v>30635</v>
      </c>
      <c r="M43" s="347">
        <v>29557</v>
      </c>
    </row>
    <row r="44" spans="2:13" ht="27.75" customHeight="1" x14ac:dyDescent="0.2">
      <c r="B44" s="1171"/>
      <c r="C44" s="1172"/>
      <c r="D44" s="104"/>
      <c r="E44" s="1175" t="s">
        <v>34</v>
      </c>
      <c r="F44" s="1175"/>
      <c r="G44" s="1175"/>
      <c r="H44" s="1176"/>
      <c r="I44" s="345">
        <v>6831</v>
      </c>
      <c r="J44" s="346">
        <v>6087</v>
      </c>
      <c r="K44" s="346">
        <v>5335</v>
      </c>
      <c r="L44" s="346">
        <v>4580</v>
      </c>
      <c r="M44" s="347">
        <v>3825</v>
      </c>
    </row>
    <row r="45" spans="2:13" ht="27.75" customHeight="1" x14ac:dyDescent="0.2">
      <c r="B45" s="1171"/>
      <c r="C45" s="1172"/>
      <c r="D45" s="104"/>
      <c r="E45" s="1175" t="s">
        <v>35</v>
      </c>
      <c r="F45" s="1175"/>
      <c r="G45" s="1175"/>
      <c r="H45" s="1176"/>
      <c r="I45" s="345">
        <v>19044</v>
      </c>
      <c r="J45" s="346">
        <v>18904</v>
      </c>
      <c r="K45" s="346">
        <v>19077</v>
      </c>
      <c r="L45" s="346">
        <v>19055</v>
      </c>
      <c r="M45" s="347">
        <v>19060</v>
      </c>
    </row>
    <row r="46" spans="2:13" ht="27.75" customHeight="1" x14ac:dyDescent="0.2">
      <c r="B46" s="1171"/>
      <c r="C46" s="1172"/>
      <c r="D46" s="105"/>
      <c r="E46" s="1175" t="s">
        <v>36</v>
      </c>
      <c r="F46" s="1175"/>
      <c r="G46" s="1175"/>
      <c r="H46" s="1176"/>
      <c r="I46" s="345">
        <v>3</v>
      </c>
      <c r="J46" s="346">
        <v>2</v>
      </c>
      <c r="K46" s="346">
        <v>0</v>
      </c>
      <c r="L46" s="346">
        <v>0</v>
      </c>
      <c r="M46" s="347">
        <v>0</v>
      </c>
    </row>
    <row r="47" spans="2:13" ht="27.75" customHeight="1" x14ac:dyDescent="0.2">
      <c r="B47" s="1171"/>
      <c r="C47" s="1172"/>
      <c r="D47" s="106"/>
      <c r="E47" s="1185" t="s">
        <v>37</v>
      </c>
      <c r="F47" s="1186"/>
      <c r="G47" s="1186"/>
      <c r="H47" s="1187"/>
      <c r="I47" s="345" t="s">
        <v>489</v>
      </c>
      <c r="J47" s="346" t="s">
        <v>489</v>
      </c>
      <c r="K47" s="346" t="s">
        <v>489</v>
      </c>
      <c r="L47" s="346" t="s">
        <v>489</v>
      </c>
      <c r="M47" s="347" t="s">
        <v>489</v>
      </c>
    </row>
    <row r="48" spans="2:13" ht="27.75" customHeight="1" x14ac:dyDescent="0.2">
      <c r="B48" s="1171"/>
      <c r="C48" s="1172"/>
      <c r="D48" s="104"/>
      <c r="E48" s="1175" t="s">
        <v>38</v>
      </c>
      <c r="F48" s="1175"/>
      <c r="G48" s="1175"/>
      <c r="H48" s="1176"/>
      <c r="I48" s="345" t="s">
        <v>489</v>
      </c>
      <c r="J48" s="346" t="s">
        <v>489</v>
      </c>
      <c r="K48" s="346" t="s">
        <v>489</v>
      </c>
      <c r="L48" s="346" t="s">
        <v>489</v>
      </c>
      <c r="M48" s="347" t="s">
        <v>489</v>
      </c>
    </row>
    <row r="49" spans="2:13" ht="27.75" customHeight="1" x14ac:dyDescent="0.2">
      <c r="B49" s="1173"/>
      <c r="C49" s="1174"/>
      <c r="D49" s="104"/>
      <c r="E49" s="1175" t="s">
        <v>39</v>
      </c>
      <c r="F49" s="1175"/>
      <c r="G49" s="1175"/>
      <c r="H49" s="1176"/>
      <c r="I49" s="345" t="s">
        <v>489</v>
      </c>
      <c r="J49" s="346" t="s">
        <v>489</v>
      </c>
      <c r="K49" s="346" t="s">
        <v>489</v>
      </c>
      <c r="L49" s="346" t="s">
        <v>489</v>
      </c>
      <c r="M49" s="347" t="s">
        <v>489</v>
      </c>
    </row>
    <row r="50" spans="2:13" ht="27.75" customHeight="1" x14ac:dyDescent="0.2">
      <c r="B50" s="1169" t="s">
        <v>40</v>
      </c>
      <c r="C50" s="1170"/>
      <c r="D50" s="107"/>
      <c r="E50" s="1175" t="s">
        <v>41</v>
      </c>
      <c r="F50" s="1175"/>
      <c r="G50" s="1175"/>
      <c r="H50" s="1176"/>
      <c r="I50" s="345">
        <v>18605</v>
      </c>
      <c r="J50" s="346">
        <v>22746</v>
      </c>
      <c r="K50" s="346">
        <v>30714</v>
      </c>
      <c r="L50" s="346">
        <v>31110</v>
      </c>
      <c r="M50" s="347">
        <v>34488</v>
      </c>
    </row>
    <row r="51" spans="2:13" ht="27.75" customHeight="1" x14ac:dyDescent="0.2">
      <c r="B51" s="1171"/>
      <c r="C51" s="1172"/>
      <c r="D51" s="104"/>
      <c r="E51" s="1175" t="s">
        <v>42</v>
      </c>
      <c r="F51" s="1175"/>
      <c r="G51" s="1175"/>
      <c r="H51" s="1176"/>
      <c r="I51" s="345">
        <v>34067</v>
      </c>
      <c r="J51" s="346">
        <v>33815</v>
      </c>
      <c r="K51" s="346">
        <v>34034</v>
      </c>
      <c r="L51" s="346">
        <v>32749</v>
      </c>
      <c r="M51" s="347">
        <v>31275</v>
      </c>
    </row>
    <row r="52" spans="2:13" ht="27.75" customHeight="1" x14ac:dyDescent="0.2">
      <c r="B52" s="1173"/>
      <c r="C52" s="1174"/>
      <c r="D52" s="104"/>
      <c r="E52" s="1175" t="s">
        <v>43</v>
      </c>
      <c r="F52" s="1175"/>
      <c r="G52" s="1175"/>
      <c r="H52" s="1176"/>
      <c r="I52" s="345">
        <v>95373</v>
      </c>
      <c r="J52" s="346">
        <v>96914</v>
      </c>
      <c r="K52" s="346">
        <v>98223</v>
      </c>
      <c r="L52" s="346">
        <v>97675</v>
      </c>
      <c r="M52" s="347">
        <v>95704</v>
      </c>
    </row>
    <row r="53" spans="2:13" ht="27.75" customHeight="1" thickBot="1" x14ac:dyDescent="0.25">
      <c r="B53" s="1177" t="s">
        <v>19</v>
      </c>
      <c r="C53" s="1178"/>
      <c r="D53" s="108"/>
      <c r="E53" s="1179" t="s">
        <v>44</v>
      </c>
      <c r="F53" s="1179"/>
      <c r="G53" s="1179"/>
      <c r="H53" s="1180"/>
      <c r="I53" s="348">
        <v>-3213</v>
      </c>
      <c r="J53" s="349">
        <v>-9365</v>
      </c>
      <c r="K53" s="349">
        <v>-16880</v>
      </c>
      <c r="L53" s="349">
        <v>-16635</v>
      </c>
      <c r="M53" s="350">
        <v>-20584</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QfDV83VdfWCYc1+t+9fMvsGxnKwr2p5LQjQp4yNG/YEJJ0HtBt4sXZ4ekzjJBU1VnAn+4T6qG7oXWdnE5K1pBg==" saltValue="4wc7gKvXO3gBVCt56khs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6" t="s">
        <v>46</v>
      </c>
      <c r="D55" s="1196"/>
      <c r="E55" s="1197"/>
      <c r="F55" s="120">
        <v>13182</v>
      </c>
      <c r="G55" s="120">
        <v>12871</v>
      </c>
      <c r="H55" s="121">
        <v>14878</v>
      </c>
    </row>
    <row r="56" spans="2:8" ht="52.5" customHeight="1" x14ac:dyDescent="0.2">
      <c r="B56" s="122"/>
      <c r="C56" s="1198" t="s">
        <v>47</v>
      </c>
      <c r="D56" s="1198"/>
      <c r="E56" s="1199"/>
      <c r="F56" s="123">
        <v>3851</v>
      </c>
      <c r="G56" s="123">
        <v>3711</v>
      </c>
      <c r="H56" s="124">
        <v>4369</v>
      </c>
    </row>
    <row r="57" spans="2:8" ht="53.25" customHeight="1" x14ac:dyDescent="0.2">
      <c r="B57" s="122"/>
      <c r="C57" s="1200" t="s">
        <v>48</v>
      </c>
      <c r="D57" s="1200"/>
      <c r="E57" s="1201"/>
      <c r="F57" s="125">
        <v>10834</v>
      </c>
      <c r="G57" s="125">
        <v>11927</v>
      </c>
      <c r="H57" s="126">
        <v>13293</v>
      </c>
    </row>
    <row r="58" spans="2:8" ht="45.75" customHeight="1" x14ac:dyDescent="0.2">
      <c r="B58" s="127"/>
      <c r="C58" s="1188" t="s">
        <v>560</v>
      </c>
      <c r="D58" s="1189"/>
      <c r="E58" s="1190"/>
      <c r="F58" s="128">
        <v>8328</v>
      </c>
      <c r="G58" s="128">
        <v>9471</v>
      </c>
      <c r="H58" s="129">
        <v>10702</v>
      </c>
    </row>
    <row r="59" spans="2:8" ht="45.75" customHeight="1" x14ac:dyDescent="0.2">
      <c r="B59" s="127"/>
      <c r="C59" s="1188" t="s">
        <v>561</v>
      </c>
      <c r="D59" s="1189"/>
      <c r="E59" s="1190"/>
      <c r="F59" s="128">
        <v>1260</v>
      </c>
      <c r="G59" s="128">
        <v>1200</v>
      </c>
      <c r="H59" s="129">
        <v>1327</v>
      </c>
    </row>
    <row r="60" spans="2:8" ht="45.75" customHeight="1" x14ac:dyDescent="0.2">
      <c r="B60" s="127"/>
      <c r="C60" s="1188" t="s">
        <v>562</v>
      </c>
      <c r="D60" s="1189"/>
      <c r="E60" s="1190"/>
      <c r="F60" s="128">
        <v>397</v>
      </c>
      <c r="G60" s="128">
        <v>397</v>
      </c>
      <c r="H60" s="129">
        <v>397</v>
      </c>
    </row>
    <row r="61" spans="2:8" ht="45.75" customHeight="1" x14ac:dyDescent="0.2">
      <c r="B61" s="127"/>
      <c r="C61" s="1188" t="s">
        <v>563</v>
      </c>
      <c r="D61" s="1189"/>
      <c r="E61" s="1190"/>
      <c r="F61" s="128">
        <v>338</v>
      </c>
      <c r="G61" s="128">
        <v>332</v>
      </c>
      <c r="H61" s="129">
        <v>326</v>
      </c>
    </row>
    <row r="62" spans="2:8" ht="45.75" customHeight="1" thickBot="1" x14ac:dyDescent="0.25">
      <c r="B62" s="130"/>
      <c r="C62" s="1191" t="s">
        <v>564</v>
      </c>
      <c r="D62" s="1192"/>
      <c r="E62" s="1193"/>
      <c r="F62" s="131">
        <v>118</v>
      </c>
      <c r="G62" s="131">
        <v>118</v>
      </c>
      <c r="H62" s="132">
        <v>118</v>
      </c>
    </row>
    <row r="63" spans="2:8" ht="52.5" customHeight="1" thickBot="1" x14ac:dyDescent="0.25">
      <c r="B63" s="133"/>
      <c r="C63" s="1194" t="s">
        <v>49</v>
      </c>
      <c r="D63" s="1194"/>
      <c r="E63" s="1195"/>
      <c r="F63" s="134">
        <v>27867</v>
      </c>
      <c r="G63" s="134">
        <v>28509</v>
      </c>
      <c r="H63" s="135">
        <v>32539</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xPMcSYkLYnGkC2W/2+EZFnq6ZWHvwvHl9vyTucCVDMmt4ZmvXd8lkoXMGsuJvspnWbjlFfx2Xb/bgPorUqly9g==" saltValue="31e8rw7hLik/0xV2QxT9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22443</v>
      </c>
      <c r="E3" s="154"/>
      <c r="F3" s="155">
        <v>51849</v>
      </c>
      <c r="G3" s="156"/>
      <c r="H3" s="157"/>
    </row>
    <row r="4" spans="1:8" x14ac:dyDescent="0.2">
      <c r="A4" s="158"/>
      <c r="B4" s="159"/>
      <c r="C4" s="160"/>
      <c r="D4" s="161">
        <v>18723</v>
      </c>
      <c r="E4" s="162"/>
      <c r="F4" s="163">
        <v>26326</v>
      </c>
      <c r="G4" s="164"/>
      <c r="H4" s="165"/>
    </row>
    <row r="5" spans="1:8" x14ac:dyDescent="0.2">
      <c r="A5" s="146" t="s">
        <v>521</v>
      </c>
      <c r="B5" s="151"/>
      <c r="C5" s="152"/>
      <c r="D5" s="153">
        <v>19696</v>
      </c>
      <c r="E5" s="154"/>
      <c r="F5" s="155">
        <v>52191</v>
      </c>
      <c r="G5" s="156"/>
      <c r="H5" s="157"/>
    </row>
    <row r="6" spans="1:8" x14ac:dyDescent="0.2">
      <c r="A6" s="158"/>
      <c r="B6" s="159"/>
      <c r="C6" s="160"/>
      <c r="D6" s="161">
        <v>14060</v>
      </c>
      <c r="E6" s="162"/>
      <c r="F6" s="163">
        <v>26807</v>
      </c>
      <c r="G6" s="164"/>
      <c r="H6" s="165"/>
    </row>
    <row r="7" spans="1:8" x14ac:dyDescent="0.2">
      <c r="A7" s="146" t="s">
        <v>522</v>
      </c>
      <c r="B7" s="151"/>
      <c r="C7" s="152"/>
      <c r="D7" s="153">
        <v>25742</v>
      </c>
      <c r="E7" s="154"/>
      <c r="F7" s="155">
        <v>48105</v>
      </c>
      <c r="G7" s="156"/>
      <c r="H7" s="157"/>
    </row>
    <row r="8" spans="1:8" x14ac:dyDescent="0.2">
      <c r="A8" s="158"/>
      <c r="B8" s="159"/>
      <c r="C8" s="160"/>
      <c r="D8" s="161">
        <v>15470</v>
      </c>
      <c r="E8" s="162"/>
      <c r="F8" s="163">
        <v>24072</v>
      </c>
      <c r="G8" s="164"/>
      <c r="H8" s="165"/>
    </row>
    <row r="9" spans="1:8" x14ac:dyDescent="0.2">
      <c r="A9" s="146" t="s">
        <v>523</v>
      </c>
      <c r="B9" s="151"/>
      <c r="C9" s="152"/>
      <c r="D9" s="153">
        <v>38226</v>
      </c>
      <c r="E9" s="154"/>
      <c r="F9" s="155">
        <v>47446</v>
      </c>
      <c r="G9" s="156"/>
      <c r="H9" s="157"/>
    </row>
    <row r="10" spans="1:8" x14ac:dyDescent="0.2">
      <c r="A10" s="158"/>
      <c r="B10" s="159"/>
      <c r="C10" s="160"/>
      <c r="D10" s="161">
        <v>23963</v>
      </c>
      <c r="E10" s="162"/>
      <c r="F10" s="163">
        <v>24371</v>
      </c>
      <c r="G10" s="164"/>
      <c r="H10" s="165"/>
    </row>
    <row r="11" spans="1:8" x14ac:dyDescent="0.2">
      <c r="A11" s="146" t="s">
        <v>524</v>
      </c>
      <c r="B11" s="151"/>
      <c r="C11" s="152"/>
      <c r="D11" s="153">
        <v>25111</v>
      </c>
      <c r="E11" s="154"/>
      <c r="F11" s="155">
        <v>48387</v>
      </c>
      <c r="G11" s="156"/>
      <c r="H11" s="157"/>
    </row>
    <row r="12" spans="1:8" x14ac:dyDescent="0.2">
      <c r="A12" s="158"/>
      <c r="B12" s="159"/>
      <c r="C12" s="166"/>
      <c r="D12" s="161">
        <v>22017</v>
      </c>
      <c r="E12" s="162"/>
      <c r="F12" s="163">
        <v>25592</v>
      </c>
      <c r="G12" s="164"/>
      <c r="H12" s="165"/>
    </row>
    <row r="13" spans="1:8" x14ac:dyDescent="0.2">
      <c r="A13" s="146"/>
      <c r="B13" s="151"/>
      <c r="C13" s="152"/>
      <c r="D13" s="153">
        <v>26244</v>
      </c>
      <c r="E13" s="154"/>
      <c r="F13" s="155">
        <v>49596</v>
      </c>
      <c r="G13" s="167"/>
      <c r="H13" s="157"/>
    </row>
    <row r="14" spans="1:8" x14ac:dyDescent="0.2">
      <c r="A14" s="158"/>
      <c r="B14" s="159"/>
      <c r="C14" s="160"/>
      <c r="D14" s="161">
        <v>18847</v>
      </c>
      <c r="E14" s="162"/>
      <c r="F14" s="163">
        <v>25434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5.76</v>
      </c>
      <c r="C19" s="168">
        <f>ROUND(VALUE(SUBSTITUTE(実質収支比率等に係る経年分析!G$48,"▲","-")),2)</f>
        <v>4.3899999999999997</v>
      </c>
      <c r="D19" s="168">
        <f>ROUND(VALUE(SUBSTITUTE(実質収支比率等に係る経年分析!H$48,"▲","-")),2)</f>
        <v>6.12</v>
      </c>
      <c r="E19" s="168">
        <f>ROUND(VALUE(SUBSTITUTE(実質収支比率等に係る経年分析!I$48,"▲","-")),2)</f>
        <v>6.74</v>
      </c>
      <c r="F19" s="168">
        <f>ROUND(VALUE(SUBSTITUTE(実質収支比率等に係る経年分析!J$48,"▲","-")),2)</f>
        <v>6.18</v>
      </c>
    </row>
    <row r="20" spans="1:11" x14ac:dyDescent="0.2">
      <c r="A20" s="168" t="s">
        <v>53</v>
      </c>
      <c r="B20" s="168">
        <f>ROUND(VALUE(SUBSTITUTE(実質収支比率等に係る経年分析!F$47,"▲","-")),2)</f>
        <v>7.15</v>
      </c>
      <c r="C20" s="168">
        <f>ROUND(VALUE(SUBSTITUTE(実質収支比率等に係る経年分析!G$47,"▲","-")),2)</f>
        <v>9.7799999999999994</v>
      </c>
      <c r="D20" s="168">
        <f>ROUND(VALUE(SUBSTITUTE(実質収支比率等に係る経年分析!H$47,"▲","-")),2)</f>
        <v>14.6</v>
      </c>
      <c r="E20" s="168">
        <f>ROUND(VALUE(SUBSTITUTE(実質収支比率等に係る経年分析!I$47,"▲","-")),2)</f>
        <v>14.32</v>
      </c>
      <c r="F20" s="168">
        <f>ROUND(VALUE(SUBSTITUTE(実質収支比率等に係る経年分析!J$47,"▲","-")),2)</f>
        <v>16.190000000000001</v>
      </c>
    </row>
    <row r="21" spans="1:11" x14ac:dyDescent="0.2">
      <c r="A21" s="168" t="s">
        <v>54</v>
      </c>
      <c r="B21" s="168">
        <f>IF(ISNUMBER(VALUE(SUBSTITUTE(実質収支比率等に係る経年分析!F$49,"▲","-"))),ROUND(VALUE(SUBSTITUTE(実質収支比率等に係る経年分析!F$49,"▲","-")),2),NA())</f>
        <v>3.67</v>
      </c>
      <c r="C21" s="168">
        <f>IF(ISNUMBER(VALUE(SUBSTITUTE(実質収支比率等に係る経年分析!G$49,"▲","-"))),ROUND(VALUE(SUBSTITUTE(実質収支比率等に係る経年分析!G$49,"▲","-")),2),NA())</f>
        <v>1.6</v>
      </c>
      <c r="D21" s="168">
        <f>IF(ISNUMBER(VALUE(SUBSTITUTE(実質収支比率等に係る経年分析!H$49,"▲","-"))),ROUND(VALUE(SUBSTITUTE(実質収支比率等に係る経年分析!H$49,"▲","-")),2),NA())</f>
        <v>7.11</v>
      </c>
      <c r="E21" s="168">
        <f>IF(ISNUMBER(VALUE(SUBSTITUTE(実質収支比率等に係る経年分析!I$49,"▲","-"))),ROUND(VALUE(SUBSTITUTE(実質収支比率等に係る経年分析!I$49,"▲","-")),2),NA())</f>
        <v>0.24</v>
      </c>
      <c r="F21" s="168">
        <f>IF(ISNUMBER(VALUE(SUBSTITUTE(実質収支比率等に係る経年分析!J$49,"▲","-"))),ROUND(VALUE(SUBSTITUTE(実質収支比率等に係る経年分析!J$49,"▲","-")),2),NA())</f>
        <v>1.77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母子父子寡婦福祉資金貸付金特別会計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0.28000000000000003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0.31</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1.73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0.59</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1.0900000000000001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0.85</v>
      </c>
    </row>
    <row r="33" spans="1:16" x14ac:dyDescent="0.2">
      <c r="A33" s="169" t="str">
        <f>IF(連結実質赤字比率に係る赤字・黒字の構成分析!C$37="",NA(),連結実質赤字比率に係る赤字・黒字の構成分析!C$37)</f>
        <v>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4.6100000000000003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4.83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4.72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4.58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4.28</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5.75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4.38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6.12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6.73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6.17</v>
      </c>
    </row>
    <row r="35" spans="1:16" x14ac:dyDescent="0.2">
      <c r="A35" s="169" t="str">
        <f>IF(連結実質赤字比率に係る赤字・黒字の構成分析!C$35="",NA(),連結実質赤字比率に係る赤字・黒字の構成分析!C$35)</f>
        <v>公共下水道事業会計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4.8499999999999996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5.56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5.86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6.2</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6.73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9.2799999999999994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9.8699999999999992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9.06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11071</v>
      </c>
      <c r="E42" s="170"/>
      <c r="F42" s="170"/>
      <c r="G42" s="170">
        <f>'実質公債費比率（分子）の構造'!L$52</f>
        <v>11117</v>
      </c>
      <c r="H42" s="170"/>
      <c r="I42" s="170"/>
      <c r="J42" s="170">
        <f>'実質公債費比率（分子）の構造'!M$52</f>
        <v>11201</v>
      </c>
      <c r="K42" s="170"/>
      <c r="L42" s="170"/>
      <c r="M42" s="170">
        <f>'実質公債費比率（分子）の構造'!N$52</f>
        <v>11234</v>
      </c>
      <c r="N42" s="170"/>
      <c r="O42" s="170"/>
      <c r="P42" s="170">
        <f>'実質公債費比率（分子）の構造'!O$52</f>
        <v>10940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443</v>
      </c>
      <c r="C45" s="170"/>
      <c r="D45" s="170"/>
      <c r="E45" s="170">
        <f>'実質公債費比率（分子）の構造'!L$49</f>
        <v>392</v>
      </c>
      <c r="F45" s="170"/>
      <c r="G45" s="170"/>
      <c r="H45" s="170">
        <f>'実質公債費比率（分子）の構造'!M$49</f>
        <v>431</v>
      </c>
      <c r="I45" s="170"/>
      <c r="J45" s="170"/>
      <c r="K45" s="170">
        <f>'実質公債費比率（分子）の構造'!N$49</f>
        <v>415</v>
      </c>
      <c r="L45" s="170"/>
      <c r="M45" s="170"/>
      <c r="N45" s="170">
        <f>'実質公債費比率（分子）の構造'!O$49</f>
        <v>295</v>
      </c>
      <c r="O45" s="170"/>
      <c r="P45" s="170"/>
    </row>
    <row r="46" spans="1:16" x14ac:dyDescent="0.2">
      <c r="A46" s="170" t="s">
        <v>64</v>
      </c>
      <c r="B46" s="170">
        <f>'実質公債費比率（分子）の構造'!K$48</f>
        <v>3229</v>
      </c>
      <c r="C46" s="170"/>
      <c r="D46" s="170"/>
      <c r="E46" s="170">
        <f>'実質公債費比率（分子）の構造'!L$48</f>
        <v>3253</v>
      </c>
      <c r="F46" s="170"/>
      <c r="G46" s="170"/>
      <c r="H46" s="170">
        <f>'実質公債費比率（分子）の構造'!M$48</f>
        <v>3273</v>
      </c>
      <c r="I46" s="170"/>
      <c r="J46" s="170"/>
      <c r="K46" s="170">
        <f>'実質公債費比率（分子）の構造'!N$48</f>
        <v>3271</v>
      </c>
      <c r="L46" s="170"/>
      <c r="M46" s="170"/>
      <c r="N46" s="170">
        <f>'実質公債費比率（分子）の構造'!O$48</f>
        <v>3268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9337</v>
      </c>
      <c r="C49" s="170"/>
      <c r="D49" s="170"/>
      <c r="E49" s="170">
        <f>'実質公債費比率（分子）の構造'!L$45</f>
        <v>9807</v>
      </c>
      <c r="F49" s="170"/>
      <c r="G49" s="170"/>
      <c r="H49" s="170">
        <f>'実質公債費比率（分子）の構造'!M$45</f>
        <v>9617</v>
      </c>
      <c r="I49" s="170"/>
      <c r="J49" s="170"/>
      <c r="K49" s="170">
        <f>'実質公債費比率（分子）の構造'!N$45</f>
        <v>9297</v>
      </c>
      <c r="L49" s="170"/>
      <c r="M49" s="170"/>
      <c r="N49" s="170">
        <f>'実質公債費比率（分子）の構造'!O$45</f>
        <v>9008</v>
      </c>
      <c r="O49" s="170"/>
      <c r="P49" s="170"/>
    </row>
    <row r="50" spans="1:16" x14ac:dyDescent="0.2">
      <c r="A50" s="170" t="s">
        <v>67</v>
      </c>
      <c r="B50" s="170" t="e">
        <f>NA()</f>
        <v>#N/A</v>
      </c>
      <c r="C50" s="170">
        <f>IF(ISNUMBER('実質公債費比率（分子）の構造'!K$53),'実質公債費比率（分子）の構造'!K$53,NA())</f>
        <v>1938</v>
      </c>
      <c r="D50" s="170" t="e">
        <f>NA()</f>
        <v>#N/A</v>
      </c>
      <c r="E50" s="170" t="e">
        <f>NA()</f>
        <v>#N/A</v>
      </c>
      <c r="F50" s="170">
        <f>IF(ISNUMBER('実質公債費比率（分子）の構造'!L$53),'実質公債費比率（分子）の構造'!L$53,NA())</f>
        <v>2335</v>
      </c>
      <c r="G50" s="170" t="e">
        <f>NA()</f>
        <v>#N/A</v>
      </c>
      <c r="H50" s="170" t="e">
        <f>NA()</f>
        <v>#N/A</v>
      </c>
      <c r="I50" s="170">
        <f>IF(ISNUMBER('実質公債費比率（分子）の構造'!M$53),'実質公債費比率（分子）の構造'!M$53,NA())</f>
        <v>2120</v>
      </c>
      <c r="J50" s="170" t="e">
        <f>NA()</f>
        <v>#N/A</v>
      </c>
      <c r="K50" s="170" t="e">
        <f>NA()</f>
        <v>#N/A</v>
      </c>
      <c r="L50" s="170">
        <f>IF(ISNUMBER('実質公債費比率（分子）の構造'!N$53),'実質公債費比率（分子）の構造'!N$53,NA())</f>
        <v>1749</v>
      </c>
      <c r="M50" s="170" t="e">
        <f>NA()</f>
        <v>#N/A</v>
      </c>
      <c r="N50" s="170" t="e">
        <f>NA()</f>
        <v>#N/A</v>
      </c>
      <c r="O50" s="170">
        <f>IF(ISNUMBER('実質公債費比率（分子）の構造'!O$53),'実質公債費比率（分子）の構造'!O$53,NA())</f>
        <v>1631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95373</v>
      </c>
      <c r="E56" s="169"/>
      <c r="F56" s="169"/>
      <c r="G56" s="169">
        <f>'将来負担比率（分子）の構造'!J$52</f>
        <v>96914</v>
      </c>
      <c r="H56" s="169"/>
      <c r="I56" s="169"/>
      <c r="J56" s="169">
        <f>'将来負担比率（分子）の構造'!K$52</f>
        <v>98223</v>
      </c>
      <c r="K56" s="169"/>
      <c r="L56" s="169"/>
      <c r="M56" s="169">
        <f>'将来負担比率（分子）の構造'!L$52</f>
        <v>97675</v>
      </c>
      <c r="N56" s="169"/>
      <c r="O56" s="169"/>
      <c r="P56" s="169">
        <f>'将来負担比率（分子）の構造'!M$52</f>
        <v>95704</v>
      </c>
    </row>
    <row r="57" spans="1:16" x14ac:dyDescent="0.2">
      <c r="A57" s="169" t="s">
        <v>42</v>
      </c>
      <c r="B57" s="169"/>
      <c r="C57" s="169"/>
      <c r="D57" s="169">
        <f>'将来負担比率（分子）の構造'!I$51</f>
        <v>34067</v>
      </c>
      <c r="E57" s="169"/>
      <c r="F57" s="169"/>
      <c r="G57" s="169">
        <f>'将来負担比率（分子）の構造'!J$51</f>
        <v>33815</v>
      </c>
      <c r="H57" s="169"/>
      <c r="I57" s="169"/>
      <c r="J57" s="169">
        <f>'将来負担比率（分子）の構造'!K$51</f>
        <v>34034</v>
      </c>
      <c r="K57" s="169"/>
      <c r="L57" s="169"/>
      <c r="M57" s="169">
        <f>'将来負担比率（分子）の構造'!L$51</f>
        <v>32749</v>
      </c>
      <c r="N57" s="169"/>
      <c r="O57" s="169"/>
      <c r="P57" s="169">
        <f>'将来負担比率（分子）の構造'!M$51</f>
        <v>31275</v>
      </c>
    </row>
    <row r="58" spans="1:16" x14ac:dyDescent="0.2">
      <c r="A58" s="169" t="s">
        <v>41</v>
      </c>
      <c r="B58" s="169"/>
      <c r="C58" s="169"/>
      <c r="D58" s="169">
        <f>'将来負担比率（分子）の構造'!I$50</f>
        <v>18605</v>
      </c>
      <c r="E58" s="169"/>
      <c r="F58" s="169"/>
      <c r="G58" s="169">
        <f>'将来負担比率（分子）の構造'!J$50</f>
        <v>22746</v>
      </c>
      <c r="H58" s="169"/>
      <c r="I58" s="169"/>
      <c r="J58" s="169">
        <f>'将来負担比率（分子）の構造'!K$50</f>
        <v>30714</v>
      </c>
      <c r="K58" s="169"/>
      <c r="L58" s="169"/>
      <c r="M58" s="169">
        <f>'将来負担比率（分子）の構造'!L$50</f>
        <v>31110</v>
      </c>
      <c r="N58" s="169"/>
      <c r="O58" s="169"/>
      <c r="P58" s="169">
        <f>'将来負担比率（分子）の構造'!M$50</f>
        <v>34488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3</v>
      </c>
      <c r="C61" s="169"/>
      <c r="D61" s="169"/>
      <c r="E61" s="169">
        <f>'将来負担比率（分子）の構造'!J$46</f>
        <v>2</v>
      </c>
      <c r="F61" s="169"/>
      <c r="G61" s="169"/>
      <c r="H61" s="169">
        <f>'将来負担比率（分子）の構造'!K$46</f>
        <v>0</v>
      </c>
      <c r="I61" s="169"/>
      <c r="J61" s="169"/>
      <c r="K61" s="169">
        <f>'将来負担比率（分子）の構造'!L$46</f>
        <v>0</v>
      </c>
      <c r="L61" s="169"/>
      <c r="M61" s="169"/>
      <c r="N61" s="169">
        <f>'将来負担比率（分子）の構造'!M$46</f>
        <v>0</v>
      </c>
      <c r="O61" s="169"/>
      <c r="P61" s="169"/>
    </row>
    <row r="62" spans="1:16" x14ac:dyDescent="0.2">
      <c r="A62" s="169" t="s">
        <v>35</v>
      </c>
      <c r="B62" s="169">
        <f>'将来負担比率（分子）の構造'!I$45</f>
        <v>19044</v>
      </c>
      <c r="C62" s="169"/>
      <c r="D62" s="169"/>
      <c r="E62" s="169">
        <f>'将来負担比率（分子）の構造'!J$45</f>
        <v>18904</v>
      </c>
      <c r="F62" s="169"/>
      <c r="G62" s="169"/>
      <c r="H62" s="169">
        <f>'将来負担比率（分子）の構造'!K$45</f>
        <v>19077</v>
      </c>
      <c r="I62" s="169"/>
      <c r="J62" s="169"/>
      <c r="K62" s="169">
        <f>'将来負担比率（分子）の構造'!L$45</f>
        <v>19055</v>
      </c>
      <c r="L62" s="169"/>
      <c r="M62" s="169"/>
      <c r="N62" s="169">
        <f>'将来負担比率（分子）の構造'!M$45</f>
        <v>19060</v>
      </c>
      <c r="O62" s="169"/>
      <c r="P62" s="169"/>
    </row>
    <row r="63" spans="1:16" x14ac:dyDescent="0.2">
      <c r="A63" s="169" t="s">
        <v>34</v>
      </c>
      <c r="B63" s="169">
        <f>'将来負担比率（分子）の構造'!I$44</f>
        <v>6831</v>
      </c>
      <c r="C63" s="169"/>
      <c r="D63" s="169"/>
      <c r="E63" s="169">
        <f>'将来負担比率（分子）の構造'!J$44</f>
        <v>6087</v>
      </c>
      <c r="F63" s="169"/>
      <c r="G63" s="169"/>
      <c r="H63" s="169">
        <f>'将来負担比率（分子）の構造'!K$44</f>
        <v>5335</v>
      </c>
      <c r="I63" s="169"/>
      <c r="J63" s="169"/>
      <c r="K63" s="169">
        <f>'将来負担比率（分子）の構造'!L$44</f>
        <v>4580</v>
      </c>
      <c r="L63" s="169"/>
      <c r="M63" s="169"/>
      <c r="N63" s="169">
        <f>'将来負担比率（分子）の構造'!M$44</f>
        <v>3825</v>
      </c>
      <c r="O63" s="169"/>
      <c r="P63" s="169"/>
    </row>
    <row r="64" spans="1:16" x14ac:dyDescent="0.2">
      <c r="A64" s="169" t="s">
        <v>33</v>
      </c>
      <c r="B64" s="169">
        <f>'将来負担比率（分子）の構造'!I$43</f>
        <v>31010</v>
      </c>
      <c r="C64" s="169"/>
      <c r="D64" s="169"/>
      <c r="E64" s="169">
        <f>'将来負担比率（分子）の構造'!J$43</f>
        <v>31643</v>
      </c>
      <c r="F64" s="169"/>
      <c r="G64" s="169"/>
      <c r="H64" s="169">
        <f>'将来負担比率（分子）の構造'!K$43</f>
        <v>31529</v>
      </c>
      <c r="I64" s="169"/>
      <c r="J64" s="169"/>
      <c r="K64" s="169">
        <f>'将来負担比率（分子）の構造'!L$43</f>
        <v>30635</v>
      </c>
      <c r="L64" s="169"/>
      <c r="M64" s="169"/>
      <c r="N64" s="169">
        <f>'将来負担比率（分子）の構造'!M$43</f>
        <v>29557</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87944</v>
      </c>
      <c r="C66" s="169"/>
      <c r="D66" s="169"/>
      <c r="E66" s="169">
        <f>'将来負担比率（分子）の構造'!J$41</f>
        <v>87473</v>
      </c>
      <c r="F66" s="169"/>
      <c r="G66" s="169"/>
      <c r="H66" s="169">
        <f>'将来負担比率（分子）の構造'!K$41</f>
        <v>90151</v>
      </c>
      <c r="I66" s="169"/>
      <c r="J66" s="169"/>
      <c r="K66" s="169">
        <f>'将来負担比率（分子）の構造'!L$41</f>
        <v>90628</v>
      </c>
      <c r="L66" s="169"/>
      <c r="M66" s="169"/>
      <c r="N66" s="169">
        <f>'将来負担比率（分子）の構造'!M$41</f>
        <v>88441</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13182</v>
      </c>
      <c r="C72" s="173">
        <f>基金残高に係る経年分析!G55</f>
        <v>12871</v>
      </c>
      <c r="D72" s="173">
        <f>基金残高に係る経年分析!H55</f>
        <v>14878</v>
      </c>
    </row>
    <row r="73" spans="1:16" x14ac:dyDescent="0.2">
      <c r="A73" s="172" t="s">
        <v>74</v>
      </c>
      <c r="B73" s="173">
        <f>基金残高に係る経年分析!F56</f>
        <v>3851</v>
      </c>
      <c r="C73" s="173">
        <f>基金残高に係る経年分析!G56</f>
        <v>3711</v>
      </c>
      <c r="D73" s="173">
        <f>基金残高に係る経年分析!H56</f>
        <v>4369</v>
      </c>
    </row>
    <row r="74" spans="1:16" x14ac:dyDescent="0.2">
      <c r="A74" s="172" t="s">
        <v>75</v>
      </c>
      <c r="B74" s="173">
        <f>基金残高に係る経年分析!F57</f>
        <v>10834</v>
      </c>
      <c r="C74" s="173">
        <f>基金残高に係る経年分析!G57</f>
        <v>11927</v>
      </c>
      <c r="D74" s="173">
        <f>基金残高に係る経年分析!H57</f>
        <v>13293</v>
      </c>
    </row>
  </sheetData>
  <sheetProtection algorithmName="SHA-512" hashValue="/pdJCClj7itfpPtLPIGDGPhvT25fhymNiCIhQGg+FJJ+QEhUkWj+ntNI++fXLuc7je8skq350cAwsO+Z4mnMmA==" saltValue="LKK/VRVisIdg2aeIY//I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滉</cp:lastModifiedBy>
  <cp:lastPrinted>2025-03-10T06:51:39Z</cp:lastPrinted>
  <dcterms:created xsi:type="dcterms:W3CDTF">2025-02-19T03:25:34Z</dcterms:created>
  <dcterms:modified xsi:type="dcterms:W3CDTF">2025-03-18T05:15:44Z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2025-03-12T05:05:58Z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23111a3b-bc3e-4a1c-bf23-cc3de11eb31d</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