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13682\Desktop\1-15【1月27日〆切】【公営企業ご担当者様←財政課澤田】Fwd 【大阪府：公営企業担当】《依頼：131〆》公営企業に係る経営比較分析表（平成30年度決算）の分析等について\L\L\"/>
    </mc:Choice>
  </mc:AlternateContent>
  <workbookProtection workbookAlgorithmName="SHA-512" workbookHashValue="jaP+cijVLcs+wzqea2yneU0MLqcxn51gJkLXuxu21Nmyyrll0FIN8gsVZrJ0L86LiUP1xPibhTwiQENwYYZpAw==" workbookSaltValue="eKIgRlpRnDjqxp/k0kwr9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BZ51" i="4"/>
  <c r="GQ30" i="4"/>
  <c r="LT76" i="4"/>
  <c r="GQ51" i="4"/>
  <c r="LH30" i="4"/>
  <c r="IE76" i="4"/>
  <c r="BZ30" i="4"/>
  <c r="HP76" i="4"/>
  <c r="BG51" i="4"/>
  <c r="FX30" i="4"/>
  <c r="BG30" i="4"/>
  <c r="LE76" i="4"/>
  <c r="AV76" i="4"/>
  <c r="KO51" i="4"/>
  <c r="FX51" i="4"/>
  <c r="KO30" i="4"/>
  <c r="KP76" i="4"/>
  <c r="FE51" i="4"/>
  <c r="HA76" i="4"/>
  <c r="AN51" i="4"/>
  <c r="FE30" i="4"/>
  <c r="JV51" i="4"/>
  <c r="JV30" i="4"/>
  <c r="AN30" i="4"/>
  <c r="AG76" i="4"/>
  <c r="R76" i="4"/>
  <c r="JC51" i="4"/>
  <c r="KA76" i="4"/>
  <c r="EL51" i="4"/>
  <c r="JC30" i="4"/>
  <c r="GL76" i="4"/>
  <c r="U51" i="4"/>
  <c r="EL30" i="4"/>
  <c r="U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<sst xmlns="http://schemas.openxmlformats.org/spreadsheetml/2006/main" count="278" uniqueCount="134">
  <si>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</si>
  <si>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</si>
  <si>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</si>
  <si>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</si>
  <si>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</si>
  <si>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</si>
  <si>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</si>
  <si>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</si>
  <si>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</si>
  <si>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</si>
  <si>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</si>
  <si>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</si>
  <si>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</si>
  <si>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</si>
  <si>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</si>
  <si>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</si>
  <si>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</si>
  <si>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</si>
  <si>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</si>
  <si>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</si>
  <si>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</si>
  <si>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</si>
  <si>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</si>
  <si>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</si>
  <si>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</si>
  <si>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</si>
  <si>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</si>
  <si>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</si>
  <si>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</si>
  <si>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</si>
  <si>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</si>
  <si>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</si>
  <si>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</si>
  <si>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</si>
  <si>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</si>
  <si>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</si>
  <si>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</si>
  <si>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</si>
  <si>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</si>
  <si>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</si>
  <si>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</si>
  <si>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</si>
  <si>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</si>
  <si>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</si>
  <si>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</si>
  <si>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</si>
  <si>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</si>
  <si>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</si>
  <si>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</si>
  <si>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</si>
  <si>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</si>
  <si>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</si>
  <si>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</si>
  <si>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</si>
  <si>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</si>
  <si>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</si>
  <si>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</si>
  <si>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</si>
  <si>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</si>
  <si>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</si>
  <si>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</si>
  <si>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</si>
  <si>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</si>
  <si>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</si>
  <si>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</si>
  <si>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</si>
  <si>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</si>
  <si>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</si>
  <si>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</si>
  <si>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</si>
  <si>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</si>
  <si>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</si>
  <si>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</si>
  <si>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</si>
  <si>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</si>
  <si>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</si>
  <si>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</si>
  <si>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</si>
  <si>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</si>
  <si>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</si>
  <si>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</si>
  <si>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</si>
  <si>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</si>
  <si>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</si>
  <si>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</si>
  <si>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</si>
  <si>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</si>
  <si>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</si>
  <si>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</si>
  <si>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</si>
  <si>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</si>
  <si>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</si>
  <si>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</si>
  <si>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</si>
  <si>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</si>
  <si>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</si>
  <si>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</si>
  <si>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</si>
  <si>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</si>
  <si>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</si>
  <si>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</si>
  <si>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</si>
  <si>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</si>
  <si>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</si>
  <si>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</si>
  <si>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</si>
  <si>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</si>
  <si>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</si>
  <si>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</si>
  <si>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</si>
  <si>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</si>
  <si>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</si>
  <si>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豊中市</t>
  </si>
  <si>
    <t>螢池駅西自動車駐車場</t>
  </si>
  <si>
    <t>法非適用</t>
  </si>
  <si>
    <t>駐車場整備事業</t>
  </si>
  <si>
    <t>-</t>
  </si>
  <si>
    <t>Ａ２Ｂ１</t>
  </si>
  <si>
    <t>非設置</t>
  </si>
  <si>
    <t>該当数値なし</t>
  </si>
  <si>
    <t>届出駐車場 附置義務駐車施設 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</si>
  <si>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</si>
  <si>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</si>
  <si>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</si>
  <si>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</si>
  <si>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</si>
  <si>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</si>
  <si>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</si>
  <si>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</si>
  <si>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</si>
  <si>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当該駐車場は、公共交通機関へのパークアンドライドのほかに、ビルの商業施設や市の公共施設など、建物に付随した来街者用の駐車場として役割を果たしていることから、閉鎖は困難である。
　しかしながら、機械式駐車場の維持保全に係るコストが大きいため、指定管理者制度による運営管理を行いながら、民営化等による経営改革について検討をしていく。</t>
    <rPh sb="1" eb="3">
      <t>トウガイ</t>
    </rPh>
    <rPh sb="3" eb="6">
      <t>チュウシャジョウ</t>
    </rPh>
    <rPh sb="8" eb="10">
      <t>コウキョウ</t>
    </rPh>
    <rPh sb="10" eb="12">
      <t>コウツウ</t>
    </rPh>
    <rPh sb="12" eb="14">
      <t>キカン</t>
    </rPh>
    <rPh sb="33" eb="35">
      <t>ショウギョウ</t>
    </rPh>
    <rPh sb="35" eb="37">
      <t>シセツ</t>
    </rPh>
    <rPh sb="38" eb="39">
      <t>シ</t>
    </rPh>
    <rPh sb="40" eb="42">
      <t>コウキョウ</t>
    </rPh>
    <rPh sb="42" eb="44">
      <t>シセツ</t>
    </rPh>
    <rPh sb="47" eb="49">
      <t>タテモノ</t>
    </rPh>
    <rPh sb="50" eb="52">
      <t>フズイ</t>
    </rPh>
    <rPh sb="54" eb="57">
      <t>ライガイシャ</t>
    </rPh>
    <rPh sb="57" eb="58">
      <t>ヨウ</t>
    </rPh>
    <rPh sb="59" eb="62">
      <t>チュウシャジョウ</t>
    </rPh>
    <rPh sb="65" eb="67">
      <t>ヤクワリ</t>
    </rPh>
    <rPh sb="68" eb="69">
      <t>ハ</t>
    </rPh>
    <rPh sb="79" eb="81">
      <t>ヘイサ</t>
    </rPh>
    <rPh sb="82" eb="84">
      <t>コンナン</t>
    </rPh>
    <rPh sb="97" eb="100">
      <t>キカイシキ</t>
    </rPh>
    <rPh sb="100" eb="103">
      <t>チュウシャジョウ</t>
    </rPh>
    <rPh sb="104" eb="106">
      <t>イジ</t>
    </rPh>
    <rPh sb="106" eb="108">
      <t>ホゼン</t>
    </rPh>
    <rPh sb="109" eb="110">
      <t>カカ</t>
    </rPh>
    <rPh sb="115" eb="116">
      <t>オオ</t>
    </rPh>
    <rPh sb="121" eb="123">
      <t>シテイ</t>
    </rPh>
    <rPh sb="123" eb="126">
      <t>カンリシャ</t>
    </rPh>
    <rPh sb="126" eb="128">
      <t>セイド</t>
    </rPh>
    <rPh sb="131" eb="133">
      <t>ウンエイ</t>
    </rPh>
    <rPh sb="133" eb="135">
      <t>カンリ</t>
    </rPh>
    <rPh sb="136" eb="137">
      <t>オコナ</t>
    </rPh>
    <rPh sb="142" eb="145">
      <t>ミンエイカ</t>
    </rPh>
    <rPh sb="145" eb="146">
      <t>ナド</t>
    </rPh>
    <rPh sb="149" eb="151">
      <t>ケイエイ</t>
    </rPh>
    <rPh sb="151" eb="153">
      <t>カイカク</t>
    </rPh>
    <rPh sb="157" eb="159">
      <t>ケントウ</t>
    </rPh>
    <phoneticPr fontId="5"/>
  </si>
  <si>
    <t>　毎年度、機械式駐車場の予防保全工事を行っているが、各部品等の耐用年数や実際の稼働状況を勘案しながら、予防保全工事計画を毎年見直している。今後の10年間で、356,714千円の設備投資を見込んでいる。
　企業債については平成30年度で完済した。</t>
    <rPh sb="1" eb="4">
      <t>マイネンド</t>
    </rPh>
    <rPh sb="5" eb="8">
      <t>キカイシキ</t>
    </rPh>
    <rPh sb="8" eb="11">
      <t>チュウシャジョウ</t>
    </rPh>
    <rPh sb="12" eb="14">
      <t>ヨボウ</t>
    </rPh>
    <rPh sb="14" eb="16">
      <t>ホゼン</t>
    </rPh>
    <rPh sb="16" eb="18">
      <t>コウジ</t>
    </rPh>
    <rPh sb="19" eb="20">
      <t>オコナ</t>
    </rPh>
    <rPh sb="26" eb="29">
      <t>カクブヒン</t>
    </rPh>
    <rPh sb="29" eb="30">
      <t>トウ</t>
    </rPh>
    <rPh sb="31" eb="33">
      <t>タイヨウ</t>
    </rPh>
    <rPh sb="33" eb="35">
      <t>ネンスウ</t>
    </rPh>
    <rPh sb="36" eb="38">
      <t>ジッサイ</t>
    </rPh>
    <rPh sb="39" eb="41">
      <t>カドウ</t>
    </rPh>
    <rPh sb="41" eb="43">
      <t>ジョウキョウ</t>
    </rPh>
    <rPh sb="44" eb="46">
      <t>カンアン</t>
    </rPh>
    <rPh sb="51" eb="53">
      <t>ヨボウ</t>
    </rPh>
    <rPh sb="53" eb="55">
      <t>ホゼン</t>
    </rPh>
    <rPh sb="55" eb="57">
      <t>コウジ</t>
    </rPh>
    <rPh sb="57" eb="59">
      <t>ケイカク</t>
    </rPh>
    <rPh sb="60" eb="62">
      <t>マイトシ</t>
    </rPh>
    <rPh sb="62" eb="64">
      <t>ミナオ</t>
    </rPh>
    <rPh sb="69" eb="71">
      <t>コンゴ</t>
    </rPh>
    <rPh sb="74" eb="76">
      <t>ネンカン</t>
    </rPh>
    <rPh sb="85" eb="87">
      <t>センエン</t>
    </rPh>
    <rPh sb="88" eb="90">
      <t>セツビ</t>
    </rPh>
    <rPh sb="90" eb="92">
      <t>トウシ</t>
    </rPh>
    <rPh sb="93" eb="95">
      <t>ミコ</t>
    </rPh>
    <rPh sb="102" eb="104">
      <t>キギョウ</t>
    </rPh>
    <rPh sb="104" eb="105">
      <t>サイ</t>
    </rPh>
    <rPh sb="110" eb="112">
      <t>ヘイセイ</t>
    </rPh>
    <rPh sb="114" eb="116">
      <t>ネンド</t>
    </rPh>
    <rPh sb="117" eb="119">
      <t>カンサイ</t>
    </rPh>
    <phoneticPr fontId="5"/>
  </si>
  <si>
    <t>　再開発ビルの地下に設置した機械式駐車場のため、機械の予防保全工事費に加え、区分所有に伴う管理費や建物の大規模修繕工事による応分の負担が必要となり、駐車場の営業収支以外にかかるコストが大きく、売上高GOP比率やEBITDAが負数となるなど、類似施設の平均値に比べ収支比率が低くなっている。
　また、前年度までと比べて収益的収支比率、他会計補助金比率及び駐車台数一台当たりの他会計補助金額の増加については、特別会計を廃止した影響により繰入金の割合が増加したためと考える。</t>
    <rPh sb="1" eb="4">
      <t>サイカイハツ</t>
    </rPh>
    <rPh sb="7" eb="9">
      <t>チカ</t>
    </rPh>
    <rPh sb="10" eb="12">
      <t>セッチ</t>
    </rPh>
    <rPh sb="14" eb="17">
      <t>キカイシキ</t>
    </rPh>
    <rPh sb="17" eb="20">
      <t>チュウシャジョウ</t>
    </rPh>
    <rPh sb="24" eb="26">
      <t>キカイ</t>
    </rPh>
    <rPh sb="27" eb="29">
      <t>ヨボウ</t>
    </rPh>
    <rPh sb="29" eb="31">
      <t>ホゼン</t>
    </rPh>
    <rPh sb="31" eb="33">
      <t>コウジ</t>
    </rPh>
    <rPh sb="33" eb="34">
      <t>ヒ</t>
    </rPh>
    <rPh sb="35" eb="36">
      <t>クワ</t>
    </rPh>
    <rPh sb="38" eb="40">
      <t>クブン</t>
    </rPh>
    <rPh sb="40" eb="42">
      <t>ショユウ</t>
    </rPh>
    <rPh sb="43" eb="44">
      <t>トモナ</t>
    </rPh>
    <rPh sb="45" eb="48">
      <t>カンリヒ</t>
    </rPh>
    <rPh sb="49" eb="51">
      <t>タテモノ</t>
    </rPh>
    <rPh sb="52" eb="55">
      <t>ダイキボ</t>
    </rPh>
    <rPh sb="55" eb="57">
      <t>シュウゼン</t>
    </rPh>
    <rPh sb="57" eb="59">
      <t>コウジ</t>
    </rPh>
    <rPh sb="62" eb="64">
      <t>オウブン</t>
    </rPh>
    <rPh sb="65" eb="67">
      <t>フタン</t>
    </rPh>
    <rPh sb="68" eb="70">
      <t>ヒツヨウ</t>
    </rPh>
    <rPh sb="74" eb="77">
      <t>チュウシャジョウ</t>
    </rPh>
    <rPh sb="78" eb="80">
      <t>エイギョウ</t>
    </rPh>
    <rPh sb="80" eb="82">
      <t>シュウシ</t>
    </rPh>
    <rPh sb="82" eb="84">
      <t>イガイ</t>
    </rPh>
    <rPh sb="92" eb="93">
      <t>オオ</t>
    </rPh>
    <rPh sb="96" eb="98">
      <t>ウリアゲ</t>
    </rPh>
    <rPh sb="98" eb="99">
      <t>タカ</t>
    </rPh>
    <rPh sb="102" eb="104">
      <t>ヒリツ</t>
    </rPh>
    <rPh sb="112" eb="114">
      <t>フスウ</t>
    </rPh>
    <rPh sb="120" eb="122">
      <t>ルイジ</t>
    </rPh>
    <rPh sb="122" eb="124">
      <t>シセツ</t>
    </rPh>
    <rPh sb="125" eb="128">
      <t>ヘイキンチ</t>
    </rPh>
    <rPh sb="129" eb="130">
      <t>クラ</t>
    </rPh>
    <rPh sb="131" eb="133">
      <t>シュウシ</t>
    </rPh>
    <rPh sb="133" eb="135">
      <t>ヒリツ</t>
    </rPh>
    <rPh sb="136" eb="137">
      <t>ヒク</t>
    </rPh>
    <rPh sb="149" eb="152">
      <t>ゼンネンド</t>
    </rPh>
    <rPh sb="155" eb="156">
      <t>クラ</t>
    </rPh>
    <rPh sb="158" eb="161">
      <t>シュウエキテキ</t>
    </rPh>
    <rPh sb="161" eb="163">
      <t>シュウシ</t>
    </rPh>
    <rPh sb="163" eb="165">
      <t>ヒリツ</t>
    </rPh>
    <rPh sb="166" eb="167">
      <t>ホカ</t>
    </rPh>
    <rPh sb="167" eb="169">
      <t>カイケイ</t>
    </rPh>
    <rPh sb="169" eb="172">
      <t>ホジョキン</t>
    </rPh>
    <rPh sb="172" eb="174">
      <t>ヒリツ</t>
    </rPh>
    <rPh sb="174" eb="175">
      <t>オヨ</t>
    </rPh>
    <rPh sb="176" eb="178">
      <t>チュウシャ</t>
    </rPh>
    <rPh sb="178" eb="180">
      <t>ダイスウ</t>
    </rPh>
    <rPh sb="180" eb="182">
      <t>イチダイ</t>
    </rPh>
    <rPh sb="182" eb="183">
      <t>ア</t>
    </rPh>
    <rPh sb="186" eb="187">
      <t>ホカ</t>
    </rPh>
    <rPh sb="187" eb="189">
      <t>カイケイ</t>
    </rPh>
    <rPh sb="189" eb="191">
      <t>ホジョ</t>
    </rPh>
    <rPh sb="191" eb="193">
      <t>キンガク</t>
    </rPh>
    <rPh sb="194" eb="196">
      <t>ゾウカ</t>
    </rPh>
    <rPh sb="202" eb="204">
      <t>トクベツ</t>
    </rPh>
    <rPh sb="204" eb="206">
      <t>カイケイ</t>
    </rPh>
    <rPh sb="207" eb="209">
      <t>ハイシ</t>
    </rPh>
    <rPh sb="211" eb="213">
      <t>エイキョウ</t>
    </rPh>
    <rPh sb="216" eb="218">
      <t>クリイレ</t>
    </rPh>
    <rPh sb="218" eb="219">
      <t>キン</t>
    </rPh>
    <rPh sb="220" eb="222">
      <t>ワリアイ</t>
    </rPh>
    <rPh sb="223" eb="225">
      <t>ゾウカ</t>
    </rPh>
    <rPh sb="230" eb="231">
      <t>カンガ</t>
    </rPh>
    <phoneticPr fontId="5"/>
  </si>
  <si>
    <t>　稼働率は類似施設平均値と比べ低くなっている。
　これは、機械式であることの不便さが原因であると考えられる。
　平成28年度から指定管理者制度を導入して以降、民間のノウハウを活用した取り組みにより、導入前の平成27年度に比べて平成30年度は約15%稼働率が向上している。</t>
    <rPh sb="1" eb="3">
      <t>カドウ</t>
    </rPh>
    <rPh sb="3" eb="4">
      <t>リツ</t>
    </rPh>
    <rPh sb="5" eb="7">
      <t>ルイジ</t>
    </rPh>
    <rPh sb="7" eb="9">
      <t>シセツ</t>
    </rPh>
    <rPh sb="9" eb="12">
      <t>ヘイキンチ</t>
    </rPh>
    <rPh sb="13" eb="14">
      <t>クラ</t>
    </rPh>
    <rPh sb="15" eb="16">
      <t>ヒク</t>
    </rPh>
    <rPh sb="29" eb="32">
      <t>キカイシキ</t>
    </rPh>
    <rPh sb="38" eb="40">
      <t>フベン</t>
    </rPh>
    <rPh sb="42" eb="44">
      <t>ゲンイン</t>
    </rPh>
    <rPh sb="48" eb="49">
      <t>カンガ</t>
    </rPh>
    <rPh sb="56" eb="58">
      <t>ヘイセイ</t>
    </rPh>
    <rPh sb="60" eb="62">
      <t>ネンド</t>
    </rPh>
    <rPh sb="64" eb="66">
      <t>シテイ</t>
    </rPh>
    <rPh sb="66" eb="69">
      <t>カンリシャ</t>
    </rPh>
    <rPh sb="69" eb="71">
      <t>セイド</t>
    </rPh>
    <rPh sb="72" eb="74">
      <t>ドウニュウ</t>
    </rPh>
    <rPh sb="76" eb="78">
      <t>イコウ</t>
    </rPh>
    <rPh sb="79" eb="81">
      <t>ミンカン</t>
    </rPh>
    <rPh sb="87" eb="89">
      <t>カツヨウ</t>
    </rPh>
    <rPh sb="91" eb="92">
      <t>ト</t>
    </rPh>
    <rPh sb="93" eb="94">
      <t>ク</t>
    </rPh>
    <rPh sb="99" eb="101">
      <t>ドウニュウ</t>
    </rPh>
    <rPh sb="101" eb="102">
      <t>マエ</t>
    </rPh>
    <rPh sb="103" eb="105">
      <t>ヘイセイ</t>
    </rPh>
    <rPh sb="107" eb="109">
      <t>ネンド</t>
    </rPh>
    <rPh sb="110" eb="111">
      <t>クラ</t>
    </rPh>
    <rPh sb="113" eb="115">
      <t>ヘイセイ</t>
    </rPh>
    <rPh sb="117" eb="119">
      <t>ネンド</t>
    </rPh>
    <rPh sb="120" eb="121">
      <t>ヤク</t>
    </rPh>
    <rPh sb="124" eb="126">
      <t>カドウ</t>
    </rPh>
    <rPh sb="126" eb="127">
      <t>リツ</t>
    </rPh>
    <rPh sb="128" eb="130">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</si>
</sst>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45.1</c:v>
                </c:pt>
                <c:pt idx="1">
                  <c:v>37.700000000000003</c:v>
                </c:pt>
                <c:pt idx="2">
                  <c:v>35</c:v>
                </c:pt>
                <c:pt idx="3">
                  <c:v>31</c:v>
                </c:pt>
                <c:pt idx="4">
                  <c:v>97</c:v>
                </c:pt>
              </c:numCache>
            </c:numRef>
          </c:val>
          <c:extLst>
            <c:ext xmlns:c16="http://schemas.microsoft.com/office/drawing/2014/chart" uri="{C3380CC4-5D6E-409C-BE32-E72D297353CC}">
              <c16:uniqueId val="{00000000-A9ED-4361-BAC7-C1581C3C1B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A9ED-4361-BAC7-C1581C3C1B1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656.3</c:v>
                </c:pt>
                <c:pt idx="1">
                  <c:v>646.20000000000005</c:v>
                </c:pt>
                <c:pt idx="2">
                  <c:v>488.4</c:v>
                </c:pt>
                <c:pt idx="3">
                  <c:v>206</c:v>
                </c:pt>
                <c:pt idx="4">
                  <c:v>0</c:v>
                </c:pt>
              </c:numCache>
            </c:numRef>
          </c:val>
          <c:extLst>
            <c:ext xmlns:c16="http://schemas.microsoft.com/office/drawing/2014/chart" uri="{C3380CC4-5D6E-409C-BE32-E72D297353CC}">
              <c16:uniqueId val="{00000000-C05F-4EDB-8A2E-59A2A84FBB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C05F-4EDB-8A2E-59A2A84FBBE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923-42D3-847F-D1F04126E7E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923-42D3-847F-D1F04126E7E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307-4260-B93E-C91FCC8E012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07-4260-B93E-C91FCC8E012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7</c:v>
                </c:pt>
                <c:pt idx="3">
                  <c:v>0</c:v>
                </c:pt>
                <c:pt idx="4">
                  <c:v>76</c:v>
                </c:pt>
              </c:numCache>
            </c:numRef>
          </c:val>
          <c:extLst>
            <c:ext xmlns:c16="http://schemas.microsoft.com/office/drawing/2014/chart" uri="{C3380CC4-5D6E-409C-BE32-E72D297353CC}">
              <c16:uniqueId val="{00000000-232D-435F-8F7A-1D808CECB4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232D-435F-8F7A-1D808CECB4B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107</c:v>
                </c:pt>
                <c:pt idx="3">
                  <c:v>0</c:v>
                </c:pt>
                <c:pt idx="4">
                  <c:v>1656</c:v>
                </c:pt>
              </c:numCache>
            </c:numRef>
          </c:val>
          <c:extLst>
            <c:ext xmlns:c16="http://schemas.microsoft.com/office/drawing/2014/chart" uri="{C3380CC4-5D6E-409C-BE32-E72D297353CC}">
              <c16:uniqueId val="{00000000-A90F-4E4A-A676-CFAEC86CC35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A90F-4E4A-A676-CFAEC86CC35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50.3</c:v>
                </c:pt>
                <c:pt idx="1">
                  <c:v>49.4</c:v>
                </c:pt>
                <c:pt idx="2">
                  <c:v>55.7</c:v>
                </c:pt>
                <c:pt idx="3">
                  <c:v>60.8</c:v>
                </c:pt>
                <c:pt idx="4">
                  <c:v>64.599999999999994</c:v>
                </c:pt>
              </c:numCache>
            </c:numRef>
          </c:val>
          <c:extLst>
            <c:ext xmlns:c16="http://schemas.microsoft.com/office/drawing/2014/chart" uri="{C3380CC4-5D6E-409C-BE32-E72D297353CC}">
              <c16:uniqueId val="{00000000-8B3F-4622-B60E-C2B1994D1C7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8B3F-4622-B60E-C2B1994D1C7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-43.3</c:v>
                </c:pt>
                <c:pt idx="1">
                  <c:v>-78.099999999999994</c:v>
                </c:pt>
                <c:pt idx="2">
                  <c:v>-186.8</c:v>
                </c:pt>
                <c:pt idx="3">
                  <c:v>-37</c:v>
                </c:pt>
                <c:pt idx="4">
                  <c:v>-177</c:v>
                </c:pt>
              </c:numCache>
            </c:numRef>
          </c:val>
          <c:extLst>
            <c:ext xmlns:c16="http://schemas.microsoft.com/office/drawing/2014/chart" uri="{C3380CC4-5D6E-409C-BE32-E72D297353CC}">
              <c16:uniqueId val="{00000000-28FA-4547-B314-17EFE2DE59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28FA-4547-B314-17EFE2DE59E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-10744</c:v>
                </c:pt>
                <c:pt idx="1">
                  <c:v>-17493</c:v>
                </c:pt>
                <c:pt idx="2">
                  <c:v>-50661</c:v>
                </c:pt>
                <c:pt idx="3">
                  <c:v>-12499</c:v>
                </c:pt>
                <c:pt idx="4">
                  <c:v>-63456</c:v>
                </c:pt>
              </c:numCache>
            </c:numRef>
          </c:val>
          <c:extLst>
            <c:ext xmlns:c16="http://schemas.microsoft.com/office/drawing/2014/chart" uri="{C3380CC4-5D6E-409C-BE32-E72D297353CC}">
              <c16:uniqueId val="{00000000-99D9-4869-A52B-CA55ED8364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99D9-4869-A52B-CA55ED83648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C1"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大阪府豊中市　螢池駅西自動車駐車場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3382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316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45.1</v>
      </c>
      <c r="V31" s="110"/>
      <c r="W31" s="110"/>
      <c r="X31" s="110"/>
      <c r="Y31" s="110"/>
      <c r="Z31" s="110"/>
      <c r="AA31" s="110"/>
      <c r="AB31" s="110"/>
      <c r="AC31" s="110"/>
      <c r="AD31" s="110"/>
      <c r="AE31" s="110"/>
      <c r="AF31" s="110"/>
      <c r="AG31" s="110"/>
      <c r="AH31" s="110"/>
      <c r="AI31" s="110"/>
      <c r="AJ31" s="110"/>
      <c r="AK31" s="110"/>
      <c r="AL31" s="110"/>
      <c r="AM31" s="110"/>
      <c r="AN31" s="110">
        <f>データ!Z7</f>
        <v>37.700000000000003</v>
      </c>
      <c r="AO31" s="110"/>
      <c r="AP31" s="110"/>
      <c r="AQ31" s="110"/>
      <c r="AR31" s="110"/>
      <c r="AS31" s="110"/>
      <c r="AT31" s="110"/>
      <c r="AU31" s="110"/>
      <c r="AV31" s="110"/>
      <c r="AW31" s="110"/>
      <c r="AX31" s="110"/>
      <c r="AY31" s="110"/>
      <c r="AZ31" s="110"/>
      <c r="BA31" s="110"/>
      <c r="BB31" s="110"/>
      <c r="BC31" s="110"/>
      <c r="BD31" s="110"/>
      <c r="BE31" s="110"/>
      <c r="BF31" s="110"/>
      <c r="BG31" s="110">
        <f>データ!AA7</f>
        <v>35</v>
      </c>
      <c r="BH31" s="110"/>
      <c r="BI31" s="110"/>
      <c r="BJ31" s="110"/>
      <c r="BK31" s="110"/>
      <c r="BL31" s="110"/>
      <c r="BM31" s="110"/>
      <c r="BN31" s="110"/>
      <c r="BO31" s="110"/>
      <c r="BP31" s="110"/>
      <c r="BQ31" s="110"/>
      <c r="BR31" s="110"/>
      <c r="BS31" s="110"/>
      <c r="BT31" s="110"/>
      <c r="BU31" s="110"/>
      <c r="BV31" s="110"/>
      <c r="BW31" s="110"/>
      <c r="BX31" s="110"/>
      <c r="BY31" s="110"/>
      <c r="BZ31" s="110">
        <f>データ!AB7</f>
        <v>31</v>
      </c>
      <c r="CA31" s="110"/>
      <c r="CB31" s="110"/>
      <c r="CC31" s="110"/>
      <c r="CD31" s="110"/>
      <c r="CE31" s="110"/>
      <c r="CF31" s="110"/>
      <c r="CG31" s="110"/>
      <c r="CH31" s="110"/>
      <c r="CI31" s="110"/>
      <c r="CJ31" s="110"/>
      <c r="CK31" s="110"/>
      <c r="CL31" s="110"/>
      <c r="CM31" s="110"/>
      <c r="CN31" s="110"/>
      <c r="CO31" s="110"/>
      <c r="CP31" s="110"/>
      <c r="CQ31" s="110"/>
      <c r="CR31" s="110"/>
      <c r="CS31" s="110">
        <f>データ!AC7</f>
        <v>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7</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76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50.3</v>
      </c>
      <c r="JD31" s="81"/>
      <c r="JE31" s="81"/>
      <c r="JF31" s="81"/>
      <c r="JG31" s="81"/>
      <c r="JH31" s="81"/>
      <c r="JI31" s="81"/>
      <c r="JJ31" s="81"/>
      <c r="JK31" s="81"/>
      <c r="JL31" s="81"/>
      <c r="JM31" s="81"/>
      <c r="JN31" s="81"/>
      <c r="JO31" s="81"/>
      <c r="JP31" s="81"/>
      <c r="JQ31" s="81"/>
      <c r="JR31" s="81"/>
      <c r="JS31" s="81"/>
      <c r="JT31" s="81"/>
      <c r="JU31" s="82"/>
      <c r="JV31" s="80">
        <f>データ!DL7</f>
        <v>49.4</v>
      </c>
      <c r="JW31" s="81"/>
      <c r="JX31" s="81"/>
      <c r="JY31" s="81"/>
      <c r="JZ31" s="81"/>
      <c r="KA31" s="81"/>
      <c r="KB31" s="81"/>
      <c r="KC31" s="81"/>
      <c r="KD31" s="81"/>
      <c r="KE31" s="81"/>
      <c r="KF31" s="81"/>
      <c r="KG31" s="81"/>
      <c r="KH31" s="81"/>
      <c r="KI31" s="81"/>
      <c r="KJ31" s="81"/>
      <c r="KK31" s="81"/>
      <c r="KL31" s="81"/>
      <c r="KM31" s="81"/>
      <c r="KN31" s="82"/>
      <c r="KO31" s="80">
        <f>データ!DM7</f>
        <v>55.7</v>
      </c>
      <c r="KP31" s="81"/>
      <c r="KQ31" s="81"/>
      <c r="KR31" s="81"/>
      <c r="KS31" s="81"/>
      <c r="KT31" s="81"/>
      <c r="KU31" s="81"/>
      <c r="KV31" s="81"/>
      <c r="KW31" s="81"/>
      <c r="KX31" s="81"/>
      <c r="KY31" s="81"/>
      <c r="KZ31" s="81"/>
      <c r="LA31" s="81"/>
      <c r="LB31" s="81"/>
      <c r="LC31" s="81"/>
      <c r="LD31" s="81"/>
      <c r="LE31" s="81"/>
      <c r="LF31" s="81"/>
      <c r="LG31" s="82"/>
      <c r="LH31" s="80">
        <f>データ!DN7</f>
        <v>60.8</v>
      </c>
      <c r="LI31" s="81"/>
      <c r="LJ31" s="81"/>
      <c r="LK31" s="81"/>
      <c r="LL31" s="81"/>
      <c r="LM31" s="81"/>
      <c r="LN31" s="81"/>
      <c r="LO31" s="81"/>
      <c r="LP31" s="81"/>
      <c r="LQ31" s="81"/>
      <c r="LR31" s="81"/>
      <c r="LS31" s="81"/>
      <c r="LT31" s="81"/>
      <c r="LU31" s="81"/>
      <c r="LV31" s="81"/>
      <c r="LW31" s="81"/>
      <c r="LX31" s="81"/>
      <c r="LY31" s="81"/>
      <c r="LZ31" s="82"/>
      <c r="MA31" s="80">
        <f>データ!DO7</f>
        <v>64.599999999999994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107</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1656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-43.3</v>
      </c>
      <c r="EM52" s="110"/>
      <c r="EN52" s="110"/>
      <c r="EO52" s="110"/>
      <c r="EP52" s="110"/>
      <c r="EQ52" s="110"/>
      <c r="ER52" s="110"/>
      <c r="ES52" s="110"/>
      <c r="ET52" s="110"/>
      <c r="EU52" s="110"/>
      <c r="EV52" s="110"/>
      <c r="EW52" s="110"/>
      <c r="EX52" s="110"/>
      <c r="EY52" s="110"/>
      <c r="EZ52" s="110"/>
      <c r="FA52" s="110"/>
      <c r="FB52" s="110"/>
      <c r="FC52" s="110"/>
      <c r="FD52" s="110"/>
      <c r="FE52" s="110">
        <f>データ!BG7</f>
        <v>-78.099999999999994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-186.8</v>
      </c>
      <c r="FY52" s="110"/>
      <c r="FZ52" s="110"/>
      <c r="GA52" s="110"/>
      <c r="GB52" s="110"/>
      <c r="GC52" s="110"/>
      <c r="GD52" s="110"/>
      <c r="GE52" s="110"/>
      <c r="GF52" s="110"/>
      <c r="GG52" s="110"/>
      <c r="GH52" s="110"/>
      <c r="GI52" s="110"/>
      <c r="GJ52" s="110"/>
      <c r="GK52" s="110"/>
      <c r="GL52" s="110"/>
      <c r="GM52" s="110"/>
      <c r="GN52" s="110"/>
      <c r="GO52" s="110"/>
      <c r="GP52" s="110"/>
      <c r="GQ52" s="110">
        <f>データ!BI7</f>
        <v>-37</v>
      </c>
      <c r="GR52" s="110"/>
      <c r="GS52" s="110"/>
      <c r="GT52" s="110"/>
      <c r="GU52" s="110"/>
      <c r="GV52" s="110"/>
      <c r="GW52" s="110"/>
      <c r="GX52" s="110"/>
      <c r="GY52" s="110"/>
      <c r="GZ52" s="110"/>
      <c r="HA52" s="110"/>
      <c r="HB52" s="110"/>
      <c r="HC52" s="110"/>
      <c r="HD52" s="110"/>
      <c r="HE52" s="110"/>
      <c r="HF52" s="110"/>
      <c r="HG52" s="110"/>
      <c r="HH52" s="110"/>
      <c r="HI52" s="110"/>
      <c r="HJ52" s="110">
        <f>データ!BJ7</f>
        <v>-177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-10744</v>
      </c>
      <c r="JD52" s="106"/>
      <c r="JE52" s="106"/>
      <c r="JF52" s="106"/>
      <c r="JG52" s="106"/>
      <c r="JH52" s="106"/>
      <c r="JI52" s="106"/>
      <c r="JJ52" s="106"/>
      <c r="JK52" s="106"/>
      <c r="JL52" s="106"/>
      <c r="JM52" s="106"/>
      <c r="JN52" s="106"/>
      <c r="JO52" s="106"/>
      <c r="JP52" s="106"/>
      <c r="JQ52" s="106"/>
      <c r="JR52" s="106"/>
      <c r="JS52" s="106"/>
      <c r="JT52" s="106"/>
      <c r="JU52" s="106"/>
      <c r="JV52" s="106">
        <f>データ!BR7</f>
        <v>-17493</v>
      </c>
      <c r="JW52" s="106"/>
      <c r="JX52" s="106"/>
      <c r="JY52" s="106"/>
      <c r="JZ52" s="106"/>
      <c r="KA52" s="106"/>
      <c r="KB52" s="106"/>
      <c r="KC52" s="106"/>
      <c r="KD52" s="106"/>
      <c r="KE52" s="106"/>
      <c r="KF52" s="106"/>
      <c r="KG52" s="106"/>
      <c r="KH52" s="106"/>
      <c r="KI52" s="106"/>
      <c r="KJ52" s="106"/>
      <c r="KK52" s="106"/>
      <c r="KL52" s="106"/>
      <c r="KM52" s="106"/>
      <c r="KN52" s="106"/>
      <c r="KO52" s="106">
        <f>データ!BS7</f>
        <v>-50661</v>
      </c>
      <c r="KP52" s="106"/>
      <c r="KQ52" s="106"/>
      <c r="KR52" s="106"/>
      <c r="KS52" s="106"/>
      <c r="KT52" s="106"/>
      <c r="KU52" s="106"/>
      <c r="KV52" s="106"/>
      <c r="KW52" s="106"/>
      <c r="KX52" s="106"/>
      <c r="KY52" s="106"/>
      <c r="KZ52" s="106"/>
      <c r="LA52" s="106"/>
      <c r="LB52" s="106"/>
      <c r="LC52" s="106"/>
      <c r="LD52" s="106"/>
      <c r="LE52" s="106"/>
      <c r="LF52" s="106"/>
      <c r="LG52" s="106"/>
      <c r="LH52" s="106">
        <f>データ!BT7</f>
        <v>-12499</v>
      </c>
      <c r="LI52" s="106"/>
      <c r="LJ52" s="106"/>
      <c r="LK52" s="106"/>
      <c r="LL52" s="106"/>
      <c r="LM52" s="106"/>
      <c r="LN52" s="106"/>
      <c r="LO52" s="106"/>
      <c r="LP52" s="106"/>
      <c r="LQ52" s="106"/>
      <c r="LR52" s="106"/>
      <c r="LS52" s="106"/>
      <c r="LT52" s="106"/>
      <c r="LU52" s="106"/>
      <c r="LV52" s="106"/>
      <c r="LW52" s="106"/>
      <c r="LX52" s="106"/>
      <c r="LY52" s="106"/>
      <c r="LZ52" s="106"/>
      <c r="MA52" s="106">
        <f>データ!BU7</f>
        <v>-63456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356714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656.3</v>
      </c>
      <c r="KB77" s="81"/>
      <c r="KC77" s="81"/>
      <c r="KD77" s="81"/>
      <c r="KE77" s="81"/>
      <c r="KF77" s="81"/>
      <c r="KG77" s="81"/>
      <c r="KH77" s="81"/>
      <c r="KI77" s="81"/>
      <c r="KJ77" s="81"/>
      <c r="KK77" s="81"/>
      <c r="KL77" s="81"/>
      <c r="KM77" s="81"/>
      <c r="KN77" s="81"/>
      <c r="KO77" s="82"/>
      <c r="KP77" s="80">
        <f>データ!DA7</f>
        <v>646.20000000000005</v>
      </c>
      <c r="KQ77" s="81"/>
      <c r="KR77" s="81"/>
      <c r="KS77" s="81"/>
      <c r="KT77" s="81"/>
      <c r="KU77" s="81"/>
      <c r="KV77" s="81"/>
      <c r="KW77" s="81"/>
      <c r="KX77" s="81"/>
      <c r="KY77" s="81"/>
      <c r="KZ77" s="81"/>
      <c r="LA77" s="81"/>
      <c r="LB77" s="81"/>
      <c r="LC77" s="81"/>
      <c r="LD77" s="82"/>
      <c r="LE77" s="80">
        <f>データ!DB7</f>
        <v>488.4</v>
      </c>
      <c r="LF77" s="81"/>
      <c r="LG77" s="81"/>
      <c r="LH77" s="81"/>
      <c r="LI77" s="81"/>
      <c r="LJ77" s="81"/>
      <c r="LK77" s="81"/>
      <c r="LL77" s="81"/>
      <c r="LM77" s="81"/>
      <c r="LN77" s="81"/>
      <c r="LO77" s="81"/>
      <c r="LP77" s="81"/>
      <c r="LQ77" s="81"/>
      <c r="LR77" s="81"/>
      <c r="LS77" s="82"/>
      <c r="LT77" s="80">
        <f>データ!DC7</f>
        <v>206</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haAYHfr7+RqIi9k4vJgjpeoGBwSEkjSIHlnvTlZg8XfnL5XR0h3e1sEJdGncNo3bvbWdkwMsV1TVJxLMvyP3A==" saltValue="Afe6PP/SazgsvLqH3uoB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102</v>
      </c>
      <c r="AO5" s="59" t="s">
        <v>93</v>
      </c>
      <c r="AP5" s="59" t="s">
        <v>94</v>
      </c>
      <c r="AQ5" s="59" t="s">
        <v>95</v>
      </c>
      <c r="AR5" s="59" t="s">
        <v>96</v>
      </c>
      <c r="AS5" s="59" t="s">
        <v>97</v>
      </c>
      <c r="AT5" s="59" t="s">
        <v>98</v>
      </c>
      <c r="AU5" s="59" t="s">
        <v>103</v>
      </c>
      <c r="AV5" s="59" t="s">
        <v>89</v>
      </c>
      <c r="AW5" s="59" t="s">
        <v>101</v>
      </c>
      <c r="AX5" s="59" t="s">
        <v>104</v>
      </c>
      <c r="AY5" s="59" t="s">
        <v>105</v>
      </c>
      <c r="AZ5" s="59" t="s">
        <v>93</v>
      </c>
      <c r="BA5" s="59" t="s">
        <v>94</v>
      </c>
      <c r="BB5" s="59" t="s">
        <v>95</v>
      </c>
      <c r="BC5" s="59" t="s">
        <v>96</v>
      </c>
      <c r="BD5" s="59" t="s">
        <v>97</v>
      </c>
      <c r="BE5" s="59" t="s">
        <v>98</v>
      </c>
      <c r="BF5" s="59" t="s">
        <v>103</v>
      </c>
      <c r="BG5" s="59" t="s">
        <v>89</v>
      </c>
      <c r="BH5" s="59" t="s">
        <v>101</v>
      </c>
      <c r="BI5" s="59" t="s">
        <v>91</v>
      </c>
      <c r="BJ5" s="59" t="s">
        <v>105</v>
      </c>
      <c r="BK5" s="59" t="s">
        <v>93</v>
      </c>
      <c r="BL5" s="59" t="s">
        <v>94</v>
      </c>
      <c r="BM5" s="59" t="s">
        <v>95</v>
      </c>
      <c r="BN5" s="59" t="s">
        <v>96</v>
      </c>
      <c r="BO5" s="59" t="s">
        <v>97</v>
      </c>
      <c r="BP5" s="59" t="s">
        <v>98</v>
      </c>
      <c r="BQ5" s="59" t="s">
        <v>103</v>
      </c>
      <c r="BR5" s="59" t="s">
        <v>89</v>
      </c>
      <c r="BS5" s="59" t="s">
        <v>90</v>
      </c>
      <c r="BT5" s="59" t="s">
        <v>106</v>
      </c>
      <c r="BU5" s="59" t="s">
        <v>102</v>
      </c>
      <c r="BV5" s="59" t="s">
        <v>93</v>
      </c>
      <c r="BW5" s="59" t="s">
        <v>94</v>
      </c>
      <c r="BX5" s="59" t="s">
        <v>95</v>
      </c>
      <c r="BY5" s="59" t="s">
        <v>96</v>
      </c>
      <c r="BZ5" s="59" t="s">
        <v>97</v>
      </c>
      <c r="CA5" s="59" t="s">
        <v>98</v>
      </c>
      <c r="CB5" s="59" t="s">
        <v>103</v>
      </c>
      <c r="CC5" s="59" t="s">
        <v>89</v>
      </c>
      <c r="CD5" s="59" t="s">
        <v>107</v>
      </c>
      <c r="CE5" s="59" t="s">
        <v>91</v>
      </c>
      <c r="CF5" s="59" t="s">
        <v>105</v>
      </c>
      <c r="CG5" s="59" t="s">
        <v>93</v>
      </c>
      <c r="CH5" s="59" t="s">
        <v>94</v>
      </c>
      <c r="CI5" s="59" t="s">
        <v>95</v>
      </c>
      <c r="CJ5" s="59" t="s">
        <v>96</v>
      </c>
      <c r="CK5" s="59" t="s">
        <v>97</v>
      </c>
      <c r="CL5" s="59" t="s">
        <v>98</v>
      </c>
      <c r="CM5" s="150"/>
      <c r="CN5" s="150"/>
      <c r="CO5" s="59" t="s">
        <v>103</v>
      </c>
      <c r="CP5" s="59" t="s">
        <v>89</v>
      </c>
      <c r="CQ5" s="59" t="s">
        <v>90</v>
      </c>
      <c r="CR5" s="59" t="s">
        <v>91</v>
      </c>
      <c r="CS5" s="59" t="s">
        <v>102</v>
      </c>
      <c r="CT5" s="59" t="s">
        <v>93</v>
      </c>
      <c r="CU5" s="59" t="s">
        <v>94</v>
      </c>
      <c r="CV5" s="59" t="s">
        <v>95</v>
      </c>
      <c r="CW5" s="59" t="s">
        <v>96</v>
      </c>
      <c r="CX5" s="59" t="s">
        <v>97</v>
      </c>
      <c r="CY5" s="59" t="s">
        <v>98</v>
      </c>
      <c r="CZ5" s="59" t="s">
        <v>99</v>
      </c>
      <c r="DA5" s="59" t="s">
        <v>89</v>
      </c>
      <c r="DB5" s="59" t="s">
        <v>107</v>
      </c>
      <c r="DC5" s="59" t="s">
        <v>104</v>
      </c>
      <c r="DD5" s="59" t="s">
        <v>105</v>
      </c>
      <c r="DE5" s="59" t="s">
        <v>93</v>
      </c>
      <c r="DF5" s="59" t="s">
        <v>94</v>
      </c>
      <c r="DG5" s="59" t="s">
        <v>95</v>
      </c>
      <c r="DH5" s="59" t="s">
        <v>96</v>
      </c>
      <c r="DI5" s="59" t="s">
        <v>97</v>
      </c>
      <c r="DJ5" s="59" t="s">
        <v>35</v>
      </c>
      <c r="DK5" s="59" t="s">
        <v>88</v>
      </c>
      <c r="DL5" s="59" t="s">
        <v>89</v>
      </c>
      <c r="DM5" s="59" t="s">
        <v>90</v>
      </c>
      <c r="DN5" s="59" t="s">
        <v>104</v>
      </c>
      <c r="DO5" s="59" t="s">
        <v>102</v>
      </c>
      <c r="DP5" s="59" t="s">
        <v>93</v>
      </c>
      <c r="DQ5" s="59" t="s">
        <v>94</v>
      </c>
      <c r="DR5" s="59" t="s">
        <v>95</v>
      </c>
      <c r="DS5" s="59" t="s">
        <v>96</v>
      </c>
      <c r="DT5" s="59" t="s">
        <v>97</v>
      </c>
      <c r="DU5" s="59" t="s">
        <v>98</v>
      </c>
    </row>
    <row r="6" spans="1:125" s="66" customFormat="1" x14ac:dyDescent="0.2">
      <c r="A6" s="49" t="s">
        <v>108</v>
      </c>
      <c r="B6" s="60">
        <f>B8</f>
        <v>2018</v>
      </c>
      <c r="C6" s="60">
        <f t="shared" ref="C6:X6" si="1">C8</f>
        <v>272035</v>
      </c>
      <c r="D6" s="60">
        <f t="shared" si="1"/>
        <v>47</v>
      </c>
      <c r="E6" s="60">
        <f t="shared" si="1"/>
        <v>14</v>
      </c>
      <c r="F6" s="60">
        <f t="shared" si="1"/>
        <v>0</v>
      </c>
      <c r="G6" s="60">
        <f t="shared" si="1"/>
        <v>5</v>
      </c>
      <c r="H6" s="60" t="str">
        <f>SUBSTITUTE(H8,"　","")</f>
        <v>大阪府豊中市</v>
      </c>
      <c r="I6" s="60" t="str">
        <f t="shared" si="1"/>
        <v>螢池駅西自動車駐車場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 附置義務駐車施設 その他駐車場</v>
      </c>
      <c r="Q6" s="62" t="str">
        <f t="shared" si="1"/>
        <v>地下式</v>
      </c>
      <c r="R6" s="63">
        <f t="shared" si="1"/>
        <v>16</v>
      </c>
      <c r="S6" s="62" t="str">
        <f t="shared" si="1"/>
        <v>駅</v>
      </c>
      <c r="T6" s="62" t="str">
        <f t="shared" si="1"/>
        <v>無</v>
      </c>
      <c r="U6" s="63">
        <f t="shared" si="1"/>
        <v>3382</v>
      </c>
      <c r="V6" s="63">
        <f t="shared" si="1"/>
        <v>316</v>
      </c>
      <c r="W6" s="63">
        <f t="shared" si="1"/>
        <v>300</v>
      </c>
      <c r="X6" s="62" t="str">
        <f t="shared" si="1"/>
        <v>利用料金制</v>
      </c>
      <c r="Y6" s="64">
        <f>IF(Y8="-",NA(),Y8)</f>
        <v>45.1</v>
      </c>
      <c r="Z6" s="64">
        <f t="shared" ref="Z6:AH6" si="2">IF(Z8="-",NA(),Z8)</f>
        <v>37.700000000000003</v>
      </c>
      <c r="AA6" s="64">
        <f t="shared" si="2"/>
        <v>35</v>
      </c>
      <c r="AB6" s="64">
        <f t="shared" si="2"/>
        <v>31</v>
      </c>
      <c r="AC6" s="64">
        <f t="shared" si="2"/>
        <v>97</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7</v>
      </c>
      <c r="AM6" s="64">
        <f t="shared" si="3"/>
        <v>0</v>
      </c>
      <c r="AN6" s="64">
        <f t="shared" si="3"/>
        <v>76</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107</v>
      </c>
      <c r="AX6" s="65">
        <f t="shared" si="4"/>
        <v>0</v>
      </c>
      <c r="AY6" s="65">
        <f t="shared" si="4"/>
        <v>1656</v>
      </c>
      <c r="AZ6" s="65">
        <f t="shared" si="4"/>
        <v>202</v>
      </c>
      <c r="BA6" s="65">
        <f t="shared" si="4"/>
        <v>177</v>
      </c>
      <c r="BB6" s="65">
        <f t="shared" si="4"/>
        <v>145</v>
      </c>
      <c r="BC6" s="65">
        <f t="shared" si="4"/>
        <v>108</v>
      </c>
      <c r="BD6" s="65">
        <f t="shared" si="4"/>
        <v>90</v>
      </c>
      <c r="BE6" s="63" t="str">
        <f>IF(BE8="-","",IF(BE8="-","【-】","【"&amp;SUBSTITUTE(TEXT(BE8,"#,##0"),"-","△")&amp;"】"))</f>
        <v>【30】</v>
      </c>
      <c r="BF6" s="64">
        <f>IF(BF8="-",NA(),BF8)</f>
        <v>-43.3</v>
      </c>
      <c r="BG6" s="64">
        <f t="shared" ref="BG6:BO6" si="5">IF(BG8="-",NA(),BG8)</f>
        <v>-78.099999999999994</v>
      </c>
      <c r="BH6" s="64">
        <f t="shared" si="5"/>
        <v>-186.8</v>
      </c>
      <c r="BI6" s="64">
        <f t="shared" si="5"/>
        <v>-37</v>
      </c>
      <c r="BJ6" s="64">
        <f t="shared" si="5"/>
        <v>-177</v>
      </c>
      <c r="BK6" s="64">
        <f t="shared" si="5"/>
        <v>18.2</v>
      </c>
      <c r="BL6" s="64">
        <f t="shared" si="5"/>
        <v>17.5</v>
      </c>
      <c r="BM6" s="64">
        <f t="shared" si="5"/>
        <v>14.3</v>
      </c>
      <c r="BN6" s="64">
        <f t="shared" si="5"/>
        <v>11.8</v>
      </c>
      <c r="BO6" s="64">
        <f t="shared" si="5"/>
        <v>8.6</v>
      </c>
      <c r="BP6" s="61" t="str">
        <f>IF(BP8="-","",IF(BP8="-","【-】","【"&amp;SUBSTITUTE(TEXT(BP8,"#,##0.0"),"-","△")&amp;"】"))</f>
        <v>【26.3】</v>
      </c>
      <c r="BQ6" s="65">
        <f>IF(BQ8="-",NA(),BQ8)</f>
        <v>-10744</v>
      </c>
      <c r="BR6" s="65">
        <f t="shared" ref="BR6:BZ6" si="6">IF(BR8="-",NA(),BR8)</f>
        <v>-17493</v>
      </c>
      <c r="BS6" s="65">
        <f t="shared" si="6"/>
        <v>-50661</v>
      </c>
      <c r="BT6" s="65">
        <f t="shared" si="6"/>
        <v>-12499</v>
      </c>
      <c r="BU6" s="65">
        <f t="shared" si="6"/>
        <v>-63456</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109</v>
      </c>
      <c r="CM6" s="63">
        <f t="shared" ref="CM6:CN6" si="7">CM8</f>
        <v>0</v>
      </c>
      <c r="CN6" s="63">
        <f t="shared" si="7"/>
        <v>356714</v>
      </c>
      <c r="CO6" s="64"/>
      <c r="CP6" s="64"/>
      <c r="CQ6" s="64"/>
      <c r="CR6" s="64"/>
      <c r="CS6" s="64"/>
      <c r="CT6" s="64"/>
      <c r="CU6" s="64"/>
      <c r="CV6" s="64"/>
      <c r="CW6" s="64"/>
      <c r="CX6" s="64"/>
      <c r="CY6" s="61" t="s">
        <v>109</v>
      </c>
      <c r="CZ6" s="64">
        <f>IF(CZ8="-",NA(),CZ8)</f>
        <v>656.3</v>
      </c>
      <c r="DA6" s="64">
        <f t="shared" ref="DA6:DI6" si="8">IF(DA8="-",NA(),DA8)</f>
        <v>646.20000000000005</v>
      </c>
      <c r="DB6" s="64">
        <f t="shared" si="8"/>
        <v>488.4</v>
      </c>
      <c r="DC6" s="64">
        <f t="shared" si="8"/>
        <v>206</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50.3</v>
      </c>
      <c r="DL6" s="64">
        <f t="shared" ref="DL6:DT6" si="9">IF(DL8="-",NA(),DL8)</f>
        <v>49.4</v>
      </c>
      <c r="DM6" s="64">
        <f t="shared" si="9"/>
        <v>55.7</v>
      </c>
      <c r="DN6" s="64">
        <f t="shared" si="9"/>
        <v>60.8</v>
      </c>
      <c r="DO6" s="64">
        <f t="shared" si="9"/>
        <v>64.599999999999994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2">
      <c r="A7" s="49" t="s">
        <v>110</v>
      </c>
      <c r="B7" s="60">
        <f t="shared" ref="B7:X7" si="10">B8</f>
        <v>2018</v>
      </c>
      <c r="C7" s="60">
        <f t="shared" si="10"/>
        <v>272035</v>
      </c>
      <c r="D7" s="60">
        <f t="shared" si="10"/>
        <v>47</v>
      </c>
      <c r="E7" s="60">
        <f t="shared" si="10"/>
        <v>14</v>
      </c>
      <c r="F7" s="60">
        <f t="shared" si="10"/>
        <v>0</v>
      </c>
      <c r="G7" s="60">
        <f t="shared" si="10"/>
        <v>5</v>
      </c>
      <c r="H7" s="60" t="str">
        <f t="shared" si="10"/>
        <v>大阪府　豊中市</v>
      </c>
      <c r="I7" s="60" t="str">
        <f t="shared" si="10"/>
        <v>螢池駅西自動車駐車場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 附置義務駐車施設 その他駐車場</v>
      </c>
      <c r="Q7" s="62" t="str">
        <f t="shared" si="10"/>
        <v>地下式</v>
      </c>
      <c r="R7" s="63">
        <f t="shared" si="10"/>
        <v>16</v>
      </c>
      <c r="S7" s="62" t="str">
        <f t="shared" si="10"/>
        <v>駅</v>
      </c>
      <c r="T7" s="62" t="str">
        <f t="shared" si="10"/>
        <v>無</v>
      </c>
      <c r="U7" s="63">
        <f t="shared" si="10"/>
        <v>3382</v>
      </c>
      <c r="V7" s="63">
        <f t="shared" si="10"/>
        <v>316</v>
      </c>
      <c r="W7" s="63">
        <f t="shared" si="10"/>
        <v>300</v>
      </c>
      <c r="X7" s="62" t="str">
        <f t="shared" si="10"/>
        <v>利用料金制</v>
      </c>
      <c r="Y7" s="64">
        <f>Y8</f>
        <v>45.1</v>
      </c>
      <c r="Z7" s="64">
        <f t="shared" ref="Z7:AH7" si="11">Z8</f>
        <v>37.700000000000003</v>
      </c>
      <c r="AA7" s="64">
        <f t="shared" si="11"/>
        <v>35</v>
      </c>
      <c r="AB7" s="64">
        <f t="shared" si="11"/>
        <v>31</v>
      </c>
      <c r="AC7" s="64">
        <f t="shared" si="11"/>
        <v>97</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7</v>
      </c>
      <c r="AM7" s="64">
        <f t="shared" si="12"/>
        <v>0</v>
      </c>
      <c r="AN7" s="64">
        <f t="shared" si="12"/>
        <v>76</v>
      </c>
      <c r="AO7" s="64">
        <f t="shared" si="12"/>
        <v>10</v>
      </c>
      <c r="AP7" s="64">
        <f t="shared" si="12"/>
        <v>9.5</v>
      </c>
      <c r="AQ7" s="64">
        <f t="shared" si="12"/>
        <v>15.1</v>
      </c>
      <c r="AR7" s="64">
        <f t="shared" si="12"/>
        <v>15</v>
      </c>
      <c r="AS7" s="64">
        <f t="shared" si="12"/>
        <v>10.5</v>
      </c>
      <c r="AT7" s="61"/>
      <c r="AU7" s="65">
        <f>AU8</f>
        <v>0</v>
      </c>
      <c r="AV7" s="65">
        <f t="shared" ref="AV7:BD7" si="13">AV8</f>
        <v>0</v>
      </c>
      <c r="AW7" s="65">
        <f t="shared" si="13"/>
        <v>107</v>
      </c>
      <c r="AX7" s="65">
        <f t="shared" si="13"/>
        <v>0</v>
      </c>
      <c r="AY7" s="65">
        <f t="shared" si="13"/>
        <v>1656</v>
      </c>
      <c r="AZ7" s="65">
        <f t="shared" si="13"/>
        <v>202</v>
      </c>
      <c r="BA7" s="65">
        <f t="shared" si="13"/>
        <v>177</v>
      </c>
      <c r="BB7" s="65">
        <f t="shared" si="13"/>
        <v>145</v>
      </c>
      <c r="BC7" s="65">
        <f t="shared" si="13"/>
        <v>108</v>
      </c>
      <c r="BD7" s="65">
        <f t="shared" si="13"/>
        <v>90</v>
      </c>
      <c r="BE7" s="63"/>
      <c r="BF7" s="64">
        <f>BF8</f>
        <v>-43.3</v>
      </c>
      <c r="BG7" s="64">
        <f t="shared" ref="BG7:BO7" si="14">BG8</f>
        <v>-78.099999999999994</v>
      </c>
      <c r="BH7" s="64">
        <f t="shared" si="14"/>
        <v>-186.8</v>
      </c>
      <c r="BI7" s="64">
        <f t="shared" si="14"/>
        <v>-37</v>
      </c>
      <c r="BJ7" s="64">
        <f t="shared" si="14"/>
        <v>-177</v>
      </c>
      <c r="BK7" s="64">
        <f t="shared" si="14"/>
        <v>18.2</v>
      </c>
      <c r="BL7" s="64">
        <f t="shared" si="14"/>
        <v>17.5</v>
      </c>
      <c r="BM7" s="64">
        <f t="shared" si="14"/>
        <v>14.3</v>
      </c>
      <c r="BN7" s="64">
        <f t="shared" si="14"/>
        <v>11.8</v>
      </c>
      <c r="BO7" s="64">
        <f t="shared" si="14"/>
        <v>8.6</v>
      </c>
      <c r="BP7" s="61"/>
      <c r="BQ7" s="65">
        <f>BQ8</f>
        <v>-10744</v>
      </c>
      <c r="BR7" s="65">
        <f t="shared" ref="BR7:BZ7" si="15">BR8</f>
        <v>-17493</v>
      </c>
      <c r="BS7" s="65">
        <f t="shared" si="15"/>
        <v>-50661</v>
      </c>
      <c r="BT7" s="65">
        <f t="shared" si="15"/>
        <v>-12499</v>
      </c>
      <c r="BU7" s="65">
        <f t="shared" si="15"/>
        <v>-63456</v>
      </c>
      <c r="BV7" s="65">
        <f t="shared" si="15"/>
        <v>37843</v>
      </c>
      <c r="BW7" s="65">
        <f t="shared" si="15"/>
        <v>36318</v>
      </c>
      <c r="BX7" s="65">
        <f t="shared" si="15"/>
        <v>37745</v>
      </c>
      <c r="BY7" s="65">
        <f t="shared" si="15"/>
        <v>35151</v>
      </c>
      <c r="BZ7" s="65">
        <f t="shared" si="15"/>
        <v>29367</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356714</v>
      </c>
      <c r="CO7" s="64" t="s">
        <v>111</v>
      </c>
      <c r="CP7" s="64" t="s">
        <v>111</v>
      </c>
      <c r="CQ7" s="64" t="s">
        <v>111</v>
      </c>
      <c r="CR7" s="64" t="s">
        <v>111</v>
      </c>
      <c r="CS7" s="64" t="s">
        <v>111</v>
      </c>
      <c r="CT7" s="64" t="s">
        <v>111</v>
      </c>
      <c r="CU7" s="64" t="s">
        <v>111</v>
      </c>
      <c r="CV7" s="64" t="s">
        <v>111</v>
      </c>
      <c r="CW7" s="64" t="s">
        <v>111</v>
      </c>
      <c r="CX7" s="64" t="s">
        <v>109</v>
      </c>
      <c r="CY7" s="61"/>
      <c r="CZ7" s="64">
        <f>CZ8</f>
        <v>656.3</v>
      </c>
      <c r="DA7" s="64">
        <f t="shared" ref="DA7:DI7" si="16">DA8</f>
        <v>646.20000000000005</v>
      </c>
      <c r="DB7" s="64">
        <f t="shared" si="16"/>
        <v>488.4</v>
      </c>
      <c r="DC7" s="64">
        <f t="shared" si="16"/>
        <v>206</v>
      </c>
      <c r="DD7" s="64">
        <f t="shared" si="16"/>
        <v>0</v>
      </c>
      <c r="DE7" s="64">
        <f t="shared" si="16"/>
        <v>351.1</v>
      </c>
      <c r="DF7" s="64">
        <f t="shared" si="16"/>
        <v>278.89999999999998</v>
      </c>
      <c r="DG7" s="64">
        <f t="shared" si="16"/>
        <v>205.5</v>
      </c>
      <c r="DH7" s="64">
        <f t="shared" si="16"/>
        <v>187.9</v>
      </c>
      <c r="DI7" s="64">
        <f t="shared" si="16"/>
        <v>139.69999999999999</v>
      </c>
      <c r="DJ7" s="61"/>
      <c r="DK7" s="64">
        <f>DK8</f>
        <v>50.3</v>
      </c>
      <c r="DL7" s="64">
        <f t="shared" ref="DL7:DT7" si="17">DL8</f>
        <v>49.4</v>
      </c>
      <c r="DM7" s="64">
        <f t="shared" si="17"/>
        <v>55.7</v>
      </c>
      <c r="DN7" s="64">
        <f t="shared" si="17"/>
        <v>60.8</v>
      </c>
      <c r="DO7" s="64">
        <f t="shared" si="17"/>
        <v>64.599999999999994</v>
      </c>
      <c r="DP7" s="64">
        <f t="shared" si="17"/>
        <v>182.5</v>
      </c>
      <c r="DQ7" s="64">
        <f t="shared" si="17"/>
        <v>185.2</v>
      </c>
      <c r="DR7" s="64">
        <f t="shared" si="17"/>
        <v>184.1</v>
      </c>
      <c r="DS7" s="64">
        <f t="shared" si="17"/>
        <v>186.8</v>
      </c>
      <c r="DT7" s="64">
        <f t="shared" si="17"/>
        <v>181.6</v>
      </c>
      <c r="DU7" s="61"/>
    </row>
    <row r="8" spans="1:125" s="66" customFormat="1" x14ac:dyDescent="0.2">
      <c r="A8" s="49"/>
      <c r="B8" s="67">
        <v>2018</v>
      </c>
      <c r="C8" s="67">
        <v>272035</v>
      </c>
      <c r="D8" s="67">
        <v>47</v>
      </c>
      <c r="E8" s="67">
        <v>14</v>
      </c>
      <c r="F8" s="67">
        <v>0</v>
      </c>
      <c r="G8" s="67">
        <v>5</v>
      </c>
      <c r="H8" s="67" t="s">
        <v>112</v>
      </c>
      <c r="I8" s="67" t="s">
        <v>113</v>
      </c>
      <c r="J8" s="67" t="s">
        <v>114</v>
      </c>
      <c r="K8" s="67" t="s">
        <v>115</v>
      </c>
      <c r="L8" s="67" t="s">
        <v>116</v>
      </c>
      <c r="M8" s="67" t="s">
        <v>117</v>
      </c>
      <c r="N8" s="67" t="s">
        <v>118</v>
      </c>
      <c r="O8" s="68" t="s">
        <v>119</v>
      </c>
      <c r="P8" s="69" t="s">
        <v>120</v>
      </c>
      <c r="Q8" s="69" t="s">
        <v>121</v>
      </c>
      <c r="R8" s="70">
        <v>16</v>
      </c>
      <c r="S8" s="69" t="s">
        <v>122</v>
      </c>
      <c r="T8" s="69" t="s">
        <v>123</v>
      </c>
      <c r="U8" s="70">
        <v>3382</v>
      </c>
      <c r="V8" s="70">
        <v>316</v>
      </c>
      <c r="W8" s="70">
        <v>300</v>
      </c>
      <c r="X8" s="69" t="s">
        <v>124</v>
      </c>
      <c r="Y8" s="71">
        <v>45.1</v>
      </c>
      <c r="Z8" s="71">
        <v>37.700000000000003</v>
      </c>
      <c r="AA8" s="71">
        <v>35</v>
      </c>
      <c r="AB8" s="71">
        <v>31</v>
      </c>
      <c r="AC8" s="71">
        <v>97</v>
      </c>
      <c r="AD8" s="71">
        <v>110.9</v>
      </c>
      <c r="AE8" s="71">
        <v>113.4</v>
      </c>
      <c r="AF8" s="71">
        <v>191.4</v>
      </c>
      <c r="AG8" s="71">
        <v>141.30000000000001</v>
      </c>
      <c r="AH8" s="71">
        <v>128.30000000000001</v>
      </c>
      <c r="AI8" s="68">
        <v>297.10000000000002</v>
      </c>
      <c r="AJ8" s="71">
        <v>0</v>
      </c>
      <c r="AK8" s="71">
        <v>0</v>
      </c>
      <c r="AL8" s="71">
        <v>7</v>
      </c>
      <c r="AM8" s="71">
        <v>0</v>
      </c>
      <c r="AN8" s="71">
        <v>76</v>
      </c>
      <c r="AO8" s="71">
        <v>10</v>
      </c>
      <c r="AP8" s="71">
        <v>9.5</v>
      </c>
      <c r="AQ8" s="71">
        <v>15.1</v>
      </c>
      <c r="AR8" s="71">
        <v>15</v>
      </c>
      <c r="AS8" s="71">
        <v>10.5</v>
      </c>
      <c r="AT8" s="68">
        <v>5.3</v>
      </c>
      <c r="AU8" s="72">
        <v>0</v>
      </c>
      <c r="AV8" s="72">
        <v>0</v>
      </c>
      <c r="AW8" s="72">
        <v>107</v>
      </c>
      <c r="AX8" s="72">
        <v>0</v>
      </c>
      <c r="AY8" s="72">
        <v>1656</v>
      </c>
      <c r="AZ8" s="72">
        <v>202</v>
      </c>
      <c r="BA8" s="72">
        <v>177</v>
      </c>
      <c r="BB8" s="72">
        <v>145</v>
      </c>
      <c r="BC8" s="72">
        <v>108</v>
      </c>
      <c r="BD8" s="72">
        <v>90</v>
      </c>
      <c r="BE8" s="72">
        <v>30</v>
      </c>
      <c r="BF8" s="71">
        <v>-43.3</v>
      </c>
      <c r="BG8" s="71">
        <v>-78.099999999999994</v>
      </c>
      <c r="BH8" s="71">
        <v>-186.8</v>
      </c>
      <c r="BI8" s="71">
        <v>-37</v>
      </c>
      <c r="BJ8" s="71">
        <v>-177</v>
      </c>
      <c r="BK8" s="71">
        <v>18.2</v>
      </c>
      <c r="BL8" s="71">
        <v>17.5</v>
      </c>
      <c r="BM8" s="71">
        <v>14.3</v>
      </c>
      <c r="BN8" s="71">
        <v>11.8</v>
      </c>
      <c r="BO8" s="71">
        <v>8.6</v>
      </c>
      <c r="BP8" s="68">
        <v>26.3</v>
      </c>
      <c r="BQ8" s="72">
        <v>-10744</v>
      </c>
      <c r="BR8" s="72">
        <v>-17493</v>
      </c>
      <c r="BS8" s="72">
        <v>-50661</v>
      </c>
      <c r="BT8" s="73">
        <v>-12499</v>
      </c>
      <c r="BU8" s="73">
        <v>-63456</v>
      </c>
      <c r="BV8" s="72">
        <v>37843</v>
      </c>
      <c r="BW8" s="72">
        <v>36318</v>
      </c>
      <c r="BX8" s="72">
        <v>37745</v>
      </c>
      <c r="BY8" s="72">
        <v>35151</v>
      </c>
      <c r="BZ8" s="72">
        <v>29367</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356714</v>
      </c>
      <c r="CO8" s="71" t="s">
        <v>116</v>
      </c>
      <c r="CP8" s="71" t="s">
        <v>116</v>
      </c>
      <c r="CQ8" s="71" t="s">
        <v>116</v>
      </c>
      <c r="CR8" s="71" t="s">
        <v>116</v>
      </c>
      <c r="CS8" s="71" t="s">
        <v>116</v>
      </c>
      <c r="CT8" s="71" t="s">
        <v>116</v>
      </c>
      <c r="CU8" s="71" t="s">
        <v>116</v>
      </c>
      <c r="CV8" s="71" t="s">
        <v>116</v>
      </c>
      <c r="CW8" s="71" t="s">
        <v>116</v>
      </c>
      <c r="CX8" s="71" t="s">
        <v>116</v>
      </c>
      <c r="CY8" s="68" t="s">
        <v>116</v>
      </c>
      <c r="CZ8" s="71">
        <v>656.3</v>
      </c>
      <c r="DA8" s="71">
        <v>646.20000000000005</v>
      </c>
      <c r="DB8" s="71">
        <v>488.4</v>
      </c>
      <c r="DC8" s="71">
        <v>206</v>
      </c>
      <c r="DD8" s="71">
        <v>0</v>
      </c>
      <c r="DE8" s="71">
        <v>351.1</v>
      </c>
      <c r="DF8" s="71">
        <v>278.89999999999998</v>
      </c>
      <c r="DG8" s="71">
        <v>205.5</v>
      </c>
      <c r="DH8" s="71">
        <v>187.9</v>
      </c>
      <c r="DI8" s="71">
        <v>139.69999999999999</v>
      </c>
      <c r="DJ8" s="68">
        <v>103.6</v>
      </c>
      <c r="DK8" s="71">
        <v>50.3</v>
      </c>
      <c r="DL8" s="71">
        <v>49.4</v>
      </c>
      <c r="DM8" s="71">
        <v>55.7</v>
      </c>
      <c r="DN8" s="71">
        <v>60.8</v>
      </c>
      <c r="DO8" s="71">
        <v>64.599999999999994</v>
      </c>
      <c r="DP8" s="71">
        <v>182.5</v>
      </c>
      <c r="DQ8" s="71">
        <v>185.2</v>
      </c>
      <c r="DR8" s="71">
        <v>184.1</v>
      </c>
      <c r="DS8" s="71">
        <v>186.8</v>
      </c>
      <c r="DT8" s="71">
        <v>181.6</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豊中市</cp:lastModifiedBy>
  <cp:lastPrinted>2020-01-23T03:02:13Z</cp:lastPrinted>
  <dcterms:created xsi:type="dcterms:W3CDTF">2019-12-05T07:25:32Z</dcterms:created>
  <dcterms:modified xsi:type="dcterms:W3CDTF">2020-01-23T04:07:28Z</dcterms:modified>
  <cp:category/>
</cp:coreProperties>
</file>