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012331\Desktop\介給届差し替え\"/>
    </mc:Choice>
  </mc:AlternateContent>
  <bookViews>
    <workbookView xWindow="0" yWindow="0" windowWidth="23040" windowHeight="7560" tabRatio="748"/>
  </bookViews>
  <sheets>
    <sheet name="地域区分" sheetId="54" r:id="rId1"/>
    <sheet name="届出書" sheetId="55" r:id="rId2"/>
    <sheet name="介給６（共援）" sheetId="53" r:id="rId3"/>
    <sheet name="福祉専門職員配置等加算" sheetId="56" r:id="rId4"/>
    <sheet name="常勤看護職員配置等加算・看護職員配置加算" sheetId="57" r:id="rId5"/>
    <sheet name="視覚・聴覚言語障害者支援体制加算(Ⅰ)" sheetId="58" r:id="rId6"/>
    <sheet name="視覚・聴覚言語障害者支援体制加算(Ⅱ)" sheetId="59" r:id="rId7"/>
    <sheet name="高次脳機能障害者支援体制加算" sheetId="60" r:id="rId8"/>
    <sheet name="重度障害者支援加算" sheetId="61" r:id="rId9"/>
    <sheet name="地域生活移行個別支援特別加算" sheetId="62" r:id="rId10"/>
    <sheet name="医療連携体制加算" sheetId="63" r:id="rId11"/>
    <sheet name="ピアサポート実施加算（共同生活援助）" sheetId="64" r:id="rId12"/>
    <sheet name="退居後ピアサポート実施加算" sheetId="65" r:id="rId13"/>
    <sheet name="地域移行支援体制強化・通勤者生活支援加算" sheetId="66" r:id="rId14"/>
    <sheet name="夜間支援体制等加算" sheetId="67" r:id="rId15"/>
    <sheet name="人員配置体制加算" sheetId="68" r:id="rId16"/>
    <sheet name="別添参考様式（人員配置体制確認表）" sheetId="69" r:id="rId17"/>
    <sheet name="別添参考様式（人員配置体制確認表 （記載例））" sheetId="70" r:id="rId18"/>
    <sheet name="参考表" sheetId="71" r:id="rId19"/>
    <sheet name="夜勤職員加配加算" sheetId="72" r:id="rId20"/>
    <sheet name="医療的ケア対応支援加算" sheetId="73" r:id="rId21"/>
    <sheet name="自立生活支援加算Ⅲ" sheetId="74" r:id="rId22"/>
    <sheet name="別紙　参考書類 " sheetId="75" r:id="rId23"/>
    <sheet name="別紙　参考書類 (記載例と解説)" sheetId="76" r:id="rId24"/>
    <sheet name="強度行動障害者体験利用加算" sheetId="77" r:id="rId25"/>
    <sheet name="精神障害者地域移行特別加算" sheetId="31" r:id="rId26"/>
    <sheet name="強度行動障害者地域移行支援加算" sheetId="32" r:id="rId27"/>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7">#REF!</definedName>
    <definedName name="___kk06" localSheetId="16">#REF!</definedName>
    <definedName name="___kk06">#REF!</definedName>
    <definedName name="___kk29" localSheetId="17">#REF!</definedName>
    <definedName name="___kk29" localSheetId="16">#REF!</definedName>
    <definedName name="___kk29">#REF!</definedName>
    <definedName name="__kk06" localSheetId="17">#REF!</definedName>
    <definedName name="__kk06" localSheetId="16">#REF!</definedName>
    <definedName name="__kk06">#REF!</definedName>
    <definedName name="__kk29" localSheetId="17">#REF!</definedName>
    <definedName name="__kk29" localSheetId="16">#REF!</definedName>
    <definedName name="__kk29">#REF!</definedName>
    <definedName name="_xlnm._FilterDatabase" localSheetId="2" hidden="1">'介給６（共援）'!$A$13:$AC$14</definedName>
    <definedName name="_kk06" localSheetId="17">#REF!</definedName>
    <definedName name="_kk06" localSheetId="16">#REF!</definedName>
    <definedName name="_kk06">#REF!</definedName>
    <definedName name="_kk29" localSheetId="17">#REF!</definedName>
    <definedName name="_kk29" localSheetId="16">#REF!</definedName>
    <definedName name="_kk29">#REF!</definedName>
    <definedName name="Avrg" localSheetId="17">#REF!</definedName>
    <definedName name="Avrg" localSheetId="16">#REF!</definedName>
    <definedName name="Avrg">#REF!</definedName>
    <definedName name="avrg1" localSheetId="17">#REF!</definedName>
    <definedName name="avrg1" localSheetId="16">#REF!</definedName>
    <definedName name="avrg1">#REF!</definedName>
    <definedName name="Excel_BuiltIn_Print_Area" localSheetId="7">高次脳機能障害者支援体制加算!$A$3:$AM$34</definedName>
    <definedName name="Excel_BuiltIn_Print_Area" localSheetId="5">'視覚・聴覚言語障害者支援体制加算(Ⅰ)'!$A$3:$AJ$40</definedName>
    <definedName name="Excel_BuiltIn_Print_Area" localSheetId="6">'視覚・聴覚言語障害者支援体制加算(Ⅱ)'!$A$3:$AJ$40</definedName>
    <definedName name="houjin">#REF!</definedName>
    <definedName name="jigyoumeishou">#REF!</definedName>
    <definedName name="jiritu" localSheetId="17">#REF!</definedName>
    <definedName name="jiritu" localSheetId="16">#REF!</definedName>
    <definedName name="jiritu">#REF!</definedName>
    <definedName name="ｋ">#N/A</definedName>
    <definedName name="kanagawaken">#REF!</definedName>
    <definedName name="kawasaki">#REF!</definedName>
    <definedName name="KK_03" localSheetId="17">#REF!</definedName>
    <definedName name="KK_03" localSheetId="16">#REF!</definedName>
    <definedName name="KK_03">#REF!</definedName>
    <definedName name="kk_04" localSheetId="17">#REF!</definedName>
    <definedName name="kk_04" localSheetId="16">#REF!</definedName>
    <definedName name="kk_04">#REF!</definedName>
    <definedName name="KK_06" localSheetId="17">#REF!</definedName>
    <definedName name="KK_06" localSheetId="16">#REF!</definedName>
    <definedName name="KK_06">#REF!</definedName>
    <definedName name="kk_07" localSheetId="17">#REF!</definedName>
    <definedName name="kk_07" localSheetId="16">#REF!</definedName>
    <definedName name="kk_07">#REF!</definedName>
    <definedName name="‐㏍08">#REF!</definedName>
    <definedName name="KK2_3" localSheetId="17">#REF!</definedName>
    <definedName name="KK2_3" localSheetId="16">#REF!</definedName>
    <definedName name="KK2_3">#REF!</definedName>
    <definedName name="ｋｋｋｋ">#REF!</definedName>
    <definedName name="nn">#REF!</definedName>
    <definedName name="_xlnm.Print_Area" localSheetId="11">'ピアサポート実施加算（共同生活援助）'!$A$1:$J$26</definedName>
    <definedName name="_xlnm.Print_Area" localSheetId="20">医療的ケア対応支援加算!$A$1:$K$17</definedName>
    <definedName name="_xlnm.Print_Area" localSheetId="10">医療連携体制加算!$A$1:$H$26</definedName>
    <definedName name="_xlnm.Print_Area" localSheetId="2">'介給６（共援）'!$A$1:$AF$133</definedName>
    <definedName name="_xlnm.Print_Area" localSheetId="24">強度行動障害者体験利用加算!$A$1:$Y$35</definedName>
    <definedName name="_xlnm.Print_Area" localSheetId="7">高次脳機能障害者支援体制加算!$A$1:$AM$34</definedName>
    <definedName name="_xlnm.Print_Area" localSheetId="18">参考表!$A$1:$CC$38</definedName>
    <definedName name="_xlnm.Print_Area" localSheetId="5">'視覚・聴覚言語障害者支援体制加算(Ⅰ)'!$A$1:$AJ$39</definedName>
    <definedName name="_xlnm.Print_Area" localSheetId="6">'視覚・聴覚言語障害者支援体制加算(Ⅱ)'!$A$1:$AJ$39</definedName>
    <definedName name="_xlnm.Print_Area" localSheetId="21">自立生活支援加算Ⅲ!$A$1:$I$37</definedName>
    <definedName name="_xlnm.Print_Area" localSheetId="8">重度障害者支援加算!$A$1:$AH$36</definedName>
    <definedName name="_xlnm.Print_Area" localSheetId="15">人員配置体制加算!$A$1:$L$40</definedName>
    <definedName name="_xlnm.Print_Area" localSheetId="25">精神障害者地域移行特別加算!$A$1:$G$17</definedName>
    <definedName name="_xlnm.Print_Area" localSheetId="12">退居後ピアサポート実施加算!$A$1:$J$24</definedName>
    <definedName name="_xlnm.Print_Area" localSheetId="13">地域移行支援体制強化・通勤者生活支援加算!$A$1:$H$43</definedName>
    <definedName name="_xlnm.Print_Area" localSheetId="9">地域生活移行個別支援特別加算!$A$1:$D$29</definedName>
    <definedName name="_xlnm.Print_Area" localSheetId="1">届出書!$A$1:$AJ$108</definedName>
    <definedName name="_xlnm.Print_Area" localSheetId="3">福祉専門職員配置等加算!$A$1:$I$36</definedName>
    <definedName name="_xlnm.Print_Area" localSheetId="22">'別紙　参考書類 '!$A$1:$BD$51</definedName>
    <definedName name="_xlnm.Print_Area" localSheetId="23">'別紙　参考書類 (記載例と解説)'!$A$1:$BD$51</definedName>
    <definedName name="_xlnm.Print_Area" localSheetId="17">'別添参考様式（人員配置体制確認表 （記載例））'!$A$1:$BT$88</definedName>
    <definedName name="_xlnm.Print_Area" localSheetId="16">'別添参考様式（人員配置体制確認表）'!$A$1:$BT$89</definedName>
    <definedName name="_xlnm.Print_Area" localSheetId="14">夜間支援体制等加算!$A$1:$J$37</definedName>
    <definedName name="_xlnm.Print_Area" localSheetId="19">夜勤職員加配加算!$A$1:$H$22</definedName>
    <definedName name="Roman_01" localSheetId="22">#REF!</definedName>
    <definedName name="Roman_01" localSheetId="23">#REF!</definedName>
    <definedName name="Roman_01" localSheetId="17">#REF!</definedName>
    <definedName name="Roman_01" localSheetId="16">#REF!</definedName>
    <definedName name="Roman_01">#REF!</definedName>
    <definedName name="Roman_02">#REF!</definedName>
    <definedName name="Roman_03" localSheetId="22">#REF!</definedName>
    <definedName name="Roman_03" localSheetId="23">#REF!</definedName>
    <definedName name="Roman_03" localSheetId="17">#REF!</definedName>
    <definedName name="Roman_03" localSheetId="16">#REF!</definedName>
    <definedName name="Roman_03">#REF!</definedName>
    <definedName name="Roman_04" localSheetId="22">#REF!</definedName>
    <definedName name="Roman_04" localSheetId="23">#REF!</definedName>
    <definedName name="Roman_04" localSheetId="17">#REF!</definedName>
    <definedName name="Roman_04" localSheetId="16">#REF!</definedName>
    <definedName name="Roman_04">#REF!</definedName>
    <definedName name="Roman_06" localSheetId="17">#REF!</definedName>
    <definedName name="Roman_06" localSheetId="16">#REF!</definedName>
    <definedName name="Roman_06">#REF!</definedName>
    <definedName name="roman_09" localSheetId="17">#REF!</definedName>
    <definedName name="roman_09" localSheetId="16">#REF!</definedName>
    <definedName name="roman_09">#REF!</definedName>
    <definedName name="roman_11" localSheetId="17">#REF!</definedName>
    <definedName name="roman_11" localSheetId="16">#REF!</definedName>
    <definedName name="roman_11">#REF!</definedName>
    <definedName name="roman11" localSheetId="17">#REF!</definedName>
    <definedName name="roman11" localSheetId="16">#REF!</definedName>
    <definedName name="roman11">#REF!</definedName>
    <definedName name="Roman2_1" localSheetId="17">#REF!</definedName>
    <definedName name="Roman2_1" localSheetId="16">#REF!</definedName>
    <definedName name="Roman2_1">#REF!</definedName>
    <definedName name="Roman2_3" localSheetId="17">#REF!</definedName>
    <definedName name="Roman2_3" localSheetId="16">#REF!</definedName>
    <definedName name="Roman2_3">#REF!</definedName>
    <definedName name="roman31" localSheetId="17">#REF!</definedName>
    <definedName name="roman31" localSheetId="16">#REF!</definedName>
    <definedName name="roman31">#REF!</definedName>
    <definedName name="roman33" localSheetId="17">#REF!</definedName>
    <definedName name="roman33" localSheetId="16">#REF!</definedName>
    <definedName name="roman33">#REF!</definedName>
    <definedName name="roman4_3" localSheetId="17">#REF!</definedName>
    <definedName name="roman4_3" localSheetId="16">#REF!</definedName>
    <definedName name="roman4_3">#REF!</definedName>
    <definedName name="roman43">#REF!</definedName>
    <definedName name="roman7_1" localSheetId="17">#REF!</definedName>
    <definedName name="roman7_1" localSheetId="16">#REF!</definedName>
    <definedName name="roman7_1">#REF!</definedName>
    <definedName name="roman77" localSheetId="17">#REF!</definedName>
    <definedName name="roman77" localSheetId="16">#REF!</definedName>
    <definedName name="roman77">#REF!</definedName>
    <definedName name="romann_12" localSheetId="17">#REF!</definedName>
    <definedName name="romann_12" localSheetId="16">#REF!</definedName>
    <definedName name="romann_12">#REF!</definedName>
    <definedName name="romann_66" localSheetId="17">#REF!</definedName>
    <definedName name="romann_66" localSheetId="16">#REF!</definedName>
    <definedName name="romann_66">#REF!</definedName>
    <definedName name="romann33" localSheetId="17">#REF!</definedName>
    <definedName name="romann33" localSheetId="16">#REF!</definedName>
    <definedName name="romann33">#REF!</definedName>
    <definedName name="serv" localSheetId="17">#REF!</definedName>
    <definedName name="serv" localSheetId="16">#REF!</definedName>
    <definedName name="serv">#REF!</definedName>
    <definedName name="serv_" localSheetId="17">#REF!</definedName>
    <definedName name="serv_" localSheetId="16">#REF!</definedName>
    <definedName name="serv_">#REF!</definedName>
    <definedName name="Serv_LIST" localSheetId="17">#REF!</definedName>
    <definedName name="Serv_LIST" localSheetId="16">#REF!</definedName>
    <definedName name="Serv_LIST">#REF!</definedName>
    <definedName name="servo1" localSheetId="17">#REF!</definedName>
    <definedName name="servo1" localSheetId="16">#REF!</definedName>
    <definedName name="servo1">#REF!</definedName>
    <definedName name="siharai">#REF!</definedName>
    <definedName name="sikuchouson">#REF!</definedName>
    <definedName name="sinseisaki">#REF!</definedName>
    <definedName name="ｔａｂｉｅ＿04" localSheetId="17">#REF!</definedName>
    <definedName name="ｔａｂｉｅ＿04" localSheetId="16">#REF!</definedName>
    <definedName name="ｔａｂｉｅ＿04">#REF!</definedName>
    <definedName name="table_03" localSheetId="17">#REF!</definedName>
    <definedName name="table_03" localSheetId="16">#REF!</definedName>
    <definedName name="table_03">#REF!</definedName>
    <definedName name="table_06" localSheetId="17">#REF!</definedName>
    <definedName name="table_06" localSheetId="16">#REF!</definedName>
    <definedName name="table_06">#REF!</definedName>
    <definedName name="table2_3" localSheetId="17">#REF!</definedName>
    <definedName name="table2_3" localSheetId="16">#REF!</definedName>
    <definedName name="table2_3">#REF!</definedName>
    <definedName name="tapi2" localSheetId="17">#REF!</definedName>
    <definedName name="tapi2" localSheetId="16">#REF!</definedName>
    <definedName name="tapi2">#REF!</definedName>
    <definedName name="tebie_07">#REF!</definedName>
    <definedName name="tebie_o7" localSheetId="17">#REF!</definedName>
    <definedName name="tebie_o7" localSheetId="16">#REF!</definedName>
    <definedName name="tebie_o7">#REF!</definedName>
    <definedName name="tebie07">#REF!</definedName>
    <definedName name="tebie08" localSheetId="17">#REF!</definedName>
    <definedName name="tebie08" localSheetId="16">#REF!</definedName>
    <definedName name="tebie08">#REF!</definedName>
    <definedName name="tebie33" localSheetId="17">#REF!</definedName>
    <definedName name="tebie33" localSheetId="16">#REF!</definedName>
    <definedName name="tebie33">#REF!</definedName>
    <definedName name="tebiroo" localSheetId="17">#REF!</definedName>
    <definedName name="tebiroo" localSheetId="16">#REF!</definedName>
    <definedName name="tebiroo">#REF!</definedName>
    <definedName name="teble" localSheetId="17">#REF!</definedName>
    <definedName name="teble" localSheetId="16">#REF!</definedName>
    <definedName name="teble">#REF!</definedName>
    <definedName name="teble_09" localSheetId="17">#REF!</definedName>
    <definedName name="teble_09" localSheetId="16">#REF!</definedName>
    <definedName name="teble_09">#REF!</definedName>
    <definedName name="teble77" localSheetId="17">#REF!</definedName>
    <definedName name="teble77" localSheetId="16">#REF!</definedName>
    <definedName name="teble77">#REF!</definedName>
    <definedName name="yokohama">#REF!</definedName>
    <definedName name="あ">#REF!</definedName>
    <definedName name="こ">#REF!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#REF!</definedName>
    <definedName name="食事" localSheetId="17">#REF!</definedName>
    <definedName name="食事" localSheetId="16">#REF!</definedName>
    <definedName name="食事">#REF!</definedName>
    <definedName name="体制等状況一覧">#REF!</definedName>
    <definedName name="町っ油" localSheetId="17">#REF!</definedName>
    <definedName name="町っ油" localSheetId="16">#REF!</definedName>
    <definedName name="町っ油">#REF!</definedName>
    <definedName name="利用日数記入例" localSheetId="17">#REF!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26" i="77" l="1"/>
  <c r="N26" i="77"/>
  <c r="T26" i="77"/>
  <c r="W26" i="77"/>
  <c r="AK10" i="76"/>
  <c r="AH13" i="76"/>
  <c r="AX15" i="76"/>
  <c r="AD16" i="76"/>
  <c r="BB16" i="76"/>
  <c r="E17" i="76"/>
  <c r="AT21" i="76"/>
  <c r="AT22" i="76"/>
  <c r="AT23" i="76"/>
  <c r="AT24" i="76"/>
  <c r="AT25" i="76"/>
  <c r="AT26" i="76"/>
  <c r="AT27" i="76"/>
  <c r="AT28" i="76"/>
  <c r="AT29" i="76"/>
  <c r="AT30" i="76"/>
  <c r="AT31" i="76"/>
  <c r="AT32" i="76"/>
  <c r="J33" i="76"/>
  <c r="P33" i="76"/>
  <c r="U33" i="76"/>
  <c r="Z33" i="76"/>
  <c r="AE33" i="76"/>
  <c r="AJ33" i="76"/>
  <c r="AO33" i="76"/>
  <c r="AT33" i="76"/>
  <c r="P34" i="76"/>
  <c r="U34" i="76"/>
  <c r="Z34" i="76"/>
  <c r="AE34" i="76"/>
  <c r="AJ34" i="76"/>
  <c r="AO34" i="76"/>
  <c r="AT34" i="76"/>
  <c r="AX35" i="76" s="1"/>
  <c r="U45" i="76"/>
  <c r="AD49" i="76"/>
  <c r="AK10" i="75"/>
  <c r="AH13" i="75"/>
  <c r="AX15" i="75"/>
  <c r="AD16" i="75"/>
  <c r="BB16" i="75"/>
  <c r="E17" i="75"/>
  <c r="AT21" i="75"/>
  <c r="AT22" i="75"/>
  <c r="AT23" i="75"/>
  <c r="AT24" i="75"/>
  <c r="AT25" i="75"/>
  <c r="AT26" i="75"/>
  <c r="AT27" i="75"/>
  <c r="AT28" i="75"/>
  <c r="AT29" i="75"/>
  <c r="AT30" i="75"/>
  <c r="AT31" i="75"/>
  <c r="AT32" i="75"/>
  <c r="J33" i="75"/>
  <c r="P33" i="75"/>
  <c r="P34" i="75" s="1"/>
  <c r="U33" i="75"/>
  <c r="Z33" i="75"/>
  <c r="AE33" i="75"/>
  <c r="AJ33" i="75"/>
  <c r="AJ34" i="75" s="1"/>
  <c r="AO33" i="75"/>
  <c r="U45" i="75"/>
  <c r="AD49" i="75" s="1"/>
  <c r="D20" i="74" a="1"/>
  <c r="D20" i="74"/>
  <c r="H25" i="74"/>
  <c r="I25" i="74"/>
  <c r="H26" i="74"/>
  <c r="H30" i="74"/>
  <c r="I30" i="74"/>
  <c r="H31" i="74"/>
  <c r="H35" i="74"/>
  <c r="I35" i="74"/>
  <c r="H36" i="74"/>
  <c r="H9" i="73"/>
  <c r="H10" i="73"/>
  <c r="BY5" i="71"/>
  <c r="BU16" i="71"/>
  <c r="BU17" i="71"/>
  <c r="BU18" i="71"/>
  <c r="BU19" i="71"/>
  <c r="BU28" i="71" s="1"/>
  <c r="BU20" i="71"/>
  <c r="BU21" i="71"/>
  <c r="BU22" i="71"/>
  <c r="BU23" i="71"/>
  <c r="BU24" i="71"/>
  <c r="BU25" i="71"/>
  <c r="BU26" i="71"/>
  <c r="BU27" i="71"/>
  <c r="M28" i="71"/>
  <c r="S28" i="71"/>
  <c r="Y28" i="71"/>
  <c r="Y29" i="71" s="1"/>
  <c r="AB28" i="71"/>
  <c r="AB29" i="71" s="1"/>
  <c r="AB30" i="71" s="1"/>
  <c r="AH28" i="71"/>
  <c r="AK28" i="71"/>
  <c r="AQ28" i="71"/>
  <c r="AT28" i="71"/>
  <c r="AW28" i="71"/>
  <c r="AZ28" i="71"/>
  <c r="BC28" i="71"/>
  <c r="BC29" i="71" s="1"/>
  <c r="BC30" i="71" s="1"/>
  <c r="BF28" i="71"/>
  <c r="BF29" i="71" s="1"/>
  <c r="BI28" i="71"/>
  <c r="BL28" i="71"/>
  <c r="BO28" i="71"/>
  <c r="BO29" i="71" s="1"/>
  <c r="BR28" i="71"/>
  <c r="BR29" i="71" s="1"/>
  <c r="AH29" i="71"/>
  <c r="AQ29" i="71"/>
  <c r="AT29" i="71"/>
  <c r="AW29" i="71"/>
  <c r="BI29" i="71"/>
  <c r="BE6" i="70"/>
  <c r="BE7" i="70"/>
  <c r="L8" i="70"/>
  <c r="BE8" i="70"/>
  <c r="AG9" i="70"/>
  <c r="AK9" i="70"/>
  <c r="AO9" i="70"/>
  <c r="AS9" i="70"/>
  <c r="AW9" i="70"/>
  <c r="BA9" i="70"/>
  <c r="BE9" i="70"/>
  <c r="BG10" i="70" s="1"/>
  <c r="AE14" i="70"/>
  <c r="AI14" i="70" s="1"/>
  <c r="L15" i="70"/>
  <c r="AE15" i="70"/>
  <c r="AI15" i="70" s="1"/>
  <c r="AV15" i="70"/>
  <c r="BC15" i="70" s="1"/>
  <c r="AZ15" i="70"/>
  <c r="AE16" i="70"/>
  <c r="AI16" i="70" s="1"/>
  <c r="M26" i="70"/>
  <c r="AS26" i="70"/>
  <c r="AO26" i="70" s="1"/>
  <c r="AY37" i="70"/>
  <c r="BB37" i="70"/>
  <c r="AY38" i="70"/>
  <c r="BB38" i="70"/>
  <c r="AY39" i="70"/>
  <c r="BB39" i="70"/>
  <c r="AY40" i="70"/>
  <c r="BB40" i="70"/>
  <c r="AY41" i="70"/>
  <c r="BB41" i="70"/>
  <c r="AY42" i="70"/>
  <c r="BB42" i="70"/>
  <c r="AY43" i="70"/>
  <c r="BB43" i="70"/>
  <c r="AY44" i="70"/>
  <c r="BB44" i="70"/>
  <c r="AY45" i="70"/>
  <c r="BB45" i="70"/>
  <c r="BE43" i="70" s="1"/>
  <c r="AY46" i="70"/>
  <c r="BB46" i="70"/>
  <c r="AY47" i="70"/>
  <c r="BB47" i="70"/>
  <c r="AY48" i="70"/>
  <c r="BB48" i="70"/>
  <c r="AY49" i="70"/>
  <c r="BB49" i="70"/>
  <c r="AY50" i="70"/>
  <c r="BB50" i="70"/>
  <c r="AY51" i="70"/>
  <c r="BB51" i="70"/>
  <c r="BE51" i="70" s="1"/>
  <c r="AV16" i="70" s="1"/>
  <c r="BH51" i="70"/>
  <c r="AY52" i="70"/>
  <c r="BB52" i="70"/>
  <c r="AY53" i="70"/>
  <c r="BB53" i="70"/>
  <c r="AY54" i="70"/>
  <c r="BB54" i="70"/>
  <c r="AY55" i="70"/>
  <c r="BB55" i="70"/>
  <c r="AY56" i="70"/>
  <c r="BB56" i="70"/>
  <c r="AY57" i="70"/>
  <c r="BB57" i="70"/>
  <c r="W58" i="70"/>
  <c r="X58" i="70"/>
  <c r="Y58" i="70"/>
  <c r="Z58" i="70"/>
  <c r="AA58" i="70"/>
  <c r="AB58" i="70"/>
  <c r="AC58" i="70"/>
  <c r="AD58" i="70"/>
  <c r="AE58" i="70"/>
  <c r="AF58" i="70"/>
  <c r="AG58" i="70"/>
  <c r="AH58" i="70"/>
  <c r="AI58" i="70"/>
  <c r="AJ58" i="70"/>
  <c r="AK58" i="70"/>
  <c r="AL58" i="70"/>
  <c r="AM58" i="70"/>
  <c r="AN58" i="70"/>
  <c r="AO58" i="70"/>
  <c r="AP58" i="70"/>
  <c r="AQ58" i="70"/>
  <c r="AR58" i="70"/>
  <c r="AS58" i="70"/>
  <c r="AT58" i="70"/>
  <c r="AU58" i="70"/>
  <c r="AV58" i="70"/>
  <c r="AW58" i="70"/>
  <c r="AX58" i="70"/>
  <c r="AY58" i="70"/>
  <c r="BB58" i="70"/>
  <c r="W59" i="70"/>
  <c r="X59" i="70"/>
  <c r="Y59" i="70"/>
  <c r="Z59" i="70"/>
  <c r="AA59" i="70"/>
  <c r="AB59" i="70"/>
  <c r="AC59" i="70"/>
  <c r="AD59" i="70"/>
  <c r="AE59" i="70"/>
  <c r="AF59" i="70"/>
  <c r="AG59" i="70"/>
  <c r="AH59" i="70"/>
  <c r="AI59" i="70"/>
  <c r="AJ59" i="70"/>
  <c r="AK59" i="70"/>
  <c r="AL59" i="70"/>
  <c r="AM59" i="70"/>
  <c r="AN59" i="70"/>
  <c r="AO59" i="70"/>
  <c r="AP59" i="70"/>
  <c r="AQ59" i="70"/>
  <c r="AR59" i="70"/>
  <c r="AS59" i="70"/>
  <c r="AT59" i="70"/>
  <c r="AU59" i="70"/>
  <c r="AV59" i="70"/>
  <c r="AW59" i="70"/>
  <c r="AX59" i="70"/>
  <c r="AY59" i="70"/>
  <c r="BB59" i="70"/>
  <c r="AY65" i="70"/>
  <c r="BB65" i="70"/>
  <c r="AY66" i="70"/>
  <c r="BB66" i="70"/>
  <c r="BE65" i="70" s="1"/>
  <c r="BE73" i="70" s="1"/>
  <c r="AY67" i="70"/>
  <c r="BB67" i="70"/>
  <c r="AY68" i="70"/>
  <c r="BB68" i="70"/>
  <c r="AY69" i="70"/>
  <c r="BB69" i="70"/>
  <c r="AY70" i="70"/>
  <c r="BB70" i="70"/>
  <c r="AY71" i="70"/>
  <c r="BB71" i="70"/>
  <c r="AY72" i="70"/>
  <c r="BB72" i="70"/>
  <c r="BB73" i="70" s="1"/>
  <c r="W73" i="70"/>
  <c r="X73" i="70"/>
  <c r="Y73" i="70"/>
  <c r="Z73" i="70"/>
  <c r="AA73" i="70"/>
  <c r="AB73" i="70"/>
  <c r="AC73" i="70"/>
  <c r="AD73" i="70"/>
  <c r="AE73" i="70"/>
  <c r="AF73" i="70"/>
  <c r="AG73" i="70"/>
  <c r="AH73" i="70"/>
  <c r="AI73" i="70"/>
  <c r="AJ73" i="70"/>
  <c r="AK73" i="70"/>
  <c r="AL73" i="70"/>
  <c r="AM73" i="70"/>
  <c r="AN73" i="70"/>
  <c r="AO73" i="70"/>
  <c r="AP73" i="70"/>
  <c r="AQ73" i="70"/>
  <c r="AR73" i="70"/>
  <c r="AS73" i="70"/>
  <c r="AT73" i="70"/>
  <c r="AU73" i="70"/>
  <c r="AV73" i="70"/>
  <c r="AW73" i="70"/>
  <c r="AX73" i="70"/>
  <c r="AY73" i="70"/>
  <c r="BE6" i="69"/>
  <c r="BE7" i="69"/>
  <c r="L8" i="69"/>
  <c r="BE8" i="69"/>
  <c r="AG9" i="69"/>
  <c r="AK9" i="69"/>
  <c r="AO9" i="69"/>
  <c r="AS9" i="69"/>
  <c r="AW9" i="69"/>
  <c r="BA9" i="69"/>
  <c r="BE9" i="69"/>
  <c r="BG10" i="69"/>
  <c r="AE14" i="69"/>
  <c r="AI14" i="69"/>
  <c r="AL14" i="69"/>
  <c r="AV14" i="69"/>
  <c r="AZ14" i="69"/>
  <c r="BC14" i="69"/>
  <c r="L15" i="69"/>
  <c r="AE15" i="69"/>
  <c r="AI15" i="69"/>
  <c r="AL15" i="69"/>
  <c r="AV15" i="69"/>
  <c r="AZ15" i="69"/>
  <c r="BC15" i="69"/>
  <c r="AE16" i="69"/>
  <c r="AI16" i="69"/>
  <c r="AL16" i="69"/>
  <c r="AE17" i="69"/>
  <c r="AI17" i="69"/>
  <c r="AL17" i="69"/>
  <c r="M27" i="69" s="1"/>
  <c r="I26" i="69"/>
  <c r="M26" i="69"/>
  <c r="Y26" i="69"/>
  <c r="AC26" i="69"/>
  <c r="AO26" i="69"/>
  <c r="AS26" i="69"/>
  <c r="BE26" i="69"/>
  <c r="BI26" i="69"/>
  <c r="N31" i="69"/>
  <c r="AD31" i="69"/>
  <c r="AT31" i="69"/>
  <c r="BJ31" i="69"/>
  <c r="AY37" i="69"/>
  <c r="BB37" i="69"/>
  <c r="AY38" i="69"/>
  <c r="BB38" i="69"/>
  <c r="AY39" i="69"/>
  <c r="BB39" i="69"/>
  <c r="AY40" i="69"/>
  <c r="BB40" i="69"/>
  <c r="AY41" i="69"/>
  <c r="BB41" i="69"/>
  <c r="AY42" i="69"/>
  <c r="BB42" i="69"/>
  <c r="AY43" i="69"/>
  <c r="BB43" i="69"/>
  <c r="BE43" i="69"/>
  <c r="AY44" i="69"/>
  <c r="BB44" i="69"/>
  <c r="AY45" i="69"/>
  <c r="BB45" i="69"/>
  <c r="BH43" i="69" s="1"/>
  <c r="BH58" i="69" s="1"/>
  <c r="AY46" i="69"/>
  <c r="BB46" i="69"/>
  <c r="AY47" i="69"/>
  <c r="BB47" i="69"/>
  <c r="AY48" i="69"/>
  <c r="BB48" i="69"/>
  <c r="AY49" i="69"/>
  <c r="BB49" i="69"/>
  <c r="AY50" i="69"/>
  <c r="BB50" i="69"/>
  <c r="AY51" i="69"/>
  <c r="BB51" i="69"/>
  <c r="BH51" i="69" s="1"/>
  <c r="BE51" i="69"/>
  <c r="AV16" i="69" s="1"/>
  <c r="AY52" i="69"/>
  <c r="BB52" i="69"/>
  <c r="AY53" i="69"/>
  <c r="BB53" i="69"/>
  <c r="AY54" i="69"/>
  <c r="BB54" i="69"/>
  <c r="AY55" i="69"/>
  <c r="BB55" i="69"/>
  <c r="AY56" i="69"/>
  <c r="BB56" i="69"/>
  <c r="AY57" i="69"/>
  <c r="BB57" i="69"/>
  <c r="W58" i="69"/>
  <c r="X58" i="69"/>
  <c r="Y58" i="69"/>
  <c r="Z58" i="69"/>
  <c r="AA58" i="69"/>
  <c r="AB58" i="69"/>
  <c r="AC58" i="69"/>
  <c r="AD58" i="69"/>
  <c r="AE58" i="69"/>
  <c r="AF58" i="69"/>
  <c r="AG58" i="69"/>
  <c r="AH58" i="69"/>
  <c r="AI58" i="69"/>
  <c r="AJ58" i="69"/>
  <c r="AK58" i="69"/>
  <c r="AL58" i="69"/>
  <c r="AM58" i="69"/>
  <c r="AN58" i="69"/>
  <c r="AO58" i="69"/>
  <c r="AP58" i="69"/>
  <c r="AQ58" i="69"/>
  <c r="AR58" i="69"/>
  <c r="AS58" i="69"/>
  <c r="AT58" i="69"/>
  <c r="AU58" i="69"/>
  <c r="AV58" i="69"/>
  <c r="AW58" i="69"/>
  <c r="AX58" i="69"/>
  <c r="AY58" i="69"/>
  <c r="BB58" i="69"/>
  <c r="BE58" i="69"/>
  <c r="W59" i="69"/>
  <c r="X59" i="69"/>
  <c r="Y59" i="69"/>
  <c r="Z59" i="69"/>
  <c r="AA59" i="69"/>
  <c r="AB59" i="69"/>
  <c r="AC59" i="69"/>
  <c r="AD59" i="69"/>
  <c r="AE59" i="69"/>
  <c r="AF59" i="69"/>
  <c r="AG59" i="69"/>
  <c r="AH59" i="69"/>
  <c r="AI59" i="69"/>
  <c r="AJ59" i="69"/>
  <c r="AK59" i="69"/>
  <c r="AL59" i="69"/>
  <c r="AM59" i="69"/>
  <c r="AN59" i="69"/>
  <c r="AO59" i="69"/>
  <c r="AP59" i="69"/>
  <c r="AQ59" i="69"/>
  <c r="AR59" i="69"/>
  <c r="AS59" i="69"/>
  <c r="AT59" i="69"/>
  <c r="AU59" i="69"/>
  <c r="AV59" i="69"/>
  <c r="AW59" i="69"/>
  <c r="AX59" i="69"/>
  <c r="AY59" i="69"/>
  <c r="BB59" i="69"/>
  <c r="AY65" i="69"/>
  <c r="BB65" i="69"/>
  <c r="AY66" i="69"/>
  <c r="BB66" i="69"/>
  <c r="AY67" i="69"/>
  <c r="BB67" i="69"/>
  <c r="BE65" i="69" s="1"/>
  <c r="BE73" i="69" s="1"/>
  <c r="AY68" i="69"/>
  <c r="BB68" i="69"/>
  <c r="AY69" i="69"/>
  <c r="BB69" i="69"/>
  <c r="AY70" i="69"/>
  <c r="BB70" i="69"/>
  <c r="AY71" i="69"/>
  <c r="BB71" i="69"/>
  <c r="AY72" i="69"/>
  <c r="BB72" i="69"/>
  <c r="W73" i="69"/>
  <c r="X73" i="69"/>
  <c r="Y73" i="69"/>
  <c r="Z73" i="69"/>
  <c r="AA73" i="69"/>
  <c r="AB73" i="69"/>
  <c r="AC73" i="69"/>
  <c r="AD73" i="69"/>
  <c r="AE73" i="69"/>
  <c r="AF73" i="69"/>
  <c r="AG73" i="69"/>
  <c r="AH73" i="69"/>
  <c r="AI73" i="69"/>
  <c r="AJ73" i="69"/>
  <c r="AK73" i="69"/>
  <c r="AL73" i="69"/>
  <c r="AM73" i="69"/>
  <c r="AN73" i="69"/>
  <c r="AO73" i="69"/>
  <c r="AP73" i="69"/>
  <c r="AQ73" i="69"/>
  <c r="AR73" i="69"/>
  <c r="AS73" i="69"/>
  <c r="AT73" i="69"/>
  <c r="AU73" i="69"/>
  <c r="AV73" i="69"/>
  <c r="AW73" i="69"/>
  <c r="AX73" i="69"/>
  <c r="AY73" i="69"/>
  <c r="BB73" i="69"/>
  <c r="I17" i="68"/>
  <c r="I25" i="68" s="1"/>
  <c r="I18" i="68"/>
  <c r="I26" i="68" s="1"/>
  <c r="I33" i="68" s="1"/>
  <c r="I30" i="68"/>
  <c r="I31" i="68"/>
  <c r="F13" i="67"/>
  <c r="G13" i="67"/>
  <c r="H13" i="67"/>
  <c r="I13" i="67"/>
  <c r="S11" i="60"/>
  <c r="S12" i="60"/>
  <c r="S17" i="60"/>
  <c r="R11" i="59"/>
  <c r="AD24" i="59"/>
  <c r="R12" i="59" s="1"/>
  <c r="R27" i="59"/>
  <c r="R11" i="58"/>
  <c r="AD24" i="58"/>
  <c r="R12" i="58" s="1"/>
  <c r="R27" i="58"/>
  <c r="U34" i="75" l="1"/>
  <c r="AT33" i="75"/>
  <c r="AE34" i="75"/>
  <c r="Z34" i="75"/>
  <c r="AT34" i="75" s="1"/>
  <c r="AX35" i="75" s="1"/>
  <c r="AO34" i="75"/>
  <c r="S29" i="71"/>
  <c r="S30" i="71" s="1"/>
  <c r="BL29" i="71"/>
  <c r="BL30" i="71" s="1"/>
  <c r="AZ29" i="71"/>
  <c r="AT30" i="71" s="1"/>
  <c r="AK29" i="71"/>
  <c r="AK30" i="71" s="1"/>
  <c r="AL14" i="70"/>
  <c r="AL17" i="70" s="1"/>
  <c r="AL16" i="70"/>
  <c r="AL15" i="70"/>
  <c r="AE17" i="70"/>
  <c r="AI17" i="70"/>
  <c r="BC16" i="70"/>
  <c r="AZ16" i="70"/>
  <c r="AV14" i="70"/>
  <c r="BE58" i="70"/>
  <c r="BC16" i="69"/>
  <c r="BC17" i="69" s="1"/>
  <c r="AV17" i="69"/>
  <c r="AZ16" i="69"/>
  <c r="AZ17" i="69" s="1"/>
  <c r="M28" i="69" s="1"/>
  <c r="I27" i="69"/>
  <c r="BQ14" i="70"/>
  <c r="BI28" i="69"/>
  <c r="BE28" i="69" s="1"/>
  <c r="AC28" i="69"/>
  <c r="Y28" i="69" s="1"/>
  <c r="BI27" i="69"/>
  <c r="AC27" i="69"/>
  <c r="I26" i="70"/>
  <c r="BH43" i="70"/>
  <c r="BH58" i="70" s="1"/>
  <c r="BI26" i="70"/>
  <c r="AC26" i="70"/>
  <c r="BQ14" i="69"/>
  <c r="AS28" i="69"/>
  <c r="AO28" i="69" s="1"/>
  <c r="AS27" i="69"/>
  <c r="BU29" i="71" l="1"/>
  <c r="BY32" i="71" s="1"/>
  <c r="AS27" i="70"/>
  <c r="M27" i="70"/>
  <c r="I27" i="70" s="1"/>
  <c r="BI27" i="70"/>
  <c r="BE27" i="70" s="1"/>
  <c r="AC27" i="70"/>
  <c r="Y27" i="70" s="1"/>
  <c r="I28" i="69"/>
  <c r="M29" i="69"/>
  <c r="Y26" i="70"/>
  <c r="BE26" i="70"/>
  <c r="AZ14" i="70"/>
  <c r="AZ17" i="70" s="1"/>
  <c r="AV17" i="70"/>
  <c r="BC14" i="70"/>
  <c r="BC17" i="70" s="1"/>
  <c r="Y27" i="69"/>
  <c r="Y29" i="69" s="1"/>
  <c r="AC29" i="69"/>
  <c r="I29" i="69"/>
  <c r="AS29" i="69"/>
  <c r="AO27" i="69"/>
  <c r="AO29" i="69" s="1"/>
  <c r="AO27" i="70"/>
  <c r="BM14" i="69"/>
  <c r="BM15" i="69" s="1"/>
  <c r="BQ15" i="69"/>
  <c r="BE27" i="69"/>
  <c r="BE29" i="69" s="1"/>
  <c r="BI29" i="69"/>
  <c r="BQ15" i="70"/>
  <c r="BM14" i="70"/>
  <c r="BM15" i="70" s="1"/>
  <c r="AS28" i="70" l="1"/>
  <c r="AC28" i="70"/>
  <c r="BI28" i="70"/>
  <c r="M28" i="70"/>
  <c r="I28" i="70" l="1"/>
  <c r="I29" i="70" s="1"/>
  <c r="N31" i="70" s="1"/>
  <c r="M29" i="70"/>
  <c r="Y28" i="70"/>
  <c r="Y29" i="70" s="1"/>
  <c r="AD31" i="70" s="1"/>
  <c r="AC29" i="70"/>
  <c r="BE28" i="70"/>
  <c r="BE29" i="70" s="1"/>
  <c r="BJ31" i="70" s="1"/>
  <c r="BI29" i="70"/>
  <c r="AO28" i="70"/>
  <c r="AO29" i="70" s="1"/>
  <c r="AT31" i="70" s="1"/>
  <c r="AS29" i="70"/>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kikumoto</author>
    <author>大阪府職員端末機１７年度１２月調達</author>
  </authors>
  <commentList>
    <comment ref="G13" authorId="0" shapeId="0">
      <text>
        <r>
          <rPr>
            <b/>
            <sz val="9"/>
            <color indexed="10"/>
            <rFont val="ＭＳ Ｐゴシック"/>
            <family val="3"/>
            <charset val="128"/>
          </rPr>
          <t>住居ごとに作成してください。</t>
        </r>
      </text>
    </comment>
    <comment ref="G14" authorId="1"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<sst xmlns="http://schemas.openxmlformats.org/spreadsheetml/2006/main" count="1920" uniqueCount="800">
  <si>
    <t>日</t>
    <rPh sb="0" eb="1">
      <t>ニチ</t>
    </rPh>
    <phoneticPr fontId="2"/>
  </si>
  <si>
    <t>月</t>
    <rPh sb="0" eb="1">
      <t>ツキ</t>
    </rPh>
    <phoneticPr fontId="2"/>
  </si>
  <si>
    <t>年</t>
    <rPh sb="0" eb="1">
      <t>ネン</t>
    </rPh>
    <phoneticPr fontId="2"/>
  </si>
  <si>
    <t>人</t>
    <rPh sb="0" eb="1">
      <t>ニン</t>
    </rPh>
    <phoneticPr fontId="2"/>
  </si>
  <si>
    <t>共同生活援助</t>
    <rPh sb="0" eb="2">
      <t>キョウドウ</t>
    </rPh>
    <rPh sb="2" eb="4">
      <t>セイカツ</t>
    </rPh>
    <rPh sb="4" eb="6">
      <t>エンジョ</t>
    </rPh>
    <phoneticPr fontId="2"/>
  </si>
  <si>
    <t>サービス種類</t>
    <rPh sb="4" eb="6">
      <t>シュルイ</t>
    </rPh>
    <phoneticPr fontId="2"/>
  </si>
  <si>
    <t>事業所番号</t>
    <rPh sb="0" eb="3">
      <t>ジギョウショ</t>
    </rPh>
    <rPh sb="3" eb="5">
      <t>バンゴウ</t>
    </rPh>
    <phoneticPr fontId="2"/>
  </si>
  <si>
    <t>事業所の名称</t>
    <rPh sb="0" eb="3">
      <t>ジギョウショ</t>
    </rPh>
    <rPh sb="4" eb="6">
      <t>メイショウ</t>
    </rPh>
    <phoneticPr fontId="2"/>
  </si>
  <si>
    <t>異動区分</t>
    <rPh sb="0" eb="2">
      <t>イドウ</t>
    </rPh>
    <rPh sb="2" eb="4">
      <t>クブン</t>
    </rPh>
    <phoneticPr fontId="2"/>
  </si>
  <si>
    <t>日</t>
    <rPh sb="0" eb="1">
      <t>ヒ</t>
    </rPh>
    <phoneticPr fontId="2"/>
  </si>
  <si>
    <t>氏名</t>
    <rPh sb="0" eb="2">
      <t>シメイ</t>
    </rPh>
    <phoneticPr fontId="2"/>
  </si>
  <si>
    <t>　　　</t>
    <phoneticPr fontId="2"/>
  </si>
  <si>
    <t>夜間支援体制</t>
    <rPh sb="0" eb="2">
      <t>ヤカン</t>
    </rPh>
    <rPh sb="2" eb="4">
      <t>シエン</t>
    </rPh>
    <rPh sb="4" eb="6">
      <t>タイセイ</t>
    </rPh>
    <phoneticPr fontId="2"/>
  </si>
  <si>
    <t>２　異動区分</t>
    <rPh sb="2" eb="4">
      <t>イドウ</t>
    </rPh>
    <rPh sb="4" eb="6">
      <t>クブン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</si>
  <si>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</si>
  <si>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①のうち常勤の者の数</t>
    <rPh sb="4" eb="6">
      <t>ジョウキン</t>
    </rPh>
    <rPh sb="7" eb="8">
      <t>モノ</t>
    </rPh>
    <rPh sb="9" eb="10">
      <t>カズ</t>
    </rPh>
    <phoneticPr fontId="2"/>
  </si>
  <si>
    <t>（介給届）</t>
    <rPh sb="1" eb="2">
      <t>スケ</t>
    </rPh>
    <rPh sb="2" eb="3">
      <t>キュウ</t>
    </rPh>
    <rPh sb="3" eb="4">
      <t>トドケ</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</si>
  <si>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</si>
  <si>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</si>
  <si>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</si>
  <si>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</si>
  <si>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</si>
  <si>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</si>
  <si>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</si>
  <si>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</si>
  <si>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郵便番号（</t>
    <rPh sb="0" eb="4">
      <t>ユウビンバンゴウ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</si>
  <si>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</si>
  <si>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</si>
  <si>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</si>
  <si>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</si>
  <si>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</si>
  <si>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</si>
  <si>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</si>
  <si>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</si>
  <si>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</si>
  <si>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</si>
  <si>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</si>
  <si>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</si>
  <si>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</si>
  <si>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</si>
  <si>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</si>
  <si>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</si>
  <si>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</si>
  <si>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</si>
  <si>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</si>
  <si>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</si>
  <si>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</si>
  <si>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</si>
  <si>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</si>
  <si>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</si>
  <si>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</si>
  <si>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</si>
  <si>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</si>
  <si>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</si>
  <si>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</si>
  <si>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高槻市</t>
    <rPh sb="0" eb="3">
      <t>タカツキシ</t>
    </rPh>
    <phoneticPr fontId="2"/>
  </si>
  <si>
    <t>３級地</t>
    <rPh sb="1" eb="2">
      <t>キュウ</t>
    </rPh>
    <rPh sb="2" eb="3">
      <t>チ</t>
    </rPh>
    <phoneticPr fontId="2"/>
  </si>
  <si>
    <t>堺市</t>
    <rPh sb="0" eb="2">
      <t>サカイシ</t>
    </rPh>
    <phoneticPr fontId="2"/>
  </si>
  <si>
    <t>４級地</t>
    <rPh sb="1" eb="2">
      <t>キュウ</t>
    </rPh>
    <rPh sb="2" eb="3">
      <t>チ</t>
    </rPh>
    <phoneticPr fontId="2"/>
  </si>
  <si>
    <t>吹田市</t>
    <rPh sb="0" eb="3">
      <t>スイタシ</t>
    </rPh>
    <phoneticPr fontId="2"/>
  </si>
  <si>
    <t>東大阪市</t>
    <rPh sb="0" eb="4">
      <t>ヒガシオオサカシ</t>
    </rPh>
    <phoneticPr fontId="2"/>
  </si>
  <si>
    <t>門真市</t>
    <rPh sb="0" eb="3">
      <t>カドマシ</t>
    </rPh>
    <phoneticPr fontId="2"/>
  </si>
  <si>
    <t>寝屋川市</t>
    <rPh sb="0" eb="4">
      <t>ネヤガワシ</t>
    </rPh>
    <phoneticPr fontId="2"/>
  </si>
  <si>
    <t>豊中市</t>
    <rPh sb="0" eb="3">
      <t>トヨナカシ</t>
    </rPh>
    <phoneticPr fontId="2"/>
  </si>
  <si>
    <t>枚方市</t>
    <rPh sb="0" eb="3">
      <t>ヒラカタシ</t>
    </rPh>
    <phoneticPr fontId="2"/>
  </si>
  <si>
    <t>茨木市</t>
    <rPh sb="0" eb="3">
      <t>イバラキシ</t>
    </rPh>
    <phoneticPr fontId="2"/>
  </si>
  <si>
    <t>八尾市</t>
    <rPh sb="0" eb="3">
      <t>ヤオシ</t>
    </rPh>
    <phoneticPr fontId="2"/>
  </si>
  <si>
    <t>岸和田市</t>
    <rPh sb="0" eb="4">
      <t>キシワダシ</t>
    </rPh>
    <phoneticPr fontId="2"/>
  </si>
  <si>
    <t>５級地</t>
    <rPh sb="1" eb="2">
      <t>キュウ</t>
    </rPh>
    <rPh sb="2" eb="3">
      <t>チ</t>
    </rPh>
    <phoneticPr fontId="2"/>
  </si>
  <si>
    <t>交野市</t>
    <rPh sb="0" eb="3">
      <t>カタノシ</t>
    </rPh>
    <phoneticPr fontId="2"/>
  </si>
  <si>
    <t>６級地</t>
    <rPh sb="1" eb="2">
      <t>キュウ</t>
    </rPh>
    <rPh sb="2" eb="3">
      <t>チ</t>
    </rPh>
    <phoneticPr fontId="2"/>
  </si>
  <si>
    <t>能勢町</t>
    <rPh sb="0" eb="3">
      <t>ノセチョウ</t>
    </rPh>
    <phoneticPr fontId="2"/>
  </si>
  <si>
    <t>泉佐野市</t>
    <rPh sb="0" eb="4">
      <t>イズミサノシ</t>
    </rPh>
    <phoneticPr fontId="2"/>
  </si>
  <si>
    <t>泉南市</t>
    <rPh sb="0" eb="3">
      <t>センナンシ</t>
    </rPh>
    <phoneticPr fontId="2"/>
  </si>
  <si>
    <t>富田林市</t>
    <rPh sb="0" eb="4">
      <t>トンダバヤシシ</t>
    </rPh>
    <phoneticPr fontId="2"/>
  </si>
  <si>
    <t>阪南市</t>
    <rPh sb="0" eb="3">
      <t>ハンナンシ</t>
    </rPh>
    <phoneticPr fontId="2"/>
  </si>
  <si>
    <t>熊取町</t>
    <rPh sb="0" eb="3">
      <t>クマトリチョウ</t>
    </rPh>
    <phoneticPr fontId="2"/>
  </si>
  <si>
    <t>田尻町</t>
    <rPh sb="0" eb="3">
      <t>タジリチョウ</t>
    </rPh>
    <phoneticPr fontId="2"/>
  </si>
  <si>
    <t>羽曳野市</t>
    <rPh sb="0" eb="4">
      <t>ハビキノシ</t>
    </rPh>
    <phoneticPr fontId="2"/>
  </si>
  <si>
    <t>岬町</t>
    <rPh sb="0" eb="2">
      <t>ミサキチョウ</t>
    </rPh>
    <phoneticPr fontId="2"/>
  </si>
  <si>
    <t>藤井寺市</t>
    <rPh sb="0" eb="4">
      <t>フジイデラシ</t>
    </rPh>
    <phoneticPr fontId="2"/>
  </si>
  <si>
    <t>太子町</t>
    <rPh sb="0" eb="3">
      <t>タイシチョウ</t>
    </rPh>
    <phoneticPr fontId="2"/>
  </si>
  <si>
    <t>河南町</t>
    <rPh sb="0" eb="3">
      <t>カナンチョウ</t>
    </rPh>
    <phoneticPr fontId="2"/>
  </si>
  <si>
    <t>河内長野市</t>
    <rPh sb="0" eb="5">
      <t>カワチナガノシ</t>
    </rPh>
    <phoneticPr fontId="2"/>
  </si>
  <si>
    <t>千早赤阪村</t>
    <rPh sb="0" eb="5">
      <t>チハヤアカサカムラ</t>
    </rPh>
    <phoneticPr fontId="2"/>
  </si>
  <si>
    <t>通勤者生活支援</t>
    <rPh sb="0" eb="3">
      <t>ツウキンシャ</t>
    </rPh>
    <rPh sb="3" eb="5">
      <t>セイカツ</t>
    </rPh>
    <rPh sb="5" eb="7">
      <t>シエン</t>
    </rPh>
    <phoneticPr fontId="2"/>
  </si>
  <si>
    <t>職員欠如</t>
    <rPh sb="0" eb="2">
      <t>ショクイン</t>
    </rPh>
    <rPh sb="2" eb="4">
      <t>ケツジョ</t>
    </rPh>
    <phoneticPr fontId="2"/>
  </si>
  <si>
    <t>大規模住居</t>
    <rPh sb="0" eb="3">
      <t>ダイキボ</t>
    </rPh>
    <rPh sb="3" eb="5">
      <t>ジュウキョ</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</si>
  <si>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</si>
  <si>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</si>
  <si>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</si>
  <si>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生活支援員の数</t>
    <rPh sb="0" eb="2">
      <t>セイカツ</t>
    </rPh>
    <rPh sb="2" eb="5">
      <t>シエンイン</t>
    </rPh>
    <rPh sb="6" eb="7">
      <t>カズ</t>
    </rPh>
    <phoneticPr fontId="2"/>
  </si>
  <si>
    <t>住居名</t>
    <rPh sb="0" eb="2">
      <t>ジュウキョ</t>
    </rPh>
    <rPh sb="2" eb="3">
      <t>メイ</t>
    </rPh>
    <phoneticPr fontId="2"/>
  </si>
  <si>
    <t>備考</t>
    <rPh sb="0" eb="2">
      <t>ビコウ</t>
    </rPh>
    <phoneticPr fontId="2"/>
  </si>
  <si>
    <t>：</t>
    <phoneticPr fontId="2"/>
  </si>
  <si>
    <t>（ﾌﾘｶﾞﾅ）</t>
    <phoneticPr fontId="2"/>
  </si>
  <si>
    <t>）</t>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</si>
  <si>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</si>
  <si>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</si>
  <si>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</si>
  <si>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２あり</t>
    <phoneticPr fontId="2"/>
  </si>
  <si>
    <t>サービス管理
責任者欠如</t>
    <rPh sb="4" eb="6">
      <t>カンリ</t>
    </rPh>
    <rPh sb="7" eb="10">
      <t>セキニンシャ</t>
    </rPh>
    <rPh sb="10" eb="12">
      <t>ケツジョ</t>
    </rPh>
    <phoneticPr fontId="2"/>
  </si>
  <si>
    <t>福祉専門
職員配置等</t>
    <phoneticPr fontId="2"/>
  </si>
  <si>
    <t>看護職員
配置体制</t>
    <rPh sb="0" eb="2">
      <t>カンゴ</t>
    </rPh>
    <rPh sb="2" eb="4">
      <t>ショクイン</t>
    </rPh>
    <rPh sb="5" eb="7">
      <t>ハイチ</t>
    </rPh>
    <rPh sb="7" eb="9">
      <t>タイセイ</t>
    </rPh>
    <phoneticPr fontId="2"/>
  </si>
  <si>
    <t>強度行動障害者
地域移行体制</t>
    <rPh sb="0" eb="2">
      <t>キョウド</t>
    </rPh>
    <rPh sb="2" eb="4">
      <t>コウドウ</t>
    </rPh>
    <rPh sb="4" eb="7">
      <t>ショウガイシャ</t>
    </rPh>
    <rPh sb="8" eb="10">
      <t>チイキ</t>
    </rPh>
    <rPh sb="10" eb="12">
      <t>イコウ</t>
    </rPh>
    <rPh sb="12" eb="14">
      <t>タイセイ</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</si>
  <si>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</si>
  <si>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</si>
  <si>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</si>
  <si>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</si>
  <si>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　１　新規　　　　　　２　変更　　　　　　３　終了</t>
    <rPh sb="3" eb="5">
      <t>シンキ</t>
    </rPh>
    <rPh sb="13" eb="15">
      <t>ヘンコウ</t>
    </rPh>
    <rPh sb="23" eb="25">
      <t>シュウリョウ</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</si>
  <si>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</si>
  <si>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</si>
  <si>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</si>
  <si>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</si>
  <si>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</si>
  <si>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</si>
  <si>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</si>
  <si>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</si>
  <si>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</si>
  <si>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３　有資格者の配置</t>
    <rPh sb="2" eb="6">
      <t>ユウシカクシャ</t>
    </rPh>
    <rPh sb="7" eb="9">
      <t>ハイチ</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</si>
  <si>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</si>
  <si>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</si>
  <si>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</si>
  <si>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t>生活支援員の数</t>
    <phoneticPr fontId="2"/>
  </si>
  <si>
    <t>（※２）生活支援員のうち２０％以上が、強度行動障害支援者養成研修（基礎研修）修了者であること。</t>
    <rPh sb="35" eb="37">
      <t>ケンシュウ</t>
    </rPh>
    <phoneticPr fontId="2"/>
  </si>
  <si>
    <t>利用者の数</t>
    <rPh sb="0" eb="3">
      <t>リヨウシャ</t>
    </rPh>
    <rPh sb="4" eb="5">
      <t>カズ</t>
    </rPh>
    <phoneticPr fontId="2"/>
  </si>
  <si>
    <t>夜勤者の加配</t>
    <rPh sb="0" eb="2">
      <t>ヤキン</t>
    </rPh>
    <rPh sb="2" eb="3">
      <t>シャ</t>
    </rPh>
    <rPh sb="4" eb="6">
      <t>カハイ</t>
    </rPh>
    <phoneticPr fontId="2"/>
  </si>
  <si>
    <t>有　・　無</t>
    <rPh sb="0" eb="1">
      <t>ア</t>
    </rPh>
    <rPh sb="4" eb="5">
      <t>ナ</t>
    </rPh>
    <phoneticPr fontId="2"/>
  </si>
  <si>
    <t>常勤</t>
    <rPh sb="0" eb="2">
      <t>ジョウキン</t>
    </rPh>
    <phoneticPr fontId="2"/>
  </si>
  <si>
    <t>非常勤</t>
    <rPh sb="0" eb="3">
      <t>ヒジョウキン</t>
    </rPh>
    <phoneticPr fontId="2"/>
  </si>
  <si>
    <t>合計</t>
    <rPh sb="0" eb="2">
      <t>ゴウケイ</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</si>
  <si>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</si>
  <si>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</si>
  <si>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</si>
  <si>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</si>
  <si>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</si>
  <si>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　　年　　月　　日</t>
    <rPh sb="2" eb="3">
      <t>ネン</t>
    </rPh>
    <rPh sb="5" eb="6">
      <t>ガツ</t>
    </rPh>
    <rPh sb="8" eb="9">
      <t>ニチ</t>
    </rPh>
    <phoneticPr fontId="2"/>
  </si>
  <si>
    <t>地域生活移行
個別支援特別</t>
    <phoneticPr fontId="2"/>
  </si>
  <si>
    <t>視覚・聴覚等
支援体制</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</si>
  <si>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</si>
  <si>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夜間支援等体制加算（Ⅲ）</t>
    <rPh sb="4" eb="5">
      <t>トウ</t>
    </rPh>
    <phoneticPr fontId="2"/>
  </si>
  <si>
    <t>夜間支援従事者③</t>
    <phoneticPr fontId="2"/>
  </si>
  <si>
    <t>夜間支援従事者②</t>
    <phoneticPr fontId="2"/>
  </si>
  <si>
    <t>夜間支援従事者①</t>
    <phoneticPr fontId="2"/>
  </si>
  <si>
    <t>共同生活住居名</t>
    <phoneticPr fontId="2"/>
  </si>
  <si>
    <t>夜間支援体制の確保が必要な理由</t>
    <phoneticPr fontId="2"/>
  </si>
  <si>
    <t>夜間支援等体制加算（Ⅰ）・（Ⅱ）</t>
    <rPh sb="0" eb="2">
      <t>ヤカン</t>
    </rPh>
    <rPh sb="2" eb="4">
      <t>シエン</t>
    </rPh>
    <rPh sb="4" eb="5">
      <t>トウ</t>
    </rPh>
    <rPh sb="5" eb="7">
      <t>タイセイ</t>
    </rPh>
    <rPh sb="7" eb="9">
      <t>カサン</t>
    </rPh>
    <phoneticPr fontId="2"/>
  </si>
  <si>
    <t>７級地</t>
    <rPh sb="1" eb="2">
      <t>キュウ</t>
    </rPh>
    <rPh sb="2" eb="3">
      <t>チ</t>
    </rPh>
    <phoneticPr fontId="2"/>
  </si>
  <si>
    <t>１　なし</t>
    <phoneticPr fontId="2"/>
  </si>
  <si>
    <t>医療連携体制（Ⅶ）</t>
    <rPh sb="0" eb="2">
      <t>イリョウ</t>
    </rPh>
    <rPh sb="2" eb="4">
      <t>レンケイ</t>
    </rPh>
    <rPh sb="4" eb="6">
      <t>タイセイ</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</si>
  <si>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</si>
  <si>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</si>
  <si>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</si>
  <si>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</si>
  <si>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</si>
  <si>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</si>
  <si>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</si>
  <si>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</si>
  <si>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</si>
  <si>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</si>
  <si>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</si>
  <si>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</si>
  <si>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</si>
  <si>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</si>
  <si>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</si>
  <si>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</si>
  <si>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</si>
  <si>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</si>
  <si>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</si>
  <si>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</si>
  <si>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</si>
  <si>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</si>
  <si>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</si>
  <si>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その他</t>
    <rPh sb="2" eb="3">
      <t>タ</t>
    </rPh>
    <phoneticPr fontId="2"/>
  </si>
  <si>
    <t>令和</t>
    <phoneticPr fontId="2"/>
  </si>
  <si>
    <t>豊　中　市　長　　様</t>
    <rPh sb="0" eb="1">
      <t>トヨ</t>
    </rPh>
    <rPh sb="2" eb="3">
      <t>ナカ</t>
    </rPh>
    <rPh sb="4" eb="5">
      <t>シ</t>
    </rPh>
    <rPh sb="6" eb="7">
      <t>チョウ</t>
    </rPh>
    <rPh sb="9" eb="10">
      <t>サマ</t>
    </rPh>
    <phoneticPr fontId="2"/>
  </si>
  <si>
    <t>※2「福祉・介護職員等特定処遇改善加算対象」欄は、令和７年４月1日以降の場合「６．Ⅴ」を設定しない。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</si>
  <si>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2"/>
  </si>
  <si>
    <t>１なし</t>
    <phoneticPr fontId="2"/>
  </si>
  <si>
    <t>高次脳機能障害者
支援体制</t>
    <rPh sb="0" eb="5">
      <t>コウジノウキノウ</t>
    </rPh>
    <rPh sb="5" eb="8">
      <t>ショウガイシャ</t>
    </rPh>
    <rPh sb="9" eb="11">
      <t>シエン</t>
    </rPh>
    <rPh sb="11" eb="13">
      <t>タイセイ</t>
    </rPh>
    <phoneticPr fontId="2"/>
  </si>
  <si>
    <t>中核的人材配置体制</t>
    <phoneticPr fontId="2"/>
  </si>
  <si>
    <t>４（Ⅰ・Ⅱ）</t>
    <phoneticPr fontId="2"/>
  </si>
  <si>
    <t>３（Ⅱ）</t>
    <phoneticPr fontId="2"/>
  </si>
  <si>
    <t>２（Ⅰ）</t>
    <phoneticPr fontId="2"/>
  </si>
  <si>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2"/>
  </si>
  <si>
    <t>２該当</t>
    <rPh sb="1" eb="3">
      <t>ガイトウ</t>
    </rPh>
    <phoneticPr fontId="2"/>
  </si>
  <si>
    <t>１非該当</t>
    <rPh sb="1" eb="2">
      <t>ヒ</t>
    </rPh>
    <rPh sb="2" eb="4">
      <t>ガイトウ</t>
    </rPh>
    <phoneticPr fontId="2"/>
  </si>
  <si>
    <t>地域生活支援
拠点等</t>
    <rPh sb="0" eb="2">
      <t>チイキ</t>
    </rPh>
    <rPh sb="2" eb="4">
      <t>セイカツ</t>
    </rPh>
    <rPh sb="4" eb="6">
      <t>シエン</t>
    </rPh>
    <rPh sb="7" eb="9">
      <t>キョテン</t>
    </rPh>
    <rPh sb="9" eb="10">
      <t>トウ</t>
    </rPh>
    <phoneticPr fontId="2"/>
  </si>
  <si>
    <t>ピアサポート
実施加算</t>
    <rPh sb="7" eb="9">
      <t>ジッシ</t>
    </rPh>
    <rPh sb="9" eb="11">
      <t>カサン</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</si>
  <si>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</si>
  <si>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</si>
  <si>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</si>
  <si>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</si>
  <si>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</si>
  <si>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</si>
  <si>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</si>
  <si>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</si>
  <si>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</si>
  <si>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</si>
  <si>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</si>
  <si>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</si>
  <si>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</si>
  <si>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</si>
  <si>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</si>
  <si>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</si>
  <si>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４（Ⅲ）</t>
    <phoneticPr fontId="2"/>
  </si>
  <si>
    <t>移行支援住居体制
自立生活支援加算Ⅲ</t>
    <phoneticPr fontId="2"/>
  </si>
  <si>
    <t>１非該当</t>
    <rPh sb="1" eb="4">
      <t>ヒガイトウ</t>
    </rPh>
    <phoneticPr fontId="2"/>
  </si>
  <si>
    <t>居住支援連携体制</t>
    <rPh sb="0" eb="2">
      <t>キョジュウ</t>
    </rPh>
    <rPh sb="2" eb="4">
      <t>シエン</t>
    </rPh>
    <rPh sb="4" eb="6">
      <t>レンケイ</t>
    </rPh>
    <rPh sb="6" eb="8">
      <t>タイセイ</t>
    </rPh>
    <phoneticPr fontId="2"/>
  </si>
  <si>
    <t>医療的ケア対応
支援体制</t>
    <rPh sb="0" eb="3">
      <t>イリョウテキ</t>
    </rPh>
    <rPh sb="5" eb="7">
      <t>タイオウ</t>
    </rPh>
    <rPh sb="8" eb="10">
      <t>シエン</t>
    </rPh>
    <rPh sb="10" eb="12">
      <t>タイセイ</t>
    </rPh>
    <phoneticPr fontId="2"/>
  </si>
  <si>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2"/>
  </si>
  <si>
    <t>精神障害者
地域移行体制</t>
    <rPh sb="0" eb="2">
      <t>セイシン</t>
    </rPh>
    <rPh sb="2" eb="5">
      <t>ショウガイシャ</t>
    </rPh>
    <rPh sb="6" eb="8">
      <t>チイキ</t>
    </rPh>
    <rPh sb="8" eb="10">
      <t>イコウ</t>
    </rPh>
    <rPh sb="10" eb="12">
      <t>タイセイ</t>
    </rPh>
    <phoneticPr fontId="2"/>
  </si>
  <si>
    <t>重度障害者支援
　　　　　　　　※1</t>
    <rPh sb="3" eb="4">
      <t>ガイ</t>
    </rPh>
    <phoneticPr fontId="2"/>
  </si>
  <si>
    <t>夜勤職員加配体制</t>
    <rPh sb="0" eb="2">
      <t>ヤキン</t>
    </rPh>
    <rPh sb="2" eb="4">
      <t>ショクイン</t>
    </rPh>
    <phoneticPr fontId="2"/>
  </si>
  <si>
    <t>８（Ⅳ・Ⅴ・Ⅵ）</t>
    <phoneticPr fontId="2"/>
  </si>
  <si>
    <t>７（Ⅴ・Ⅵ）</t>
    <phoneticPr fontId="2"/>
  </si>
  <si>
    <t>６（Ⅳ・Ⅵ）</t>
    <phoneticPr fontId="2"/>
  </si>
  <si>
    <t>５（Ⅳ・Ⅴ）</t>
    <phoneticPr fontId="2"/>
  </si>
  <si>
    <t>４（Ⅵ）</t>
    <phoneticPr fontId="2"/>
  </si>
  <si>
    <t>３（Ⅴ）</t>
    <phoneticPr fontId="2"/>
  </si>
  <si>
    <t>２（Ⅳ）</t>
    <phoneticPr fontId="2"/>
  </si>
  <si>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2"/>
  </si>
  <si>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2"/>
  </si>
  <si>
    <t>８ （Ⅰ・Ⅱ・Ⅲ）</t>
    <phoneticPr fontId="2"/>
  </si>
  <si>
    <t>７ （Ⅱ・Ⅲ）</t>
    <phoneticPr fontId="2"/>
  </si>
  <si>
    <t>６ （Ⅰ・Ⅲ）</t>
    <phoneticPr fontId="2"/>
  </si>
  <si>
    <t>５ （Ⅰ・Ⅱ）</t>
    <phoneticPr fontId="2"/>
  </si>
  <si>
    <t>４(Ⅲ)</t>
    <phoneticPr fontId="2"/>
  </si>
  <si>
    <t>３(Ⅱ)</t>
    <phoneticPr fontId="2"/>
  </si>
  <si>
    <t>２（Ⅱ）</t>
    <phoneticPr fontId="2"/>
  </si>
  <si>
    <t>３（Ⅰ）</t>
    <phoneticPr fontId="2"/>
  </si>
  <si>
    <t>５（Ⅰ）</t>
    <phoneticPr fontId="2"/>
  </si>
  <si>
    <t>情報公表未報告</t>
    <rPh sb="0" eb="2">
      <t>ジョウホウ</t>
    </rPh>
    <rPh sb="2" eb="4">
      <t>コウヒョウ</t>
    </rPh>
    <rPh sb="4" eb="5">
      <t>ミ</t>
    </rPh>
    <rPh sb="5" eb="7">
      <t>ホウコク</t>
    </rPh>
    <phoneticPr fontId="2"/>
  </si>
  <si>
    <t>業務継続計画未策定</t>
    <phoneticPr fontId="2"/>
  </si>
  <si>
    <t>虐待防止措置未実施</t>
    <phoneticPr fontId="2"/>
  </si>
  <si>
    <t>身体拘束廃止未実施</t>
    <rPh sb="0" eb="2">
      <t>シンタイ</t>
    </rPh>
    <rPh sb="2" eb="4">
      <t>コウソク</t>
    </rPh>
    <rPh sb="4" eb="6">
      <t>ハイシ</t>
    </rPh>
    <rPh sb="6" eb="7">
      <t>ミ</t>
    </rPh>
    <rPh sb="7" eb="9">
      <t>ジッシ</t>
    </rPh>
    <phoneticPr fontId="2"/>
  </si>
  <si>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2"/>
  </si>
  <si>
    <t>３　入居定員21人以上</t>
    <rPh sb="2" eb="4">
      <t>ニュウキョ</t>
    </rPh>
    <rPh sb="4" eb="6">
      <t>テイイン</t>
    </rPh>
    <rPh sb="8" eb="9">
      <t>ニン</t>
    </rPh>
    <rPh sb="9" eb="11">
      <t>イジョウ</t>
    </rPh>
    <phoneticPr fontId="2"/>
  </si>
  <si>
    <t>２　入居定員8人以上</t>
    <rPh sb="2" eb="4">
      <t>ニュウキョ</t>
    </rPh>
    <rPh sb="4" eb="6">
      <t>テイイン</t>
    </rPh>
    <rPh sb="7" eb="8">
      <t>ニン</t>
    </rPh>
    <rPh sb="8" eb="10">
      <t>イジョウ</t>
    </rPh>
    <phoneticPr fontId="2"/>
  </si>
  <si>
    <t>２（10：1）</t>
    <phoneticPr fontId="2"/>
  </si>
  <si>
    <t>１（6：1）</t>
    <phoneticPr fontId="2"/>
  </si>
  <si>
    <t>人員配置区分</t>
  </si>
  <si>
    <t>５（30：1）</t>
    <phoneticPr fontId="2"/>
  </si>
  <si>
    <t>４（20：1）</t>
    <phoneticPr fontId="2"/>
  </si>
  <si>
    <t>３（12：1）</t>
    <phoneticPr fontId="2"/>
  </si>
  <si>
    <t>２（7.5：1）</t>
    <phoneticPr fontId="2"/>
  </si>
  <si>
    <t>人員配置体制</t>
    <rPh sb="0" eb="2">
      <t>ジンイン</t>
    </rPh>
    <rPh sb="2" eb="4">
      <t>ハイチ</t>
    </rPh>
    <rPh sb="4" eb="6">
      <t>タイセイ</t>
    </rPh>
    <phoneticPr fontId="2"/>
  </si>
  <si>
    <t>３　日中サービス支援型</t>
    <rPh sb="2" eb="4">
      <t>ニッチュウ</t>
    </rPh>
    <rPh sb="8" eb="10">
      <t>シエン</t>
    </rPh>
    <rPh sb="10" eb="11">
      <t>ガタ</t>
    </rPh>
    <phoneticPr fontId="2"/>
  </si>
  <si>
    <t>２　外部サービス利用型</t>
    <rPh sb="2" eb="4">
      <t>ガイブ</t>
    </rPh>
    <rPh sb="8" eb="10">
      <t>リヨウ</t>
    </rPh>
    <rPh sb="10" eb="11">
      <t>ガタ</t>
    </rPh>
    <phoneticPr fontId="2"/>
  </si>
  <si>
    <t>１　介護サービス包括型</t>
    <rPh sb="2" eb="4">
      <t>カイゴ</t>
    </rPh>
    <rPh sb="8" eb="10">
      <t>ホウカツ</t>
    </rPh>
    <rPh sb="10" eb="11">
      <t>ガタ</t>
    </rPh>
    <phoneticPr fontId="2"/>
  </si>
  <si>
    <t>施設区分</t>
    <phoneticPr fontId="2"/>
  </si>
  <si>
    <t>利用定員数</t>
    <phoneticPr fontId="2"/>
  </si>
  <si>
    <t>該当する体制等</t>
    <phoneticPr fontId="2"/>
  </si>
  <si>
    <t>異動
○印</t>
    <rPh sb="0" eb="2">
      <t>イドウ</t>
    </rPh>
    <rPh sb="4" eb="5">
      <t>シルシ</t>
    </rPh>
    <phoneticPr fontId="2"/>
  </si>
  <si>
    <t>住　居　名</t>
    <rPh sb="0" eb="1">
      <t>ジュウ</t>
    </rPh>
    <rPh sb="2" eb="3">
      <t>キョ</t>
    </rPh>
    <rPh sb="4" eb="5">
      <t>メイ</t>
    </rPh>
    <phoneticPr fontId="2"/>
  </si>
  <si>
    <t>令和</t>
  </si>
  <si>
    <t>事業所名</t>
    <rPh sb="0" eb="2">
      <t>ジギョウ</t>
    </rPh>
    <rPh sb="2" eb="3">
      <t>ショ</t>
    </rPh>
    <rPh sb="3" eb="4">
      <t>メイ</t>
    </rPh>
    <phoneticPr fontId="2"/>
  </si>
  <si>
    <t>４級地</t>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</si>
  <si>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</si>
  <si>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（介給６）</t>
    <rPh sb="1" eb="2">
      <t>スケ</t>
    </rPh>
    <rPh sb="2" eb="3">
      <t>キュウ</t>
    </rPh>
    <phoneticPr fontId="2"/>
  </si>
  <si>
    <t>３　旧Ⅰ型</t>
    <rPh sb="2" eb="3">
      <t>キュウ</t>
    </rPh>
    <rPh sb="4" eb="5">
      <t>カタ</t>
    </rPh>
    <phoneticPr fontId="2"/>
  </si>
  <si>
    <t>４　旧Ⅱ型</t>
    <rPh sb="2" eb="3">
      <t>キュウ</t>
    </rPh>
    <rPh sb="4" eb="5">
      <t>カタ</t>
    </rPh>
    <phoneticPr fontId="2"/>
  </si>
  <si>
    <t>11　旧日中
　支援Ⅰ型</t>
    <rPh sb="4" eb="6">
      <t>ニッチュウ</t>
    </rPh>
    <rPh sb="10" eb="11">
      <t>カタ</t>
    </rPh>
    <phoneticPr fontId="2"/>
  </si>
  <si>
    <t>12　旧日中
　支援Ⅱ型</t>
    <rPh sb="3" eb="4">
      <t>キュウ</t>
    </rPh>
    <rPh sb="4" eb="6">
      <t>ニッチュウ</t>
    </rPh>
    <rPh sb="11" eb="12">
      <t>カタ</t>
    </rPh>
    <phoneticPr fontId="2"/>
  </si>
  <si>
    <t>13（5：1）</t>
    <phoneticPr fontId="2"/>
  </si>
  <si>
    <t>※3「福祉・介護職員等特定処遇改善加算（Ⅴ）区分」欄は、「福祉介護職員等処遇改善加算対象」が「６.Ⅴ」の場合に設定する。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</si>
  <si>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福祉介護職員等処遇改善加算対象
　　　　　　　　※2</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</si>
  <si>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※3</t>
    <phoneticPr fontId="2"/>
  </si>
  <si>
    <t>2</t>
    <phoneticPr fontId="2"/>
  </si>
  <si>
    <t>7</t>
    <phoneticPr fontId="2"/>
  </si>
  <si>
    <t>4</t>
    <phoneticPr fontId="2"/>
  </si>
  <si>
    <t>2</t>
    <phoneticPr fontId="2"/>
  </si>
  <si>
    <t>7</t>
    <phoneticPr fontId="2"/>
  </si>
  <si>
    <t>4</t>
    <phoneticPr fontId="2"/>
  </si>
  <si>
    <t>○　医療型障害児入所施設にあっては、加算（Ⅰ）（Ⅱ）においては、児童指導員又は指定発達医療機関の職員、加算（Ⅲ）においては、児童指導員若しくは保育士又は指定発達医療機関の職員のことをいう。</t>
    <phoneticPr fontId="2"/>
  </si>
  <si>
    <t>○　福祉型障害児入所施設にあっては、加算（Ⅰ）（Ⅱ）においては、児童指導員、加算（Ⅲ）においては、児童指導員又は保育士</t>
    <phoneticPr fontId="2"/>
  </si>
  <si>
    <t>○　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8" eb="20">
      <t>カサン</t>
    </rPh>
    <rPh sb="32" eb="34">
      <t>ジドウ</t>
    </rPh>
    <rPh sb="38" eb="40">
      <t>ショウガイ</t>
    </rPh>
    <rPh sb="40" eb="42">
      <t>フクシ</t>
    </rPh>
    <rPh sb="46" eb="49">
      <t>ケイケンシャ</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</si>
  <si>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支援従業者、加算（Ⅲ）においては、児童指導員、保育士若しくは障害福祉サービス経験者又は共生型児童発達支援従業者</t>
    <rPh sb="2" eb="4">
      <t>ジドウ</t>
    </rPh>
    <rPh sb="4" eb="6">
      <t>ハッタツ</t>
    </rPh>
    <rPh sb="6" eb="8">
      <t>シエン</t>
    </rPh>
    <rPh sb="14" eb="16">
      <t>カサン</t>
    </rPh>
    <phoneticPr fontId="2"/>
  </si>
  <si>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2"/>
  </si>
  <si>
    <t>○　自立生活援助にあっては、地域生活支援員</t>
    <rPh sb="4" eb="6">
      <t>セイカツ</t>
    </rPh>
    <rPh sb="6" eb="8">
      <t>エンジョ</t>
    </rPh>
    <rPh sb="14" eb="16">
      <t>チイキ</t>
    </rPh>
    <phoneticPr fontId="2"/>
  </si>
  <si>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2"/>
  </si>
  <si>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2"/>
  </si>
  <si>
    <t>○　自立訓練（生活訓練）にあっては、生活支援員、地域移行支援員又は共生型自立訓練（生活訓練）従業者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2"/>
  </si>
  <si>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2"/>
  </si>
  <si>
    <t>○　生活介護にあっては、生活支援員又は共生型生活介護従業者</t>
    <rPh sb="2" eb="4">
      <t>セイカツ</t>
    </rPh>
    <rPh sb="4" eb="6">
      <t>カイゴ</t>
    </rPh>
    <rPh sb="12" eb="14">
      <t>セイカツ</t>
    </rPh>
    <rPh sb="14" eb="16">
      <t>シエン</t>
    </rPh>
    <rPh sb="16" eb="17">
      <t>イン</t>
    </rPh>
    <phoneticPr fontId="2"/>
  </si>
  <si>
    <t>○　療養介護にあっては、生活支援員</t>
    <rPh sb="2" eb="4">
      <t>リョウヨウ</t>
    </rPh>
    <rPh sb="4" eb="6">
      <t>カイゴ</t>
    </rPh>
    <rPh sb="12" eb="14">
      <t>セイカツ</t>
    </rPh>
    <rPh sb="14" eb="16">
      <t>シエン</t>
    </rPh>
    <rPh sb="16" eb="17">
      <t>イン</t>
    </rPh>
    <phoneticPr fontId="2"/>
  </si>
  <si>
    <r>
      <rPr>
        <b/>
        <sz val="11"/>
        <rFont val="HGｺﾞｼｯｸM"/>
        <family val="3"/>
        <charset val="128"/>
      </rPr>
      <t>注２</t>
    </r>
    <r>
      <rPr>
        <sz val="11"/>
        <rFont val="HGｺﾞｼｯｸM"/>
        <family val="3"/>
        <charset val="128"/>
      </rPr>
      <t>　生活支援員等とは、</t>
    </r>
    <rPh sb="0" eb="1">
      <t>チュウ</t>
    </rPh>
    <rPh sb="3" eb="5">
      <t>セイカツ</t>
    </rPh>
    <rPh sb="5" eb="7">
      <t>シエン</t>
    </rPh>
    <rPh sb="7" eb="8">
      <t>イン</t>
    </rPh>
    <rPh sb="8" eb="9">
      <t>トウ</t>
    </rPh>
    <phoneticPr fontId="2"/>
  </si>
  <si>
    <r>
      <rPr>
        <b/>
        <sz val="11"/>
        <rFont val="HGｺﾞｼｯｸM"/>
        <family val="3"/>
        <charset val="128"/>
      </rPr>
      <t>注１</t>
    </r>
    <r>
      <rPr>
        <sz val="11"/>
        <rFont val="HGｺﾞｼｯｸM"/>
        <family val="3"/>
        <charset val="128"/>
      </rPr>
      <t>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3" eb="5">
      <t>ジョウキン</t>
    </rPh>
    <rPh sb="9" eb="37">
      <t>ソウゴウシエンホウ</t>
    </rPh>
    <rPh sb="38" eb="39">
      <t>モト</t>
    </rPh>
    <rPh sb="41" eb="43">
      <t>シテイ</t>
    </rPh>
    <rPh sb="43" eb="45">
      <t>ショウガイ</t>
    </rPh>
    <rPh sb="45" eb="47">
      <t>フクシ</t>
    </rPh>
    <phoneticPr fontId="2"/>
  </si>
  <si>
    <t>①に占める②の割合が30％以上</t>
    <rPh sb="2" eb="3">
      <t>シ</t>
    </rPh>
    <rPh sb="7" eb="9">
      <t>ワリアイ</t>
    </rPh>
    <rPh sb="13" eb="15">
      <t>イジョウ</t>
    </rPh>
    <phoneticPr fontId="2"/>
  </si>
  <si>
    <t>人</t>
    <rPh sb="0" eb="1">
      <t>ニン</t>
    </rPh>
    <phoneticPr fontId="66"/>
  </si>
  <si>
    <t>①のうち勤続年数
３年以上の者の数</t>
    <rPh sb="4" eb="6">
      <t>キンゾク</t>
    </rPh>
    <rPh sb="6" eb="8">
      <t>ネンスウ</t>
    </rPh>
    <rPh sb="10" eb="11">
      <t>ネン</t>
    </rPh>
    <rPh sb="11" eb="13">
      <t>イジョウ</t>
    </rPh>
    <rPh sb="14" eb="15">
      <t>シャ</t>
    </rPh>
    <rPh sb="16" eb="17">
      <t>カズ</t>
    </rPh>
    <phoneticPr fontId="2"/>
  </si>
  <si>
    <t>７　勤続年数の状況</t>
    <rPh sb="2" eb="4">
      <t>キンゾク</t>
    </rPh>
    <rPh sb="4" eb="6">
      <t>ネンスウ</t>
    </rPh>
    <rPh sb="7" eb="9">
      <t>ジョウキョウ</t>
    </rPh>
    <phoneticPr fontId="2"/>
  </si>
  <si>
    <t>①に占める②の割合が75％以上</t>
    <rPh sb="2" eb="3">
      <t>シ</t>
    </rPh>
    <rPh sb="7" eb="9">
      <t>ワリアイ</t>
    </rPh>
    <rPh sb="13" eb="15">
      <t>イジョウ</t>
    </rPh>
    <phoneticPr fontId="2"/>
  </si>
  <si>
    <t>有 ・ 無</t>
    <rPh sb="0" eb="1">
      <t>ア</t>
    </rPh>
    <rPh sb="4" eb="5">
      <t>ナ</t>
    </rPh>
    <phoneticPr fontId="2"/>
  </si>
  <si>
    <t>６　常勤職員の状況</t>
    <rPh sb="2" eb="4">
      <t>ジョウキン</t>
    </rPh>
    <rPh sb="4" eb="6">
      <t>ショクイン</t>
    </rPh>
    <rPh sb="7" eb="9">
      <t>ジョウキョウ</t>
    </rPh>
    <phoneticPr fontId="2"/>
  </si>
  <si>
    <t>①に占める②の割合が25％又は35％以上</t>
    <rPh sb="2" eb="3">
      <t>シ</t>
    </rPh>
    <rPh sb="7" eb="9">
      <t>ワリアイ</t>
    </rPh>
    <rPh sb="13" eb="14">
      <t>マタ</t>
    </rPh>
    <rPh sb="18" eb="20">
      <t>イジョウ</t>
    </rPh>
    <phoneticPr fontId="2"/>
  </si>
  <si>
    <t>５　社会福祉士等の状況</t>
    <rPh sb="2" eb="4">
      <t>シャカイ</t>
    </rPh>
    <rPh sb="4" eb="6">
      <t>フクシ</t>
    </rPh>
    <rPh sb="6" eb="7">
      <t>シ</t>
    </rPh>
    <rPh sb="7" eb="8">
      <t>トウ</t>
    </rPh>
    <rPh sb="9" eb="11">
      <t>ジョウキョウ</t>
    </rPh>
    <phoneticPr fontId="2"/>
  </si>
  <si>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6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</si>
  <si>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</si>
  <si>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４　届出項目</t>
    <rPh sb="2" eb="4">
      <t>トドケデ</t>
    </rPh>
    <rPh sb="4" eb="6">
      <t>コウモク</t>
    </rPh>
    <phoneticPr fontId="2"/>
  </si>
  <si>
    <t>３　サービスの種類</t>
    <rPh sb="7" eb="9">
      <t>シュルイ</t>
    </rPh>
    <phoneticPr fontId="2"/>
  </si>
  <si>
    <t>１　事業所・施設の名称</t>
    <rPh sb="2" eb="5">
      <t>ジギョウショ</t>
    </rPh>
    <rPh sb="6" eb="8">
      <t>シセツ</t>
    </rPh>
    <rPh sb="9" eb="11">
      <t>メイショウ</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</si>
  <si>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2"/>
  </si>
  <si>
    <t>年　　月　　日</t>
    <rPh sb="0" eb="1">
      <t>ネン</t>
    </rPh>
    <rPh sb="3" eb="4">
      <t>ガツ</t>
    </rPh>
    <rPh sb="6" eb="7">
      <t>ニチ</t>
    </rPh>
    <phoneticPr fontId="2"/>
  </si>
  <si>
    <r>
      <rPr>
        <b/>
        <sz val="11"/>
        <rFont val="HGｺﾞｼｯｸM"/>
        <family val="3"/>
        <charset val="128"/>
      </rPr>
      <t>注３</t>
    </r>
    <r>
      <rPr>
        <sz val="11"/>
        <rFont val="HGｺﾞｼｯｸM"/>
        <family val="3"/>
        <charset val="128"/>
      </rPr>
      <t>　前年度に当該加算を算定しており、新年度も引き続き算定するものとしてこの届出書を提出する場合（共同生活援助の場合は必須）には、「異動区分」欄において「２　継続」に○を付すこと。</t>
    </r>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6" eb="48">
      <t>バアイ</t>
    </rPh>
    <rPh sb="49" eb="55">
      <t>キョウドウセイカツエンジョ</t>
    </rPh>
    <rPh sb="56" eb="58">
      <t>バアイ</t>
    </rPh>
    <rPh sb="59" eb="61">
      <t>ヒッス</t>
    </rPh>
    <rPh sb="66" eb="68">
      <t>イドウ</t>
    </rPh>
    <rPh sb="68" eb="70">
      <t>クブン</t>
    </rPh>
    <rPh sb="71" eb="72">
      <t>ラン</t>
    </rPh>
    <rPh sb="79" eb="81">
      <t>ケイゾク</t>
    </rPh>
    <rPh sb="85" eb="86">
      <t>フ</t>
    </rPh>
    <phoneticPr fontId="2"/>
  </si>
  <si>
    <r>
      <rPr>
        <b/>
        <sz val="11"/>
        <rFont val="HGｺﾞｼｯｸM"/>
        <family val="3"/>
        <charset val="128"/>
      </rPr>
      <t>注２</t>
    </r>
    <r>
      <rPr>
        <sz val="11"/>
        <rFont val="HGｺﾞｼｯｸM"/>
        <family val="3"/>
        <charset val="128"/>
      </rPr>
      <t>　共同生活援助における届出に係る看護職員は、指定障害福祉サービス基準に規定されている常勤換算方法により配置が定められた員数の従業者に加えて配置されている者に限る。</t>
    </r>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6" eb="48">
      <t>カンザン</t>
    </rPh>
    <rPh sb="48" eb="50">
      <t>ホウホウ</t>
    </rPh>
    <rPh sb="53" eb="55">
      <t>ハイチ</t>
    </rPh>
    <rPh sb="56" eb="57">
      <t>サダ</t>
    </rPh>
    <rPh sb="61" eb="63">
      <t>インズウ</t>
    </rPh>
    <rPh sb="64" eb="67">
      <t>ジュウギョウシャ</t>
    </rPh>
    <rPh sb="68" eb="69">
      <t>クワ</t>
    </rPh>
    <rPh sb="71" eb="73">
      <t>ハイチ</t>
    </rPh>
    <rPh sb="78" eb="79">
      <t>モノ</t>
    </rPh>
    <rPh sb="80" eb="81">
      <t>カギ</t>
    </rPh>
    <phoneticPr fontId="2"/>
  </si>
  <si>
    <r>
      <rPr>
        <b/>
        <sz val="11"/>
        <rFont val="HGｺﾞｼｯｸM"/>
        <family val="3"/>
        <charset val="128"/>
      </rPr>
      <t>注１</t>
    </r>
    <r>
      <rPr>
        <sz val="11"/>
        <rFont val="HGｺﾞｼｯｸM"/>
        <family val="3"/>
        <charset val="128"/>
      </rPr>
      <t>　生活介護に係る加算を算定する事業所において、複数のサービス単位を設定している場合、加算を算定するサービス単位ごとに本書を作成すること。なお、加算の算定にあたっては、サービス単位の利用定員に応じて算定するものとする。</t>
    </r>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47" eb="49">
      <t>サンテイ</t>
    </rPh>
    <rPh sb="55" eb="57">
      <t>タンイ</t>
    </rPh>
    <rPh sb="60" eb="62">
      <t>ホンショ</t>
    </rPh>
    <rPh sb="63" eb="65">
      <t>サクセイ</t>
    </rPh>
    <rPh sb="73" eb="75">
      <t>カサン</t>
    </rPh>
    <rPh sb="76" eb="78">
      <t>サンテイ</t>
    </rPh>
    <rPh sb="92" eb="94">
      <t>リヨウ</t>
    </rPh>
    <rPh sb="94" eb="96">
      <t>テイイン</t>
    </rPh>
    <rPh sb="97" eb="98">
      <t>オウ</t>
    </rPh>
    <rPh sb="100" eb="102">
      <t>サンテイ</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</si>
  <si>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</si>
  <si>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添付書類</t>
  </si>
  <si>
    <t>利用者数を
20で除した数
（必要数）</t>
    <rPh sb="0" eb="2">
      <t>リヨウ</t>
    </rPh>
    <rPh sb="2" eb="3">
      <t>シャ</t>
    </rPh>
    <rPh sb="3" eb="4">
      <t>スウ</t>
    </rPh>
    <rPh sb="9" eb="10">
      <t>ジョ</t>
    </rPh>
    <rPh sb="12" eb="13">
      <t>スウ</t>
    </rPh>
    <rPh sb="15" eb="18">
      <t>ヒツヨウスウ</t>
    </rPh>
    <phoneticPr fontId="2"/>
  </si>
  <si>
    <t>該当
・
非該当</t>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</si>
  <si>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</si>
  <si>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前年度の平均利用者数</t>
    <rPh sb="0" eb="3">
      <t>ゼンネンド</t>
    </rPh>
    <rPh sb="4" eb="10">
      <t>ヘイキンリヨウシャスウ</t>
    </rPh>
    <phoneticPr fontId="2"/>
  </si>
  <si>
    <t>看護職員の必要数
（共同生活援助のみ）</t>
    <rPh sb="0" eb="2">
      <t>カンゴ</t>
    </rPh>
    <rPh sb="2" eb="4">
      <t>ショクイン</t>
    </rPh>
    <rPh sb="5" eb="8">
      <t>ヒツヨウスウ</t>
    </rPh>
    <rPh sb="10" eb="16">
      <t>キョウドウセイカツエンジョ</t>
    </rPh>
    <phoneticPr fontId="2"/>
  </si>
  <si>
    <t>准看護師</t>
    <rPh sb="0" eb="4">
      <t>ジュンカンゴシ</t>
    </rPh>
    <phoneticPr fontId="2"/>
  </si>
  <si>
    <t>看護師</t>
    <rPh sb="0" eb="3">
      <t>カンゴシ</t>
    </rPh>
    <phoneticPr fontId="2"/>
  </si>
  <si>
    <t>該当
・
非該当</t>
    <rPh sb="0" eb="2">
      <t>ガイトウ</t>
    </rPh>
    <rPh sb="7" eb="10">
      <t>ヒガイトウ</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</si>
  <si>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</si>
  <si>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保健師</t>
    <rPh sb="0" eb="3">
      <t>ホケンシ</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</si>
  <si>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</si>
  <si>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看護職員配置加算</t>
    <rPh sb="0" eb="2">
      <t>カンゴ</t>
    </rPh>
    <rPh sb="2" eb="4">
      <t>ショクイン</t>
    </rPh>
    <rPh sb="4" eb="6">
      <t>ハイチ</t>
    </rPh>
    <rPh sb="6" eb="8">
      <t>カサン</t>
    </rPh>
    <phoneticPr fontId="2"/>
  </si>
  <si>
    <t>５　共同生活援助</t>
    <rPh sb="2" eb="8">
      <t>キョウドウセイカツエンジョ</t>
    </rPh>
    <phoneticPr fontId="2"/>
  </si>
  <si>
    <t>看護職員配置加算（Ⅱ）</t>
    <rPh sb="0" eb="2">
      <t>カンゴ</t>
    </rPh>
    <rPh sb="2" eb="4">
      <t>ショクイン</t>
    </rPh>
    <rPh sb="4" eb="6">
      <t>ハイチ</t>
    </rPh>
    <rPh sb="6" eb="8">
      <t>カサン</t>
    </rPh>
    <phoneticPr fontId="2"/>
  </si>
  <si>
    <t>４　宿泊型自立訓練</t>
    <phoneticPr fontId="2"/>
  </si>
  <si>
    <t>看護職員配置加算（Ⅰ）</t>
    <rPh sb="0" eb="2">
      <t>カンゴ</t>
    </rPh>
    <rPh sb="2" eb="4">
      <t>ショクイン</t>
    </rPh>
    <rPh sb="4" eb="6">
      <t>ハイチ</t>
    </rPh>
    <rPh sb="6" eb="8">
      <t>カサン</t>
    </rPh>
    <phoneticPr fontId="2"/>
  </si>
  <si>
    <t>３　生活訓練</t>
    <rPh sb="2" eb="4">
      <t>セイカツ</t>
    </rPh>
    <rPh sb="4" eb="6">
      <t>クンレン</t>
    </rPh>
    <phoneticPr fontId="2"/>
  </si>
  <si>
    <t>常勤看護職員等配置加算</t>
    <rPh sb="0" eb="2">
      <t>ジョウキン</t>
    </rPh>
    <rPh sb="2" eb="4">
      <t>カンゴ</t>
    </rPh>
    <rPh sb="4" eb="6">
      <t>ショクイン</t>
    </rPh>
    <rPh sb="6" eb="7">
      <t>トウ</t>
    </rPh>
    <rPh sb="7" eb="9">
      <t>ハイチ</t>
    </rPh>
    <rPh sb="9" eb="11">
      <t>カサン</t>
    </rPh>
    <phoneticPr fontId="2"/>
  </si>
  <si>
    <t>２　短期入所</t>
    <rPh sb="2" eb="4">
      <t>タンキ</t>
    </rPh>
    <rPh sb="4" eb="6">
      <t>ニュウショ</t>
    </rPh>
    <phoneticPr fontId="2"/>
  </si>
  <si>
    <t>常勤看護職員等配置加算</t>
    <phoneticPr fontId="2"/>
  </si>
  <si>
    <t>１　生活介護</t>
    <rPh sb="4" eb="6">
      <t>カイゴ</t>
    </rPh>
    <phoneticPr fontId="2"/>
  </si>
  <si>
    <t>サービスの種類・
算定する加算の区分</t>
    <rPh sb="5" eb="7">
      <t>シュルイ</t>
    </rPh>
    <rPh sb="9" eb="11">
      <t>サンテイ</t>
    </rPh>
    <rPh sb="13" eb="15">
      <t>カサン</t>
    </rPh>
    <rPh sb="16" eb="18">
      <t>クブン</t>
    </rPh>
    <phoneticPr fontId="2"/>
  </si>
  <si>
    <t>１　新規　　　２　継続　　　３　変更　　　４　終了</t>
    <rPh sb="2" eb="4">
      <t>シンキ</t>
    </rPh>
    <rPh sb="9" eb="11">
      <t>ケイゾク</t>
    </rPh>
    <rPh sb="16" eb="18">
      <t>ヘンコウ</t>
    </rPh>
    <rPh sb="23" eb="25">
      <t>シュウリョウ</t>
    </rPh>
    <phoneticPr fontId="2"/>
  </si>
  <si>
    <t>異動区分</t>
    <rPh sb="0" eb="1">
      <t>イ</t>
    </rPh>
    <rPh sb="1" eb="2">
      <t>ドウ</t>
    </rPh>
    <rPh sb="2" eb="3">
      <t>ク</t>
    </rPh>
    <rPh sb="3" eb="4">
      <t>ブン</t>
    </rPh>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</si>
  <si>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</si>
  <si>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年　　　月　　　日</t>
    <phoneticPr fontId="2"/>
  </si>
  <si>
    <t>　　　</t>
    <phoneticPr fontId="75"/>
  </si>
  <si>
    <t>※２：「異動区分」欄において「４　終了」の場合は、１利用者の状況、２加配される従業者の状況の記載は不要とする。</t>
    <phoneticPr fontId="75"/>
  </si>
  <si>
    <t>※１：多機能型事業所等については、当該多機能型事業所全体で、加算要件の利用者数や配置割合の計算を行うこと。</t>
    <phoneticPr fontId="75"/>
  </si>
  <si>
    <r>
      <rPr>
        <b/>
        <sz val="11"/>
        <color indexed="8"/>
        <rFont val="HGｺﾞｼｯｸM"/>
        <family val="3"/>
        <charset val="128"/>
      </rPr>
      <t>注２</t>
    </r>
    <r>
      <rPr>
        <sz val="11"/>
        <color indexed="8"/>
        <rFont val="HGｺﾞｼｯｸM"/>
        <family val="3"/>
        <charset val="128"/>
      </rPr>
      <t>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r>
    <phoneticPr fontId="75"/>
  </si>
  <si>
    <r>
      <rPr>
        <b/>
        <sz val="11"/>
        <color indexed="8"/>
        <rFont val="HGｺﾞｼｯｸM"/>
        <family val="3"/>
        <charset val="128"/>
      </rPr>
      <t>注１</t>
    </r>
    <r>
      <rPr>
        <sz val="11"/>
        <color indexed="8"/>
        <rFont val="HGｺﾞｼｯｸM"/>
        <family val="3"/>
        <charset val="128"/>
      </rPr>
      <t>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r>
    <phoneticPr fontId="75"/>
  </si>
  <si>
    <t>身体障害者手帳の写し、従業者の勤務体制一覧表、組織体制図</t>
    <rPh sb="0" eb="2">
      <t>シンタイ</t>
    </rPh>
    <rPh sb="2" eb="5">
      <t>ショウガイシャ</t>
    </rPh>
    <rPh sb="5" eb="7">
      <t>テチョウ</t>
    </rPh>
    <rPh sb="8" eb="9">
      <t>ウツ</t>
    </rPh>
    <rPh sb="11" eb="14">
      <t>ジュウギョウシャ</t>
    </rPh>
    <phoneticPr fontId="75"/>
  </si>
  <si>
    <t>資格・研修名等</t>
  </si>
  <si>
    <t>加配される従業者の氏名</t>
  </si>
  <si>
    <t>(G)＞＝ (F)</t>
    <phoneticPr fontId="75"/>
  </si>
  <si>
    <t>人</t>
  </si>
  <si>
    <t>加配される従業者の数　(G)</t>
    <phoneticPr fontId="75"/>
  </si>
  <si>
    <t>利用者数 (A)　÷　40　＝ (F)</t>
    <phoneticPr fontId="75"/>
  </si>
  <si>
    <t>２　加配される従業者の状況</t>
  </si>
  <si>
    <t>合　計 (E)</t>
    <phoneticPr fontId="75"/>
  </si>
  <si>
    <t>日</t>
  </si>
  <si>
    <t>前年度の開所日数 (D)</t>
    <phoneticPr fontId="75"/>
  </si>
  <si>
    <t>前年度利用日数</t>
  </si>
  <si>
    <t>手帳の等級</t>
  </si>
  <si>
    <t>手帳の種類</t>
  </si>
  <si>
    <t>該当利用者の氏名</t>
  </si>
  <si>
    <t>(C)＞＝(B)</t>
    <phoneticPr fontId="75"/>
  </si>
  <si>
    <t>加算要件に該当する利用者の数 (C)＝(E)／(D)</t>
    <phoneticPr fontId="75"/>
  </si>
  <si>
    <t>うち５０％　　　　　(B)＝ (A)×0.5</t>
    <phoneticPr fontId="75"/>
  </si>
  <si>
    <t>当該事業所の前年度の平均実利用者数　(A)</t>
    <phoneticPr fontId="75"/>
  </si>
  <si>
    <t>１　利用者の状況</t>
  </si>
  <si>
    <t>１　新規　　　　　２　変更　　　　　３　終了</t>
    <phoneticPr fontId="75"/>
  </si>
  <si>
    <r>
      <t>異動区分</t>
    </r>
    <r>
      <rPr>
        <vertAlign val="superscript"/>
        <sz val="12"/>
        <color rgb="FF000000"/>
        <rFont val="HGｺﾞｼｯｸM"/>
        <family val="3"/>
        <charset val="128"/>
      </rPr>
      <t>※2</t>
    </r>
    <phoneticPr fontId="75"/>
  </si>
  <si>
    <t>有　・　無</t>
  </si>
  <si>
    <r>
      <t>多機能型の実施</t>
    </r>
    <r>
      <rPr>
        <vertAlign val="superscript"/>
        <sz val="11"/>
        <color rgb="FF000000"/>
        <rFont val="HGｺﾞｼｯｸM"/>
        <family val="3"/>
        <charset val="128"/>
      </rPr>
      <t>※1</t>
    </r>
    <phoneticPr fontId="75"/>
  </si>
  <si>
    <t>サービスの種類</t>
  </si>
  <si>
    <t>事業所の名称</t>
  </si>
  <si>
    <t>視覚・聴覚言語障害者支援体制加算（Ⅰ）に関する届出書</t>
    <phoneticPr fontId="75"/>
  </si>
  <si>
    <t>年　　月　　日</t>
    <rPh sb="0" eb="1">
      <t>ネン</t>
    </rPh>
    <rPh sb="3" eb="4">
      <t>ツキ</t>
    </rPh>
    <rPh sb="6" eb="7">
      <t>ヒ</t>
    </rPh>
    <phoneticPr fontId="75"/>
  </si>
  <si>
    <t>(G)＞＝(F)</t>
    <phoneticPr fontId="75"/>
  </si>
  <si>
    <t>利用者数 (A)　÷　50　＝ (F)</t>
    <phoneticPr fontId="75"/>
  </si>
  <si>
    <t>うち３０％　　　　　(B)＝ (A)×0.3</t>
    <phoneticPr fontId="75"/>
  </si>
  <si>
    <t>有・無</t>
    <phoneticPr fontId="75"/>
  </si>
  <si>
    <r>
      <t>多機能型の実施</t>
    </r>
    <r>
      <rPr>
        <vertAlign val="superscript"/>
        <sz val="12"/>
        <color rgb="FF000000"/>
        <rFont val="HGｺﾞｼｯｸM"/>
        <family val="3"/>
        <charset val="128"/>
      </rPr>
      <t>※1</t>
    </r>
    <phoneticPr fontId="75"/>
  </si>
  <si>
    <t>視覚・聴覚言語障害者支援体制加算（Ⅱ）に関する届出書</t>
    <phoneticPr fontId="75"/>
  </si>
  <si>
    <t>※２　「異動区分」欄において「４　終了」の場合は、１利用者の状況、２加配される従業者の状況の記載は不要とする。</t>
    <phoneticPr fontId="86"/>
  </si>
  <si>
    <t xml:space="preserve">※１　多機能型事業所等については、当該多機能型事業所全体で、加算要件の利用者数や配置割合の計算を行うこと。
</t>
    <phoneticPr fontId="75"/>
  </si>
  <si>
    <t>従業者の勤務体制一覧表</t>
    <rPh sb="0" eb="3">
      <t>ジュウギョウシャ</t>
    </rPh>
    <phoneticPr fontId="75"/>
  </si>
  <si>
    <t>確認</t>
    <rPh sb="0" eb="2">
      <t>カクニン</t>
    </rPh>
    <phoneticPr fontId="8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</si>
  <si>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6"/>
  </si>
  <si>
    <t>年度</t>
    <rPh sb="0" eb="2">
      <t>ネンド</t>
    </rPh>
    <phoneticPr fontId="86"/>
  </si>
  <si>
    <t>研修の
実施主体</t>
    <phoneticPr fontId="86"/>
  </si>
  <si>
    <t>受講
年度</t>
    <rPh sb="0" eb="2">
      <t>ジュコウ</t>
    </rPh>
    <rPh sb="3" eb="5">
      <t>ネンド</t>
    </rPh>
    <phoneticPr fontId="8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</si>
  <si>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6"/>
  </si>
  <si>
    <t>加配される従業者の研修の受講状況</t>
    <rPh sb="9" eb="11">
      <t>ケンシュウ</t>
    </rPh>
    <rPh sb="12" eb="14">
      <t>ジュコウ</t>
    </rPh>
    <rPh sb="14" eb="16">
      <t>ジョウキョウ</t>
    </rPh>
    <phoneticPr fontId="86"/>
  </si>
  <si>
    <t>加配される従業者の氏名</t>
    <phoneticPr fontId="86"/>
  </si>
  <si>
    <t>３　加配される従業者の要件</t>
    <rPh sb="11" eb="13">
      <t>ヨウケン</t>
    </rPh>
    <phoneticPr fontId="86"/>
  </si>
  <si>
    <t>(G)＞＝(F)</t>
    <phoneticPr fontId="86"/>
  </si>
  <si>
    <t>加配される従業者の数 (G)</t>
    <phoneticPr fontId="86"/>
  </si>
  <si>
    <t>利用者数 (A)　÷　50　＝ (F)</t>
    <phoneticPr fontId="86"/>
  </si>
  <si>
    <t>２　加配される従業者の配置状況</t>
    <rPh sb="11" eb="13">
      <t>ハイチ</t>
    </rPh>
    <phoneticPr fontId="86"/>
  </si>
  <si>
    <t xml:space="preserve"> 前年度の当該サービスの開所日数　　　　の合計 (D)</t>
    <rPh sb="5" eb="7">
      <t>トウガイ</t>
    </rPh>
    <rPh sb="21" eb="23">
      <t>ゴウケイ</t>
    </rPh>
    <phoneticPr fontId="86"/>
  </si>
  <si>
    <t xml:space="preserve"> 加算要件に該当する利用者の前年度利用日の合計 (E)</t>
    <rPh sb="10" eb="13">
      <t>リヨウシャ</t>
    </rPh>
    <rPh sb="21" eb="23">
      <t>ゴウケイ</t>
    </rPh>
    <phoneticPr fontId="86"/>
  </si>
  <si>
    <t>(C)＞＝(B)</t>
    <phoneticPr fontId="86"/>
  </si>
  <si>
    <t>加算要件に該当する利用者の数 (C)＝(E)／(D)</t>
    <phoneticPr fontId="86"/>
  </si>
  <si>
    <t>うち３０％　　　　　(B)＝ (A)×0.3</t>
    <phoneticPr fontId="86"/>
  </si>
  <si>
    <t>当該事業所の前年度の平均実利用者数　(A)</t>
  </si>
  <si>
    <t>１　新規　　　　２　変更　　　　３　終了</t>
    <phoneticPr fontId="75"/>
  </si>
  <si>
    <r>
      <t>異動区分</t>
    </r>
    <r>
      <rPr>
        <vertAlign val="superscript"/>
        <sz val="12"/>
        <rFont val="HGｺﾞｼｯｸM"/>
        <family val="3"/>
        <charset val="128"/>
      </rPr>
      <t>※2</t>
    </r>
    <phoneticPr fontId="75"/>
  </si>
  <si>
    <t>有・無</t>
    <phoneticPr fontId="86"/>
  </si>
  <si>
    <r>
      <t>多機能型の実施</t>
    </r>
    <r>
      <rPr>
        <vertAlign val="superscript"/>
        <sz val="12"/>
        <rFont val="HGｺﾞｼｯｸM"/>
        <family val="3"/>
        <charset val="128"/>
      </rPr>
      <t>※1</t>
    </r>
    <phoneticPr fontId="75"/>
  </si>
  <si>
    <t>高次脳機能障害者支援体制加算に関する届出書</t>
    <rPh sb="0" eb="5">
      <t>コウジノウキノウ</t>
    </rPh>
    <phoneticPr fontId="86"/>
  </si>
  <si>
    <t>年　　月　　日</t>
    <rPh sb="0" eb="1">
      <t>ネン</t>
    </rPh>
    <rPh sb="3" eb="4">
      <t>ツキ</t>
    </rPh>
    <rPh sb="6" eb="7">
      <t>ニチ</t>
    </rPh>
    <phoneticPr fontId="86"/>
  </si>
  <si>
    <r>
      <rPr>
        <b/>
        <sz val="10"/>
        <color theme="1"/>
        <rFont val="HGｺﾞｼｯｸM"/>
        <family val="3"/>
        <charset val="128"/>
      </rPr>
      <t>注１</t>
    </r>
    <r>
      <rPr>
        <sz val="10"/>
        <color theme="1"/>
        <rFont val="HGｺﾞｼｯｸM"/>
        <family val="3"/>
        <charset val="128"/>
      </rPr>
      <t xml:space="preserve">「職員配置」欄は、サービス管理責任者又は生活支援員として従事する当該事業所の全ての職員について記載してください。
</t>
    </r>
    <r>
      <rPr>
        <b/>
        <sz val="10"/>
        <color theme="1"/>
        <rFont val="HGｺﾞｼｯｸM"/>
        <family val="3"/>
        <charset val="128"/>
      </rPr>
      <t>注２</t>
    </r>
    <r>
      <rPr>
        <sz val="10"/>
        <color theme="1"/>
        <rFont val="HGｺﾞｼｯｸM"/>
        <family val="3"/>
        <charset val="128"/>
      </rPr>
      <t xml:space="preserve">「職種」欄は、サービス管理責任者又は生活支援員の別を記載してください。（世話人等は含まれません。）
</t>
    </r>
    <r>
      <rPr>
        <b/>
        <sz val="10"/>
        <color theme="1"/>
        <rFont val="HGｺﾞｼｯｸM"/>
        <family val="3"/>
        <charset val="128"/>
      </rPr>
      <t xml:space="preserve">注３ </t>
    </r>
    <r>
      <rPr>
        <sz val="10"/>
        <color theme="1"/>
        <rFont val="HGｺﾞｼｯｸM"/>
        <family val="3"/>
        <charset val="128"/>
      </rPr>
      <t xml:space="preserve">サービス管理責任者と生活支援員を兼務する者については、同じ者であっても、サービス管理責任者と生活支援員それぞれ別に記載してください。
</t>
    </r>
    <r>
      <rPr>
        <b/>
        <sz val="10"/>
        <color theme="1"/>
        <rFont val="HGｺﾞｼｯｸM"/>
        <family val="3"/>
        <charset val="128"/>
      </rPr>
      <t>注４</t>
    </r>
    <r>
      <rPr>
        <sz val="10"/>
        <color theme="1"/>
        <rFont val="HGｺﾞｼｯｸM"/>
        <family val="3"/>
        <charset val="128"/>
      </rPr>
      <t xml:space="preserve">「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t>
    </r>
    <r>
      <rPr>
        <b/>
        <sz val="10"/>
        <color theme="1"/>
        <rFont val="HGｺﾞｼｯｸM"/>
        <family val="3"/>
        <charset val="128"/>
      </rPr>
      <t>注５</t>
    </r>
    <r>
      <rPr>
        <sz val="10"/>
        <color theme="1"/>
        <rFont val="HGｺﾞｼｯｸM"/>
        <family val="3"/>
        <charset val="128"/>
      </rPr>
      <t xml:space="preserve"> 職員が看護師又は准看護師の場合は「喀痰吸引等研修」欄に「看護師」若しくは「准看護師」と記載してください。
</t>
    </r>
    <r>
      <rPr>
        <b/>
        <sz val="10"/>
        <color theme="1"/>
        <rFont val="HGｺﾞｼｯｸM"/>
        <family val="3"/>
        <charset val="128"/>
      </rPr>
      <t>注６</t>
    </r>
    <r>
      <rPr>
        <sz val="10"/>
        <color theme="1"/>
        <rFont val="HGｺﾞｼｯｸM"/>
        <family val="3"/>
        <charset val="128"/>
      </rPr>
      <t xml:space="preserve">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
    <rPh sb="272" eb="273">
      <t>ツキ</t>
    </rPh>
    <rPh sb="274" eb="276">
      <t>ジュコウ</t>
    </rPh>
    <rPh sb="276" eb="277">
      <t>ツキ</t>
    </rPh>
    <rPh sb="562" eb="563">
      <t>ツキ</t>
    </rPh>
    <phoneticPr fontId="2"/>
  </si>
  <si>
    <r>
      <rPr>
        <b/>
        <sz val="10"/>
        <color theme="1"/>
        <rFont val="HGｺﾞｼｯｸM"/>
        <family val="3"/>
        <charset val="128"/>
      </rPr>
      <t>※２　</t>
    </r>
    <r>
      <rPr>
        <sz val="10"/>
        <color theme="1"/>
        <rFont val="HGｺﾞｼｯｸM"/>
        <family val="3"/>
        <charset val="128"/>
      </rPr>
      <t>生活支援員のうち２０％以上が、強度行動障害支援者養成研修（基礎）又は喀痰吸引等研修（第３号）修了者であること。</t>
    </r>
    <rPh sb="3" eb="5">
      <t>セイカツ</t>
    </rPh>
    <rPh sb="5" eb="8">
      <t>シエンイン</t>
    </rPh>
    <rPh sb="14" eb="16">
      <t>イジョウ</t>
    </rPh>
    <rPh sb="18" eb="20">
      <t>キョウド</t>
    </rPh>
    <rPh sb="20" eb="22">
      <t>コウドウ</t>
    </rPh>
    <rPh sb="22" eb="24">
      <t>ショウガイ</t>
    </rPh>
    <rPh sb="24" eb="27">
      <t>シエンシャ</t>
    </rPh>
    <rPh sb="27" eb="29">
      <t>ヨウセイ</t>
    </rPh>
    <rPh sb="29" eb="31">
      <t>ケンシュウ</t>
    </rPh>
    <rPh sb="32" eb="34">
      <t>キソ</t>
    </rPh>
    <rPh sb="35" eb="36">
      <t>マタ</t>
    </rPh>
    <rPh sb="37" eb="39">
      <t>カクタン</t>
    </rPh>
    <rPh sb="39" eb="41">
      <t>キュウイン</t>
    </rPh>
    <rPh sb="41" eb="42">
      <t>トウ</t>
    </rPh>
    <rPh sb="42" eb="43">
      <t>ケン</t>
    </rPh>
    <rPh sb="43" eb="44">
      <t>オサム</t>
    </rPh>
    <rPh sb="45" eb="46">
      <t>ダイ</t>
    </rPh>
    <rPh sb="47" eb="48">
      <t>ゴウ</t>
    </rPh>
    <rPh sb="49" eb="51">
      <t>シュウリョウ</t>
    </rPh>
    <rPh sb="51" eb="52">
      <t>シャ</t>
    </rPh>
    <phoneticPr fontId="2"/>
  </si>
  <si>
    <r>
      <rPr>
        <b/>
        <sz val="10"/>
        <color theme="1"/>
        <rFont val="HGｺﾞｼｯｸM"/>
        <family val="3"/>
        <charset val="128"/>
      </rPr>
      <t>※１　</t>
    </r>
    <r>
      <rPr>
        <sz val="10"/>
        <color theme="1"/>
        <rFont val="HGｺﾞｼｯｸM"/>
        <family val="3"/>
        <charset val="128"/>
      </rPr>
      <t>サービス管理責任者又は生活支援員のうち１名以上が、強度行動障害支援者養成研修（実践）又は喀痰吸引等研修（第２号）修了者であること。</t>
    </r>
    <rPh sb="7" eb="9">
      <t>カンリ</t>
    </rPh>
    <rPh sb="9" eb="12">
      <t>セキニンシャ</t>
    </rPh>
    <rPh sb="12" eb="13">
      <t>マタ</t>
    </rPh>
    <rPh sb="14" eb="16">
      <t>セイカツ</t>
    </rPh>
    <rPh sb="16" eb="19">
      <t>シエンイン</t>
    </rPh>
    <rPh sb="23" eb="24">
      <t>メイ</t>
    </rPh>
    <rPh sb="24" eb="26">
      <t>イジョウ</t>
    </rPh>
    <rPh sb="28" eb="30">
      <t>キョウド</t>
    </rPh>
    <rPh sb="30" eb="32">
      <t>コウドウ</t>
    </rPh>
    <rPh sb="32" eb="34">
      <t>ショウガイ</t>
    </rPh>
    <rPh sb="34" eb="37">
      <t>シエンシャ</t>
    </rPh>
    <rPh sb="37" eb="39">
      <t>ヨウセイ</t>
    </rPh>
    <rPh sb="39" eb="41">
      <t>ケンシュウ</t>
    </rPh>
    <rPh sb="42" eb="43">
      <t>ミノル</t>
    </rPh>
    <rPh sb="43" eb="44">
      <t>セン</t>
    </rPh>
    <rPh sb="45" eb="46">
      <t>マタ</t>
    </rPh>
    <rPh sb="47" eb="49">
      <t>カクタン</t>
    </rPh>
    <rPh sb="49" eb="51">
      <t>キュウイン</t>
    </rPh>
    <rPh sb="51" eb="52">
      <t>トウ</t>
    </rPh>
    <rPh sb="52" eb="54">
      <t>ケンシュウ</t>
    </rPh>
    <rPh sb="55" eb="56">
      <t>ダイ</t>
    </rPh>
    <rPh sb="57" eb="58">
      <t>ゴウ</t>
    </rPh>
    <rPh sb="59" eb="62">
      <t>シュウリョウシャ</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</si>
  <si>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</si>
  <si>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</si>
  <si>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t>（　　あり　　・　　なし　　）</t>
    <phoneticPr fontId="86"/>
  </si>
  <si>
    <t>中核的人材養成研修修了者　配置</t>
    <phoneticPr fontId="86"/>
  </si>
  <si>
    <t>喀痰吸引等研修（第３号）</t>
    <rPh sb="0" eb="2">
      <t>カクタン</t>
    </rPh>
    <rPh sb="2" eb="4">
      <t>キュウイン</t>
    </rPh>
    <rPh sb="4" eb="5">
      <t>トウ</t>
    </rPh>
    <rPh sb="5" eb="7">
      <t>ケンシュウ</t>
    </rPh>
    <rPh sb="8" eb="9">
      <t>ダイ</t>
    </rPh>
    <rPh sb="10" eb="11">
      <t>ゴウ</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</si>
  <si>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</si>
  <si>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強度行動障害支援者養成研修（実践研修）</t>
    <rPh sb="14" eb="16">
      <t>ジッセン</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</si>
  <si>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</si>
  <si>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１　新規　　　　２　変更　　　　３　終了</t>
    <phoneticPr fontId="8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</si>
  <si>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</si>
  <si>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</si>
  <si>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年　　月　　日</t>
    <rPh sb="0" eb="1">
      <t>ネン</t>
    </rPh>
    <rPh sb="3" eb="4">
      <t>ツキ</t>
    </rPh>
    <rPh sb="6" eb="7">
      <t>ヒ</t>
    </rPh>
    <phoneticPr fontId="86"/>
  </si>
  <si>
    <r>
      <rPr>
        <b/>
        <sz val="12"/>
        <rFont val="HGSｺﾞｼｯｸM"/>
        <family val="3"/>
        <charset val="128"/>
      </rPr>
      <t>注４</t>
    </r>
    <r>
      <rPr>
        <sz val="12"/>
        <rFont val="HGSｺﾞｼｯｸM"/>
        <family val="3"/>
        <charset val="128"/>
      </rPr>
      <t>　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
    <rPh sb="0" eb="1">
      <t>チュウ</t>
    </rPh>
    <rPh sb="3" eb="5">
      <t>シセツ</t>
    </rPh>
    <rPh sb="5" eb="7">
      <t>ニュウショ</t>
    </rPh>
    <rPh sb="7" eb="9">
      <t>シエン</t>
    </rPh>
    <rPh sb="15" eb="17">
      <t>トウガイ</t>
    </rPh>
    <rPh sb="17" eb="19">
      <t>カサン</t>
    </rPh>
    <rPh sb="24" eb="27">
      <t>リヨウシャ</t>
    </rPh>
    <rPh sb="27" eb="29">
      <t>ゼンイン</t>
    </rPh>
    <rPh sb="30" eb="31">
      <t>タイ</t>
    </rPh>
    <rPh sb="33" eb="35">
      <t>サンテイ</t>
    </rPh>
    <rPh sb="44" eb="46">
      <t>トウガイ</t>
    </rPh>
    <rPh sb="46" eb="48">
      <t>カサン</t>
    </rPh>
    <rPh sb="54" eb="56">
      <t>カサン</t>
    </rPh>
    <rPh sb="56" eb="59">
      <t>タイショウシャ</t>
    </rPh>
    <rPh sb="104" eb="106">
      <t>キカン</t>
    </rPh>
    <rPh sb="135" eb="137">
      <t>サンテイ</t>
    </rPh>
    <phoneticPr fontId="2"/>
  </si>
  <si>
    <r>
      <rPr>
        <b/>
        <sz val="12"/>
        <rFont val="HGSｺﾞｼｯｸM"/>
        <family val="3"/>
        <charset val="128"/>
      </rPr>
      <t>注３</t>
    </r>
    <r>
      <rPr>
        <sz val="12"/>
        <rFont val="HGSｺﾞｼｯｸM"/>
        <family val="3"/>
        <charset val="128"/>
      </rPr>
      <t>　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
    <rPh sb="0" eb="1">
      <t>チュウ</t>
    </rPh>
    <rPh sb="3" eb="5">
      <t>キョウドウ</t>
    </rPh>
    <rPh sb="5" eb="7">
      <t>セイカツ</t>
    </rPh>
    <rPh sb="7" eb="9">
      <t>エンジョ</t>
    </rPh>
    <rPh sb="9" eb="10">
      <t>オヨ</t>
    </rPh>
    <rPh sb="11" eb="14">
      <t>シュクハクガタ</t>
    </rPh>
    <rPh sb="14" eb="16">
      <t>ジリツ</t>
    </rPh>
    <rPh sb="16" eb="18">
      <t>クンレン</t>
    </rPh>
    <rPh sb="24" eb="26">
      <t>トウガイ</t>
    </rPh>
    <rPh sb="26" eb="28">
      <t>カサン</t>
    </rPh>
    <rPh sb="30" eb="32">
      <t>カサン</t>
    </rPh>
    <rPh sb="32" eb="35">
      <t>タイショウシャ</t>
    </rPh>
    <rPh sb="80" eb="82">
      <t>キカン</t>
    </rPh>
    <rPh sb="111" eb="113">
      <t>サンテイ</t>
    </rPh>
    <phoneticPr fontId="2"/>
  </si>
  <si>
    <r>
      <rPr>
        <b/>
        <sz val="12"/>
        <rFont val="HGSｺﾞｼｯｸM"/>
        <family val="3"/>
        <charset val="128"/>
      </rPr>
      <t>注２</t>
    </r>
    <r>
      <rPr>
        <sz val="12"/>
        <rFont val="HGSｺﾞｼｯｸM"/>
        <family val="3"/>
        <charset val="128"/>
      </rPr>
      <t>　「生活支援員」には、共同生活援助においては世話人を含む。</t>
    </r>
    <rPh sb="0" eb="1">
      <t>チュウ</t>
    </rPh>
    <rPh sb="4" eb="6">
      <t>セイカツ</t>
    </rPh>
    <rPh sb="6" eb="8">
      <t>シエン</t>
    </rPh>
    <rPh sb="8" eb="9">
      <t>イン</t>
    </rPh>
    <rPh sb="13" eb="15">
      <t>キョウドウ</t>
    </rPh>
    <rPh sb="15" eb="17">
      <t>セイカツ</t>
    </rPh>
    <rPh sb="17" eb="19">
      <t>エンジョ</t>
    </rPh>
    <rPh sb="24" eb="26">
      <t>セワ</t>
    </rPh>
    <rPh sb="26" eb="27">
      <t>ニン</t>
    </rPh>
    <rPh sb="28" eb="29">
      <t>フク</t>
    </rPh>
    <phoneticPr fontId="2"/>
  </si>
  <si>
    <r>
      <rPr>
        <b/>
        <sz val="12"/>
        <rFont val="HGSｺﾞｼｯｸM"/>
        <family val="3"/>
        <charset val="128"/>
      </rPr>
      <t>注１</t>
    </r>
    <r>
      <rPr>
        <sz val="12"/>
        <rFont val="HGSｺﾞｼｯｸM"/>
        <family val="3"/>
        <charset val="128"/>
      </rPr>
      <t>　「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
    <rPh sb="4" eb="6">
      <t>カサン</t>
    </rPh>
    <rPh sb="6" eb="8">
      <t>タイショウ</t>
    </rPh>
    <rPh sb="8" eb="9">
      <t>シャ</t>
    </rPh>
    <rPh sb="28" eb="29">
      <t>モ</t>
    </rPh>
    <rPh sb="32" eb="33">
      <t>ダイ</t>
    </rPh>
    <rPh sb="35" eb="36">
      <t>ジョウ</t>
    </rPh>
    <rPh sb="36" eb="37">
      <t>ダイ</t>
    </rPh>
    <rPh sb="38" eb="39">
      <t>コウ</t>
    </rPh>
    <rPh sb="39" eb="40">
      <t>ダイ</t>
    </rPh>
    <rPh sb="41" eb="42">
      <t>ゴウ</t>
    </rPh>
    <rPh sb="61" eb="63">
      <t>ケイジ</t>
    </rPh>
    <rPh sb="63" eb="65">
      <t>シュウヨウ</t>
    </rPh>
    <rPh sb="65" eb="67">
      <t>シセツ</t>
    </rPh>
    <rPh sb="67" eb="68">
      <t>オヨ</t>
    </rPh>
    <rPh sb="69" eb="70">
      <t>ヒ</t>
    </rPh>
    <rPh sb="70" eb="73">
      <t>シュウヨウシャ</t>
    </rPh>
    <rPh sb="74" eb="76">
      <t>ショグウ</t>
    </rPh>
    <rPh sb="77" eb="78">
      <t>カン</t>
    </rPh>
    <rPh sb="80" eb="82">
      <t>ホウリツ</t>
    </rPh>
    <rPh sb="82" eb="83">
      <t>ダイ</t>
    </rPh>
    <rPh sb="84" eb="85">
      <t>ジョウ</t>
    </rPh>
    <rPh sb="86" eb="88">
      <t>キテイ</t>
    </rPh>
    <rPh sb="90" eb="92">
      <t>ケイジ</t>
    </rPh>
    <rPh sb="92" eb="94">
      <t>シセツ</t>
    </rPh>
    <rPh sb="94" eb="95">
      <t>モ</t>
    </rPh>
    <rPh sb="98" eb="101">
      <t>ショウネンイン</t>
    </rPh>
    <rPh sb="101" eb="102">
      <t>ホウ</t>
    </rPh>
    <rPh sb="102" eb="103">
      <t>ダイ</t>
    </rPh>
    <rPh sb="104" eb="105">
      <t>ジョウ</t>
    </rPh>
    <rPh sb="106" eb="108">
      <t>キテイ</t>
    </rPh>
    <rPh sb="110" eb="113">
      <t>ショウネンイン</t>
    </rPh>
    <rPh sb="116" eb="118">
      <t>シャクホウ</t>
    </rPh>
    <rPh sb="119" eb="120">
      <t>トモナ</t>
    </rPh>
    <rPh sb="121" eb="123">
      <t>カンケイ</t>
    </rPh>
    <rPh sb="123" eb="125">
      <t>キカン</t>
    </rPh>
    <rPh sb="127" eb="129">
      <t>チョウセイ</t>
    </rPh>
    <rPh sb="130" eb="132">
      <t>ケッカ</t>
    </rPh>
    <rPh sb="138" eb="139">
      <t>モノ</t>
    </rPh>
    <rPh sb="143" eb="145">
      <t>トウガイ</t>
    </rPh>
    <rPh sb="145" eb="147">
      <t>シャクホウ</t>
    </rPh>
    <phoneticPr fontId="2"/>
  </si>
  <si>
    <t>　・社会福祉士又は精神保健福祉士の資格証の写し
　・従業者の勤務の体制及び勤務形態一覧表
　・組織体制図</t>
    <rPh sb="19" eb="20">
      <t>ショウ</t>
    </rPh>
    <rPh sb="21" eb="22">
      <t>ウツ</t>
    </rPh>
    <phoneticPr fontId="2"/>
  </si>
  <si>
    <t>添付書類</t>
    <rPh sb="0" eb="2">
      <t>テンプ</t>
    </rPh>
    <rPh sb="2" eb="4">
      <t>ショルイ</t>
    </rPh>
    <phoneticPr fontId="2"/>
  </si>
  <si>
    <t>協力体制の具体的な内容</t>
    <rPh sb="0" eb="4">
      <t>キョウリョクタイセイ</t>
    </rPh>
    <rPh sb="5" eb="8">
      <t>グタイテキ</t>
    </rPh>
    <rPh sb="9" eb="11">
      <t>ナイヨウ</t>
    </rPh>
    <phoneticPr fontId="2"/>
  </si>
  <si>
    <t>協力体制関係機関名</t>
    <rPh sb="0" eb="2">
      <t>キョウリョク</t>
    </rPh>
    <rPh sb="2" eb="4">
      <t>タイセイ</t>
    </rPh>
    <rPh sb="4" eb="6">
      <t>カンケイ</t>
    </rPh>
    <rPh sb="6" eb="8">
      <t>キカン</t>
    </rPh>
    <rPh sb="8" eb="9">
      <t>メイ</t>
    </rPh>
    <phoneticPr fontId="2"/>
  </si>
  <si>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2"/>
  </si>
  <si>
    <t>（５）</t>
    <phoneticPr fontId="2"/>
  </si>
  <si>
    <t>研修の内容</t>
    <rPh sb="0" eb="2">
      <t>ケンシュウ</t>
    </rPh>
    <rPh sb="3" eb="5">
      <t>ナイヨウ</t>
    </rPh>
    <phoneticPr fontId="2"/>
  </si>
  <si>
    <t>回／年</t>
    <rPh sb="0" eb="1">
      <t>カイ</t>
    </rPh>
    <rPh sb="2" eb="3">
      <t>ネン</t>
    </rPh>
    <phoneticPr fontId="2"/>
  </si>
  <si>
    <t>研修の回数</t>
    <rPh sb="0" eb="2">
      <t>ケンシュウ</t>
    </rPh>
    <rPh sb="3" eb="5">
      <t>カイスウ</t>
    </rPh>
    <phoneticPr fontId="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</si>
  <si>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
  </si>
  <si>
    <t>（４）</t>
    <phoneticPr fontId="2"/>
  </si>
  <si>
    <t>回／月</t>
    <rPh sb="0" eb="1">
      <t>カイ</t>
    </rPh>
    <rPh sb="2" eb="3">
      <t>ツキ</t>
    </rPh>
    <phoneticPr fontId="2"/>
  </si>
  <si>
    <t>指導の回数</t>
    <rPh sb="0" eb="2">
      <t>シドウ</t>
    </rPh>
    <rPh sb="3" eb="5">
      <t>カイスウ</t>
    </rPh>
    <phoneticPr fontId="2"/>
  </si>
  <si>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2"/>
  </si>
  <si>
    <t>（３）</t>
  </si>
  <si>
    <t>社会福祉士又は精神保健福祉士による支援の内容</t>
    <rPh sb="5" eb="6">
      <t>マタ</t>
    </rPh>
    <rPh sb="17" eb="19">
      <t>シエン</t>
    </rPh>
    <rPh sb="20" eb="22">
      <t>ナイヨウ</t>
    </rPh>
    <phoneticPr fontId="2"/>
  </si>
  <si>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2"/>
  </si>
  <si>
    <t>（２）</t>
  </si>
  <si>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2"/>
  </si>
  <si>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</si>
  <si>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
  </si>
  <si>
    <t>（１）</t>
    <phoneticPr fontId="2"/>
  </si>
  <si>
    <t>加　算　要　件</t>
    <rPh sb="0" eb="1">
      <t>カ</t>
    </rPh>
    <rPh sb="2" eb="3">
      <t>サン</t>
    </rPh>
    <rPh sb="4" eb="5">
      <t>ヨウ</t>
    </rPh>
    <rPh sb="6" eb="7">
      <t>ケン</t>
    </rPh>
    <phoneticPr fontId="2"/>
  </si>
  <si>
    <t>１　新規　　　　　　２　変更　　　　　　３　終了</t>
    <rPh sb="2" eb="4">
      <t>シンキ</t>
    </rPh>
    <rPh sb="12" eb="14">
      <t>ヘンコウ</t>
    </rPh>
    <rPh sb="22" eb="24">
      <t>シュウリョウ</t>
    </rPh>
    <phoneticPr fontId="2"/>
  </si>
  <si>
    <t>３　異動区分</t>
    <rPh sb="2" eb="4">
      <t>イドウ</t>
    </rPh>
    <rPh sb="4" eb="6">
      <t>クブン</t>
    </rPh>
    <phoneticPr fontId="2"/>
  </si>
  <si>
    <t>２　サービスの種類</t>
    <rPh sb="7" eb="9">
      <t>シュルイ</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</si>
  <si>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</si>
  <si>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年　　月　　日</t>
    <phoneticPr fontId="2"/>
  </si>
  <si>
    <r>
      <rPr>
        <b/>
        <sz val="11"/>
        <rFont val="HGSｺﾞｼｯｸM"/>
        <family val="3"/>
        <charset val="128"/>
      </rPr>
      <t>※３</t>
    </r>
    <r>
      <rPr>
        <sz val="11"/>
        <rFont val="HGSｺﾞｼｯｸM"/>
        <family val="3"/>
        <charset val="128"/>
      </rPr>
      <t>　「重度化した場合における対応に関する指針」に盛り込むべき項目としては、例えば①急性期における医師や医療機関との連携体制、②入院期間中におけるグループホーム等における家賃や食材料費の取扱いなどが考えられる。</t>
    </r>
    <phoneticPr fontId="2"/>
  </si>
  <si>
    <r>
      <rPr>
        <b/>
        <sz val="11"/>
        <rFont val="HGSｺﾞｼｯｸM"/>
        <family val="3"/>
        <charset val="128"/>
      </rPr>
      <t>※２</t>
    </r>
    <r>
      <rPr>
        <sz val="11"/>
        <rFont val="HGSｺﾞｼｯｸM"/>
        <family val="3"/>
        <charset val="128"/>
      </rPr>
      <t>　「看護師の勤務状況」欄は、本届出を行う事業所における看護師の勤務状況又は訪問の状況を記載してください。
（例１：毎週金曜日、10:00～12:00　　例２：月３回、１回当たり１時間）
なお、利用者に対する日常的な健康管理や通常時及び特に利用者の状態悪化時における医療機関（主治医）との連絡・調整等の業務を行うために必要な勤務時間を確保すること。</t>
    </r>
    <phoneticPr fontId="2"/>
  </si>
  <si>
    <r>
      <rPr>
        <b/>
        <sz val="11"/>
        <rFont val="HGSｺﾞｼｯｸM"/>
        <family val="3"/>
        <charset val="128"/>
      </rPr>
      <t>※１</t>
    </r>
    <r>
      <rPr>
        <sz val="11"/>
        <rFont val="HGSｺﾞｼｯｸM"/>
        <family val="3"/>
        <charset val="128"/>
      </rPr>
      <t>　共同生活援助については、看護師１人につき、算定可能な利用者数は20人を上限とする。</t>
    </r>
    <rPh sb="3" eb="5">
      <t>キョウドウ</t>
    </rPh>
    <rPh sb="5" eb="7">
      <t>セイカツ</t>
    </rPh>
    <rPh sb="7" eb="9">
      <t>エンジョ</t>
    </rPh>
    <phoneticPr fontId="2"/>
  </si>
  <si>
    <r>
      <t>重度化した場合における対応に関する指針</t>
    </r>
    <r>
      <rPr>
        <sz val="9"/>
        <rFont val="HGSｺﾞｼｯｸM"/>
        <family val="3"/>
        <charset val="128"/>
      </rPr>
      <t>（※３）</t>
    </r>
    <phoneticPr fontId="2"/>
  </si>
  <si>
    <t>共通</t>
  </si>
  <si>
    <t>□ 病院・診療所・訪問看護ステーション等との契約書等の写し（准看護師ではなく「看護師」を派遣すること、上記３に記載する派遣の頻度・時間及び24時間オンコールの体制をとることを明記すること。）</t>
    <phoneticPr fontId="66"/>
  </si>
  <si>
    <t>上記２に該当の場合</t>
  </si>
  <si>
    <t>□ 従業者の勤務の体制及び勤務形態一覧表
□ 組織体制図
□ 看護師の資格を証する書類の写し</t>
    <phoneticPr fontId="2"/>
  </si>
  <si>
    <t>上記１に該当の場合</t>
    <phoneticPr fontId="66"/>
  </si>
  <si>
    <t>有　　・　　無</t>
  </si>
  <si>
    <t>重度化した場合の対応に係る指針を定め、入居（利用）の際に、入居者（利用者）又はその家族等に対して、当該指針の内容を説明し、同意を得る体制を整備している。</t>
  </si>
  <si>
    <t>(2)</t>
  </si>
  <si>
    <t>看護師に24時間常時連絡できる体制を整備している。</t>
    <phoneticPr fontId="66"/>
  </si>
  <si>
    <t>(1)</t>
  </si>
  <si>
    <t>４　その他の体制の整備状
　況</t>
    <phoneticPr fontId="66"/>
  </si>
  <si>
    <r>
      <t>３　看護師の勤務状況</t>
    </r>
    <r>
      <rPr>
        <sz val="8"/>
        <rFont val="HGSｺﾞｼｯｸM"/>
        <family val="3"/>
        <charset val="128"/>
      </rPr>
      <t>（※２）</t>
    </r>
    <rPh sb="8" eb="10">
      <t>ジョウキョウ</t>
    </rPh>
    <phoneticPr fontId="2"/>
  </si>
  <si>
    <r>
      <t>確保する看護師の数（人）</t>
    </r>
    <r>
      <rPr>
        <sz val="8"/>
        <rFont val="HGSｺﾞｼｯｸM"/>
        <family val="3"/>
        <charset val="128"/>
      </rPr>
      <t>（※１）</t>
    </r>
    <phoneticPr fontId="2"/>
  </si>
  <si>
    <t>(3)</t>
  </si>
  <si>
    <t>訪問看護ステーション等の所在地</t>
  </si>
  <si>
    <t>訪問看護ステーション等の名称</t>
  </si>
  <si>
    <t>２　訪問看護ステーション
　等との提携状況（訪問看
　護ステーション等との連
　携により看護師を確保し
　ている場合）</t>
    <phoneticPr fontId="2"/>
  </si>
  <si>
    <t>他事業所との併任</t>
  </si>
  <si>
    <r>
      <t>配置する看護師の数（人）</t>
    </r>
    <r>
      <rPr>
        <sz val="8"/>
        <rFont val="HGSｺﾞｼｯｸM"/>
        <family val="3"/>
        <charset val="128"/>
      </rPr>
      <t>（※１）</t>
    </r>
    <phoneticPr fontId="2"/>
  </si>
  <si>
    <t>１　看護師の配置状況（事
　業所の職員として看護師
　を確保している場合）
　(注)准看護師は不可</t>
    <phoneticPr fontId="2"/>
  </si>
  <si>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2"/>
  </si>
  <si>
    <t>１　新規　　　　　２　変更　　　　　３　終了</t>
    <rPh sb="20" eb="22">
      <t>シュウリョウ</t>
    </rPh>
    <phoneticPr fontId="2"/>
  </si>
  <si>
    <t>３　異動区分</t>
    <phoneticPr fontId="66"/>
  </si>
  <si>
    <t>２　サービスの種類</t>
    <rPh sb="7" eb="9">
      <t>シュルイ</t>
    </rPh>
    <phoneticPr fontId="66"/>
  </si>
  <si>
    <t>１　事業所の名称</t>
    <phoneticPr fontId="66"/>
  </si>
  <si>
    <t>医療連携体制加算（Ⅸ）に関する届出書（短期入所）</t>
    <rPh sb="19" eb="21">
      <t>タンキ</t>
    </rPh>
    <rPh sb="21" eb="23">
      <t>ニュウショ</t>
    </rPh>
    <phoneticPr fontId="2"/>
  </si>
  <si>
    <t>医療連携体制加算（Ⅶ）に関する届出書（共同生活援助）</t>
    <phoneticPr fontId="2"/>
  </si>
  <si>
    <t>年　　月　　日</t>
    <phoneticPr fontId="2"/>
  </si>
  <si>
    <r>
      <rPr>
        <b/>
        <sz val="11"/>
        <rFont val="HGｺﾞｼｯｸM"/>
        <family val="3"/>
        <charset val="128"/>
      </rPr>
      <t>注４</t>
    </r>
    <r>
      <rPr>
        <sz val="11"/>
        <rFont val="HGｺﾞｼｯｸM"/>
        <family val="3"/>
        <charset val="128"/>
      </rPr>
      <t>　受講した研修の実施要綱、カリキュラム及び研修を修了したことを証明する書類等を添付してください。</t>
    </r>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</si>
  <si>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r>
      <rPr>
        <b/>
        <sz val="11"/>
        <rFont val="HGｺﾞｼｯｸM"/>
        <family val="3"/>
        <charset val="128"/>
      </rPr>
      <t>注３</t>
    </r>
    <r>
      <rPr>
        <sz val="11"/>
        <rFont val="HGｺﾞｼｯｸM"/>
        <family val="3"/>
        <charset val="128"/>
      </rPr>
      <t>　修了した研修の名称欄は「地域生活支援事業の障害者ピアサポート研修の基礎研修及び専門研修」等と具体的に記載。</t>
    </r>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2">
      <t>グタイテキ</t>
    </rPh>
    <rPh sb="53" eb="55">
      <t>キサイ</t>
    </rPh>
    <phoneticPr fontId="2"/>
  </si>
  <si>
    <r>
      <rPr>
        <b/>
        <sz val="11"/>
        <rFont val="HGｺﾞｼｯｸM"/>
        <family val="3"/>
        <charset val="128"/>
      </rPr>
      <t>注２</t>
    </r>
    <r>
      <rPr>
        <sz val="11"/>
        <rFont val="HGｺﾞｼｯｸM"/>
        <family val="3"/>
        <charset val="128"/>
      </rPr>
      <t>　ピアサポート研修の課程を修了し、当該研修の事業を行った者から当該研修の課程を修了した旨の証明書の交付を受けた者を、指定共同生活援助事業所等の従業者として２名以上（当該２名以上のうち少なくとも１名は障害者等とする。）配置している。（※別添組織体制図、勤務形態一覧表のとおり）</t>
    </r>
    <rPh sb="0" eb="1">
      <t>チュウ</t>
    </rPh>
    <rPh sb="60" eb="71">
      <t>シテイキョウドウセイカツエンジョジギョウショ</t>
    </rPh>
    <rPh sb="93" eb="94">
      <t>スク</t>
    </rPh>
    <phoneticPr fontId="2"/>
  </si>
  <si>
    <r>
      <rPr>
        <b/>
        <sz val="11"/>
        <rFont val="HGｺﾞｼｯｸM"/>
        <family val="3"/>
        <charset val="128"/>
      </rPr>
      <t>注１</t>
    </r>
    <r>
      <rPr>
        <sz val="11"/>
        <rFont val="HGｺﾞｼｯｸM"/>
        <family val="3"/>
        <charset val="128"/>
      </rPr>
      <t>　「異動区分」欄については、該当する番号に○を付してください。</t>
    </r>
    <rPh sb="0" eb="1">
      <t>チュウ</t>
    </rPh>
    <rPh sb="4" eb="6">
      <t>イドウ</t>
    </rPh>
    <rPh sb="6" eb="8">
      <t>クブン</t>
    </rPh>
    <rPh sb="9" eb="10">
      <t>ラン</t>
    </rPh>
    <rPh sb="16" eb="18">
      <t>ガイトウ</t>
    </rPh>
    <rPh sb="20" eb="22">
      <t>バンゴウ</t>
    </rPh>
    <rPh sb="25" eb="26">
      <t>フ</t>
    </rPh>
    <phoneticPr fontId="2"/>
  </si>
  <si>
    <t>確認欄</t>
    <rPh sb="0" eb="2">
      <t>カクニン</t>
    </rPh>
    <rPh sb="2" eb="3">
      <t>ラン</t>
    </rPh>
    <phoneticPr fontId="86"/>
  </si>
  <si>
    <t>直上により配置した者のいずれかにより、当該指定共同生活援助等の従業者に対し、障害者に対する配慮等に関する研修を年１回以上行っている。</t>
    <rPh sb="23" eb="29">
      <t>キョウドウセイカツエンジョ</t>
    </rPh>
    <phoneticPr fontId="86"/>
  </si>
  <si>
    <t>５　研修の実施</t>
    <rPh sb="2" eb="4">
      <t>ケンシュウ</t>
    </rPh>
    <rPh sb="5" eb="7">
      <t>ジッシ</t>
    </rPh>
    <phoneticPr fontId="86"/>
  </si>
  <si>
    <t>修了した研修の名称</t>
    <rPh sb="0" eb="2">
      <t>シュウリョウ</t>
    </rPh>
    <rPh sb="4" eb="6">
      <t>ケンシュウ</t>
    </rPh>
    <rPh sb="7" eb="9">
      <t>メイショウ</t>
    </rPh>
    <phoneticPr fontId="2"/>
  </si>
  <si>
    <t>＜その他の職員＞</t>
    <rPh sb="3" eb="4">
      <t>タ</t>
    </rPh>
    <rPh sb="5" eb="7">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</si>
  <si>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</si>
  <si>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４　障害者ピア
　サポート研修
　修了職員</t>
    <rPh sb="2" eb="5">
      <t>ショウガイシャ</t>
    </rPh>
    <rPh sb="13" eb="15">
      <t>ケンシュウ</t>
    </rPh>
    <rPh sb="17" eb="19">
      <t>シュウリョウ</t>
    </rPh>
    <rPh sb="19" eb="21">
      <t>ショクイン</t>
    </rPh>
    <phoneticPr fontId="2"/>
  </si>
  <si>
    <t>自立生活支援加算（Ⅲ）の加算届出をし、受理されている。</t>
    <phoneticPr fontId="86"/>
  </si>
  <si>
    <t>３　算定要件</t>
    <rPh sb="2" eb="4">
      <t>サンテイ</t>
    </rPh>
    <rPh sb="4" eb="6">
      <t>ヨウケン</t>
    </rPh>
    <phoneticPr fontId="86"/>
  </si>
  <si>
    <t>１　新規　　　　　２　変更　　　　　３　終了</t>
    <rPh sb="2" eb="4">
      <t>シンキ</t>
    </rPh>
    <rPh sb="11" eb="13">
      <t>ヘンコウ</t>
    </rPh>
    <rPh sb="20" eb="22">
      <t>シュウリョウ</t>
    </rPh>
    <phoneticPr fontId="2"/>
  </si>
  <si>
    <t>１　事業所名</t>
    <rPh sb="2" eb="5">
      <t>ジギョウショ</t>
    </rPh>
    <rPh sb="5" eb="6">
      <t>メイ</t>
    </rPh>
    <phoneticPr fontId="2"/>
  </si>
  <si>
    <t>ピアサポート実施加算に関する届出書（共同生活援助）</t>
    <rPh sb="6" eb="8">
      <t>ジッシ</t>
    </rPh>
    <rPh sb="8" eb="10">
      <t>カサン</t>
    </rPh>
    <rPh sb="11" eb="12">
      <t>カン</t>
    </rPh>
    <rPh sb="14" eb="16">
      <t>トドケデ</t>
    </rPh>
    <rPh sb="16" eb="17">
      <t>ショ</t>
    </rPh>
    <phoneticPr fontId="2"/>
  </si>
  <si>
    <t>（共同生活援助用）</t>
    <rPh sb="1" eb="3">
      <t>キョウドウ</t>
    </rPh>
    <rPh sb="3" eb="5">
      <t>セイカツ</t>
    </rPh>
    <rPh sb="5" eb="7">
      <t>エンジョ</t>
    </rPh>
    <rPh sb="7" eb="8">
      <t>ヨウ</t>
    </rPh>
    <phoneticPr fontId="86"/>
  </si>
  <si>
    <r>
      <rPr>
        <b/>
        <sz val="11"/>
        <rFont val="HGｺﾞｼｯｸM"/>
        <family val="3"/>
        <charset val="128"/>
      </rPr>
      <t>注２</t>
    </r>
    <r>
      <rPr>
        <sz val="11"/>
        <rFont val="HGｺﾞｼｯｸM"/>
        <family val="3"/>
        <charset val="128"/>
      </rPr>
      <t>　ピアサポート研修の課程を修了し、当該研修の事業を行った者から当該研修の課程を修了した旨の証明書の交付を受けた者を、指定共同生活援助事業所等の従業者として２名以上（当該２名以上のうち少なくとも１名は障害者等とする。）配置している。（※別添組織体制図、勤務形態一覧表のとおり）</t>
    </r>
    <rPh sb="0" eb="1">
      <t>チュウ</t>
    </rPh>
    <rPh sb="47" eb="49">
      <t>ショウメイ</t>
    </rPh>
    <rPh sb="60" eb="71">
      <t>シテイキョウドウセイカツエンジョジギョウショ</t>
    </rPh>
    <rPh sb="93" eb="94">
      <t>スク</t>
    </rPh>
    <phoneticPr fontId="2"/>
  </si>
  <si>
    <t>４　研修の実施</t>
    <rPh sb="2" eb="4">
      <t>ケンシュウ</t>
    </rPh>
    <rPh sb="5" eb="7">
      <t>ジッシ</t>
    </rPh>
    <phoneticPr fontId="86"/>
  </si>
  <si>
    <t>３　障害者ピア
　サポート研修
　修了職員</t>
    <rPh sb="2" eb="5">
      <t>ショウガイシャ</t>
    </rPh>
    <rPh sb="13" eb="15">
      <t>ケンシュウ</t>
    </rPh>
    <rPh sb="17" eb="19">
      <t>シュウリョウ</t>
    </rPh>
    <rPh sb="19" eb="20">
      <t>ショク</t>
    </rPh>
    <rPh sb="20" eb="21">
      <t>イン</t>
    </rPh>
    <phoneticPr fontId="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</si>
  <si>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</si>
  <si>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（共同生活援助用）</t>
    <rPh sb="1" eb="7">
      <t>キョウドウセイカツエンジョ</t>
    </rPh>
    <rPh sb="7" eb="8">
      <t>ヨウ</t>
    </rPh>
    <phoneticPr fontId="86"/>
  </si>
  <si>
    <r>
      <rPr>
        <b/>
        <sz val="10"/>
        <rFont val="HGSｺﾞｼｯｸM"/>
        <family val="3"/>
        <charset val="128"/>
      </rPr>
      <t>注３</t>
    </r>
    <r>
      <rPr>
        <sz val="10"/>
        <rFont val="HGSｺﾞｼｯｸM"/>
        <family val="3"/>
        <charset val="128"/>
      </rPr>
      <t>　「通勤者生活支援に係る体制」欄には、通常の事業所に雇用されている者を記入して下さい。</t>
    </r>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</si>
  <si>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r>
      <rPr>
        <b/>
        <sz val="10"/>
        <rFont val="HGSｺﾞｼｯｸM"/>
        <family val="3"/>
        <charset val="128"/>
      </rPr>
      <t>注２</t>
    </r>
    <r>
      <rPr>
        <sz val="10"/>
        <rFont val="HGSｺﾞｼｯｸM"/>
        <family val="3"/>
        <charset val="128"/>
      </rPr>
      <t>　「加算算定上の必要人数」欄には、記入しないで下さい。</t>
    </r>
    <rPh sb="0" eb="1">
      <t>チュウ</t>
    </rPh>
    <rPh sb="4" eb="6">
      <t>カサン</t>
    </rPh>
    <rPh sb="6" eb="8">
      <t>サンテイ</t>
    </rPh>
    <rPh sb="8" eb="9">
      <t>ジョウ</t>
    </rPh>
    <rPh sb="10" eb="12">
      <t>ヒツヨウ</t>
    </rPh>
    <rPh sb="12" eb="14">
      <t>ニンズウ</t>
    </rPh>
    <rPh sb="15" eb="16">
      <t>ラン</t>
    </rPh>
    <rPh sb="19" eb="21">
      <t>キニュウ</t>
    </rPh>
    <phoneticPr fontId="2"/>
  </si>
  <si>
    <r>
      <rPr>
        <b/>
        <sz val="10"/>
        <rFont val="HGSｺﾞｼｯｸM"/>
        <family val="3"/>
        <charset val="128"/>
      </rPr>
      <t>注１</t>
    </r>
    <r>
      <rPr>
        <sz val="10"/>
        <rFont val="HGSｺﾞｼｯｸM"/>
        <family val="3"/>
        <charset val="128"/>
      </rPr>
      <t>　新設の場合には、「前年度の平均利用者数」欄には推定数を記入して下さい。</t>
    </r>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</si>
  <si>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雇用されている事業所名</t>
    <phoneticPr fontId="2"/>
  </si>
  <si>
    <t>氏名</t>
    <rPh sb="0" eb="1">
      <t>シ</t>
    </rPh>
    <rPh sb="1" eb="2">
      <t>メイ</t>
    </rPh>
    <phoneticPr fontId="2"/>
  </si>
  <si>
    <t>前年度の平均利用者数のうち５０％（人）</t>
    <rPh sb="0" eb="3">
      <t>ゼンネンド</t>
    </rPh>
    <rPh sb="4" eb="6">
      <t>ヘイキン</t>
    </rPh>
    <rPh sb="6" eb="9">
      <t>リヨウシャ</t>
    </rPh>
    <rPh sb="9" eb="10">
      <t>スウ</t>
    </rPh>
    <phoneticPr fontId="2"/>
  </si>
  <si>
    <t>通勤者生活支援に係る体制</t>
    <rPh sb="0" eb="3">
      <t>ツウキンシャ</t>
    </rPh>
    <rPh sb="3" eb="5">
      <t>セイカツ</t>
    </rPh>
    <rPh sb="5" eb="7">
      <t>シエン</t>
    </rPh>
    <rPh sb="8" eb="9">
      <t>カカ</t>
    </rPh>
    <rPh sb="10" eb="12">
      <t>タイセイ</t>
    </rPh>
    <phoneticPr fontId="2"/>
  </si>
  <si>
    <t>加算算定上の必要人数（人）</t>
    <phoneticPr fontId="2"/>
  </si>
  <si>
    <t>常勤換算後の人数（人）</t>
    <phoneticPr fontId="2"/>
  </si>
  <si>
    <t>非常勤（人）</t>
    <phoneticPr fontId="2"/>
  </si>
  <si>
    <t>常勤（人）</t>
    <phoneticPr fontId="2"/>
  </si>
  <si>
    <t>従業者数</t>
    <phoneticPr fontId="2"/>
  </si>
  <si>
    <t>地域移行支援員</t>
    <rPh sb="0" eb="2">
      <t>チイキ</t>
    </rPh>
    <rPh sb="2" eb="4">
      <t>イコウ</t>
    </rPh>
    <rPh sb="4" eb="7">
      <t>シエンイン</t>
    </rPh>
    <phoneticPr fontId="2"/>
  </si>
  <si>
    <t>従業者の職種・員数　　</t>
    <rPh sb="0" eb="3">
      <t>ジュウギョウシャ</t>
    </rPh>
    <rPh sb="4" eb="6">
      <t>ショクシュ</t>
    </rPh>
    <rPh sb="7" eb="9">
      <t>インスウ</t>
    </rPh>
    <phoneticPr fontId="2"/>
  </si>
  <si>
    <t>地域移行支援に係る体制</t>
    <rPh sb="0" eb="2">
      <t>チイキ</t>
    </rPh>
    <rPh sb="2" eb="4">
      <t>イコウ</t>
    </rPh>
    <rPh sb="4" eb="6">
      <t>シエン</t>
    </rPh>
    <rPh sb="7" eb="8">
      <t>カカ</t>
    </rPh>
    <rPh sb="9" eb="11">
      <t>タイセイ</t>
    </rPh>
    <phoneticPr fontId="2"/>
  </si>
  <si>
    <t>前年度の平均利用者数（人）</t>
    <phoneticPr fontId="2"/>
  </si>
  <si>
    <t>２　異動区分</t>
    <rPh sb="2" eb="4">
      <t>イドウ</t>
    </rPh>
    <rPh sb="4" eb="6">
      <t>クブン</t>
    </rPh>
    <phoneticPr fontId="86"/>
  </si>
  <si>
    <t>１　事業所・施設の名称</t>
    <phoneticPr fontId="86"/>
  </si>
  <si>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2"/>
  </si>
  <si>
    <r>
      <rPr>
        <b/>
        <sz val="10"/>
        <color theme="1"/>
        <rFont val="HGSｺﾞｼｯｸM"/>
        <family val="3"/>
        <charset val="128"/>
      </rPr>
      <t>注７</t>
    </r>
    <r>
      <rPr>
        <sz val="10"/>
        <color theme="1"/>
        <rFont val="HGSｺﾞｼｯｸM"/>
        <family val="3"/>
        <charset val="128"/>
      </rPr>
      <t>　夜間支援等体制加算（Ⅲ）の２については、事業所の人員体制や利用者との連絡体制を含め、具体的に記入して下さい。</t>
    </r>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</si>
  <si>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r>
      <rPr>
        <b/>
        <sz val="10"/>
        <color theme="1"/>
        <rFont val="HGSｺﾞｼｯｸM"/>
        <family val="3"/>
        <charset val="128"/>
      </rPr>
      <t>注６</t>
    </r>
    <r>
      <rPr>
        <sz val="10"/>
        <color theme="1"/>
        <rFont val="HGSｺﾞｼｯｸM"/>
        <family val="3"/>
        <charset val="128"/>
      </rPr>
      <t>　夜間支援等体制加算（Ⅲ）については、２、３のいずれか、又は両方を記載してください。</t>
    </r>
    <rPh sb="3" eb="5">
      <t>ヤカン</t>
    </rPh>
    <rPh sb="5" eb="7">
      <t>シエン</t>
    </rPh>
    <rPh sb="7" eb="8">
      <t>トウ</t>
    </rPh>
    <rPh sb="8" eb="10">
      <t>タイセイ</t>
    </rPh>
    <rPh sb="10" eb="12">
      <t>カサン</t>
    </rPh>
    <rPh sb="30" eb="31">
      <t>マタ</t>
    </rPh>
    <rPh sb="32" eb="34">
      <t>リョウホウ</t>
    </rPh>
    <rPh sb="35" eb="37">
      <t>キサイ</t>
    </rPh>
    <phoneticPr fontId="2"/>
  </si>
  <si>
    <r>
      <rPr>
        <b/>
        <sz val="10"/>
        <color theme="1"/>
        <rFont val="HGSｺﾞｼｯｸM"/>
        <family val="3"/>
        <charset val="128"/>
      </rPr>
      <t>注</t>
    </r>
    <r>
      <rPr>
        <b/>
        <sz val="10"/>
        <color indexed="8"/>
        <rFont val="HGSｺﾞｼｯｸM"/>
        <family val="3"/>
        <charset val="128"/>
      </rPr>
      <t>５</t>
    </r>
    <r>
      <rPr>
        <sz val="10"/>
        <color indexed="8"/>
        <rFont val="HGSｺﾞｼｯｸM"/>
        <family val="3"/>
        <charset val="128"/>
      </rPr>
      <t>　夜間支援等体制加算（Ⅰ）・（Ⅱ）の６の「夜間支援体制を確保している夜間及び深夜の時間帯」欄について、共同生活住居ごとに時間帯が異なる場合は、共同生活住居ごとに記載して下さい。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</si>
  <si>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r>
      <rPr>
        <b/>
        <sz val="10"/>
        <color theme="1"/>
        <rFont val="HGSｺﾞｼｯｸM"/>
        <family val="3"/>
        <charset val="128"/>
      </rPr>
      <t>注４</t>
    </r>
    <r>
      <rPr>
        <sz val="10"/>
        <color theme="1"/>
        <rFont val="HGSｺﾞｼｯｸM"/>
        <family val="3"/>
        <charset val="128"/>
      </rPr>
      <t>　夜間支援等体制加算（Ⅰ）・（Ⅱ）</t>
    </r>
    <r>
      <rPr>
        <sz val="10"/>
        <color indexed="8"/>
        <rFont val="HGSｺﾞｼｯｸM"/>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</si>
  <si>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rPr>
        <b/>
        <sz val="10"/>
        <color theme="1"/>
        <rFont val="HGSｺﾞｼｯｸM"/>
        <family val="3"/>
        <charset val="128"/>
      </rPr>
      <t>注</t>
    </r>
    <r>
      <rPr>
        <b/>
        <sz val="10"/>
        <color indexed="8"/>
        <rFont val="HGSｺﾞｼｯｸM"/>
        <family val="3"/>
        <charset val="128"/>
      </rPr>
      <t>３</t>
    </r>
    <r>
      <rPr>
        <sz val="10"/>
        <color indexed="8"/>
        <rFont val="HGSｺﾞｼｯｸM"/>
        <family val="3"/>
        <charset val="128"/>
      </rPr>
      <t>　夜間支援等体制加算（Ⅰ）・（Ⅱ）の２の「夜間支援の対象者数（人）」欄には、当該共同生活住居における前年度の平均利用者数（新設の場合は推定数）を記入して下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6" eb="98">
      <t>サンテイ</t>
    </rPh>
    <rPh sb="99" eb="100">
      <t>ア</t>
    </rPh>
    <rPh sb="106" eb="108">
      <t>イカ</t>
    </rPh>
    <rPh sb="109" eb="111">
      <t>ハスウ</t>
    </rPh>
    <rPh sb="112" eb="113">
      <t>ショウ</t>
    </rPh>
    <rPh sb="115" eb="117">
      <t>バアイ</t>
    </rPh>
    <rPh sb="119" eb="122">
      <t>ショウスウテン</t>
    </rPh>
    <phoneticPr fontId="2"/>
  </si>
  <si>
    <r>
      <rPr>
        <b/>
        <sz val="10"/>
        <color theme="1"/>
        <rFont val="HGSｺﾞｼｯｸM"/>
        <family val="3"/>
        <charset val="128"/>
      </rPr>
      <t>注２</t>
    </r>
    <r>
      <rPr>
        <sz val="10"/>
        <color theme="1"/>
        <rFont val="HGSｺﾞｼｯｸM"/>
        <family val="3"/>
        <charset val="128"/>
      </rPr>
      <t>　日によって異なる夜間支援体制をとる場合（例えば「平日は夜勤、土日祝日は宿直」など）には、複数枚に書き分けるなど、それぞれの夜間支援体制について記載してください。</t>
    </r>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</si>
  <si>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rPr>
        <b/>
        <sz val="10"/>
        <color theme="1"/>
        <rFont val="HGSｺﾞｼｯｸM"/>
        <family val="3"/>
        <charset val="128"/>
      </rPr>
      <t>注１</t>
    </r>
    <r>
      <rPr>
        <sz val="10"/>
        <color theme="1"/>
        <rFont val="HGSｺﾞｼｯｸM"/>
        <family val="3"/>
        <charset val="128"/>
      </rPr>
      <t>　記入欄が不足する場合は、適宜欄を設けるなどして記載してください。</t>
    </r>
    <rPh sb="3" eb="5">
      <t>キニュウ</t>
    </rPh>
    <rPh sb="5" eb="6">
      <t>ラン</t>
    </rPh>
    <rPh sb="7" eb="9">
      <t>フソク</t>
    </rPh>
    <rPh sb="11" eb="13">
      <t>バアイ</t>
    </rPh>
    <rPh sb="15" eb="17">
      <t>テキギ</t>
    </rPh>
    <rPh sb="17" eb="18">
      <t>ラン</t>
    </rPh>
    <rPh sb="19" eb="20">
      <t>モウ</t>
    </rPh>
    <rPh sb="26" eb="28">
      <t>キサイ</t>
    </rPh>
    <phoneticPr fontId="2"/>
  </si>
  <si>
    <t>夜間における
防災体制の内容
（契約内容等）</t>
    <phoneticPr fontId="2"/>
  </si>
  <si>
    <t>夜間支援体制を
確保している夜間
及び深夜の時間帯</t>
    <rPh sb="0" eb="2">
      <t>ヤカン</t>
    </rPh>
    <rPh sb="2" eb="4">
      <t>シエン</t>
    </rPh>
    <rPh sb="4" eb="6">
      <t>タイセイ</t>
    </rPh>
    <rPh sb="8" eb="10">
      <t>カクホ</t>
    </rPh>
    <rPh sb="14" eb="16">
      <t>ヤカン</t>
    </rPh>
    <rPh sb="17" eb="18">
      <t>オヨ</t>
    </rPh>
    <rPh sb="19" eb="21">
      <t>シンヤ</t>
    </rPh>
    <rPh sb="22" eb="25">
      <t>ジカンタイ</t>
    </rPh>
    <phoneticPr fontId="2"/>
  </si>
  <si>
    <t>配置場所とグループ
ホームとの間の連絡
体制（非常通報装置・
携帯電話等）
（複数の共同生活住居
の夜間支援を
行っている場合）</t>
    <rPh sb="0" eb="2">
      <t>ハイチ</t>
    </rPh>
    <rPh sb="2" eb="4">
      <t>バショ</t>
    </rPh>
    <rPh sb="15" eb="16">
      <t>アイダ</t>
    </rPh>
    <rPh sb="17" eb="19">
      <t>レンラク</t>
    </rPh>
    <rPh sb="20" eb="22">
      <t>タイセイ</t>
    </rPh>
    <rPh sb="23" eb="25">
      <t>ヒジョウ</t>
    </rPh>
    <rPh sb="25" eb="27">
      <t>ツウホウ</t>
    </rPh>
    <rPh sb="27" eb="29">
      <t>ソウチ</t>
    </rPh>
    <rPh sb="31" eb="33">
      <t>ケイタイ</t>
    </rPh>
    <rPh sb="33" eb="35">
      <t>デンワ</t>
    </rPh>
    <rPh sb="35" eb="36">
      <t>トウ</t>
    </rPh>
    <phoneticPr fontId="2"/>
  </si>
  <si>
    <t>配置場所から
最も離れた共同生活
住居までの移動時間
（複数の共同生活住居
の夜間支援を行って
いる場合）</t>
    <rPh sb="0" eb="2">
      <t>ハイチ</t>
    </rPh>
    <rPh sb="2" eb="4">
      <t>バショ</t>
    </rPh>
    <rPh sb="7" eb="8">
      <t>モット</t>
    </rPh>
    <rPh sb="9" eb="10">
      <t>ハナ</t>
    </rPh>
    <rPh sb="12" eb="14">
      <t>キョウドウ</t>
    </rPh>
    <rPh sb="14" eb="16">
      <t>セイカツ</t>
    </rPh>
    <rPh sb="17" eb="19">
      <t>ジュウキョ</t>
    </rPh>
    <rPh sb="22" eb="24">
      <t>イドウ</t>
    </rPh>
    <rPh sb="24" eb="26">
      <t>ジカン</t>
    </rPh>
    <phoneticPr fontId="2"/>
  </si>
  <si>
    <r>
      <t>夜間支援従事者</t>
    </r>
    <r>
      <rPr>
        <sz val="10"/>
        <color indexed="8"/>
        <rFont val="HGSｺﾞｼｯｸM"/>
        <family val="3"/>
        <charset val="128"/>
      </rPr>
      <t>を
配置している場所</t>
    </r>
    <rPh sb="0" eb="2">
      <t>ヤカン</t>
    </rPh>
    <rPh sb="2" eb="4">
      <t>シエン</t>
    </rPh>
    <rPh sb="4" eb="7">
      <t>ジュウジシャ</t>
    </rPh>
    <rPh sb="9" eb="11">
      <t>ハイチ</t>
    </rPh>
    <rPh sb="15" eb="17">
      <t>バショ</t>
    </rPh>
    <phoneticPr fontId="2"/>
  </si>
  <si>
    <r>
      <t xml:space="preserve">夜間支援従事者
</t>
    </r>
    <r>
      <rPr>
        <sz val="9"/>
        <color indexed="8"/>
        <rFont val="HGSｺﾞｼｯｸM"/>
        <family val="3"/>
        <charset val="128"/>
      </rPr>
      <t>③</t>
    </r>
    <phoneticPr fontId="2"/>
  </si>
  <si>
    <r>
      <t xml:space="preserve">夜間支援従事者
</t>
    </r>
    <r>
      <rPr>
        <sz val="9"/>
        <color indexed="8"/>
        <rFont val="HGSｺﾞｼｯｸM"/>
        <family val="3"/>
        <charset val="128"/>
      </rPr>
      <t>②</t>
    </r>
    <phoneticPr fontId="2"/>
  </si>
  <si>
    <r>
      <t xml:space="preserve">夜間支援従事者
</t>
    </r>
    <r>
      <rPr>
        <sz val="9"/>
        <color indexed="8"/>
        <rFont val="HGSｺﾞｼｯｸM"/>
        <family val="3"/>
        <charset val="128"/>
      </rPr>
      <t>①</t>
    </r>
    <phoneticPr fontId="2"/>
  </si>
  <si>
    <t>当該住居で
想定される
夜間支援体制
（夜勤・宿直）</t>
    <rPh sb="0" eb="2">
      <t>トウガイ</t>
    </rPh>
    <rPh sb="2" eb="4">
      <t>ジュウキョ</t>
    </rPh>
    <rPh sb="6" eb="8">
      <t>ソウテイ</t>
    </rPh>
    <rPh sb="12" eb="14">
      <t>ヤカン</t>
    </rPh>
    <rPh sb="14" eb="16">
      <t>シエン</t>
    </rPh>
    <rPh sb="16" eb="18">
      <t>タイセイ</t>
    </rPh>
    <rPh sb="20" eb="22">
      <t>ヤキン</t>
    </rPh>
    <rPh sb="23" eb="25">
      <t>トノイ</t>
    </rPh>
    <phoneticPr fontId="2"/>
  </si>
  <si>
    <t>１人の夜間支援従事者が支援を行う
利用者の数（人）</t>
    <rPh sb="1" eb="2">
      <t>ニン</t>
    </rPh>
    <rPh sb="7" eb="10">
      <t>ジュウジシャ</t>
    </rPh>
    <rPh sb="11" eb="13">
      <t>シエン</t>
    </rPh>
    <rPh sb="14" eb="15">
      <t>オコナ</t>
    </rPh>
    <rPh sb="17" eb="20">
      <t>リヨウシャ</t>
    </rPh>
    <rPh sb="21" eb="22">
      <t>カズ</t>
    </rPh>
    <rPh sb="23" eb="24">
      <t>ニン</t>
    </rPh>
    <phoneticPr fontId="2"/>
  </si>
  <si>
    <t>夜間支援の
対象者数
（人）</t>
    <rPh sb="6" eb="9">
      <t>タイショウシャ</t>
    </rPh>
    <rPh sb="9" eb="10">
      <t>スウ</t>
    </rPh>
    <phoneticPr fontId="2"/>
  </si>
  <si>
    <t>夜間支援の対象者数
及び夜間支援従事者の
配置状況</t>
    <rPh sb="12" eb="14">
      <t>ヤカン</t>
    </rPh>
    <rPh sb="14" eb="16">
      <t>シエン</t>
    </rPh>
    <rPh sb="16" eb="19">
      <t>ジュウジシャ</t>
    </rPh>
    <rPh sb="21" eb="23">
      <t>ハイチ</t>
    </rPh>
    <rPh sb="23" eb="25">
      <t>ジョウキョウ</t>
    </rPh>
    <phoneticPr fontId="2"/>
  </si>
  <si>
    <t>１　新規　　　　　　　　２　変更　　　　　　　　３　終了</t>
    <phoneticPr fontId="86"/>
  </si>
  <si>
    <t>１　事業所名</t>
    <phoneticPr fontId="2"/>
  </si>
  <si>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</si>
  <si>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</si>
  <si>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人員配置体制加算　算定の可否</t>
    <rPh sb="0" eb="2">
      <t>ジンイン</t>
    </rPh>
    <rPh sb="2" eb="4">
      <t>ハイチ</t>
    </rPh>
    <rPh sb="4" eb="6">
      <t>タイセイ</t>
    </rPh>
    <rPh sb="6" eb="8">
      <t>カサン</t>
    </rPh>
    <rPh sb="9" eb="11">
      <t>サンテイ</t>
    </rPh>
    <rPh sb="12" eb="14">
      <t>カヒ</t>
    </rPh>
    <phoneticPr fontId="2"/>
  </si>
  <si>
    <t>※当該事業所における基準上置くべき従業者＋加配している特定従業者数</t>
    <phoneticPr fontId="2"/>
  </si>
  <si>
    <t>時間</t>
    <rPh sb="0" eb="2">
      <t>ジカン</t>
    </rPh>
    <phoneticPr fontId="2"/>
  </si>
  <si>
    <t>勤務延べ
時間数</t>
    <rPh sb="0" eb="3">
      <t>キンムノ</t>
    </rPh>
    <rPh sb="5" eb="8">
      <t>ジカンスウ</t>
    </rPh>
    <phoneticPr fontId="86"/>
  </si>
  <si>
    <t>人数</t>
    <rPh sb="0" eb="2">
      <t>ニンズウ</t>
    </rPh>
    <phoneticPr fontId="86"/>
  </si>
  <si>
    <t>世話人等</t>
    <rPh sb="0" eb="3">
      <t>セワニン</t>
    </rPh>
    <rPh sb="3" eb="4">
      <t>トウ</t>
    </rPh>
    <phoneticPr fontId="2"/>
  </si>
  <si>
    <t>○実際の特定従業者数</t>
    <rPh sb="1" eb="3">
      <t>ジッサイ</t>
    </rPh>
    <rPh sb="4" eb="6">
      <t>トクテイ</t>
    </rPh>
    <rPh sb="6" eb="9">
      <t>ジュウギョウシャ</t>
    </rPh>
    <rPh sb="9" eb="10">
      <t>スウ</t>
    </rPh>
    <phoneticPr fontId="86"/>
  </si>
  <si>
    <t>世話人等</t>
    <rPh sb="0" eb="3">
      <t>セワニン</t>
    </rPh>
    <rPh sb="3" eb="4">
      <t>ナド</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</si>
  <si>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86"/>
  </si>
  <si>
    <t>調整数（c）</t>
    <rPh sb="0" eb="2">
      <t>チョウセイ</t>
    </rPh>
    <rPh sb="2" eb="3">
      <t>スウ</t>
    </rPh>
    <phoneticPr fontId="2"/>
  </si>
  <si>
    <t>世話人等（ｂ）</t>
    <rPh sb="0" eb="3">
      <t>セワニン</t>
    </rPh>
    <rPh sb="3" eb="4">
      <t>ナド</t>
    </rPh>
    <phoneticPr fontId="2"/>
  </si>
  <si>
    <t>○人員配置体制加算の算定において必要な加配数</t>
    <rPh sb="16" eb="18">
      <t>ヒツヨウ</t>
    </rPh>
    <phoneticPr fontId="86"/>
  </si>
  <si>
    <t>合計（a）</t>
    <rPh sb="0" eb="2">
      <t>ゴウケイ</t>
    </rPh>
    <phoneticPr fontId="2"/>
  </si>
  <si>
    <t>生活支援員</t>
    <rPh sb="0" eb="2">
      <t>セイカツ</t>
    </rPh>
    <rPh sb="2" eb="5">
      <t>シエンイン</t>
    </rPh>
    <phoneticPr fontId="2"/>
  </si>
  <si>
    <t>世話人</t>
    <rPh sb="0" eb="3">
      <t>セワニン</t>
    </rPh>
    <phoneticPr fontId="2"/>
  </si>
  <si>
    <t>○基準上置くべき従業者数</t>
    <phoneticPr fontId="86"/>
  </si>
  <si>
    <t>７　人員配置の状況</t>
    <rPh sb="2" eb="4">
      <t>ジンイン</t>
    </rPh>
    <rPh sb="4" eb="6">
      <t>ハイチ</t>
    </rPh>
    <rPh sb="7" eb="9">
      <t>ジョウキョウ</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</si>
  <si>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</si>
  <si>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６　人員体制</t>
    <rPh sb="2" eb="4">
      <t>ジンイン</t>
    </rPh>
    <rPh sb="4" eb="6">
      <t>タイセイ</t>
    </rPh>
    <phoneticPr fontId="2"/>
  </si>
  <si>
    <t>※　新設の場合は推定値</t>
    <rPh sb="2" eb="4">
      <t>シンセツ</t>
    </rPh>
    <rPh sb="5" eb="7">
      <t>バアイ</t>
    </rPh>
    <rPh sb="8" eb="11">
      <t>スイテイチ</t>
    </rPh>
    <phoneticPr fontId="2"/>
  </si>
  <si>
    <t>前年度の利用者数の
平均値</t>
    <rPh sb="0" eb="3">
      <t>ゼンネンド</t>
    </rPh>
    <rPh sb="4" eb="7">
      <t>リヨウシャ</t>
    </rPh>
    <rPh sb="7" eb="8">
      <t>スウ</t>
    </rPh>
    <rPh sb="10" eb="12">
      <t>ヘイキン</t>
    </rPh>
    <rPh sb="12" eb="13">
      <t>チ</t>
    </rPh>
    <phoneticPr fontId="2"/>
  </si>
  <si>
    <t>５　利用者数</t>
    <rPh sb="2" eb="5">
      <t>リヨウシャ</t>
    </rPh>
    <rPh sb="5" eb="6">
      <t>スウ</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</si>
  <si>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</si>
  <si>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４　申請する加算区分</t>
    <rPh sb="2" eb="4">
      <t>シンセイ</t>
    </rPh>
    <rPh sb="6" eb="8">
      <t>カサン</t>
    </rPh>
    <rPh sb="8" eb="10">
      <t>クブン</t>
    </rPh>
    <phoneticPr fontId="2"/>
  </si>
  <si>
    <t>３　サービス種別</t>
    <rPh sb="6" eb="8">
      <t>シュベツ</t>
    </rPh>
    <phoneticPr fontId="2"/>
  </si>
  <si>
    <t>１　新規　　　　　　　　　２　変更　　　　　　　　　　３　終了</t>
    <rPh sb="2" eb="4">
      <t>シンキ</t>
    </rPh>
    <rPh sb="15" eb="17">
      <t>ヘンコウ</t>
    </rPh>
    <rPh sb="29" eb="31">
      <t>シュウリョウ</t>
    </rPh>
    <phoneticPr fontId="2"/>
  </si>
  <si>
    <t>１　法人・事業所の名称</t>
    <rPh sb="2" eb="4">
      <t>ホウジン</t>
    </rPh>
    <rPh sb="5" eb="8">
      <t>ジギョウショ</t>
    </rPh>
    <rPh sb="9" eb="11">
      <t>メイショウ</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</si>
  <si>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</si>
  <si>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2"/>
  </si>
  <si>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</si>
  <si>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
  </si>
  <si>
    <t>1週間に当該事業所における常勤職員の勤務すべき時間数（就業規則上に定める時間数）</t>
    <phoneticPr fontId="75"/>
  </si>
  <si>
    <t>世話人・生活支援員の合計</t>
    <rPh sb="0" eb="3">
      <t>セワニン</t>
    </rPh>
    <rPh sb="4" eb="6">
      <t>セイカツ</t>
    </rPh>
    <rPh sb="6" eb="9">
      <t>シエンイン</t>
    </rPh>
    <rPh sb="10" eb="12">
      <t>ゴウケイ</t>
    </rPh>
    <phoneticPr fontId="2"/>
  </si>
  <si>
    <t>土</t>
    <rPh sb="0" eb="1">
      <t>ド</t>
    </rPh>
    <phoneticPr fontId="2"/>
  </si>
  <si>
    <t>金</t>
    <rPh sb="0" eb="1">
      <t>キン</t>
    </rPh>
    <phoneticPr fontId="2"/>
  </si>
  <si>
    <t>木</t>
    <rPh sb="0" eb="1">
      <t>モク</t>
    </rPh>
    <phoneticPr fontId="2"/>
  </si>
  <si>
    <t>水</t>
    <rPh sb="0" eb="1">
      <t>スイ</t>
    </rPh>
    <phoneticPr fontId="2"/>
  </si>
  <si>
    <t>火</t>
    <rPh sb="0" eb="1">
      <t>カ</t>
    </rPh>
    <phoneticPr fontId="2"/>
  </si>
  <si>
    <t>月</t>
    <rPh sb="0" eb="1">
      <t>ゲツ</t>
    </rPh>
    <phoneticPr fontId="2"/>
  </si>
  <si>
    <t>兼務先</t>
    <rPh sb="0" eb="2">
      <t>ケンム</t>
    </rPh>
    <rPh sb="2" eb="3">
      <t>サキ</t>
    </rPh>
    <phoneticPr fontId="75"/>
  </si>
  <si>
    <t>特定従業者換算後の人数</t>
    <rPh sb="0" eb="2">
      <t>トクテイ</t>
    </rPh>
    <rPh sb="2" eb="5">
      <t>ジュウギョウシャ</t>
    </rPh>
    <rPh sb="5" eb="7">
      <t>カンザン</t>
    </rPh>
    <rPh sb="7" eb="8">
      <t>ゴ</t>
    </rPh>
    <rPh sb="9" eb="11">
      <t>ニンズウ</t>
    </rPh>
    <phoneticPr fontId="2"/>
  </si>
  <si>
    <t>週平均の勤務時間</t>
    <rPh sb="0" eb="3">
      <t>シュウヘイキン</t>
    </rPh>
    <rPh sb="4" eb="6">
      <t>キンム</t>
    </rPh>
    <rPh sb="6" eb="8">
      <t>ジカン</t>
    </rPh>
    <phoneticPr fontId="2"/>
  </si>
  <si>
    <t>4週の合計</t>
    <rPh sb="1" eb="2">
      <t>シュウ</t>
    </rPh>
    <rPh sb="3" eb="5">
      <t>ゴウケイ</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</si>
  <si>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</si>
  <si>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</si>
  <si>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</si>
  <si>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</si>
  <si>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勤務形態</t>
    <rPh sb="0" eb="2">
      <t>キンム</t>
    </rPh>
    <rPh sb="2" eb="4">
      <t>ケイタイ</t>
    </rPh>
    <phoneticPr fontId="2"/>
  </si>
  <si>
    <t>加配する特定従業者（世話人等）の勤務体制一覧表</t>
    <rPh sb="0" eb="2">
      <t>カハイ</t>
    </rPh>
    <rPh sb="4" eb="6">
      <t>トクテイ</t>
    </rPh>
    <rPh sb="6" eb="9">
      <t>ジュウギョウシャ</t>
    </rPh>
    <rPh sb="10" eb="12">
      <t>セワ</t>
    </rPh>
    <rPh sb="12" eb="14">
      <t>ニンナド</t>
    </rPh>
    <phoneticPr fontId="75"/>
  </si>
  <si>
    <t>総合計</t>
    <rPh sb="0" eb="1">
      <t>ソウ</t>
    </rPh>
    <rPh sb="1" eb="3">
      <t>ゴウケイ</t>
    </rPh>
    <phoneticPr fontId="2"/>
  </si>
  <si>
    <t>サービス管理
責任者</t>
    <phoneticPr fontId="2"/>
  </si>
  <si>
    <t>夜間及び深夜の時間帯以外の時間帯</t>
    <rPh sb="10" eb="12">
      <t>イガイ</t>
    </rPh>
    <rPh sb="13" eb="15">
      <t>ジカン</t>
    </rPh>
    <rPh sb="15" eb="16">
      <t>タイ</t>
    </rPh>
    <phoneticPr fontId="75"/>
  </si>
  <si>
    <t>常勤換算後の人数</t>
    <rPh sb="0" eb="2">
      <t>ジョウキン</t>
    </rPh>
    <rPh sb="2" eb="4">
      <t>カンザン</t>
    </rPh>
    <rPh sb="4" eb="5">
      <t>ゴ</t>
    </rPh>
    <rPh sb="6" eb="8">
      <t>ニンズウ</t>
    </rPh>
    <phoneticPr fontId="2"/>
  </si>
  <si>
    <t>従業者の勤務体制一覧表</t>
    <phoneticPr fontId="75"/>
  </si>
  <si>
    <t>20:1</t>
    <phoneticPr fontId="2"/>
  </si>
  <si>
    <t>7.5:1</t>
    <phoneticPr fontId="2"/>
  </si>
  <si>
    <t>30:1</t>
    <phoneticPr fontId="2"/>
  </si>
  <si>
    <t>12:1</t>
    <phoneticPr fontId="2"/>
  </si>
  <si>
    <t>算定要件に対しての加配状況</t>
    <phoneticPr fontId="2"/>
  </si>
  <si>
    <t>算定要件に対しての加配状況</t>
    <rPh sb="0" eb="4">
      <t>サンテイヨウケン</t>
    </rPh>
    <rPh sb="5" eb="6">
      <t>タイ</t>
    </rPh>
    <rPh sb="9" eb="11">
      <t>カハイ</t>
    </rPh>
    <rPh sb="11" eb="13">
      <t>ジョウキョウ</t>
    </rPh>
    <phoneticPr fontId="2"/>
  </si>
  <si>
    <t>加配状況</t>
    <rPh sb="0" eb="2">
      <t>カハイ</t>
    </rPh>
    <rPh sb="2" eb="4">
      <t>ジョウキョウ</t>
    </rPh>
    <phoneticPr fontId="2"/>
  </si>
  <si>
    <t>不足調整数</t>
    <rPh sb="0" eb="2">
      <t>フソク</t>
    </rPh>
    <rPh sb="2" eb="4">
      <t>チョウセイ</t>
    </rPh>
    <rPh sb="4" eb="5">
      <t>スウ</t>
    </rPh>
    <phoneticPr fontId="2"/>
  </si>
  <si>
    <t>不足加配数</t>
    <rPh sb="0" eb="2">
      <t>フソク</t>
    </rPh>
    <rPh sb="2" eb="4">
      <t>カハイ</t>
    </rPh>
    <rPh sb="4" eb="5">
      <t>スウ</t>
    </rPh>
    <phoneticPr fontId="2"/>
  </si>
  <si>
    <t>勤務延べ時間</t>
    <rPh sb="0" eb="3">
      <t>キンムノ</t>
    </rPh>
    <rPh sb="4" eb="6">
      <t>ジカン</t>
    </rPh>
    <phoneticPr fontId="2"/>
  </si>
  <si>
    <t>特定従業者数</t>
    <rPh sb="0" eb="5">
      <t>トクテイジュウギョウシャ</t>
    </rPh>
    <rPh sb="5" eb="6">
      <t>スウ</t>
    </rPh>
    <phoneticPr fontId="2"/>
  </si>
  <si>
    <t>20:1の場合</t>
    <rPh sb="5" eb="7">
      <t>バアイ</t>
    </rPh>
    <phoneticPr fontId="2"/>
  </si>
  <si>
    <t>7.5:1の場合</t>
    <rPh sb="6" eb="8">
      <t>バアイ</t>
    </rPh>
    <phoneticPr fontId="2"/>
  </si>
  <si>
    <t>30:1の場合</t>
    <rPh sb="5" eb="7">
      <t>バアイ</t>
    </rPh>
    <phoneticPr fontId="2"/>
  </si>
  <si>
    <t>12:1の場合</t>
    <rPh sb="5" eb="7">
      <t>バアイ</t>
    </rPh>
    <phoneticPr fontId="2"/>
  </si>
  <si>
    <t>日中サービス支援型</t>
    <rPh sb="0" eb="2">
      <t>ニッチュウ</t>
    </rPh>
    <rPh sb="6" eb="9">
      <t>シエンガタ</t>
    </rPh>
    <phoneticPr fontId="2"/>
  </si>
  <si>
    <t>介護包括サービス型・外部サービス利用型</t>
    <rPh sb="0" eb="4">
      <t>カイゴホウカツ</t>
    </rPh>
    <rPh sb="8" eb="9">
      <t>ガタ</t>
    </rPh>
    <rPh sb="10" eb="12">
      <t>ガイブ</t>
    </rPh>
    <rPh sb="16" eb="19">
      <t>リヨウガタ</t>
    </rPh>
    <phoneticPr fontId="2"/>
  </si>
  <si>
    <t>調整数：</t>
    <rPh sb="0" eb="2">
      <t>チョウセイ</t>
    </rPh>
    <rPh sb="2" eb="3">
      <t>スウ</t>
    </rPh>
    <phoneticPr fontId="2"/>
  </si>
  <si>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2"/>
  </si>
  <si>
    <t>７　人員配置体制加算の算定における必要加配数</t>
    <rPh sb="2" eb="10">
      <t>ジンインハイチタイセイカサン</t>
    </rPh>
    <rPh sb="11" eb="13">
      <t>サンテイ</t>
    </rPh>
    <rPh sb="17" eb="19">
      <t>ヒツヨウ</t>
    </rPh>
    <rPh sb="19" eb="21">
      <t>カハイ</t>
    </rPh>
    <rPh sb="21" eb="22">
      <t>スウ</t>
    </rPh>
    <phoneticPr fontId="2"/>
  </si>
  <si>
    <t>生活支援員</t>
    <rPh sb="0" eb="2">
      <t>セイカツ</t>
    </rPh>
    <rPh sb="2" eb="4">
      <t>シエン</t>
    </rPh>
    <rPh sb="4" eb="5">
      <t>イン</t>
    </rPh>
    <phoneticPr fontId="2"/>
  </si>
  <si>
    <t>世話人５：１</t>
    <phoneticPr fontId="2"/>
  </si>
  <si>
    <t>世話人等</t>
    <rPh sb="3" eb="4">
      <t>ナド</t>
    </rPh>
    <phoneticPr fontId="2"/>
  </si>
  <si>
    <t>世話人６：１</t>
    <phoneticPr fontId="2"/>
  </si>
  <si>
    <t>③新設又は増改築等の時点から１年以上</t>
    <phoneticPr fontId="2"/>
  </si>
  <si>
    <t>勤務延べ
時間数</t>
    <rPh sb="0" eb="3">
      <t>キンムノ</t>
    </rPh>
    <rPh sb="5" eb="8">
      <t>ジカンスウ</t>
    </rPh>
    <phoneticPr fontId="2"/>
  </si>
  <si>
    <t>特定従業者数換算による人数</t>
    <rPh sb="0" eb="6">
      <t>トクテイジュウギョウシャスウ</t>
    </rPh>
    <rPh sb="6" eb="8">
      <t>カンサン</t>
    </rPh>
    <rPh sb="11" eb="13">
      <t>ニンズウ</t>
    </rPh>
    <phoneticPr fontId="2"/>
  </si>
  <si>
    <t>勤務延べ
時間</t>
    <rPh sb="0" eb="3">
      <t>キンムノ</t>
    </rPh>
    <rPh sb="5" eb="7">
      <t>ジカン</t>
    </rPh>
    <phoneticPr fontId="2"/>
  </si>
  <si>
    <t>常勤換算に
よる人数</t>
    <rPh sb="0" eb="2">
      <t>ジョウキン</t>
    </rPh>
    <rPh sb="2" eb="4">
      <t>カンサン</t>
    </rPh>
    <rPh sb="8" eb="10">
      <t>ニンズウ</t>
    </rPh>
    <phoneticPr fontId="2"/>
  </si>
  <si>
    <t>②新設又は増改築等の時点から６か月以上１年未満</t>
    <phoneticPr fontId="2"/>
  </si>
  <si>
    <t>特定従業者数換算数</t>
    <rPh sb="0" eb="5">
      <t>トクテイジュウギョウシャ</t>
    </rPh>
    <rPh sb="5" eb="6">
      <t>スウ</t>
    </rPh>
    <rPh sb="6" eb="9">
      <t>カンサンスウ</t>
    </rPh>
    <phoneticPr fontId="2"/>
  </si>
  <si>
    <t>特定従業者用の勤務延べ時間数</t>
    <rPh sb="0" eb="2">
      <t>トクテイ</t>
    </rPh>
    <rPh sb="2" eb="5">
      <t>ジュウギョウシャ</t>
    </rPh>
    <rPh sb="5" eb="6">
      <t>ヨウ</t>
    </rPh>
    <rPh sb="7" eb="9">
      <t>キンム</t>
    </rPh>
    <phoneticPr fontId="2"/>
  </si>
  <si>
    <t>常勤換算数</t>
    <rPh sb="0" eb="4">
      <t>ジョウキンカンサン</t>
    </rPh>
    <rPh sb="4" eb="5">
      <t>スウ</t>
    </rPh>
    <phoneticPr fontId="2"/>
  </si>
  <si>
    <t>①新設又は増改築等の時点から６か月未満</t>
    <phoneticPr fontId="2"/>
  </si>
  <si>
    <t>６　加配している特定従業者数</t>
    <rPh sb="2" eb="4">
      <t>カハイ</t>
    </rPh>
    <rPh sb="8" eb="10">
      <t>トクテイ</t>
    </rPh>
    <rPh sb="10" eb="13">
      <t>ジュウギョウシャ</t>
    </rPh>
    <rPh sb="13" eb="14">
      <t>スウ</t>
    </rPh>
    <phoneticPr fontId="2"/>
  </si>
  <si>
    <t>５　当該事業所における基準上置くべき従業者数</t>
    <rPh sb="2" eb="4">
      <t>トウガイ</t>
    </rPh>
    <rPh sb="4" eb="7">
      <t>ジギョウショ</t>
    </rPh>
    <phoneticPr fontId="2"/>
  </si>
  <si>
    <t>４　基準上置くべき従業者数</t>
    <rPh sb="2" eb="4">
      <t>キジュン</t>
    </rPh>
    <rPh sb="4" eb="5">
      <t>ジョウ</t>
    </rPh>
    <rPh sb="5" eb="6">
      <t>オ</t>
    </rPh>
    <rPh sb="9" eb="12">
      <t>ジュウギョウシャ</t>
    </rPh>
    <rPh sb="12" eb="13">
      <t>スウ</t>
    </rPh>
    <phoneticPr fontId="2"/>
  </si>
  <si>
    <t>２　運営状況</t>
    <rPh sb="2" eb="4">
      <t>ウンエイ</t>
    </rPh>
    <rPh sb="4" eb="6">
      <t>ジョウキョウ</t>
    </rPh>
    <phoneticPr fontId="121"/>
  </si>
  <si>
    <t>計</t>
    <rPh sb="0" eb="1">
      <t>ケイ</t>
    </rPh>
    <phoneticPr fontId="2"/>
  </si>
  <si>
    <t>定員増人数</t>
    <rPh sb="0" eb="2">
      <t>テイイン</t>
    </rPh>
    <rPh sb="2" eb="3">
      <t>ゾウ</t>
    </rPh>
    <rPh sb="3" eb="5">
      <t>ニンズウ</t>
    </rPh>
    <phoneticPr fontId="2"/>
  </si>
  <si>
    <t>個人居宅介護利用者（再掲）</t>
    <phoneticPr fontId="75"/>
  </si>
  <si>
    <t>　</t>
    <phoneticPr fontId="2"/>
  </si>
  <si>
    <t>日中サービス支援型事業所</t>
    <rPh sb="0" eb="2">
      <t>ニッチュウ</t>
    </rPh>
    <rPh sb="6" eb="8">
      <t>シエン</t>
    </rPh>
    <rPh sb="8" eb="9">
      <t>ガタ</t>
    </rPh>
    <rPh sb="9" eb="11">
      <t>ジギョウ</t>
    </rPh>
    <rPh sb="11" eb="12">
      <t>ショ</t>
    </rPh>
    <phoneticPr fontId="2"/>
  </si>
  <si>
    <t>利用者数（平均）</t>
    <rPh sb="0" eb="3">
      <t>リヨウシャ</t>
    </rPh>
    <rPh sb="3" eb="4">
      <t>スウ</t>
    </rPh>
    <rPh sb="5" eb="7">
      <t>ヘイキン</t>
    </rPh>
    <phoneticPr fontId="75"/>
  </si>
  <si>
    <t>外部サービス利用型事業所</t>
    <rPh sb="0" eb="2">
      <t>ガイブ</t>
    </rPh>
    <rPh sb="6" eb="9">
      <t>リヨウガタ</t>
    </rPh>
    <rPh sb="9" eb="11">
      <t>ジギョウ</t>
    </rPh>
    <rPh sb="11" eb="12">
      <t>ショ</t>
    </rPh>
    <phoneticPr fontId="2"/>
  </si>
  <si>
    <t>区分１以下</t>
    <rPh sb="0" eb="2">
      <t>クブン</t>
    </rPh>
    <rPh sb="3" eb="5">
      <t>イカ</t>
    </rPh>
    <phoneticPr fontId="2"/>
  </si>
  <si>
    <t>介護サービス包括型事業所</t>
    <rPh sb="0" eb="2">
      <t>カイゴ</t>
    </rPh>
    <rPh sb="9" eb="11">
      <t>ジギョウ</t>
    </rPh>
    <rPh sb="11" eb="12">
      <t>ショ</t>
    </rPh>
    <phoneticPr fontId="2"/>
  </si>
  <si>
    <t>３　利用者数</t>
    <rPh sb="2" eb="5">
      <t>リヨウシャ</t>
    </rPh>
    <rPh sb="5" eb="6">
      <t>スウ</t>
    </rPh>
    <phoneticPr fontId="2"/>
  </si>
  <si>
    <t>１　サービス類型</t>
    <rPh sb="6" eb="8">
      <t>ルイケイ</t>
    </rPh>
    <phoneticPr fontId="2"/>
  </si>
  <si>
    <t>定員</t>
    <rPh sb="0" eb="2">
      <t>テイイン</t>
    </rPh>
    <phoneticPr fontId="121"/>
  </si>
  <si>
    <t>事業所番号</t>
    <rPh sb="0" eb="3">
      <t>ジギョウショ</t>
    </rPh>
    <rPh sb="3" eb="5">
      <t>バンゴウ</t>
    </rPh>
    <phoneticPr fontId="121"/>
  </si>
  <si>
    <t>法人・事業所名</t>
    <rPh sb="0" eb="2">
      <t>ホウジン</t>
    </rPh>
    <rPh sb="3" eb="6">
      <t>ジギョウショ</t>
    </rPh>
    <rPh sb="6" eb="7">
      <t>メイ</t>
    </rPh>
    <phoneticPr fontId="121"/>
  </si>
  <si>
    <t>○</t>
    <phoneticPr fontId="2"/>
  </si>
  <si>
    <t>生活支援員C</t>
    <rPh sb="0" eb="2">
      <t>セイカツ</t>
    </rPh>
    <rPh sb="2" eb="4">
      <t>シエン</t>
    </rPh>
    <rPh sb="4" eb="5">
      <t>イン</t>
    </rPh>
    <phoneticPr fontId="75"/>
  </si>
  <si>
    <t>生活支援員B</t>
    <rPh sb="0" eb="2">
      <t>セイカツ</t>
    </rPh>
    <rPh sb="2" eb="4">
      <t>シエン</t>
    </rPh>
    <rPh sb="4" eb="5">
      <t>イン</t>
    </rPh>
    <phoneticPr fontId="75"/>
  </si>
  <si>
    <t>生活支援員A</t>
    <rPh sb="0" eb="2">
      <t>セイカツ</t>
    </rPh>
    <rPh sb="2" eb="4">
      <t>シエン</t>
    </rPh>
    <rPh sb="4" eb="5">
      <t>イン</t>
    </rPh>
    <phoneticPr fontId="75"/>
  </si>
  <si>
    <t>世話人B</t>
    <rPh sb="0" eb="2">
      <t>セワ</t>
    </rPh>
    <rPh sb="2" eb="3">
      <t>ニン</t>
    </rPh>
    <phoneticPr fontId="75"/>
  </si>
  <si>
    <t>世話人A</t>
    <rPh sb="0" eb="3">
      <t>セワニン</t>
    </rPh>
    <phoneticPr fontId="75"/>
  </si>
  <si>
    <t>生活支援員E</t>
    <rPh sb="0" eb="2">
      <t>セイカツ</t>
    </rPh>
    <rPh sb="2" eb="4">
      <t>シエン</t>
    </rPh>
    <rPh sb="4" eb="5">
      <t>イン</t>
    </rPh>
    <phoneticPr fontId="75"/>
  </si>
  <si>
    <t>生活支援員D</t>
    <rPh sb="0" eb="2">
      <t>セイカツ</t>
    </rPh>
    <rPh sb="2" eb="4">
      <t>シエン</t>
    </rPh>
    <rPh sb="4" eb="5">
      <t>イン</t>
    </rPh>
    <phoneticPr fontId="75"/>
  </si>
  <si>
    <t>世話人E</t>
    <rPh sb="0" eb="2">
      <t>セワ</t>
    </rPh>
    <rPh sb="2" eb="3">
      <t>ニン</t>
    </rPh>
    <phoneticPr fontId="75"/>
  </si>
  <si>
    <t>世話人D</t>
    <rPh sb="0" eb="2">
      <t>セワ</t>
    </rPh>
    <rPh sb="2" eb="3">
      <t>ニン</t>
    </rPh>
    <phoneticPr fontId="75"/>
  </si>
  <si>
    <t>世話人C</t>
    <rPh sb="0" eb="2">
      <t>セワ</t>
    </rPh>
    <rPh sb="2" eb="3">
      <t>ニン</t>
    </rPh>
    <phoneticPr fontId="75"/>
  </si>
  <si>
    <t>世話人A</t>
    <rPh sb="0" eb="2">
      <t>セワ</t>
    </rPh>
    <rPh sb="2" eb="3">
      <t>ニン</t>
    </rPh>
    <phoneticPr fontId="75"/>
  </si>
  <si>
    <t>サービス管理責任者</t>
    <rPh sb="4" eb="6">
      <t>カンリ</t>
    </rPh>
    <rPh sb="6" eb="9">
      <t>セキニンシャ</t>
    </rPh>
    <phoneticPr fontId="2"/>
  </si>
  <si>
    <t>管理者</t>
    <rPh sb="0" eb="3">
      <t>カンリシャ</t>
    </rPh>
    <phoneticPr fontId="2"/>
  </si>
  <si>
    <t>○</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</si>
  <si>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</si>
  <si>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5"/>
  </si>
  <si>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</si>
  <si>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15"/>
  </si>
  <si>
    <t>区分毎平均利用者総数</t>
    <rPh sb="0" eb="2">
      <t>クブン</t>
    </rPh>
    <rPh sb="2" eb="3">
      <t>ゴト</t>
    </rPh>
    <rPh sb="3" eb="5">
      <t>ヘイキン</t>
    </rPh>
    <rPh sb="5" eb="8">
      <t>リヨウシャ</t>
    </rPh>
    <rPh sb="8" eb="10">
      <t>ソウスウ</t>
    </rPh>
    <phoneticPr fontId="2"/>
  </si>
  <si>
    <t>名</t>
    <rPh sb="0" eb="1">
      <t>メイ</t>
    </rPh>
    <phoneticPr fontId="121"/>
  </si>
  <si>
    <t>項目毎
平均利用者数</t>
    <rPh sb="0" eb="2">
      <t>コウモク</t>
    </rPh>
    <rPh sb="2" eb="3">
      <t>ゴト</t>
    </rPh>
    <rPh sb="4" eb="6">
      <t>ヘイキン</t>
    </rPh>
    <rPh sb="6" eb="8">
      <t>リヨウ</t>
    </rPh>
    <rPh sb="8" eb="9">
      <t>シャ</t>
    </rPh>
    <rPh sb="9" eb="10">
      <t>スウ</t>
    </rPh>
    <phoneticPr fontId="121"/>
  </si>
  <si>
    <t>日</t>
    <rPh sb="0" eb="1">
      <t>ニチ</t>
    </rPh>
    <phoneticPr fontId="121"/>
  </si>
  <si>
    <t>計</t>
    <rPh sb="0" eb="1">
      <t>ケイ</t>
    </rPh>
    <phoneticPr fontId="121"/>
  </si>
  <si>
    <t>３月</t>
    <rPh sb="1" eb="2">
      <t>ガツ</t>
    </rPh>
    <phoneticPr fontId="121"/>
  </si>
  <si>
    <t>２月</t>
    <rPh sb="1" eb="2">
      <t>ガツ</t>
    </rPh>
    <phoneticPr fontId="121"/>
  </si>
  <si>
    <t>１月</t>
    <rPh sb="1" eb="2">
      <t>ガツ</t>
    </rPh>
    <phoneticPr fontId="121"/>
  </si>
  <si>
    <t>12月</t>
    <rPh sb="2" eb="3">
      <t>ガツ</t>
    </rPh>
    <phoneticPr fontId="121"/>
  </si>
  <si>
    <t>11月</t>
    <rPh sb="2" eb="3">
      <t>ガツ</t>
    </rPh>
    <phoneticPr fontId="121"/>
  </si>
  <si>
    <t>10月</t>
    <rPh sb="2" eb="3">
      <t>ガツ</t>
    </rPh>
    <phoneticPr fontId="121"/>
  </si>
  <si>
    <t>９月</t>
    <rPh sb="1" eb="2">
      <t>ガツ</t>
    </rPh>
    <phoneticPr fontId="121"/>
  </si>
  <si>
    <t>８月</t>
    <rPh sb="1" eb="2">
      <t>ガツ</t>
    </rPh>
    <phoneticPr fontId="121"/>
  </si>
  <si>
    <t>７月</t>
    <rPh sb="1" eb="2">
      <t>ガツ</t>
    </rPh>
    <phoneticPr fontId="121"/>
  </si>
  <si>
    <t>６月</t>
    <rPh sb="1" eb="2">
      <t>ガツ</t>
    </rPh>
    <phoneticPr fontId="121"/>
  </si>
  <si>
    <t>５月</t>
    <rPh sb="1" eb="2">
      <t>ガツ</t>
    </rPh>
    <phoneticPr fontId="121"/>
  </si>
  <si>
    <t>４月</t>
    <rPh sb="1" eb="2">
      <t>ガツ</t>
    </rPh>
    <phoneticPr fontId="121"/>
  </si>
  <si>
    <t>個人居宅介護等利用者</t>
    <rPh sb="6" eb="7">
      <t>ナド</t>
    </rPh>
    <phoneticPr fontId="2"/>
  </si>
  <si>
    <t>定員増人数</t>
    <phoneticPr fontId="2"/>
  </si>
  <si>
    <t>利用者数</t>
    <rPh sb="0" eb="3">
      <t>リヨウシャ</t>
    </rPh>
    <rPh sb="3" eb="4">
      <t>スウ</t>
    </rPh>
    <phoneticPr fontId="2"/>
  </si>
  <si>
    <t>定員増人数</t>
  </si>
  <si>
    <t>開所日数</t>
    <rPh sb="0" eb="2">
      <t>カイショ</t>
    </rPh>
    <rPh sb="2" eb="4">
      <t>ニッスウ</t>
    </rPh>
    <phoneticPr fontId="121"/>
  </si>
  <si>
    <t>延べ利用人数</t>
    <phoneticPr fontId="2"/>
  </si>
  <si>
    <t>５　前年度の平均利用者数</t>
    <rPh sb="2" eb="5">
      <t>ゼンネンド</t>
    </rPh>
    <rPh sb="6" eb="8">
      <t>ヘイキン</t>
    </rPh>
    <rPh sb="8" eb="10">
      <t>リヨウ</t>
    </rPh>
    <rPh sb="10" eb="11">
      <t>シャ</t>
    </rPh>
    <rPh sb="11" eb="12">
      <t>スウ</t>
    </rPh>
    <phoneticPr fontId="121"/>
  </si>
  <si>
    <t>※１　該当する類型の欄のプルダウンで○を選択する</t>
    <phoneticPr fontId="2"/>
  </si>
  <si>
    <t>日中サービス支援型</t>
    <rPh sb="0" eb="2">
      <t>ニッチュウ</t>
    </rPh>
    <rPh sb="6" eb="9">
      <t>シエンガタ</t>
    </rPh>
    <phoneticPr fontId="121"/>
  </si>
  <si>
    <t>外部サービス利用型</t>
    <rPh sb="0" eb="2">
      <t>ガイブ</t>
    </rPh>
    <rPh sb="6" eb="9">
      <t>リヨウガタ</t>
    </rPh>
    <phoneticPr fontId="121"/>
  </si>
  <si>
    <t>事業所名</t>
    <rPh sb="0" eb="3">
      <t>ジギョウショ</t>
    </rPh>
    <rPh sb="3" eb="4">
      <t>メイ</t>
    </rPh>
    <phoneticPr fontId="121"/>
  </si>
  <si>
    <t>介護サービス包括型</t>
    <rPh sb="0" eb="2">
      <t>カイゴ</t>
    </rPh>
    <rPh sb="6" eb="8">
      <t>ホウカツ</t>
    </rPh>
    <rPh sb="8" eb="9">
      <t>ガタ</t>
    </rPh>
    <phoneticPr fontId="121"/>
  </si>
  <si>
    <t>法人名</t>
    <rPh sb="0" eb="2">
      <t>ホウジン</t>
    </rPh>
    <rPh sb="2" eb="3">
      <t>メイ</t>
    </rPh>
    <phoneticPr fontId="121"/>
  </si>
  <si>
    <t>２　事業所類型</t>
    <rPh sb="2" eb="5">
      <t>ジギョウショ</t>
    </rPh>
    <rPh sb="5" eb="7">
      <t>ルイケイ</t>
    </rPh>
    <phoneticPr fontId="121"/>
  </si>
  <si>
    <t>１　事業者名等</t>
    <rPh sb="2" eb="5">
      <t>ジギョウシャ</t>
    </rPh>
    <rPh sb="5" eb="6">
      <t>メイ</t>
    </rPh>
    <rPh sb="6" eb="7">
      <t>トウ</t>
    </rPh>
    <phoneticPr fontId="121"/>
  </si>
  <si>
    <t>月</t>
    <rPh sb="0" eb="1">
      <t>ツキ</t>
    </rPh>
    <phoneticPr fontId="121"/>
  </si>
  <si>
    <t>年</t>
    <rPh sb="0" eb="1">
      <t>ネン</t>
    </rPh>
    <phoneticPr fontId="121"/>
  </si>
  <si>
    <t>令和</t>
    <rPh sb="0" eb="2">
      <t>レイワ</t>
    </rPh>
    <phoneticPr fontId="121"/>
  </si>
  <si>
    <t>（参考表）</t>
    <rPh sb="3" eb="4">
      <t>ヒョウ</t>
    </rPh>
    <phoneticPr fontId="2"/>
  </si>
  <si>
    <t>２　障害者の日常生活及び社会生活を総合的に支援するための法律に基づく指定障害福祉サービスの事業等の人員、設備及び運営に関する基準（平成18年厚生労働省令第171号）に定める員数の夜間支援従事者に加え、夜勤を行う夜間支援従事者を配置する場合、共同生活住居ごとに配置の有無を記載してください。</t>
    <rPh sb="83" eb="84">
      <t>サダ</t>
    </rPh>
    <rPh sb="86" eb="88">
      <t>インスウ</t>
    </rPh>
    <rPh sb="89" eb="91">
      <t>ヤカン</t>
    </rPh>
    <rPh sb="91" eb="93">
      <t>シエン</t>
    </rPh>
    <rPh sb="93" eb="96">
      <t>ジュウジシャ</t>
    </rPh>
    <rPh sb="97" eb="98">
      <t>クワ</t>
    </rPh>
    <rPh sb="100" eb="102">
      <t>ヤキン</t>
    </rPh>
    <rPh sb="103" eb="104">
      <t>オコナ</t>
    </rPh>
    <rPh sb="105" eb="107">
      <t>ヤカン</t>
    </rPh>
    <rPh sb="107" eb="109">
      <t>シエン</t>
    </rPh>
    <rPh sb="113" eb="115">
      <t>ハイチ</t>
    </rPh>
    <rPh sb="117" eb="119">
      <t>バアイ</t>
    </rPh>
    <rPh sb="121" eb="123">
      <t>セイカツ</t>
    </rPh>
    <rPh sb="123" eb="125">
      <t>ジュウキョ</t>
    </rPh>
    <rPh sb="128" eb="130">
      <t>ハイチ</t>
    </rPh>
    <rPh sb="131" eb="133">
      <t>ウム</t>
    </rPh>
    <rPh sb="134" eb="136">
      <t>キサイ</t>
    </rPh>
    <phoneticPr fontId="2"/>
  </si>
  <si>
    <t>１　「異動区分」欄については、該当する番号に○を付してください。</t>
    <rPh sb="3" eb="5">
      <t>イドウ</t>
    </rPh>
    <rPh sb="5" eb="7">
      <t>クブン</t>
    </rPh>
    <rPh sb="8" eb="9">
      <t>ラン</t>
    </rPh>
    <rPh sb="15" eb="17">
      <t>ガイトウ</t>
    </rPh>
    <rPh sb="19" eb="21">
      <t>バンゴウ</t>
    </rPh>
    <rPh sb="24" eb="25">
      <t>フ</t>
    </rPh>
    <phoneticPr fontId="2"/>
  </si>
  <si>
    <t>備考</t>
    <rPh sb="0" eb="2">
      <t>ビコウ</t>
    </rPh>
    <phoneticPr fontId="66"/>
  </si>
  <si>
    <t>共同生活住居の名称</t>
    <rPh sb="0" eb="2">
      <t>キョウドウ</t>
    </rPh>
    <rPh sb="2" eb="4">
      <t>セイカツ</t>
    </rPh>
    <rPh sb="4" eb="6">
      <t>ジュウキョ</t>
    </rPh>
    <rPh sb="7" eb="9">
      <t>メイショウ</t>
    </rPh>
    <phoneticPr fontId="2"/>
  </si>
  <si>
    <t>３　夜勤職員の加配状況</t>
    <rPh sb="2" eb="4">
      <t>ヤキン</t>
    </rPh>
    <rPh sb="4" eb="6">
      <t>ショクイン</t>
    </rPh>
    <rPh sb="7" eb="9">
      <t>カハイ</t>
    </rPh>
    <rPh sb="9" eb="11">
      <t>ジョウキョウ</t>
    </rPh>
    <phoneticPr fontId="2"/>
  </si>
  <si>
    <t>１　新規　　　　　　　　２　変更　　　　　　　　３　終了</t>
    <rPh sb="2" eb="4">
      <t>シンキ</t>
    </rPh>
    <rPh sb="14" eb="16">
      <t>ヘンコウ</t>
    </rPh>
    <rPh sb="26" eb="28">
      <t>シュウリョウ</t>
    </rPh>
    <phoneticPr fontId="2"/>
  </si>
  <si>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2"/>
  </si>
  <si>
    <r>
      <rPr>
        <b/>
        <sz val="10"/>
        <rFont val="HGSｺﾞｼｯｸM"/>
        <family val="3"/>
        <charset val="128"/>
      </rPr>
      <t>注</t>
    </r>
    <r>
      <rPr>
        <sz val="10"/>
        <rFont val="HGSｺﾞｼｯｸM"/>
        <family val="3"/>
        <charset val="128"/>
      </rPr>
      <t>　届出に係る看護職員は、指定障害福祉サービス基準に規定されている常勤換算方法により配置が定められた員数の従業者に加えて配置されている者に限る。</t>
    </r>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0" eb="52">
      <t>インスウ</t>
    </rPh>
    <rPh sb="53" eb="56">
      <t>ジュウギョウシャ</t>
    </rPh>
    <rPh sb="57" eb="58">
      <t>クワ</t>
    </rPh>
    <rPh sb="60" eb="62">
      <t>ハイチ</t>
    </rPh>
    <rPh sb="67" eb="68">
      <t>シャ</t>
    </rPh>
    <rPh sb="69" eb="70">
      <t>カギ</t>
    </rPh>
    <phoneticPr fontId="2"/>
  </si>
  <si>
    <t>４　利用者の数</t>
    <rPh sb="2" eb="5">
      <t>リヨウシャ</t>
    </rPh>
    <rPh sb="6" eb="7">
      <t>カズ</t>
    </rPh>
    <phoneticPr fontId="2"/>
  </si>
  <si>
    <t>３　看護職員の配置状況</t>
    <rPh sb="7" eb="9">
      <t>ハイチ</t>
    </rPh>
    <rPh sb="9" eb="11">
      <t>ジョウキョウ</t>
    </rPh>
    <phoneticPr fontId="2"/>
  </si>
  <si>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2"/>
  </si>
  <si>
    <t>※添付書類：社会福祉士又は精神保健福祉士の資格証</t>
    <rPh sb="1" eb="3">
      <t>テンプ</t>
    </rPh>
    <rPh sb="3" eb="5">
      <t>ショルイ</t>
    </rPh>
    <rPh sb="21" eb="23">
      <t>シカク</t>
    </rPh>
    <rPh sb="23" eb="24">
      <t>ショウ</t>
    </rPh>
    <phoneticPr fontId="86"/>
  </si>
  <si>
    <t>合計</t>
    <rPh sb="0" eb="2">
      <t>ゴウケイ</t>
    </rPh>
    <phoneticPr fontId="86"/>
  </si>
  <si>
    <t>サテライト②</t>
    <phoneticPr fontId="86"/>
  </si>
  <si>
    <t>サテライト①</t>
    <phoneticPr fontId="86"/>
  </si>
  <si>
    <t>住居</t>
    <rPh sb="0" eb="2">
      <t>ジュウキョ</t>
    </rPh>
    <phoneticPr fontId="2"/>
  </si>
  <si>
    <t>住居③</t>
    <rPh sb="0" eb="2">
      <t>ジュウキョ</t>
    </rPh>
    <phoneticPr fontId="86"/>
  </si>
  <si>
    <t>住居②</t>
    <rPh sb="0" eb="2">
      <t>ジュウキョ</t>
    </rPh>
    <phoneticPr fontId="86"/>
  </si>
  <si>
    <t>住居①</t>
    <rPh sb="0" eb="2">
      <t>ジュウキョ</t>
    </rPh>
    <phoneticPr fontId="86"/>
  </si>
  <si>
    <t>入居者数</t>
    <rPh sb="0" eb="3">
      <t>ニュウキョシャ</t>
    </rPh>
    <rPh sb="3" eb="4">
      <t>スウ</t>
    </rPh>
    <phoneticPr fontId="86"/>
  </si>
  <si>
    <t>定員</t>
    <rPh sb="0" eb="2">
      <t>テイイン</t>
    </rPh>
    <phoneticPr fontId="86"/>
  </si>
  <si>
    <t>指定申請書　付表６の共同生活住居又は
サテライト型住居の番号及び名称</t>
    <rPh sb="16" eb="17">
      <t>マタ</t>
    </rPh>
    <rPh sb="24" eb="25">
      <t>ガタ</t>
    </rPh>
    <rPh sb="25" eb="27">
      <t>ジュウキョ</t>
    </rPh>
    <phoneticPr fontId="86"/>
  </si>
  <si>
    <t>２．移行支援住居として登録する共同生活住居</t>
    <rPh sb="2" eb="8">
      <t>イコウシエンジュウキョ</t>
    </rPh>
    <rPh sb="11" eb="13">
      <t>トウロク</t>
    </rPh>
    <rPh sb="15" eb="17">
      <t>キョウドウ</t>
    </rPh>
    <rPh sb="17" eb="19">
      <t>セイカツ</t>
    </rPh>
    <rPh sb="19" eb="21">
      <t>ジュウキョ</t>
    </rPh>
    <phoneticPr fontId="86"/>
  </si>
  <si>
    <t>可　・　不可</t>
    <rPh sb="0" eb="1">
      <t>カ</t>
    </rPh>
    <rPh sb="4" eb="6">
      <t>フカ</t>
    </rPh>
    <phoneticPr fontId="86"/>
  </si>
  <si>
    <t>配置割合の基準を満たす
確認の可否</t>
    <rPh sb="0" eb="4">
      <t>ハイチワリアイ</t>
    </rPh>
    <rPh sb="5" eb="7">
      <t>キジュン</t>
    </rPh>
    <rPh sb="8" eb="9">
      <t>ミ</t>
    </rPh>
    <rPh sb="12" eb="14">
      <t>カクニン</t>
    </rPh>
    <rPh sb="15" eb="17">
      <t>カヒ</t>
    </rPh>
    <phoneticPr fontId="86"/>
  </si>
  <si>
    <t>配置割合　（別添にて確認）</t>
    <rPh sb="0" eb="2">
      <t>ハイチ</t>
    </rPh>
    <rPh sb="2" eb="4">
      <t>ワリアイ</t>
    </rPh>
    <rPh sb="6" eb="8">
      <t>ベッテン</t>
    </rPh>
    <rPh sb="10" eb="12">
      <t>カクニン</t>
    </rPh>
    <phoneticPr fontId="86"/>
  </si>
  <si>
    <t>(2)</t>
    <phoneticPr fontId="86"/>
  </si>
  <si>
    <t>有（世話人・生活支援員）　
・　無</t>
    <rPh sb="0" eb="1">
      <t>アリ</t>
    </rPh>
    <rPh sb="2" eb="5">
      <t>セワニン</t>
    </rPh>
    <rPh sb="6" eb="11">
      <t>セイカツシエンイン</t>
    </rPh>
    <rPh sb="16" eb="17">
      <t>ナ</t>
    </rPh>
    <phoneticPr fontId="8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</si>
  <si>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6"/>
  </si>
  <si>
    <t>有　・　無</t>
    <rPh sb="0" eb="1">
      <t>アリ</t>
    </rPh>
    <rPh sb="4" eb="5">
      <t>ナ</t>
    </rPh>
    <phoneticPr fontId="86"/>
  </si>
  <si>
    <t>社会福祉士又は精神保健福祉士の資格要件の確認</t>
    <phoneticPr fontId="86"/>
  </si>
  <si>
    <t>氏名</t>
    <rPh sb="0" eb="2">
      <t>シメイ</t>
    </rPh>
    <phoneticPr fontId="86"/>
  </si>
  <si>
    <t>二人目</t>
    <rPh sb="0" eb="2">
      <t>フタリ</t>
    </rPh>
    <rPh sb="2" eb="3">
      <t>メ</t>
    </rPh>
    <phoneticPr fontId="86"/>
  </si>
  <si>
    <t>一人目</t>
    <rPh sb="0" eb="2">
      <t>ヒトリ</t>
    </rPh>
    <rPh sb="2" eb="3">
      <t>メ</t>
    </rPh>
    <phoneticPr fontId="86"/>
  </si>
  <si>
    <t>移行支援住居に加配する
常勤・専従のサービス管理責任者
（複数名記載可、欄が不足する場合は
別紙用紙にて提出すること）</t>
    <rPh sb="0" eb="2">
      <t>イコウ</t>
    </rPh>
    <rPh sb="2" eb="4">
      <t>シエン</t>
    </rPh>
    <rPh sb="4" eb="6">
      <t>ジュウキョ</t>
    </rPh>
    <rPh sb="7" eb="9">
      <t>カハイ</t>
    </rPh>
    <rPh sb="12" eb="14">
      <t>ジョウキン</t>
    </rPh>
    <rPh sb="15" eb="17">
      <t>センジュウ</t>
    </rPh>
    <rPh sb="29" eb="32">
      <t>フクスウメイ</t>
    </rPh>
    <rPh sb="32" eb="34">
      <t>キサイ</t>
    </rPh>
    <rPh sb="34" eb="35">
      <t>カ</t>
    </rPh>
    <rPh sb="36" eb="37">
      <t>ラン</t>
    </rPh>
    <rPh sb="38" eb="40">
      <t>フソク</t>
    </rPh>
    <rPh sb="42" eb="44">
      <t>バアイ</t>
    </rPh>
    <rPh sb="46" eb="48">
      <t>ベッシ</t>
    </rPh>
    <rPh sb="48" eb="50">
      <t>ヨウシ</t>
    </rPh>
    <rPh sb="52" eb="54">
      <t>テイシュツ</t>
    </rPh>
    <phoneticPr fontId="2"/>
  </si>
  <si>
    <t>(1)</t>
    <phoneticPr fontId="8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</si>
  <si>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6"/>
  </si>
  <si>
    <t>１．人員配置体制の確認</t>
    <rPh sb="9" eb="11">
      <t>カクニン</t>
    </rPh>
    <phoneticPr fontId="8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</si>
  <si>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</si>
  <si>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　　年　　月　　日</t>
    <rPh sb="2" eb="3">
      <t>ネン</t>
    </rPh>
    <rPh sb="5" eb="6">
      <t>ツキ</t>
    </rPh>
    <rPh sb="8" eb="9">
      <t>ヒ</t>
    </rPh>
    <phoneticPr fontId="86"/>
  </si>
  <si>
    <t>８　移行支援住居におけるサービス管理責任者の配置要件の可否</t>
    <rPh sb="2" eb="8">
      <t>イコウシエンジュウキョ</t>
    </rPh>
    <rPh sb="27" eb="29">
      <t>カヒ</t>
    </rPh>
    <phoneticPr fontId="86"/>
  </si>
  <si>
    <t>名</t>
    <rPh sb="0" eb="1">
      <t>メイ</t>
    </rPh>
    <phoneticPr fontId="2"/>
  </si>
  <si>
    <t>サービス管理責任者</t>
    <rPh sb="4" eb="9">
      <t>カンリセキニンシャ</t>
    </rPh>
    <phoneticPr fontId="2"/>
  </si>
  <si>
    <t>人数</t>
    <rPh sb="0" eb="2">
      <t>ニンズウ</t>
    </rPh>
    <phoneticPr fontId="2"/>
  </si>
  <si>
    <t>７　実際のサービス管理責任者の人員配置</t>
    <rPh sb="2" eb="4">
      <t>ジッサイ</t>
    </rPh>
    <rPh sb="9" eb="14">
      <t>カンリセキニンシャ</t>
    </rPh>
    <rPh sb="15" eb="17">
      <t>ジンイン</t>
    </rPh>
    <rPh sb="17" eb="19">
      <t>ハイチ</t>
    </rPh>
    <phoneticPr fontId="2"/>
  </si>
  <si>
    <t>６　必要なサービス管理責任者の人員配置</t>
    <rPh sb="2" eb="4">
      <t>ヒツヨウ</t>
    </rPh>
    <rPh sb="9" eb="14">
      <t>カンリセキニンシャ</t>
    </rPh>
    <rPh sb="15" eb="17">
      <t>ジンイン</t>
    </rPh>
    <rPh sb="17" eb="19">
      <t>ハイチ</t>
    </rPh>
    <phoneticPr fontId="2"/>
  </si>
  <si>
    <t>　　　で計算された必要配置数に基づいて人員を配置すること</t>
    <rPh sb="4" eb="6">
      <t>ケイサン</t>
    </rPh>
    <rPh sb="9" eb="11">
      <t>ヒツヨウ</t>
    </rPh>
    <rPh sb="11" eb="13">
      <t>ハイチ</t>
    </rPh>
    <rPh sb="13" eb="14">
      <t>スウ</t>
    </rPh>
    <rPh sb="15" eb="16">
      <t>モト</t>
    </rPh>
    <phoneticPr fontId="121"/>
  </si>
  <si>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</si>
  <si>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</si>
  <si>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5"/>
  </si>
  <si>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</si>
  <si>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15"/>
  </si>
  <si>
    <t>平均利用者数</t>
    <rPh sb="0" eb="2">
      <t>ヘイキン</t>
    </rPh>
    <rPh sb="2" eb="4">
      <t>リヨウ</t>
    </rPh>
    <rPh sb="4" eb="5">
      <t>シャ</t>
    </rPh>
    <rPh sb="5" eb="6">
      <t>スウ</t>
    </rPh>
    <phoneticPr fontId="121"/>
  </si>
  <si>
    <t>区分６</t>
    <rPh sb="0" eb="2">
      <t>クブン</t>
    </rPh>
    <phoneticPr fontId="121"/>
  </si>
  <si>
    <t>区分５</t>
    <rPh sb="0" eb="2">
      <t>クブン</t>
    </rPh>
    <phoneticPr fontId="121"/>
  </si>
  <si>
    <t>区分４</t>
    <rPh sb="0" eb="2">
      <t>クブン</t>
    </rPh>
    <phoneticPr fontId="121"/>
  </si>
  <si>
    <t>区分３</t>
    <rPh sb="0" eb="2">
      <t>クブン</t>
    </rPh>
    <phoneticPr fontId="121"/>
  </si>
  <si>
    <t>区分２</t>
    <rPh sb="0" eb="2">
      <t>クブン</t>
    </rPh>
    <phoneticPr fontId="121"/>
  </si>
  <si>
    <t>区分１以下</t>
    <rPh sb="0" eb="2">
      <t>クブン</t>
    </rPh>
    <rPh sb="3" eb="5">
      <t>イカ</t>
    </rPh>
    <phoneticPr fontId="121"/>
  </si>
  <si>
    <t>延べ利用人数</t>
    <rPh sb="0" eb="1">
      <t>ノ</t>
    </rPh>
    <rPh sb="2" eb="4">
      <t>リヨウ</t>
    </rPh>
    <rPh sb="4" eb="6">
      <t>ニンズウ</t>
    </rPh>
    <phoneticPr fontId="121"/>
  </si>
  <si>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1"/>
  </si>
  <si>
    <t>※３　①の場合は４のみ入力、②又は③の場合は５のみ入力すること</t>
    <phoneticPr fontId="2"/>
  </si>
  <si>
    <t>合計</t>
    <rPh sb="0" eb="2">
      <t>ゴウケイ</t>
    </rPh>
    <phoneticPr fontId="121"/>
  </si>
  <si>
    <t>※２　該当する欄のプルダウンで○を選択する</t>
    <phoneticPr fontId="2"/>
  </si>
  <si>
    <t>③新設又は増改築等の時点から１年以上</t>
    <rPh sb="8" eb="9">
      <t>トウ</t>
    </rPh>
    <phoneticPr fontId="121"/>
  </si>
  <si>
    <t>②新設又は増改築等の時点から６か月以上１年未満</t>
    <phoneticPr fontId="121"/>
  </si>
  <si>
    <t>①新設又は増改築等の時点から６か月未満</t>
    <phoneticPr fontId="12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</si>
  <si>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1"/>
  </si>
  <si>
    <t>３　運営状況</t>
    <rPh sb="2" eb="4">
      <t>ウンエイ</t>
    </rPh>
    <rPh sb="4" eb="6">
      <t>ジョウキョウ</t>
    </rPh>
    <phoneticPr fontId="121"/>
  </si>
  <si>
    <t>（別紙）</t>
    <rPh sb="1" eb="3">
      <t>ベッシ</t>
    </rPh>
    <phoneticPr fontId="2"/>
  </si>
  <si>
    <r>
      <rPr>
        <b/>
        <sz val="10"/>
        <rFont val="HGSｺﾞｼｯｸM"/>
        <family val="3"/>
        <charset val="128"/>
      </rPr>
      <t>注４</t>
    </r>
    <r>
      <rPr>
        <sz val="10"/>
        <rFont val="HGSｺﾞｼｯｸM"/>
        <family val="3"/>
        <charset val="128"/>
      </rPr>
      <t>　「研修の受講状況」欄には、①受講が修了又は受講中の場合は「有」を、②受講していない場合は「無」を記載してください。</t>
    </r>
    <phoneticPr fontId="86"/>
  </si>
  <si>
    <r>
      <rPr>
        <b/>
        <sz val="10"/>
        <rFont val="HGSｺﾞｼｯｸM"/>
        <family val="3"/>
        <charset val="128"/>
      </rPr>
      <t>注３</t>
    </r>
    <r>
      <rPr>
        <sz val="10"/>
        <rFont val="HGSｺﾞｼｯｸM"/>
        <family val="3"/>
        <charset val="128"/>
      </rPr>
      <t>　サービス管理責任者と生活支援員を兼務する者については、同じ者であっても、サービス管理責任者と生活支援員それぞれ別に記載してください。</t>
    </r>
    <phoneticPr fontId="86"/>
  </si>
  <si>
    <r>
      <rPr>
        <b/>
        <sz val="10"/>
        <rFont val="HGSｺﾞｼｯｸM"/>
        <family val="3"/>
        <charset val="128"/>
      </rPr>
      <t>注２</t>
    </r>
    <r>
      <rPr>
        <sz val="10"/>
        <rFont val="HGSｺﾞｼｯｸM"/>
        <family val="3"/>
        <charset val="128"/>
      </rPr>
      <t>　「職種」欄は、サービス管理責任者又は生活支援員の別を記載してください（地域移行支援員や世話人等は含まれません。）。</t>
    </r>
    <phoneticPr fontId="86"/>
  </si>
  <si>
    <r>
      <rPr>
        <b/>
        <sz val="10"/>
        <rFont val="HGSｺﾞｼｯｸM"/>
        <family val="3"/>
        <charset val="128"/>
      </rPr>
      <t>注１</t>
    </r>
    <r>
      <rPr>
        <sz val="10"/>
        <rFont val="HGSｺﾞｼｯｸM"/>
        <family val="3"/>
        <charset val="128"/>
      </rPr>
      <t>　「職員配置」欄は、サービス管理責任者又は生活支援員として従事する当該事業所の全ての職員について記載してください。</t>
    </r>
    <phoneticPr fontId="8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</si>
  <si>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</si>
  <si>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t>
    <phoneticPr fontId="86"/>
  </si>
  <si>
    <t>人</t>
    <rPh sb="0" eb="1">
      <t>ニン</t>
    </rPh>
    <phoneticPr fontId="86"/>
  </si>
  <si>
    <r>
      <t>基礎研修の終了者の
数及び割合</t>
    </r>
    <r>
      <rPr>
        <sz val="8"/>
        <rFont val="HGSｺﾞｼｯｸM"/>
        <family val="3"/>
        <charset val="128"/>
      </rPr>
      <t>※２</t>
    </r>
    <phoneticPr fontId="86"/>
  </si>
  <si>
    <r>
      <t>実践研修の終了者の数</t>
    </r>
    <r>
      <rPr>
        <sz val="8"/>
        <rFont val="HGSｺﾞｼｯｸM"/>
        <family val="3"/>
        <charset val="128"/>
      </rPr>
      <t>※１</t>
    </r>
    <rPh sb="0" eb="2">
      <t>ジッセン</t>
    </rPh>
    <rPh sb="2" eb="4">
      <t>ケンシュウ</t>
    </rPh>
    <rPh sb="5" eb="8">
      <t>シュウリョウシャ</t>
    </rPh>
    <rPh sb="9" eb="10">
      <t>カズ</t>
    </rPh>
    <phoneticPr fontId="2"/>
  </si>
  <si>
    <t>　１　新規　　　　２　変更　　　　３　終了</t>
    <rPh sb="3" eb="5">
      <t>シンキ</t>
    </rPh>
    <rPh sb="11" eb="13">
      <t>ヘンコウ</t>
    </rPh>
    <rPh sb="19" eb="21">
      <t>シュウリョウ</t>
    </rPh>
    <phoneticPr fontId="2"/>
  </si>
  <si>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2"/>
  </si>
  <si>
    <t>１　介護サービス包括型　　　２　外部サービス利用型　　　　３　日中サービス支援型　</t>
    <rPh sb="2" eb="4">
      <t>カイゴ</t>
    </rPh>
    <rPh sb="8" eb="10">
      <t>ホウカツ</t>
    </rPh>
    <rPh sb="10" eb="11">
      <t>ガタ</t>
    </rPh>
    <rPh sb="16" eb="18">
      <t>ガイブ</t>
    </rPh>
    <rPh sb="22" eb="25">
      <t>リヨウガタ</t>
    </rPh>
    <rPh sb="31" eb="33">
      <t>ニッチュウ</t>
    </rPh>
    <rPh sb="37" eb="40">
      <t>シエンガタ</t>
    </rPh>
    <phoneticPr fontId="2"/>
  </si>
  <si>
    <t>人</t>
    <rPh sb="0" eb="1">
      <t>ニン</t>
    </rPh>
    <phoneticPr fontId="2"/>
  </si>
  <si>
    <t>・・・</t>
    <phoneticPr fontId="2"/>
  </si>
  <si>
    <t>②　精神保健福祉士</t>
    <phoneticPr fontId="2"/>
  </si>
  <si>
    <t>③　公認心理師等</t>
    <phoneticPr fontId="2"/>
  </si>
  <si>
    <t>①　社会福祉士</t>
    <phoneticPr fontId="2"/>
  </si>
  <si>
    <r>
      <rPr>
        <b/>
        <sz val="10"/>
        <rFont val="HGSｺﾞｼｯｸM"/>
        <family val="3"/>
        <charset val="128"/>
      </rPr>
      <t>注１</t>
    </r>
    <r>
      <rPr>
        <sz val="10"/>
        <rFont val="HGSｺﾞｼｯｸM"/>
        <family val="3"/>
        <charset val="128"/>
      </rPr>
      <t>　「異動区分」欄については、該当する番号に○を付してください。</t>
    </r>
    <rPh sb="0" eb="1">
      <t>チュウ</t>
    </rPh>
    <rPh sb="4" eb="6">
      <t>イドウ</t>
    </rPh>
    <rPh sb="6" eb="8">
      <t>クブン</t>
    </rPh>
    <rPh sb="9" eb="10">
      <t>ラン</t>
    </rPh>
    <rPh sb="16" eb="18">
      <t>ガイトウ</t>
    </rPh>
    <rPh sb="20" eb="22">
      <t>バンゴウ</t>
    </rPh>
    <rPh sb="25" eb="26">
      <t>フ</t>
    </rPh>
    <phoneticPr fontId="2"/>
  </si>
  <si>
    <r>
      <rPr>
        <b/>
        <sz val="10"/>
        <rFont val="HGSｺﾞｼｯｸM"/>
        <family val="3"/>
        <charset val="128"/>
      </rPr>
      <t>注２</t>
    </r>
    <r>
      <rPr>
        <sz val="10"/>
        <rFont val="HGSｺﾞｼｯｸM"/>
        <family val="3"/>
        <charset val="128"/>
      </rPr>
      <t>　指定障害福祉サービス基準第135条、第171条において準用する第89条、第211条の3（第213条の11で準用する場合を含む）又は第213条の19に規定する運営規程を別途添付してください。</t>
    </r>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2"/>
  </si>
  <si>
    <r>
      <rPr>
        <b/>
        <sz val="10"/>
        <rFont val="HGSｺﾞｼｯｸM"/>
        <family val="3"/>
        <charset val="128"/>
      </rPr>
      <t>注４</t>
    </r>
    <r>
      <rPr>
        <sz val="10"/>
        <rFont val="HGSｺﾞｼｯｸM"/>
        <family val="3"/>
        <charset val="128"/>
      </rPr>
      <t>　従業者が有する資格について、当該資格を証する書類の写しを添付してください。</t>
    </r>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</si>
  <si>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r>
      <rPr>
        <b/>
        <sz val="10"/>
        <rFont val="HGSｺﾞｼｯｸM"/>
        <family val="3"/>
        <charset val="128"/>
      </rPr>
      <t>注３</t>
    </r>
    <r>
      <rPr>
        <sz val="10"/>
        <rFont val="HGSｺﾞｼｯｸM"/>
        <family val="3"/>
        <charset val="128"/>
      </rPr>
      <t>　公認心理師等には、「心理に関する支援を要する者に対する相談、助言、指導等の援助を行う能力を有する者」を含む。</t>
    </r>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7">
      <t>ノウリョク</t>
    </rPh>
    <rPh sb="48" eb="49">
      <t>ユウ</t>
    </rPh>
    <rPh sb="51" eb="52">
      <t>モノ</t>
    </rPh>
    <rPh sb="54" eb="55">
      <t>フク</t>
    </rPh>
    <phoneticPr fontId="2"/>
  </si>
  <si>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2"/>
  </si>
  <si>
    <t>年　　月　　日</t>
    <phoneticPr fontId="2"/>
  </si>
  <si>
    <r>
      <rPr>
        <b/>
        <sz val="10"/>
        <rFont val="HGSｺﾞｼｯｸM"/>
        <family val="3"/>
        <charset val="128"/>
      </rPr>
      <t>注１</t>
    </r>
    <r>
      <rPr>
        <sz val="10"/>
        <rFont val="HGSｺﾞｼｯｸM"/>
        <family val="3"/>
        <charset val="128"/>
      </rPr>
      <t xml:space="preserve">　「職員配置」欄は、サービス管理責任者又は生活支援員として従事する当該事業所の全ての職員について記載してください。
</t>
    </r>
    <r>
      <rPr>
        <b/>
        <sz val="10"/>
        <rFont val="HGSｺﾞｼｯｸM"/>
        <family val="3"/>
        <charset val="128"/>
      </rPr>
      <t>注２</t>
    </r>
    <r>
      <rPr>
        <sz val="10"/>
        <rFont val="HGSｺﾞｼｯｸM"/>
        <family val="3"/>
        <charset val="128"/>
      </rPr>
      <t xml:space="preserve">　「職種」欄は、サービス管理責任者又は生活支援員の別を記載してください（地域移行支援員や世話人等は含まれません。）。
</t>
    </r>
    <r>
      <rPr>
        <b/>
        <sz val="10"/>
        <rFont val="HGSｺﾞｼｯｸM"/>
        <family val="3"/>
        <charset val="128"/>
      </rPr>
      <t>注３</t>
    </r>
    <r>
      <rPr>
        <sz val="10"/>
        <rFont val="HGSｺﾞｼｯｸM"/>
        <family val="3"/>
        <charset val="128"/>
      </rPr>
      <t xml:space="preserve">　サービス管理責任者と生活支援員を兼務する者については、同じ者であっても、サービス管理責任者と生活支援員それぞれ別に記載してください。
</t>
    </r>
    <r>
      <rPr>
        <b/>
        <sz val="10"/>
        <rFont val="HGSｺﾞｼｯｸM"/>
        <family val="3"/>
        <charset val="128"/>
      </rPr>
      <t>注４</t>
    </r>
    <r>
      <rPr>
        <sz val="10"/>
        <rFont val="HGSｺﾞｼｯｸM"/>
        <family val="3"/>
        <charset val="128"/>
      </rPr>
      <t>　「研修の受講状況」欄には、①受講が修了又は受講中の場合は「有」を、②受講していない場合は「無」を記載してください。</t>
    </r>
    <rPh sb="98" eb="100">
      <t>チイキ</t>
    </rPh>
    <rPh sb="100" eb="10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</si>
</sst>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quot;人&quot;"/>
    <numFmt numFmtId="177" formatCode="0.0_);[Red]\(0.0\)"/>
    <numFmt numFmtId="178" formatCode="[&lt;=999]000;[&lt;=9999]000\-00;000\-0000"/>
    <numFmt numFmtId="179" formatCode="0.0_ "/>
    <numFmt numFmtId="180" formatCode="###########&quot;人&quot;"/>
    <numFmt numFmtId="181" formatCode="0.0000_ "/>
    <numFmt numFmtId="182" formatCode="0.0"/>
    <numFmt numFmtId="183" formatCode="0.00_);[Red]\(0.00\)"/>
    <numFmt numFmtId="184" formatCode="0.000;\0;0.000"/>
    <numFmt numFmtId="185" formatCode="0.0;\0;0.0"/>
    <numFmt numFmtId="186" formatCode="h:m"/>
    <numFmt numFmtId="187" formatCode="0_ ;[Red]\-0\ "/>
    <numFmt numFmtId="188" formatCode="0.0_ ;[Red]\-0.0\ "/>
    <numFmt numFmtId="189" formatCode="0.0&quot;人&quot;"/>
    <numFmt numFmtId="190" formatCode="0.00&quot;人&quot;"/>
    <numFmt numFmtId="191" formatCode="#,##0.0_ "/>
    <numFmt numFmtId="192" formatCode="#,##0_ "/>
    <numFmt numFmtId="193" formatCode="0_ "/>
  </numFmts>
  <fonts count="140">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sz val="10"/>
      <name val="ＭＳ ゴシック"/>
      <family val="3"/>
      <charset val="128"/>
    </font>
    <font>
      <sz val="9"/>
      <name val="ＭＳ ゴシック"/>
      <family val="3"/>
      <charset val="128"/>
    </font>
    <font>
      <sz val="11"/>
      <name val="ＭＳ 明朝"/>
      <family val="1"/>
      <charset val="128"/>
    </font>
    <font>
      <sz val="18"/>
      <name val="ＭＳ ゴシック"/>
      <family val="3"/>
      <charset val="128"/>
    </font>
    <font>
      <sz val="14"/>
      <name val="ＭＳ ゴシック"/>
      <family val="3"/>
      <charset val="128"/>
    </font>
    <font>
      <b/>
      <sz val="9"/>
      <color indexed="10"/>
      <name val="ＭＳ ゴシック"/>
      <family val="3"/>
      <charset val="128"/>
    </font>
    <font>
      <sz val="10"/>
      <name val="ＭＳ Ｐゴシック"/>
      <family val="3"/>
      <charset val="128"/>
    </font>
    <font>
      <sz val="8"/>
      <name val="ＭＳ Ｐゴシック"/>
      <family val="3"/>
      <charset val="128"/>
    </font>
    <font>
      <sz val="9"/>
      <name val="ＭＳ 明朝"/>
      <family val="1"/>
      <charset val="128"/>
    </font>
    <font>
      <sz val="14"/>
      <name val="ＭＳ 明朝"/>
      <family val="1"/>
      <charset val="128"/>
    </font>
    <font>
      <sz val="8"/>
      <name val="ＭＳ ゴシック"/>
      <family val="3"/>
      <charset val="128"/>
    </font>
    <font>
      <b/>
      <sz val="12"/>
      <name val="ＭＳ ゴシック"/>
      <family val="3"/>
      <charset val="128"/>
    </font>
    <font>
      <sz val="6"/>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6"/>
      <name val="ＭＳ ゴシック"/>
      <family val="3"/>
      <charset val="128"/>
    </font>
    <font>
      <sz val="16"/>
      <name val="ＭＳ 明朝"/>
      <family val="1"/>
      <charset val="128"/>
    </font>
    <font>
      <sz val="9"/>
      <name val="ＭＳ Ｐゴシック"/>
      <family val="3"/>
      <charset val="128"/>
    </font>
    <font>
      <sz val="14"/>
      <name val="HG丸ｺﾞｼｯｸM-PRO"/>
      <family val="3"/>
      <charset val="128"/>
    </font>
    <font>
      <sz val="11"/>
      <color rgb="FFFF0000"/>
      <name val="ＭＳ 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2"/>
      <color rgb="FFFF0000"/>
      <name val="ＭＳ ゴシック"/>
      <family val="3"/>
      <charset val="128"/>
    </font>
    <font>
      <sz val="11"/>
      <color theme="1"/>
      <name val="ＭＳ Ｐゴシック"/>
      <family val="3"/>
      <charset val="128"/>
    </font>
    <font>
      <sz val="12"/>
      <color indexed="9"/>
      <name val="ＭＳ ゴシック"/>
      <family val="3"/>
      <charset val="128"/>
    </font>
    <font>
      <sz val="11"/>
      <color theme="1"/>
      <name val="ＭＳ Ｐゴシック"/>
      <family val="3"/>
      <charset val="128"/>
      <scheme val="minor"/>
    </font>
    <font>
      <sz val="14"/>
      <name val="ＭＳ Ｐゴシック"/>
      <family val="3"/>
      <charset val="128"/>
    </font>
    <font>
      <sz val="9"/>
      <color theme="1"/>
      <name val="ＭＳ ゴシック"/>
      <family val="3"/>
      <charset val="128"/>
    </font>
    <font>
      <b/>
      <sz val="12"/>
      <name val="ＭＳ Ｐゴシック"/>
      <family val="3"/>
      <charset val="128"/>
    </font>
    <font>
      <sz val="10"/>
      <color rgb="FFFF0000"/>
      <name val="ＭＳ Ｐゴシック"/>
      <family val="3"/>
      <charset val="128"/>
    </font>
    <font>
      <b/>
      <sz val="11"/>
      <name val="ＭＳ 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11"/>
      <color rgb="FF000000"/>
      <name val="ＭＳ Ｐゴシック"/>
      <family val="3"/>
      <charset val="128"/>
    </font>
    <font>
      <sz val="12"/>
      <color theme="0"/>
      <name val="ＭＳ ゴシック"/>
      <family val="3"/>
      <charset val="128"/>
    </font>
    <font>
      <sz val="10"/>
      <color indexed="9"/>
      <name val="ＭＳ Ｐゴシック"/>
      <family val="3"/>
      <charset val="128"/>
    </font>
    <font>
      <b/>
      <sz val="14"/>
      <color rgb="FFFF0000"/>
      <name val="ＭＳ ゴシック"/>
      <family val="3"/>
      <charset val="128"/>
    </font>
    <font>
      <b/>
      <sz val="9"/>
      <color indexed="10"/>
      <name val="ＭＳ Ｐゴシック"/>
      <family val="3"/>
      <charset val="128"/>
    </font>
    <font>
      <sz val="11"/>
      <name val="HGｺﾞｼｯｸM"/>
      <family val="3"/>
      <charset val="128"/>
    </font>
    <font>
      <b/>
      <sz val="11"/>
      <name val="HGｺﾞｼｯｸM"/>
      <family val="3"/>
      <charset val="128"/>
    </font>
    <font>
      <sz val="6"/>
      <name val="ＭＳ Ｐゴシック"/>
      <family val="3"/>
      <charset val="128"/>
      <scheme val="minor"/>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sz val="12"/>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b/>
      <sz val="11"/>
      <color indexed="8"/>
      <name val="HGｺﾞｼｯｸM"/>
      <family val="3"/>
      <charset val="128"/>
    </font>
    <font>
      <sz val="10"/>
      <name val="ＭＳ Ｐゴシック"/>
      <family val="2"/>
      <charset val="128"/>
    </font>
    <font>
      <vertAlign val="superscript"/>
      <sz val="12"/>
      <color rgb="FF000000"/>
      <name val="HGｺﾞｼｯｸM"/>
      <family val="3"/>
      <charset val="128"/>
    </font>
    <font>
      <vertAlign val="superscript"/>
      <sz val="11"/>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6"/>
      <name val="ＭＳ Ｐゴシック"/>
      <family val="2"/>
      <charset val="128"/>
      <scheme val="minor"/>
    </font>
    <font>
      <vertAlign val="superscript"/>
      <sz val="12"/>
      <name val="HGｺﾞｼｯｸM"/>
      <family val="3"/>
      <charset val="128"/>
    </font>
    <font>
      <sz val="10"/>
      <color theme="1"/>
      <name val="HGｺﾞｼｯｸM"/>
      <family val="3"/>
      <charset val="128"/>
    </font>
    <font>
      <b/>
      <sz val="10"/>
      <color theme="1"/>
      <name val="HGｺﾞｼｯｸM"/>
      <family val="3"/>
      <charset val="128"/>
    </font>
    <font>
      <sz val="12"/>
      <color theme="1"/>
      <name val="HGｺﾞｼｯｸM"/>
      <family val="3"/>
      <charset val="128"/>
    </font>
    <font>
      <sz val="9"/>
      <color theme="1"/>
      <name val="HGｺﾞｼｯｸM"/>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4"/>
      <name val="HGSｺﾞｼｯｸM"/>
      <family val="3"/>
      <charset val="128"/>
    </font>
    <font>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4"/>
      <name val="HGSｺﾞｼｯｸM"/>
      <family val="3"/>
      <charset val="128"/>
    </font>
    <font>
      <sz val="8"/>
      <name val="HGｺﾞｼｯｸM"/>
      <family val="3"/>
      <charset val="128"/>
    </font>
    <font>
      <sz val="10"/>
      <name val="HGSｺﾞｼｯｸM"/>
      <family val="3"/>
      <charset val="128"/>
    </font>
    <font>
      <b/>
      <sz val="10"/>
      <name val="HGSｺﾞｼｯｸM"/>
      <family val="3"/>
      <charset val="128"/>
    </font>
    <font>
      <sz val="10"/>
      <color theme="1"/>
      <name val="HGSｺﾞｼｯｸM"/>
      <family val="3"/>
      <charset val="128"/>
    </font>
    <font>
      <b/>
      <sz val="10"/>
      <color theme="1"/>
      <name val="HGSｺﾞｼｯｸM"/>
      <family val="3"/>
      <charset val="128"/>
    </font>
    <font>
      <b/>
      <sz val="10"/>
      <color indexed="8"/>
      <name val="HGSｺﾞｼｯｸM"/>
      <family val="3"/>
      <charset val="128"/>
    </font>
    <font>
      <sz val="10"/>
      <color indexed="8"/>
      <name val="HGSｺﾞｼｯｸM"/>
      <family val="3"/>
      <charset val="128"/>
    </font>
    <font>
      <sz val="11"/>
      <color theme="1"/>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4"/>
      <color theme="1"/>
      <name val="HGSｺﾞｼｯｸM"/>
      <family val="3"/>
      <charset val="128"/>
    </font>
    <font>
      <sz val="11"/>
      <color theme="1"/>
      <name val="ＭＳ Ｐゴシック"/>
      <family val="2"/>
      <charset val="128"/>
      <scheme val="minor"/>
    </font>
    <font>
      <sz val="16"/>
      <name val="HGｺﾞｼｯｸM"/>
      <family val="3"/>
      <charset val="128"/>
    </font>
    <font>
      <sz val="11"/>
      <color theme="1"/>
      <name val="ＭＳ ゴシック"/>
      <family val="2"/>
      <charset val="128"/>
    </font>
    <font>
      <sz val="10"/>
      <color theme="1"/>
      <name val="ＭＳ 明朝"/>
      <family val="1"/>
      <charset val="128"/>
    </font>
    <font>
      <sz val="6"/>
      <color theme="1"/>
      <name val="ＭＳ ゴシック"/>
      <family val="3"/>
      <charset val="128"/>
    </font>
    <font>
      <b/>
      <sz val="10"/>
      <color theme="1"/>
      <name val="ＭＳ ゴシック"/>
      <family val="3"/>
      <charset val="128"/>
    </font>
    <font>
      <sz val="16"/>
      <color theme="1"/>
      <name val="ＭＳ 明朝"/>
      <family val="1"/>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sz val="12"/>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20"/>
      <color theme="1"/>
      <name val="ＭＳ ゴシック"/>
      <family val="3"/>
      <charset val="128"/>
    </font>
    <font>
      <b/>
      <sz val="9"/>
      <color rgb="FFFF0000"/>
      <name val="ＭＳ ゴシック"/>
      <family val="3"/>
      <charset val="128"/>
    </font>
    <font>
      <b/>
      <sz val="12"/>
      <color rgb="FFFF0000"/>
      <name val="HGSｺﾞｼｯｸM"/>
      <family val="3"/>
      <charset val="128"/>
    </font>
    <font>
      <sz val="12"/>
      <color theme="1"/>
      <name val="HGSｺﾞｼｯｸM"/>
      <family val="3"/>
      <charset val="128"/>
    </font>
    <font>
      <b/>
      <sz val="11"/>
      <color rgb="FFFF0000"/>
      <name val="ＭＳ 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11"/>
      <color rgb="FFFF0000"/>
      <name val="HGSｺﾞｼｯｸM"/>
      <family val="3"/>
      <charset val="128"/>
    </font>
    <font>
      <sz val="10"/>
      <color rgb="FFFF0000"/>
      <name val="HGSｺﾞｼｯｸM"/>
      <family val="3"/>
      <charset val="128"/>
    </font>
  </fonts>
  <fills count="35">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5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uble">
        <color indexed="64"/>
      </left>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hair">
        <color indexed="64"/>
      </top>
      <bottom/>
      <diagonal/>
    </border>
    <border>
      <left/>
      <right/>
      <top style="hair">
        <color indexed="64"/>
      </top>
      <bottom/>
      <diagonal/>
    </border>
    <border>
      <left style="medium">
        <color auto="1"/>
      </left>
      <right style="medium">
        <color auto="1"/>
      </right>
      <top style="hair">
        <color indexed="64"/>
      </top>
      <bottom/>
      <diagonal/>
    </border>
    <border>
      <left style="medium">
        <color indexed="64"/>
      </left>
      <right/>
      <top style="hair">
        <color indexed="64"/>
      </top>
      <bottom/>
      <diagonal/>
    </border>
    <border>
      <left style="medium">
        <color auto="1"/>
      </left>
      <right style="medium">
        <color auto="1"/>
      </right>
      <top style="medium">
        <color auto="1"/>
      </top>
      <bottom style="medium">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indexed="64"/>
      </left>
      <right style="medium">
        <color indexed="64"/>
      </right>
      <top style="thin">
        <color indexed="64"/>
      </top>
      <bottom/>
      <diagonal/>
    </border>
    <border>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medium">
        <color indexed="64"/>
      </top>
      <bottom/>
      <diagonal/>
    </border>
    <border>
      <left style="dotted">
        <color indexed="8"/>
      </left>
      <right style="thin">
        <color indexed="8"/>
      </right>
      <top style="medium">
        <color indexed="64"/>
      </top>
      <bottom/>
      <diagonal/>
    </border>
    <border>
      <left/>
      <right style="dotted">
        <color indexed="8"/>
      </right>
      <top style="medium">
        <color indexed="64"/>
      </top>
      <bottom style="double">
        <color indexed="8"/>
      </bottom>
      <diagonal/>
    </border>
    <border>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bottom/>
      <diagonal/>
    </border>
    <border>
      <left style="dotted">
        <color indexed="8"/>
      </left>
      <right style="medium">
        <color indexed="64"/>
      </right>
      <top style="medium">
        <color indexed="64"/>
      </top>
      <bottom style="thin">
        <color indexed="8"/>
      </bottom>
      <diagonal/>
    </border>
    <border>
      <left style="dotted">
        <color indexed="8"/>
      </left>
      <right style="thin">
        <color indexed="8"/>
      </right>
      <top style="medium">
        <color indexed="64"/>
      </top>
      <bottom style="thin">
        <color indexed="8"/>
      </bottom>
      <diagonal/>
    </border>
    <border>
      <left/>
      <right style="dotted">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diagonalDown="1">
      <left style="thin">
        <color indexed="64"/>
      </left>
      <right style="medium">
        <color indexed="64"/>
      </right>
      <top style="double">
        <color indexed="64"/>
      </top>
      <bottom style="medium">
        <color indexed="64"/>
      </bottom>
      <diagonal style="thin">
        <color indexed="64"/>
      </diagonal>
    </border>
    <border>
      <left style="dotted">
        <color indexed="64"/>
      </left>
      <right style="thin">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top style="thin">
        <color indexed="64"/>
      </top>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3" fillId="15"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22" borderId="0" applyNumberFormat="0" applyBorder="0" applyAlignment="0" applyProtection="0">
      <alignment vertical="center"/>
    </xf>
    <xf numFmtId="0" fontId="21" fillId="0" borderId="0" applyNumberFormat="0" applyFill="0" applyBorder="0" applyAlignment="0" applyProtection="0">
      <alignment vertical="center"/>
    </xf>
    <xf numFmtId="0" fontId="22" fillId="23" borderId="61" applyNumberFormat="0" applyAlignment="0" applyProtection="0">
      <alignment vertical="center"/>
    </xf>
    <xf numFmtId="0" fontId="23" fillId="24" borderId="0" applyNumberFormat="0" applyBorder="0" applyAlignment="0" applyProtection="0">
      <alignment vertical="center"/>
    </xf>
    <xf numFmtId="0" fontId="1" fillId="25" borderId="62" applyNumberFormat="0" applyFont="0" applyAlignment="0" applyProtection="0">
      <alignment vertical="center"/>
    </xf>
    <xf numFmtId="0" fontId="24" fillId="0" borderId="63" applyNumberFormat="0" applyFill="0" applyAlignment="0" applyProtection="0">
      <alignment vertical="center"/>
    </xf>
    <xf numFmtId="0" fontId="25" fillId="6" borderId="0" applyNumberFormat="0" applyBorder="0" applyAlignment="0" applyProtection="0">
      <alignment vertical="center"/>
    </xf>
    <xf numFmtId="0" fontId="26" fillId="26" borderId="64" applyNumberFormat="0" applyAlignment="0" applyProtection="0">
      <alignment vertical="center"/>
    </xf>
    <xf numFmtId="0" fontId="27" fillId="0" borderId="0" applyNumberFormat="0" applyFill="0" applyBorder="0" applyAlignment="0" applyProtection="0">
      <alignment vertical="center"/>
    </xf>
    <xf numFmtId="0" fontId="28" fillId="0" borderId="65" applyNumberFormat="0" applyFill="0" applyAlignment="0" applyProtection="0">
      <alignment vertical="center"/>
    </xf>
    <xf numFmtId="0" fontId="29" fillId="0" borderId="66" applyNumberFormat="0" applyFill="0" applyAlignment="0" applyProtection="0">
      <alignment vertical="center"/>
    </xf>
    <xf numFmtId="0" fontId="30" fillId="0" borderId="67" applyNumberFormat="0" applyFill="0" applyAlignment="0" applyProtection="0">
      <alignment vertical="center"/>
    </xf>
    <xf numFmtId="0" fontId="30" fillId="0" borderId="0" applyNumberFormat="0" applyFill="0" applyBorder="0" applyAlignment="0" applyProtection="0">
      <alignment vertical="center"/>
    </xf>
    <xf numFmtId="0" fontId="31" fillId="0" borderId="68" applyNumberFormat="0" applyFill="0" applyAlignment="0" applyProtection="0">
      <alignment vertical="center"/>
    </xf>
    <xf numFmtId="0" fontId="32" fillId="26" borderId="69" applyNumberFormat="0" applyAlignment="0" applyProtection="0">
      <alignment vertical="center"/>
    </xf>
    <xf numFmtId="0" fontId="33" fillId="0" borderId="0" applyNumberFormat="0" applyFill="0" applyBorder="0" applyAlignment="0" applyProtection="0">
      <alignment vertical="center"/>
    </xf>
    <xf numFmtId="0" fontId="34" fillId="10" borderId="64" applyNumberFormat="0" applyAlignment="0" applyProtection="0">
      <alignment vertical="center"/>
    </xf>
    <xf numFmtId="0" fontId="35" fillId="7" borderId="0" applyNumberFormat="0" applyBorder="0" applyAlignment="0" applyProtection="0">
      <alignment vertical="center"/>
    </xf>
    <xf numFmtId="0" fontId="1" fillId="25" borderId="70" applyNumberFormat="0" applyFont="0" applyAlignment="0" applyProtection="0">
      <alignment vertical="center"/>
    </xf>
    <xf numFmtId="0" fontId="26" fillId="26" borderId="71" applyNumberFormat="0" applyAlignment="0" applyProtection="0">
      <alignment vertical="center"/>
    </xf>
    <xf numFmtId="0" fontId="31" fillId="0" borderId="72" applyNumberFormat="0" applyFill="0" applyAlignment="0" applyProtection="0">
      <alignment vertical="center"/>
    </xf>
    <xf numFmtId="0" fontId="32" fillId="26" borderId="73" applyNumberFormat="0" applyAlignment="0" applyProtection="0">
      <alignment vertical="center"/>
    </xf>
    <xf numFmtId="0" fontId="34" fillId="10" borderId="71" applyNumberFormat="0" applyAlignment="0" applyProtection="0">
      <alignment vertical="center"/>
    </xf>
    <xf numFmtId="0" fontId="1" fillId="0" borderId="0"/>
    <xf numFmtId="0" fontId="49" fillId="0" borderId="0">
      <alignment vertical="center"/>
    </xf>
    <xf numFmtId="0" fontId="49" fillId="0" borderId="0">
      <alignment vertical="center"/>
    </xf>
    <xf numFmtId="38" fontId="78" fillId="0" borderId="0" applyFont="0" applyFill="0" applyBorder="0" applyAlignment="0" applyProtection="0"/>
    <xf numFmtId="0" fontId="1" fillId="0" borderId="0"/>
    <xf numFmtId="0" fontId="1" fillId="0" borderId="0">
      <alignment vertical="center"/>
    </xf>
    <xf numFmtId="0" fontId="113" fillId="0" borderId="0">
      <alignment vertical="center"/>
    </xf>
    <xf numFmtId="0" fontId="115" fillId="0" borderId="0">
      <alignment vertical="center"/>
    </xf>
    <xf numFmtId="0" fontId="1" fillId="0" borderId="0">
      <alignment vertical="center"/>
    </xf>
    <xf numFmtId="9" fontId="113" fillId="0" borderId="0" applyFont="0" applyFill="0" applyBorder="0" applyAlignment="0" applyProtection="0">
      <alignment vertical="center"/>
    </xf>
  </cellStyleXfs>
  <cellXfs count="2205">
    <xf numFmtId="0" fontId="0" fillId="0" borderId="0" xfId="0">
      <alignment vertical="center"/>
    </xf>
    <xf numFmtId="0" fontId="5" fillId="0" borderId="0" xfId="4" applyFont="1">
      <alignment vertical="center"/>
    </xf>
    <xf numFmtId="0" fontId="4" fillId="0" borderId="0" xfId="3" applyFont="1">
      <alignment vertical="center"/>
    </xf>
    <xf numFmtId="0" fontId="6" fillId="0" borderId="0" xfId="0" applyFont="1">
      <alignment vertical="center"/>
    </xf>
    <xf numFmtId="0" fontId="7" fillId="0" borderId="0" xfId="4" applyFont="1">
      <alignment vertical="center"/>
    </xf>
    <xf numFmtId="0" fontId="4" fillId="0" borderId="0" xfId="3" applyFont="1" applyBorder="1">
      <alignment vertical="center"/>
    </xf>
    <xf numFmtId="0" fontId="4" fillId="0" borderId="0" xfId="4" applyFont="1">
      <alignment vertical="center"/>
    </xf>
    <xf numFmtId="0" fontId="1" fillId="0" borderId="0" xfId="2">
      <alignment vertical="center"/>
    </xf>
    <xf numFmtId="0" fontId="1" fillId="0" borderId="0" xfId="2" applyFont="1">
      <alignment vertical="center"/>
    </xf>
    <xf numFmtId="0" fontId="4" fillId="0" borderId="21" xfId="3" applyFont="1" applyBorder="1">
      <alignment vertical="center"/>
    </xf>
    <xf numFmtId="0" fontId="4" fillId="0" borderId="21" xfId="3" applyFont="1" applyBorder="1" applyAlignment="1">
      <alignment vertical="center" shrinkToFit="1"/>
    </xf>
    <xf numFmtId="0" fontId="5" fillId="0" borderId="0" xfId="3" applyFont="1">
      <alignment vertical="center"/>
    </xf>
    <xf numFmtId="0" fontId="11" fillId="0" borderId="0" xfId="3" applyFont="1">
      <alignment vertical="center"/>
    </xf>
    <xf numFmtId="0" fontId="4" fillId="0" borderId="0" xfId="3" applyFont="1" applyAlignment="1">
      <alignment horizontal="left" vertical="center"/>
    </xf>
    <xf numFmtId="0" fontId="16" fillId="0" borderId="21" xfId="0" applyFont="1" applyBorder="1" applyAlignment="1">
      <alignment horizontal="right" vertical="center" shrinkToFit="1"/>
    </xf>
    <xf numFmtId="0" fontId="8" fillId="0" borderId="21" xfId="0" applyFont="1" applyBorder="1" applyAlignment="1">
      <alignment horizontal="center" vertical="center"/>
    </xf>
    <xf numFmtId="0" fontId="9" fillId="0" borderId="21"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vertical="center" wrapText="1"/>
    </xf>
    <xf numFmtId="0" fontId="4" fillId="0" borderId="0" xfId="0" applyFont="1">
      <alignment vertical="center"/>
    </xf>
    <xf numFmtId="0" fontId="7" fillId="0" borderId="21" xfId="3" applyFont="1" applyFill="1" applyBorder="1" applyAlignment="1">
      <alignment horizontal="left" vertical="center"/>
    </xf>
    <xf numFmtId="0" fontId="7" fillId="0" borderId="31" xfId="4" applyFont="1" applyFill="1" applyBorder="1" applyAlignment="1">
      <alignment horizontal="left" vertical="center"/>
    </xf>
    <xf numFmtId="0" fontId="7" fillId="0" borderId="31" xfId="4" applyFont="1" applyFill="1" applyBorder="1" applyAlignment="1">
      <alignment horizontal="distributed" vertical="center" shrinkToFit="1"/>
    </xf>
    <xf numFmtId="0" fontId="7" fillId="0" borderId="27" xfId="4" applyFont="1" applyFill="1" applyBorder="1" applyAlignment="1">
      <alignment horizontal="distributed" vertical="center" shrinkToFit="1"/>
    </xf>
    <xf numFmtId="0" fontId="5" fillId="0" borderId="3" xfId="4" applyFont="1" applyBorder="1">
      <alignment vertical="center"/>
    </xf>
    <xf numFmtId="0" fontId="5" fillId="0" borderId="21" xfId="4" applyFont="1" applyBorder="1">
      <alignment vertical="center"/>
    </xf>
    <xf numFmtId="0" fontId="42" fillId="0" borderId="0" xfId="3" applyFont="1">
      <alignment vertical="center"/>
    </xf>
    <xf numFmtId="0" fontId="43" fillId="0" borderId="0" xfId="3" applyFont="1">
      <alignment vertical="center"/>
    </xf>
    <xf numFmtId="49" fontId="38" fillId="0" borderId="21" xfId="3" applyNumberFormat="1" applyFont="1" applyBorder="1" applyAlignment="1">
      <alignment horizontal="center" vertical="top" wrapText="1"/>
    </xf>
    <xf numFmtId="0" fontId="13" fillId="0" borderId="0" xfId="54" applyFont="1">
      <alignment vertical="center"/>
    </xf>
    <xf numFmtId="0" fontId="5" fillId="0" borderId="0" xfId="2" applyFont="1">
      <alignment vertical="center"/>
    </xf>
    <xf numFmtId="0" fontId="50" fillId="0" borderId="0" xfId="54" applyFont="1">
      <alignment vertical="center"/>
    </xf>
    <xf numFmtId="0" fontId="47" fillId="0" borderId="0" xfId="5" applyFont="1">
      <alignment vertical="center"/>
    </xf>
    <xf numFmtId="0" fontId="10" fillId="0" borderId="0" xfId="4" applyFont="1" applyAlignment="1">
      <alignment horizontal="center" vertical="center"/>
    </xf>
    <xf numFmtId="0" fontId="5" fillId="0" borderId="0" xfId="4" applyFont="1" applyFill="1">
      <alignment vertical="center"/>
    </xf>
    <xf numFmtId="0" fontId="5" fillId="0" borderId="0" xfId="0" applyFont="1">
      <alignment vertical="center"/>
    </xf>
    <xf numFmtId="0" fontId="4" fillId="0" borderId="0" xfId="3" applyFont="1" applyAlignment="1">
      <alignment vertical="center" wrapText="1"/>
    </xf>
    <xf numFmtId="0" fontId="39" fillId="0" borderId="27" xfId="0"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15" fillId="0" borderId="0" xfId="0" applyFont="1" applyAlignment="1">
      <alignment vertical="center" wrapText="1"/>
    </xf>
    <xf numFmtId="0" fontId="7" fillId="0" borderId="0" xfId="4" applyFont="1" applyFill="1" applyBorder="1" applyAlignment="1">
      <alignment horizontal="distributed" vertical="center"/>
    </xf>
    <xf numFmtId="0" fontId="7" fillId="0" borderId="27" xfId="3" applyFont="1" applyFill="1" applyBorder="1" applyAlignment="1">
      <alignment horizontal="left" vertical="center"/>
    </xf>
    <xf numFmtId="0" fontId="7" fillId="0" borderId="0" xfId="3" applyFont="1" applyFill="1" applyBorder="1" applyAlignment="1">
      <alignment horizontal="left" vertical="center"/>
    </xf>
    <xf numFmtId="0" fontId="7" fillId="0" borderId="31" xfId="3" applyFont="1" applyFill="1" applyBorder="1" applyAlignment="1">
      <alignment horizontal="left" vertical="center"/>
    </xf>
    <xf numFmtId="0" fontId="7" fillId="0" borderId="0" xfId="4" applyFont="1" applyFill="1" applyBorder="1" applyAlignment="1">
      <alignment horizontal="left" vertical="center"/>
    </xf>
    <xf numFmtId="0" fontId="7" fillId="0" borderId="0" xfId="4" applyFont="1" applyAlignment="1">
      <alignment horizontal="center" vertical="center"/>
    </xf>
    <xf numFmtId="0" fontId="55" fillId="0" borderId="0" xfId="53" applyFont="1">
      <alignment vertical="center"/>
    </xf>
    <xf numFmtId="0" fontId="56" fillId="0" borderId="0" xfId="53" applyFont="1">
      <alignment vertical="center"/>
    </xf>
    <xf numFmtId="0" fontId="56" fillId="0" borderId="0" xfId="53" applyFont="1" applyAlignment="1">
      <alignment vertical="center"/>
    </xf>
    <xf numFmtId="0" fontId="57" fillId="0" borderId="0" xfId="53" applyFont="1" applyAlignment="1">
      <alignment horizontal="right" vertical="center"/>
    </xf>
    <xf numFmtId="0" fontId="56" fillId="0" borderId="108" xfId="53" applyFont="1" applyBorder="1" applyAlignment="1">
      <alignment vertical="center"/>
    </xf>
    <xf numFmtId="0" fontId="56" fillId="0" borderId="109" xfId="53" applyFont="1" applyBorder="1" applyAlignment="1">
      <alignment vertical="center"/>
    </xf>
    <xf numFmtId="0" fontId="56" fillId="0" borderId="110" xfId="53" applyFont="1" applyBorder="1" applyAlignment="1">
      <alignment vertical="center"/>
    </xf>
    <xf numFmtId="0" fontId="56" fillId="30" borderId="53" xfId="53" applyFont="1" applyFill="1" applyBorder="1" applyAlignment="1">
      <alignment horizontal="center" vertical="center"/>
    </xf>
    <xf numFmtId="0" fontId="56" fillId="29" borderId="111" xfId="53" applyFont="1" applyFill="1" applyBorder="1" applyAlignment="1">
      <alignment vertical="center"/>
    </xf>
    <xf numFmtId="0" fontId="56" fillId="0" borderId="112" xfId="53" applyFont="1" applyBorder="1" applyAlignment="1">
      <alignment vertical="center"/>
    </xf>
    <xf numFmtId="0" fontId="56" fillId="0" borderId="112" xfId="53" applyFont="1" applyFill="1" applyBorder="1" applyAlignment="1">
      <alignment vertical="center"/>
    </xf>
    <xf numFmtId="0" fontId="56" fillId="0" borderId="113" xfId="53" applyFont="1" applyBorder="1" applyAlignment="1">
      <alignment vertical="center"/>
    </xf>
    <xf numFmtId="0" fontId="56" fillId="30" borderId="54" xfId="53" applyFont="1" applyFill="1" applyBorder="1" applyAlignment="1">
      <alignment horizontal="center" vertical="center"/>
    </xf>
    <xf numFmtId="0" fontId="56" fillId="0" borderId="114" xfId="53" applyFont="1" applyBorder="1" applyAlignment="1">
      <alignment vertical="center"/>
    </xf>
    <xf numFmtId="0" fontId="56" fillId="0" borderId="115" xfId="53" applyFont="1" applyBorder="1" applyAlignment="1">
      <alignment vertical="center"/>
    </xf>
    <xf numFmtId="0" fontId="56" fillId="0" borderId="115" xfId="53" applyFont="1" applyFill="1" applyBorder="1" applyAlignment="1">
      <alignment vertical="center"/>
    </xf>
    <xf numFmtId="0" fontId="56" fillId="0" borderId="116" xfId="53" applyFont="1" applyBorder="1" applyAlignment="1">
      <alignment vertical="center"/>
    </xf>
    <xf numFmtId="0" fontId="56" fillId="0" borderId="111" xfId="53" applyFont="1" applyBorder="1" applyAlignment="1">
      <alignment vertical="center"/>
    </xf>
    <xf numFmtId="0" fontId="56" fillId="30" borderId="52" xfId="53" applyFont="1" applyFill="1" applyBorder="1" applyAlignment="1">
      <alignment vertical="center"/>
    </xf>
    <xf numFmtId="0" fontId="56" fillId="0" borderId="117" xfId="53" applyFont="1" applyBorder="1" applyAlignment="1">
      <alignment vertical="center"/>
    </xf>
    <xf numFmtId="0" fontId="56" fillId="0" borderId="118" xfId="53" applyFont="1" applyBorder="1" applyAlignment="1">
      <alignment vertical="center"/>
    </xf>
    <xf numFmtId="0" fontId="56" fillId="0" borderId="119" xfId="53" applyFont="1" applyBorder="1" applyAlignment="1">
      <alignment vertical="center"/>
    </xf>
    <xf numFmtId="0" fontId="56" fillId="30" borderId="54" xfId="53" applyFont="1" applyFill="1" applyBorder="1" applyAlignment="1">
      <alignment vertical="center"/>
    </xf>
    <xf numFmtId="49" fontId="0" fillId="0" borderId="0" xfId="0" applyNumberFormat="1">
      <alignment vertical="center"/>
    </xf>
    <xf numFmtId="0" fontId="9" fillId="0" borderId="0" xfId="0" applyFont="1" applyAlignment="1">
      <alignment horizontal="center" vertical="center"/>
    </xf>
    <xf numFmtId="0" fontId="1" fillId="0" borderId="0" xfId="0" applyFont="1">
      <alignment vertical="center"/>
    </xf>
    <xf numFmtId="0" fontId="8" fillId="0" borderId="77" xfId="0" applyFont="1" applyBorder="1">
      <alignment vertical="center"/>
    </xf>
    <xf numFmtId="0" fontId="8" fillId="0" borderId="78" xfId="0" applyFont="1" applyBorder="1">
      <alignment vertical="center"/>
    </xf>
    <xf numFmtId="0" fontId="8" fillId="0" borderId="27" xfId="0" applyFont="1" applyBorder="1">
      <alignment vertical="center"/>
    </xf>
    <xf numFmtId="0" fontId="11" fillId="0" borderId="22" xfId="0" applyFont="1" applyBorder="1">
      <alignment vertical="center"/>
    </xf>
    <xf numFmtId="0" fontId="11" fillId="0" borderId="21" xfId="0" applyFont="1" applyBorder="1">
      <alignment vertical="center"/>
    </xf>
    <xf numFmtId="0" fontId="40" fillId="0" borderId="0" xfId="0" applyFont="1" applyAlignment="1">
      <alignment horizontal="center" vertical="center"/>
    </xf>
    <xf numFmtId="0" fontId="11" fillId="0" borderId="0" xfId="0" applyFont="1" applyAlignment="1">
      <alignment horizontal="center" vertical="center"/>
    </xf>
    <xf numFmtId="0" fontId="5" fillId="0" borderId="0" xfId="3" applyFont="1" applyAlignment="1">
      <alignment horizontal="center" vertical="center"/>
    </xf>
    <xf numFmtId="0" fontId="5" fillId="0" borderId="32" xfId="3" applyFont="1" applyBorder="1" applyAlignment="1">
      <alignment horizontal="center" vertical="center" wrapText="1"/>
    </xf>
    <xf numFmtId="0" fontId="5" fillId="0" borderId="9"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1" xfId="3" applyFont="1" applyBorder="1" applyAlignment="1">
      <alignment horizontal="center" vertical="center" wrapText="1"/>
    </xf>
    <xf numFmtId="0" fontId="5" fillId="0" borderId="23" xfId="3" applyFont="1" applyBorder="1" applyAlignment="1">
      <alignment horizontal="center" vertical="center" wrapText="1"/>
    </xf>
    <xf numFmtId="0" fontId="59" fillId="0" borderId="0" xfId="0" applyFont="1">
      <alignment vertical="center"/>
    </xf>
    <xf numFmtId="0" fontId="59" fillId="0" borderId="0" xfId="0" applyFont="1" applyAlignment="1">
      <alignment vertical="top"/>
    </xf>
    <xf numFmtId="0" fontId="60" fillId="0" borderId="0" xfId="3" applyFont="1" applyAlignment="1">
      <alignment horizontal="left" vertical="top"/>
    </xf>
    <xf numFmtId="0" fontId="59" fillId="0" borderId="0" xfId="0" applyFont="1" applyAlignment="1">
      <alignment horizontal="left" vertical="center"/>
    </xf>
    <xf numFmtId="0" fontId="60" fillId="0" borderId="0" xfId="3" applyFont="1" applyAlignment="1">
      <alignment horizontal="distributed" vertical="top" wrapText="1"/>
    </xf>
    <xf numFmtId="0" fontId="0" fillId="0" borderId="0" xfId="0" applyAlignment="1">
      <alignment vertical="top"/>
    </xf>
    <xf numFmtId="0" fontId="48" fillId="0" borderId="0" xfId="3" applyFont="1" applyAlignment="1">
      <alignment vertical="top"/>
    </xf>
    <xf numFmtId="0" fontId="48" fillId="0" borderId="0" xfId="3" applyFont="1" applyAlignment="1">
      <alignment horizontal="left" vertical="top" wrapText="1"/>
    </xf>
    <xf numFmtId="0" fontId="0" fillId="0" borderId="0" xfId="0" applyAlignment="1">
      <alignment horizontal="left" vertical="center"/>
    </xf>
    <xf numFmtId="0" fontId="3" fillId="0" borderId="0" xfId="0" applyFont="1" applyAlignment="1">
      <alignment vertical="top"/>
    </xf>
    <xf numFmtId="0" fontId="61" fillId="0" borderId="0" xfId="0" applyFont="1" applyAlignment="1">
      <alignment horizontal="center" vertical="top"/>
    </xf>
    <xf numFmtId="49" fontId="48" fillId="0" borderId="0" xfId="3" applyNumberFormat="1" applyFont="1" applyAlignment="1">
      <alignment vertical="top"/>
    </xf>
    <xf numFmtId="0" fontId="5" fillId="0" borderId="0" xfId="3" applyFont="1" applyAlignment="1">
      <alignment vertical="top"/>
    </xf>
    <xf numFmtId="0" fontId="5" fillId="0" borderId="0" xfId="4" applyFont="1" applyAlignment="1">
      <alignment vertical="center" wrapText="1"/>
    </xf>
    <xf numFmtId="0" fontId="8" fillId="0" borderId="0" xfId="4" applyFont="1">
      <alignment vertical="center"/>
    </xf>
    <xf numFmtId="0" fontId="43" fillId="27" borderId="0" xfId="4" applyFont="1" applyFill="1">
      <alignment vertical="center"/>
    </xf>
    <xf numFmtId="0" fontId="54" fillId="0" borderId="0" xfId="4" applyFont="1">
      <alignment vertical="center"/>
    </xf>
    <xf numFmtId="0" fontId="1" fillId="0" borderId="0" xfId="0" applyFont="1" applyAlignment="1">
      <alignment vertical="top"/>
    </xf>
    <xf numFmtId="0" fontId="2" fillId="0" borderId="127" xfId="0" applyFont="1" applyBorder="1" applyAlignment="1">
      <alignment horizontal="center" vertical="center" wrapText="1" shrinkToFit="1"/>
    </xf>
    <xf numFmtId="0" fontId="5" fillId="0" borderId="36" xfId="4" applyFont="1" applyBorder="1" applyAlignment="1">
      <alignment horizontal="distributed" vertical="center" indent="6" shrinkToFit="1"/>
    </xf>
    <xf numFmtId="0" fontId="5" fillId="0" borderId="38" xfId="4" applyFont="1" applyBorder="1" applyAlignment="1">
      <alignment horizontal="distributed" vertical="center" indent="6" shrinkToFit="1"/>
    </xf>
    <xf numFmtId="0" fontId="62" fillId="0" borderId="0" xfId="4" applyFont="1">
      <alignment vertical="center"/>
    </xf>
    <xf numFmtId="0" fontId="5" fillId="0" borderId="36" xfId="4" applyFont="1" applyBorder="1">
      <alignment vertical="center"/>
    </xf>
    <xf numFmtId="0" fontId="7" fillId="0" borderId="20" xfId="4" applyFont="1" applyBorder="1" applyAlignment="1">
      <alignment horizontal="left" vertical="center"/>
    </xf>
    <xf numFmtId="0" fontId="7" fillId="0" borderId="21" xfId="4" applyFont="1" applyBorder="1" applyAlignment="1">
      <alignment horizontal="left" vertical="center"/>
    </xf>
    <xf numFmtId="0" fontId="5" fillId="0" borderId="24" xfId="4" applyFont="1" applyBorder="1">
      <alignment vertical="center"/>
    </xf>
    <xf numFmtId="0" fontId="7" fillId="0" borderId="20" xfId="4" applyFont="1" applyBorder="1" applyAlignment="1">
      <alignment horizontal="center" vertical="center" shrinkToFit="1"/>
    </xf>
    <xf numFmtId="0" fontId="7" fillId="0" borderId="21" xfId="4" applyFont="1" applyBorder="1" applyAlignment="1">
      <alignment horizontal="center" vertical="center" shrinkToFit="1"/>
    </xf>
    <xf numFmtId="0" fontId="5" fillId="0" borderId="21" xfId="3" applyFont="1" applyBorder="1" applyAlignment="1">
      <alignment horizontal="center" vertical="center"/>
    </xf>
    <xf numFmtId="0" fontId="5" fillId="0" borderId="24" xfId="3" applyFont="1" applyBorder="1" applyAlignment="1">
      <alignment horizontal="center" vertical="center"/>
    </xf>
    <xf numFmtId="0" fontId="7" fillId="0" borderId="13" xfId="4" applyFont="1" applyBorder="1">
      <alignment vertical="center"/>
    </xf>
    <xf numFmtId="0" fontId="7" fillId="0" borderId="0" xfId="4" applyFont="1" applyAlignment="1">
      <alignment horizontal="right" vertical="center"/>
    </xf>
    <xf numFmtId="0" fontId="7" fillId="0" borderId="3" xfId="4" applyFont="1" applyBorder="1">
      <alignment vertical="center"/>
    </xf>
    <xf numFmtId="0" fontId="13" fillId="0" borderId="11" xfId="0" applyFont="1" applyBorder="1">
      <alignment vertical="center"/>
    </xf>
    <xf numFmtId="0" fontId="13" fillId="0" borderId="15" xfId="0" applyFont="1" applyBorder="1">
      <alignment vertical="center"/>
    </xf>
    <xf numFmtId="0" fontId="13" fillId="0" borderId="10" xfId="0" applyFont="1" applyBorder="1">
      <alignment vertical="center"/>
    </xf>
    <xf numFmtId="0" fontId="7" fillId="0" borderId="13" xfId="4" applyFont="1" applyBorder="1" applyAlignment="1">
      <alignment horizontal="center" vertical="center" shrinkToFit="1"/>
    </xf>
    <xf numFmtId="0" fontId="7" fillId="0" borderId="0" xfId="4" applyFont="1" applyAlignment="1">
      <alignment horizontal="center" vertical="center" shrinkToFit="1"/>
    </xf>
    <xf numFmtId="0" fontId="5" fillId="0" borderId="3" xfId="3" applyFont="1" applyBorder="1" applyAlignment="1">
      <alignment horizontal="center" vertical="center"/>
    </xf>
    <xf numFmtId="0" fontId="45" fillId="0" borderId="0" xfId="4" applyFont="1" applyAlignment="1">
      <alignment horizontal="center" vertical="center"/>
    </xf>
    <xf numFmtId="0" fontId="41" fillId="0" borderId="0" xfId="4" applyFont="1">
      <alignment vertical="center"/>
    </xf>
    <xf numFmtId="0" fontId="11" fillId="0" borderId="0" xfId="4" applyFont="1">
      <alignment vertical="center"/>
    </xf>
    <xf numFmtId="0" fontId="1" fillId="0" borderId="13" xfId="0" applyFont="1" applyFill="1" applyBorder="1" applyAlignment="1">
      <alignment vertical="top"/>
    </xf>
    <xf numFmtId="0" fontId="8" fillId="0" borderId="121" xfId="4" applyFont="1" applyFill="1" applyBorder="1" applyAlignment="1">
      <alignment horizontal="distributed" vertical="center" wrapText="1" shrinkToFit="1"/>
    </xf>
    <xf numFmtId="0" fontId="8" fillId="0" borderId="120" xfId="4" applyFont="1" applyFill="1" applyBorder="1" applyAlignment="1">
      <alignment horizontal="center" vertical="center" wrapText="1" shrinkToFit="1"/>
    </xf>
    <xf numFmtId="0" fontId="7" fillId="0" borderId="0" xfId="4" applyFont="1" applyFill="1" applyAlignment="1">
      <alignment horizontal="left" vertical="center"/>
    </xf>
    <xf numFmtId="0" fontId="8" fillId="0" borderId="122" xfId="4" applyFont="1" applyFill="1" applyBorder="1" applyAlignment="1">
      <alignment horizontal="distributed" vertical="center" wrapText="1" shrinkToFit="1"/>
    </xf>
    <xf numFmtId="0" fontId="8" fillId="0" borderId="120" xfId="4" applyFont="1" applyFill="1" applyBorder="1" applyAlignment="1">
      <alignment horizontal="distributed" vertical="center" wrapText="1" shrinkToFit="1"/>
    </xf>
    <xf numFmtId="0" fontId="7" fillId="0" borderId="0" xfId="3" applyFont="1" applyFill="1" applyAlignment="1">
      <alignment horizontal="left" vertical="center"/>
    </xf>
    <xf numFmtId="0" fontId="7" fillId="0" borderId="0" xfId="4" applyFont="1" applyFill="1" applyAlignment="1">
      <alignment vertical="center" wrapText="1"/>
    </xf>
    <xf numFmtId="0" fontId="17" fillId="0" borderId="0" xfId="4" applyFont="1" applyFill="1" applyBorder="1" applyAlignment="1">
      <alignment horizontal="distributed" vertical="center"/>
    </xf>
    <xf numFmtId="0" fontId="7" fillId="0" borderId="13" xfId="3" applyFont="1" applyFill="1" applyBorder="1" applyAlignment="1">
      <alignment horizontal="left" vertical="center"/>
    </xf>
    <xf numFmtId="0" fontId="7" fillId="0" borderId="13" xfId="4" applyFont="1" applyFill="1" applyBorder="1" applyAlignment="1">
      <alignment horizontal="left" vertical="center"/>
    </xf>
    <xf numFmtId="0" fontId="7" fillId="0" borderId="0" xfId="4" applyFont="1" applyFill="1" applyBorder="1" applyAlignment="1">
      <alignment horizontal="distributed" vertical="center" indent="1"/>
    </xf>
    <xf numFmtId="0" fontId="7" fillId="0" borderId="31" xfId="4" applyFont="1" applyFill="1" applyBorder="1" applyAlignment="1">
      <alignment horizontal="distributed" vertical="center" indent="1"/>
    </xf>
    <xf numFmtId="0" fontId="7" fillId="0" borderId="30" xfId="3" applyFont="1" applyFill="1" applyBorder="1" applyAlignment="1">
      <alignment horizontal="left" vertical="center"/>
    </xf>
    <xf numFmtId="0" fontId="7" fillId="0" borderId="27" xfId="4" applyFont="1" applyFill="1" applyBorder="1" applyAlignment="1">
      <alignment horizontal="left" vertical="center"/>
    </xf>
    <xf numFmtId="0" fontId="7" fillId="0" borderId="27" xfId="4" applyFont="1" applyFill="1" applyBorder="1" applyAlignment="1">
      <alignment horizontal="distributed" vertical="center" indent="1"/>
    </xf>
    <xf numFmtId="0" fontId="7" fillId="0" borderId="26" xfId="3" applyFont="1" applyFill="1" applyBorder="1" applyAlignment="1">
      <alignment horizontal="left" vertical="center"/>
    </xf>
    <xf numFmtId="0" fontId="8" fillId="0" borderId="91" xfId="4" applyFont="1" applyFill="1" applyBorder="1" applyAlignment="1">
      <alignment horizontal="distributed" vertical="center" wrapText="1" shrinkToFit="1"/>
    </xf>
    <xf numFmtId="0" fontId="8" fillId="0" borderId="121" xfId="4" applyFont="1" applyFill="1" applyBorder="1" applyAlignment="1">
      <alignment vertical="center" wrapText="1" shrinkToFit="1"/>
    </xf>
    <xf numFmtId="0" fontId="5" fillId="0" borderId="27" xfId="4" applyFont="1" applyFill="1" applyBorder="1">
      <alignment vertical="center"/>
    </xf>
    <xf numFmtId="0" fontId="8" fillId="0" borderId="120" xfId="4" applyFont="1" applyFill="1" applyBorder="1" applyAlignment="1">
      <alignment vertical="center" wrapText="1" shrinkToFit="1"/>
    </xf>
    <xf numFmtId="0" fontId="8" fillId="0" borderId="121" xfId="4" applyFont="1" applyFill="1" applyBorder="1" applyAlignment="1">
      <alignment horizontal="distributed" vertical="center" shrinkToFit="1"/>
    </xf>
    <xf numFmtId="0" fontId="7" fillId="0" borderId="27" xfId="4" applyFont="1" applyFill="1" applyBorder="1">
      <alignment vertical="center"/>
    </xf>
    <xf numFmtId="0" fontId="8" fillId="0" borderId="120" xfId="4" applyFont="1" applyFill="1" applyBorder="1" applyAlignment="1">
      <alignment horizontal="distributed" vertical="center" shrinkToFit="1"/>
    </xf>
    <xf numFmtId="0" fontId="7" fillId="0" borderId="0" xfId="4" applyFont="1" applyFill="1" applyAlignment="1">
      <alignment horizontal="left" vertical="center" indent="1"/>
    </xf>
    <xf numFmtId="0" fontId="7" fillId="0" borderId="33" xfId="4" applyFont="1" applyFill="1" applyBorder="1" applyAlignment="1">
      <alignment horizontal="distributed" vertical="center" indent="1" shrinkToFit="1"/>
    </xf>
    <xf numFmtId="0" fontId="7" fillId="0" borderId="31" xfId="4" applyFont="1" applyFill="1" applyBorder="1" applyAlignment="1">
      <alignment horizontal="distributed" vertical="center" indent="1" shrinkToFit="1"/>
    </xf>
    <xf numFmtId="0" fontId="8" fillId="0" borderId="122" xfId="4" applyFont="1" applyFill="1" applyBorder="1" applyAlignment="1">
      <alignment horizontal="distributed" vertical="center" shrinkToFit="1"/>
    </xf>
    <xf numFmtId="0" fontId="7" fillId="0" borderId="31" xfId="4" applyFont="1" applyFill="1" applyBorder="1">
      <alignment vertical="center"/>
    </xf>
    <xf numFmtId="0" fontId="7" fillId="0" borderId="30" xfId="4" applyFont="1" applyFill="1" applyBorder="1" applyAlignment="1">
      <alignment horizontal="left" vertical="center"/>
    </xf>
    <xf numFmtId="0" fontId="1" fillId="0" borderId="121" xfId="0" applyFont="1" applyFill="1" applyBorder="1" applyAlignment="1">
      <alignment vertical="center" wrapText="1" shrinkToFit="1"/>
    </xf>
    <xf numFmtId="0" fontId="1" fillId="0" borderId="122" xfId="0" applyFont="1" applyFill="1" applyBorder="1" applyAlignment="1">
      <alignment vertical="center" wrapText="1" shrinkToFit="1"/>
    </xf>
    <xf numFmtId="0" fontId="5" fillId="0" borderId="31" xfId="4" applyFont="1" applyFill="1" applyBorder="1">
      <alignment vertical="center"/>
    </xf>
    <xf numFmtId="0" fontId="7" fillId="0" borderId="0" xfId="4" applyFont="1" applyFill="1" applyAlignment="1">
      <alignment horizontal="distributed" vertical="center"/>
    </xf>
    <xf numFmtId="0" fontId="7" fillId="0" borderId="0" xfId="4" applyFont="1" applyFill="1" applyAlignment="1">
      <alignment horizontal="distributed" vertical="center" shrinkToFit="1"/>
    </xf>
    <xf numFmtId="0" fontId="7" fillId="0" borderId="0" xfId="3" applyFont="1" applyFill="1" applyAlignment="1">
      <alignment horizontal="distributed" vertical="center"/>
    </xf>
    <xf numFmtId="0" fontId="8" fillId="0" borderId="0" xfId="3" applyFont="1" applyFill="1" applyAlignment="1">
      <alignment horizontal="distributed" vertical="center"/>
    </xf>
    <xf numFmtId="0" fontId="7" fillId="0" borderId="29" xfId="4" applyFont="1" applyFill="1" applyBorder="1" applyAlignment="1">
      <alignment horizontal="distributed" vertical="center" wrapText="1" indent="1" shrinkToFit="1"/>
    </xf>
    <xf numFmtId="0" fontId="7" fillId="0" borderId="27" xfId="4" applyFont="1" applyFill="1" applyBorder="1" applyAlignment="1">
      <alignment horizontal="distributed" vertical="center" wrapText="1" indent="1" shrinkToFit="1"/>
    </xf>
    <xf numFmtId="0" fontId="7" fillId="0" borderId="33" xfId="4" applyFont="1" applyFill="1" applyBorder="1" applyAlignment="1">
      <alignment horizontal="distributed" vertical="center" wrapText="1" indent="1" shrinkToFit="1"/>
    </xf>
    <xf numFmtId="0" fontId="7" fillId="0" borderId="31" xfId="4" applyFont="1" applyFill="1" applyBorder="1" applyAlignment="1">
      <alignment horizontal="distributed" vertical="center" wrapText="1" indent="1" shrinkToFit="1"/>
    </xf>
    <xf numFmtId="0" fontId="8" fillId="0" borderId="122" xfId="4" applyFont="1" applyFill="1" applyBorder="1" applyAlignment="1">
      <alignment vertical="center" wrapText="1" shrinkToFit="1"/>
    </xf>
    <xf numFmtId="0" fontId="8" fillId="0" borderId="125" xfId="4" applyFont="1" applyFill="1" applyBorder="1" applyAlignment="1">
      <alignment horizontal="distributed" vertical="center" wrapText="1" shrinkToFit="1"/>
    </xf>
    <xf numFmtId="0" fontId="7" fillId="0" borderId="124" xfId="3" applyFont="1" applyFill="1" applyBorder="1" applyAlignment="1">
      <alignment horizontal="left" vertical="center"/>
    </xf>
    <xf numFmtId="0" fontId="7" fillId="0" borderId="123" xfId="3" applyFont="1" applyFill="1" applyBorder="1" applyAlignment="1">
      <alignment horizontal="left" vertical="center"/>
    </xf>
    <xf numFmtId="0" fontId="1" fillId="0" borderId="0" xfId="0" applyFont="1" applyFill="1" applyBorder="1" applyAlignment="1">
      <alignment vertical="center"/>
    </xf>
    <xf numFmtId="0" fontId="1" fillId="0" borderId="29" xfId="0" applyFont="1" applyFill="1" applyBorder="1" applyAlignment="1">
      <alignment horizontal="distributed" vertical="center" wrapText="1" indent="1" shrinkToFit="1"/>
    </xf>
    <xf numFmtId="0" fontId="1" fillId="0" borderId="27" xfId="0" applyFont="1" applyFill="1" applyBorder="1" applyAlignment="1">
      <alignment horizontal="distributed" vertical="center" wrapText="1" indent="1" shrinkToFit="1"/>
    </xf>
    <xf numFmtId="0" fontId="1" fillId="0" borderId="26" xfId="0" applyFont="1" applyFill="1" applyBorder="1" applyAlignment="1">
      <alignment horizontal="distributed" vertical="center" wrapText="1" indent="1" shrinkToFit="1"/>
    </xf>
    <xf numFmtId="0" fontId="8" fillId="0" borderId="0" xfId="0" applyFont="1">
      <alignment vertical="center"/>
    </xf>
    <xf numFmtId="0" fontId="56" fillId="30" borderId="44" xfId="53" applyFont="1" applyFill="1" applyBorder="1" applyAlignment="1">
      <alignment horizontal="center" vertical="center"/>
    </xf>
    <xf numFmtId="0" fontId="5" fillId="0" borderId="28" xfId="3" applyFont="1" applyBorder="1" applyAlignment="1">
      <alignment horizontal="center" vertical="center" wrapText="1"/>
    </xf>
    <xf numFmtId="0" fontId="5" fillId="0" borderId="27"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9" xfId="3" applyFont="1" applyBorder="1" applyAlignment="1">
      <alignment horizontal="center" vertical="center"/>
    </xf>
    <xf numFmtId="0" fontId="5" fillId="0" borderId="25" xfId="3" applyFont="1" applyBorder="1" applyAlignment="1">
      <alignment horizontal="center" vertical="center"/>
    </xf>
    <xf numFmtId="0" fontId="5" fillId="0" borderId="0" xfId="3" applyFont="1" applyAlignment="1">
      <alignment horizontal="center" vertical="center"/>
    </xf>
    <xf numFmtId="0" fontId="5" fillId="0" borderId="7" xfId="3" applyFont="1" applyBorder="1" applyAlignment="1">
      <alignment horizontal="center" vertical="center" wrapText="1"/>
    </xf>
    <xf numFmtId="0" fontId="5" fillId="0" borderId="31" xfId="3" applyFont="1" applyBorder="1" applyAlignment="1">
      <alignment horizontal="center" vertical="center" wrapText="1"/>
    </xf>
    <xf numFmtId="0" fontId="13" fillId="0" borderId="0" xfId="0" applyFont="1" applyAlignment="1">
      <alignment horizontal="center" vertical="center"/>
    </xf>
    <xf numFmtId="0" fontId="4" fillId="0" borderId="0" xfId="3" applyFont="1" applyAlignment="1">
      <alignment horizontal="left" vertical="top" wrapText="1"/>
    </xf>
    <xf numFmtId="0" fontId="11" fillId="0" borderId="0" xfId="3" applyFont="1" applyAlignment="1">
      <alignment horizontal="center" vertical="center"/>
    </xf>
    <xf numFmtId="0" fontId="0" fillId="0" borderId="0" xfId="0">
      <alignment vertical="center"/>
    </xf>
    <xf numFmtId="0" fontId="7" fillId="0" borderId="13" xfId="3" applyFont="1" applyBorder="1" applyAlignment="1">
      <alignment horizontal="center" vertical="center" wrapText="1"/>
    </xf>
    <xf numFmtId="0" fontId="4" fillId="0" borderId="36" xfId="3" applyFont="1" applyBorder="1">
      <alignment vertical="center"/>
    </xf>
    <xf numFmtId="0" fontId="4" fillId="0" borderId="15" xfId="3" applyFont="1" applyBorder="1">
      <alignment vertical="center"/>
    </xf>
    <xf numFmtId="0" fontId="4" fillId="0" borderId="10" xfId="3" applyFont="1" applyBorder="1" applyAlignment="1">
      <alignment vertical="center" shrinkToFit="1"/>
    </xf>
    <xf numFmtId="0" fontId="4" fillId="0" borderId="24" xfId="3" applyFont="1" applyBorder="1" applyAlignment="1">
      <alignment vertical="center" shrinkToFit="1"/>
    </xf>
    <xf numFmtId="0" fontId="4" fillId="0" borderId="3" xfId="3" applyFont="1" applyBorder="1" applyAlignment="1">
      <alignment vertical="center" shrinkToFit="1"/>
    </xf>
    <xf numFmtId="0" fontId="4" fillId="0" borderId="36" xfId="3" applyFont="1" applyBorder="1" applyAlignment="1">
      <alignment horizontal="center" vertical="center"/>
    </xf>
    <xf numFmtId="0" fontId="5" fillId="0" borderId="0" xfId="54" applyFont="1">
      <alignment vertical="center"/>
    </xf>
    <xf numFmtId="0" fontId="64" fillId="0" borderId="0" xfId="54" applyFont="1" applyAlignment="1">
      <alignment horizontal="left" vertical="center"/>
    </xf>
    <xf numFmtId="0" fontId="64" fillId="0" borderId="0" xfId="54" applyFont="1">
      <alignment vertical="center"/>
    </xf>
    <xf numFmtId="0" fontId="64" fillId="0" borderId="31" xfId="54" applyFont="1" applyBorder="1">
      <alignment vertical="center"/>
    </xf>
    <xf numFmtId="0" fontId="64" fillId="0" borderId="7" xfId="54" applyFont="1" applyBorder="1">
      <alignment vertical="center"/>
    </xf>
    <xf numFmtId="0" fontId="64" fillId="0" borderId="0" xfId="54" applyFont="1" applyBorder="1" applyAlignment="1">
      <alignment vertical="center" wrapText="1"/>
    </xf>
    <xf numFmtId="0" fontId="64" fillId="0" borderId="0" xfId="54" applyFont="1" applyBorder="1" applyAlignment="1">
      <alignment horizontal="right" vertical="center"/>
    </xf>
    <xf numFmtId="0" fontId="64" fillId="0" borderId="42" xfId="54" applyFont="1" applyBorder="1" applyAlignment="1">
      <alignment horizontal="center"/>
    </xf>
    <xf numFmtId="0" fontId="64" fillId="0" borderId="44" xfId="54" applyFont="1" applyBorder="1" applyAlignment="1">
      <alignment vertical="center" wrapText="1"/>
    </xf>
    <xf numFmtId="0" fontId="64" fillId="0" borderId="44" xfId="54" applyFont="1" applyBorder="1" applyAlignment="1">
      <alignment horizontal="center" vertical="center"/>
    </xf>
    <xf numFmtId="0" fontId="64" fillId="0" borderId="9" xfId="54" applyFont="1" applyBorder="1">
      <alignment vertical="center"/>
    </xf>
    <xf numFmtId="0" fontId="64" fillId="0" borderId="0" xfId="54" applyFont="1" applyBorder="1">
      <alignment vertical="center"/>
    </xf>
    <xf numFmtId="0" fontId="64" fillId="0" borderId="25" xfId="54" applyFont="1" applyBorder="1">
      <alignment vertical="center"/>
    </xf>
    <xf numFmtId="0" fontId="64" fillId="0" borderId="25" xfId="54" applyFont="1" applyBorder="1" applyAlignment="1">
      <alignment vertical="center" wrapText="1"/>
    </xf>
    <xf numFmtId="0" fontId="64" fillId="0" borderId="17" xfId="54" applyFont="1" applyBorder="1">
      <alignment vertical="center"/>
    </xf>
    <xf numFmtId="0" fontId="64" fillId="0" borderId="27" xfId="54" applyFont="1" applyBorder="1">
      <alignment vertical="center"/>
    </xf>
    <xf numFmtId="0" fontId="64" fillId="0" borderId="28" xfId="54" applyFont="1" applyBorder="1">
      <alignment vertical="center"/>
    </xf>
    <xf numFmtId="0" fontId="64" fillId="0" borderId="0" xfId="54" applyFont="1" applyAlignment="1">
      <alignment vertical="center" wrapText="1"/>
    </xf>
    <xf numFmtId="0" fontId="64" fillId="0" borderId="0" xfId="54" applyFont="1" applyAlignment="1">
      <alignment horizontal="right" vertical="center"/>
    </xf>
    <xf numFmtId="0" fontId="67" fillId="0" borderId="31" xfId="54" applyFont="1" applyBorder="1">
      <alignment vertical="center"/>
    </xf>
    <xf numFmtId="0" fontId="64" fillId="0" borderId="31" xfId="54" applyFont="1" applyBorder="1" applyAlignment="1">
      <alignment horizontal="left" vertical="center" indent="1"/>
    </xf>
    <xf numFmtId="0" fontId="64" fillId="0" borderId="44" xfId="54" applyFont="1" applyBorder="1" applyAlignment="1">
      <alignment horizontal="left" vertical="center"/>
    </xf>
    <xf numFmtId="0" fontId="64" fillId="0" borderId="53" xfId="54" applyFont="1" applyBorder="1" applyAlignment="1">
      <alignment horizontal="left" vertical="center"/>
    </xf>
    <xf numFmtId="0" fontId="64" fillId="0" borderId="41" xfId="54" applyFont="1" applyBorder="1" applyAlignment="1">
      <alignment horizontal="left" vertical="center"/>
    </xf>
    <xf numFmtId="0" fontId="69" fillId="0" borderId="0" xfId="54" applyFont="1" applyAlignment="1">
      <alignment horizontal="center" vertical="center"/>
    </xf>
    <xf numFmtId="0" fontId="71" fillId="0" borderId="0" xfId="54" applyFont="1" applyAlignment="1">
      <alignment horizontal="right" vertical="center"/>
    </xf>
    <xf numFmtId="0" fontId="69" fillId="0" borderId="0" xfId="54" applyFont="1">
      <alignment vertical="center"/>
    </xf>
    <xf numFmtId="0" fontId="64" fillId="0" borderId="0" xfId="2" applyFont="1">
      <alignment vertical="center"/>
    </xf>
    <xf numFmtId="0" fontId="72" fillId="0" borderId="0" xfId="2" applyFont="1">
      <alignment vertical="center"/>
    </xf>
    <xf numFmtId="0" fontId="72" fillId="0" borderId="0" xfId="2" applyFont="1" applyAlignment="1">
      <alignment vertical="center" textRotation="255" wrapText="1"/>
    </xf>
    <xf numFmtId="0" fontId="72" fillId="0" borderId="42" xfId="2" applyFont="1" applyBorder="1">
      <alignment vertical="center"/>
    </xf>
    <xf numFmtId="0" fontId="67" fillId="0" borderId="54" xfId="2" applyFont="1" applyBorder="1" applyAlignment="1">
      <alignment horizontal="center" vertical="center" wrapText="1"/>
    </xf>
    <xf numFmtId="0" fontId="67" fillId="0" borderId="44" xfId="2" applyFont="1" applyBorder="1" applyAlignment="1">
      <alignment horizontal="center" vertical="center" wrapText="1"/>
    </xf>
    <xf numFmtId="0" fontId="72" fillId="0" borderId="0" xfId="2" applyFont="1" applyAlignment="1">
      <alignment horizontal="center" vertical="center"/>
    </xf>
    <xf numFmtId="0" fontId="72" fillId="0" borderId="0" xfId="2" applyFont="1" applyAlignment="1">
      <alignment horizontal="left" vertical="center" wrapText="1"/>
    </xf>
    <xf numFmtId="0" fontId="72" fillId="0" borderId="90" xfId="2" applyFont="1" applyBorder="1">
      <alignment vertical="center"/>
    </xf>
    <xf numFmtId="0" fontId="72" fillId="0" borderId="7" xfId="2" applyFont="1" applyBorder="1" applyAlignment="1">
      <alignment horizontal="center" vertical="center"/>
    </xf>
    <xf numFmtId="0" fontId="72" fillId="0" borderId="128" xfId="2" applyFont="1" applyBorder="1">
      <alignment vertical="center"/>
    </xf>
    <xf numFmtId="0" fontId="72" fillId="0" borderId="41" xfId="2" applyFont="1" applyBorder="1" applyAlignment="1">
      <alignment horizontal="center" vertical="center"/>
    </xf>
    <xf numFmtId="0" fontId="72" fillId="0" borderId="130" xfId="2" applyFont="1" applyBorder="1">
      <alignment vertical="center"/>
    </xf>
    <xf numFmtId="0" fontId="64" fillId="0" borderId="44" xfId="2" applyFont="1" applyBorder="1" applyAlignment="1">
      <alignment horizontal="center" vertical="center"/>
    </xf>
    <xf numFmtId="0" fontId="36" fillId="0" borderId="0" xfId="2" applyFont="1">
      <alignment vertical="center"/>
    </xf>
    <xf numFmtId="0" fontId="72" fillId="0" borderId="0" xfId="2" applyFont="1" applyAlignment="1">
      <alignment vertical="center"/>
    </xf>
    <xf numFmtId="0" fontId="73" fillId="0" borderId="0" xfId="3" applyFont="1" applyFill="1">
      <alignment vertical="center"/>
    </xf>
    <xf numFmtId="0" fontId="74" fillId="0" borderId="0" xfId="3" applyFont="1" applyFill="1">
      <alignment vertical="center"/>
    </xf>
    <xf numFmtId="0" fontId="74" fillId="0" borderId="0" xfId="3" applyFont="1" applyFill="1" applyAlignment="1">
      <alignment horizontal="right" vertical="center"/>
    </xf>
    <xf numFmtId="0" fontId="74" fillId="0" borderId="0" xfId="3" applyFont="1" applyFill="1" applyBorder="1" applyAlignment="1">
      <alignment vertical="center" wrapText="1"/>
    </xf>
    <xf numFmtId="0" fontId="73" fillId="0" borderId="0" xfId="3" applyFont="1" applyFill="1" applyBorder="1" applyAlignment="1">
      <alignment horizontal="center" vertical="center"/>
    </xf>
    <xf numFmtId="0" fontId="73" fillId="0" borderId="0" xfId="3" applyFont="1" applyFill="1" applyBorder="1" applyAlignment="1">
      <alignment vertical="center" shrinkToFit="1"/>
    </xf>
    <xf numFmtId="0" fontId="73" fillId="0" borderId="131" xfId="3" applyFont="1" applyFill="1" applyBorder="1" applyAlignment="1">
      <alignment horizontal="center" vertical="center" shrinkToFit="1"/>
    </xf>
    <xf numFmtId="176" fontId="73" fillId="0" borderId="134" xfId="3" applyNumberFormat="1" applyFont="1" applyFill="1" applyBorder="1" applyAlignment="1">
      <alignment vertical="center"/>
    </xf>
    <xf numFmtId="176" fontId="73" fillId="0" borderId="135" xfId="3" applyNumberFormat="1" applyFont="1" applyFill="1" applyBorder="1" applyAlignment="1">
      <alignment vertical="center"/>
    </xf>
    <xf numFmtId="176" fontId="73" fillId="0" borderId="139" xfId="3" applyNumberFormat="1" applyFont="1" applyFill="1" applyBorder="1" applyAlignment="1">
      <alignment vertical="center"/>
    </xf>
    <xf numFmtId="176" fontId="73" fillId="0" borderId="140" xfId="3" applyNumberFormat="1" applyFont="1" applyFill="1" applyBorder="1" applyAlignment="1">
      <alignment vertical="center"/>
    </xf>
    <xf numFmtId="0" fontId="73" fillId="0" borderId="143" xfId="3" applyFont="1" applyFill="1" applyBorder="1" applyAlignment="1">
      <alignment vertical="center"/>
    </xf>
    <xf numFmtId="180" fontId="73" fillId="0" borderId="135" xfId="3" applyNumberFormat="1" applyFont="1" applyFill="1" applyBorder="1" applyAlignment="1">
      <alignment vertical="center"/>
    </xf>
    <xf numFmtId="180" fontId="73" fillId="0" borderId="146" xfId="3" applyNumberFormat="1" applyFont="1" applyFill="1" applyBorder="1" applyAlignment="1">
      <alignment vertical="center"/>
    </xf>
    <xf numFmtId="0" fontId="73" fillId="0" borderId="147" xfId="3" applyFont="1" applyFill="1" applyBorder="1" applyAlignment="1">
      <alignment vertical="center"/>
    </xf>
    <xf numFmtId="181" fontId="73" fillId="0" borderId="0" xfId="3" applyNumberFormat="1" applyFont="1" applyFill="1">
      <alignment vertical="center"/>
    </xf>
    <xf numFmtId="179" fontId="73" fillId="0" borderId="149" xfId="3" applyNumberFormat="1" applyFont="1" applyFill="1" applyBorder="1" applyAlignment="1">
      <alignment vertical="center"/>
    </xf>
    <xf numFmtId="179" fontId="73" fillId="0" borderId="150" xfId="3" applyNumberFormat="1" applyFont="1" applyFill="1" applyBorder="1" applyAlignment="1">
      <alignment vertical="center"/>
    </xf>
    <xf numFmtId="0" fontId="76" fillId="0" borderId="0" xfId="2" applyFont="1" applyFill="1">
      <alignment vertical="center"/>
    </xf>
    <xf numFmtId="0" fontId="82" fillId="0" borderId="0" xfId="2" applyFont="1" applyFill="1" applyBorder="1" applyAlignment="1">
      <alignment horizontal="center" vertical="center"/>
    </xf>
    <xf numFmtId="0" fontId="84" fillId="0" borderId="0" xfId="3" applyFont="1" applyFill="1">
      <alignment vertical="center"/>
    </xf>
    <xf numFmtId="0" fontId="73" fillId="0" borderId="0" xfId="3" applyFont="1" applyFill="1" applyAlignment="1">
      <alignment vertical="center"/>
    </xf>
    <xf numFmtId="0" fontId="85" fillId="0" borderId="0" xfId="3" applyFont="1" applyFill="1">
      <alignment vertical="center"/>
    </xf>
    <xf numFmtId="0" fontId="85" fillId="0" borderId="0" xfId="3" applyFont="1" applyFill="1" applyAlignment="1">
      <alignment horizontal="right" vertical="center"/>
    </xf>
    <xf numFmtId="0" fontId="85" fillId="0" borderId="0" xfId="3" applyFont="1" applyFill="1" applyBorder="1" applyAlignment="1">
      <alignment vertical="center" wrapText="1"/>
    </xf>
    <xf numFmtId="181" fontId="84" fillId="0" borderId="0" xfId="3" applyNumberFormat="1" applyFont="1" applyFill="1">
      <alignment vertical="center"/>
    </xf>
    <xf numFmtId="0" fontId="20" fillId="0" borderId="0" xfId="2" applyFont="1" applyFill="1">
      <alignment vertical="center"/>
    </xf>
    <xf numFmtId="0" fontId="8" fillId="0" borderId="0" xfId="3" applyFont="1">
      <alignment vertical="center"/>
    </xf>
    <xf numFmtId="0" fontId="8" fillId="0" borderId="0" xfId="3" applyFont="1" applyAlignment="1">
      <alignment horizontal="right" vertical="center"/>
    </xf>
    <xf numFmtId="0" fontId="8" fillId="0" borderId="0" xfId="3" applyFont="1" applyAlignment="1">
      <alignment vertical="center" wrapText="1"/>
    </xf>
    <xf numFmtId="0" fontId="64" fillId="0" borderId="0" xfId="3" applyFont="1" applyBorder="1" applyAlignment="1">
      <alignment vertical="center" wrapText="1"/>
    </xf>
    <xf numFmtId="0" fontId="64" fillId="0" borderId="0" xfId="3" applyFont="1" applyBorder="1" applyAlignment="1">
      <alignment vertical="center"/>
    </xf>
    <xf numFmtId="0" fontId="72" fillId="0" borderId="0" xfId="3" applyFont="1" applyAlignment="1">
      <alignment horizontal="center" vertical="center"/>
    </xf>
    <xf numFmtId="0" fontId="72" fillId="0" borderId="0" xfId="3" applyFont="1" applyAlignment="1">
      <alignment vertical="center" shrinkToFit="1"/>
    </xf>
    <xf numFmtId="0" fontId="68" fillId="0" borderId="42" xfId="3" applyFont="1" applyBorder="1" applyAlignment="1" applyProtection="1">
      <alignment horizontal="center" vertical="center" textRotation="255"/>
      <protection locked="0"/>
    </xf>
    <xf numFmtId="0" fontId="72" fillId="0" borderId="16" xfId="3" applyFont="1" applyBorder="1" applyAlignment="1">
      <alignment horizontal="center" vertical="center" shrinkToFit="1"/>
    </xf>
    <xf numFmtId="0" fontId="72" fillId="0" borderId="12" xfId="3" applyFont="1" applyBorder="1" applyAlignment="1">
      <alignment horizontal="center" vertical="center" shrinkToFit="1"/>
    </xf>
    <xf numFmtId="0" fontId="72" fillId="0" borderId="21" xfId="3" applyFont="1" applyBorder="1" applyAlignment="1">
      <alignment vertical="center"/>
    </xf>
    <xf numFmtId="176" fontId="72" fillId="0" borderId="0" xfId="3" applyNumberFormat="1" applyFont="1" applyBorder="1" applyAlignment="1">
      <alignment horizontal="center" vertical="center"/>
    </xf>
    <xf numFmtId="176" fontId="72" fillId="0" borderId="0" xfId="3" applyNumberFormat="1" applyFont="1" applyBorder="1">
      <alignment vertical="center"/>
    </xf>
    <xf numFmtId="179" fontId="72" fillId="0" borderId="0" xfId="3" applyNumberFormat="1" applyFont="1" applyBorder="1" applyAlignment="1" applyProtection="1">
      <alignment horizontal="right" vertical="center"/>
      <protection locked="0"/>
    </xf>
    <xf numFmtId="0" fontId="72" fillId="0" borderId="0" xfId="3" applyFont="1" applyBorder="1" applyAlignment="1">
      <alignment horizontal="center" vertical="center"/>
    </xf>
    <xf numFmtId="176" fontId="72" fillId="0" borderId="161" xfId="3" applyNumberFormat="1" applyFont="1" applyBorder="1">
      <alignment vertical="center"/>
    </xf>
    <xf numFmtId="176" fontId="72" fillId="0" borderId="162" xfId="3" applyNumberFormat="1" applyFont="1" applyBorder="1">
      <alignment vertical="center"/>
    </xf>
    <xf numFmtId="176" fontId="72" fillId="0" borderId="168" xfId="3" applyNumberFormat="1" applyFont="1" applyBorder="1">
      <alignment vertical="center"/>
    </xf>
    <xf numFmtId="176" fontId="72" fillId="0" borderId="169" xfId="3" applyNumberFormat="1" applyFont="1" applyBorder="1">
      <alignment vertical="center"/>
    </xf>
    <xf numFmtId="180" fontId="72" fillId="0" borderId="135" xfId="3" applyNumberFormat="1" applyFont="1" applyBorder="1">
      <alignment vertical="center"/>
    </xf>
    <xf numFmtId="180" fontId="72" fillId="0" borderId="146" xfId="3" applyNumberFormat="1" applyFont="1" applyBorder="1">
      <alignment vertical="center"/>
    </xf>
    <xf numFmtId="0" fontId="72" fillId="0" borderId="183" xfId="3" applyFont="1" applyBorder="1">
      <alignment vertical="center"/>
    </xf>
    <xf numFmtId="181" fontId="4" fillId="0" borderId="0" xfId="3" applyNumberFormat="1" applyFont="1">
      <alignment vertical="center"/>
    </xf>
    <xf numFmtId="179" fontId="72" fillId="0" borderId="186" xfId="3" applyNumberFormat="1" applyFont="1" applyBorder="1">
      <alignment vertical="center"/>
    </xf>
    <xf numFmtId="179" fontId="72" fillId="0" borderId="156" xfId="3" applyNumberFormat="1" applyFont="1" applyBorder="1">
      <alignment vertical="center"/>
    </xf>
    <xf numFmtId="0" fontId="72" fillId="0" borderId="0" xfId="3" applyFont="1">
      <alignment vertical="center"/>
    </xf>
    <xf numFmtId="0" fontId="50" fillId="0" borderId="0" xfId="2" applyFont="1" applyAlignment="1">
      <alignment horizontal="center" vertical="center"/>
    </xf>
    <xf numFmtId="0" fontId="69" fillId="0" borderId="0" xfId="2" applyFont="1" applyAlignment="1">
      <alignment horizontal="center" vertical="center"/>
    </xf>
    <xf numFmtId="0" fontId="71" fillId="0" borderId="0" xfId="3" applyFont="1">
      <alignment vertical="center"/>
    </xf>
    <xf numFmtId="0" fontId="88" fillId="0" borderId="0" xfId="3" applyFont="1" applyAlignment="1">
      <alignment vertical="center" wrapText="1"/>
    </xf>
    <xf numFmtId="0" fontId="90" fillId="0" borderId="0" xfId="3" applyFont="1" applyAlignment="1">
      <alignment horizontal="center" vertical="center" shrinkToFit="1"/>
    </xf>
    <xf numFmtId="0" fontId="90" fillId="0" borderId="0" xfId="3" applyFont="1">
      <alignment vertical="center"/>
    </xf>
    <xf numFmtId="0" fontId="71" fillId="0" borderId="0" xfId="3" applyFont="1" applyAlignment="1">
      <alignment vertical="center"/>
    </xf>
    <xf numFmtId="0" fontId="4" fillId="0" borderId="0" xfId="56" applyFont="1"/>
    <xf numFmtId="0" fontId="4" fillId="0" borderId="0" xfId="56" applyFont="1" applyAlignment="1">
      <alignment wrapText="1"/>
    </xf>
    <xf numFmtId="0" fontId="93" fillId="0" borderId="0" xfId="56" applyFont="1"/>
    <xf numFmtId="0" fontId="93" fillId="0" borderId="0" xfId="56" applyFont="1" applyAlignment="1">
      <alignment wrapText="1"/>
    </xf>
    <xf numFmtId="0" fontId="93" fillId="0" borderId="0" xfId="56" applyFont="1" applyBorder="1" applyAlignment="1">
      <alignment horizontal="center" vertical="center" wrapText="1"/>
    </xf>
    <xf numFmtId="0" fontId="93" fillId="0" borderId="0" xfId="56" applyFont="1" applyBorder="1" applyAlignment="1">
      <alignment horizontal="left" vertical="center" wrapText="1"/>
    </xf>
    <xf numFmtId="0" fontId="93" fillId="0" borderId="31" xfId="56" applyFont="1" applyBorder="1" applyAlignment="1">
      <alignment horizontal="center" vertical="center" wrapText="1"/>
    </xf>
    <xf numFmtId="0" fontId="93" fillId="0" borderId="44" xfId="56" applyFont="1" applyBorder="1" applyAlignment="1">
      <alignment horizontal="center" vertical="center" wrapText="1"/>
    </xf>
    <xf numFmtId="0" fontId="93" fillId="0" borderId="191" xfId="56" applyFont="1" applyBorder="1" applyAlignment="1">
      <alignment vertical="center" wrapText="1"/>
    </xf>
    <xf numFmtId="0" fontId="93" fillId="0" borderId="32" xfId="56" applyFont="1" applyBorder="1" applyAlignment="1">
      <alignment vertical="center" wrapText="1"/>
    </xf>
    <xf numFmtId="0" fontId="4" fillId="0" borderId="0" xfId="56" applyFont="1" applyAlignment="1">
      <alignment vertical="center"/>
    </xf>
    <xf numFmtId="0" fontId="93" fillId="0" borderId="0" xfId="56" applyFont="1" applyAlignment="1">
      <alignment vertical="center"/>
    </xf>
    <xf numFmtId="0" fontId="93" fillId="0" borderId="0" xfId="56" applyFont="1" applyBorder="1" applyAlignment="1">
      <alignment wrapText="1"/>
    </xf>
    <xf numFmtId="0" fontId="93" fillId="0" borderId="0" xfId="56" applyFont="1" applyAlignment="1">
      <alignment horizontal="center" wrapText="1"/>
    </xf>
    <xf numFmtId="0" fontId="93" fillId="0" borderId="0" xfId="52" applyFont="1" applyAlignment="1">
      <alignment vertical="center"/>
    </xf>
    <xf numFmtId="0" fontId="96" fillId="0" borderId="0" xfId="2" applyFont="1">
      <alignment vertical="center"/>
    </xf>
    <xf numFmtId="0" fontId="96" fillId="0" borderId="0" xfId="2" applyFont="1" applyAlignment="1">
      <alignment horizontal="center" vertical="center"/>
    </xf>
    <xf numFmtId="0" fontId="96" fillId="0" borderId="0" xfId="2" applyFont="1" applyAlignment="1">
      <alignment vertical="center" wrapText="1"/>
    </xf>
    <xf numFmtId="0" fontId="96" fillId="0" borderId="0" xfId="2" applyFont="1" applyAlignment="1">
      <alignment horizontal="center" vertical="center" wrapText="1"/>
    </xf>
    <xf numFmtId="0" fontId="96" fillId="0" borderId="44" xfId="2" applyFont="1" applyBorder="1" applyAlignment="1">
      <alignment vertical="center" wrapText="1"/>
    </xf>
    <xf numFmtId="0" fontId="96" fillId="0" borderId="190" xfId="2" applyFont="1" applyBorder="1" applyAlignment="1">
      <alignment vertical="center" wrapText="1"/>
    </xf>
    <xf numFmtId="0" fontId="96" fillId="0" borderId="44" xfId="2" quotePrefix="1" applyFont="1" applyBorder="1" applyAlignment="1">
      <alignment horizontal="center" vertical="center"/>
    </xf>
    <xf numFmtId="0" fontId="96" fillId="0" borderId="191" xfId="2" applyFont="1" applyBorder="1" applyAlignment="1">
      <alignment horizontal="center" vertical="center"/>
    </xf>
    <xf numFmtId="0" fontId="96" fillId="0" borderId="44" xfId="2" applyFont="1" applyBorder="1">
      <alignment vertical="center"/>
    </xf>
    <xf numFmtId="0" fontId="96" fillId="0" borderId="189" xfId="2" applyFont="1" applyBorder="1" applyAlignment="1">
      <alignment horizontal="center" vertical="center"/>
    </xf>
    <xf numFmtId="0" fontId="96" fillId="0" borderId="193" xfId="2" applyFont="1" applyBorder="1" applyAlignment="1">
      <alignment horizontal="center" vertical="center"/>
    </xf>
    <xf numFmtId="0" fontId="100" fillId="0" borderId="0" xfId="2" applyFont="1" applyAlignment="1">
      <alignment horizontal="center" vertical="center"/>
    </xf>
    <xf numFmtId="0" fontId="100" fillId="0" borderId="0" xfId="2" applyFont="1">
      <alignment vertical="center"/>
    </xf>
    <xf numFmtId="0" fontId="96" fillId="0" borderId="0" xfId="2" applyFont="1" applyAlignment="1">
      <alignment horizontal="right" vertical="center"/>
    </xf>
    <xf numFmtId="0" fontId="47" fillId="0" borderId="0" xfId="54" applyFont="1">
      <alignment vertical="center"/>
    </xf>
    <xf numFmtId="0" fontId="101" fillId="0" borderId="44" xfId="54" applyFont="1" applyBorder="1" applyAlignment="1">
      <alignment horizontal="center" vertical="center"/>
    </xf>
    <xf numFmtId="0" fontId="47" fillId="0" borderId="9" xfId="54" applyFont="1" applyBorder="1">
      <alignment vertical="center"/>
    </xf>
    <xf numFmtId="0" fontId="67" fillId="0" borderId="44" xfId="54" applyFont="1" applyBorder="1" applyAlignment="1">
      <alignment horizontal="center" vertical="center" wrapText="1"/>
    </xf>
    <xf numFmtId="0" fontId="64" fillId="0" borderId="44" xfId="54" applyFont="1" applyBorder="1" applyAlignment="1">
      <alignment horizontal="center" vertical="center" wrapText="1"/>
    </xf>
    <xf numFmtId="0" fontId="47" fillId="0" borderId="0" xfId="54" applyFont="1" applyBorder="1">
      <alignment vertical="center"/>
    </xf>
    <xf numFmtId="0" fontId="64" fillId="0" borderId="154" xfId="54" applyFont="1" applyBorder="1" applyAlignment="1">
      <alignment vertical="center"/>
    </xf>
    <xf numFmtId="0" fontId="64" fillId="0" borderId="190" xfId="54" applyFont="1" applyBorder="1" applyAlignment="1">
      <alignment vertical="center"/>
    </xf>
    <xf numFmtId="0" fontId="68" fillId="0" borderId="0" xfId="54" applyFont="1">
      <alignment vertical="center"/>
    </xf>
    <xf numFmtId="0" fontId="64" fillId="0" borderId="190" xfId="54" applyFont="1" applyBorder="1" applyAlignment="1">
      <alignment horizontal="left" vertical="center"/>
    </xf>
    <xf numFmtId="0" fontId="71" fillId="0" borderId="0" xfId="54" applyFont="1">
      <alignment vertical="center"/>
    </xf>
    <xf numFmtId="0" fontId="102" fillId="0" borderId="0" xfId="2" applyFont="1">
      <alignment vertical="center"/>
    </xf>
    <xf numFmtId="0" fontId="96" fillId="0" borderId="0" xfId="2" applyFont="1" applyBorder="1">
      <alignment vertical="center"/>
    </xf>
    <xf numFmtId="0" fontId="96" fillId="0" borderId="0" xfId="2" applyFont="1" applyBorder="1" applyAlignment="1">
      <alignment horizontal="center" vertical="center"/>
    </xf>
    <xf numFmtId="0" fontId="96" fillId="0" borderId="0" xfId="2" applyFont="1" applyBorder="1" applyAlignment="1">
      <alignment vertical="center" textRotation="255" wrapText="1"/>
    </xf>
    <xf numFmtId="0" fontId="96" fillId="0" borderId="44" xfId="2" applyFont="1" applyBorder="1" applyAlignment="1">
      <alignment horizontal="center" vertical="center"/>
    </xf>
    <xf numFmtId="0" fontId="94" fillId="0" borderId="0" xfId="2" applyFont="1" applyAlignment="1">
      <alignment horizontal="center" vertical="center"/>
    </xf>
    <xf numFmtId="0" fontId="94" fillId="0" borderId="0" xfId="2" applyFont="1" applyAlignment="1">
      <alignment horizontal="center" vertical="center" wrapText="1"/>
    </xf>
    <xf numFmtId="0" fontId="102" fillId="0" borderId="56" xfId="5" applyFont="1" applyBorder="1" applyAlignment="1">
      <alignment horizontal="center" vertical="center" wrapText="1"/>
    </xf>
    <xf numFmtId="0" fontId="99" fillId="0" borderId="44" xfId="5" applyFont="1" applyBorder="1" applyAlignment="1">
      <alignment horizontal="center" vertical="center" wrapText="1"/>
    </xf>
    <xf numFmtId="0" fontId="102" fillId="0" borderId="44" xfId="5" applyFont="1" applyBorder="1" applyAlignment="1">
      <alignment horizontal="center" vertical="center" wrapText="1"/>
    </xf>
    <xf numFmtId="0" fontId="102" fillId="0" borderId="43" xfId="5" applyFont="1" applyBorder="1" applyAlignment="1">
      <alignment horizontal="center" vertical="center" wrapText="1"/>
    </xf>
    <xf numFmtId="0" fontId="104" fillId="0" borderId="44" xfId="5" applyFont="1" applyBorder="1" applyAlignment="1">
      <alignment horizontal="center" vertical="center" wrapText="1"/>
    </xf>
    <xf numFmtId="0" fontId="104" fillId="0" borderId="201" xfId="5" applyFont="1" applyBorder="1" applyAlignment="1">
      <alignment horizontal="center" vertical="center" wrapText="1"/>
    </xf>
    <xf numFmtId="0" fontId="104" fillId="0" borderId="202" xfId="5" applyFont="1" applyBorder="1" applyAlignment="1">
      <alignment horizontal="center" vertical="center" wrapText="1"/>
    </xf>
    <xf numFmtId="0" fontId="104" fillId="0" borderId="203" xfId="5" applyFont="1" applyBorder="1" applyAlignment="1">
      <alignment horizontal="center" vertical="center" wrapText="1"/>
    </xf>
    <xf numFmtId="0" fontId="104" fillId="0" borderId="204" xfId="5" applyFont="1" applyBorder="1" applyAlignment="1">
      <alignment horizontal="center" vertical="center" wrapText="1"/>
    </xf>
    <xf numFmtId="0" fontId="104" fillId="0" borderId="205" xfId="5" applyFont="1" applyBorder="1" applyAlignment="1">
      <alignment horizontal="center" vertical="center" wrapText="1"/>
    </xf>
    <xf numFmtId="0" fontId="104" fillId="0" borderId="206" xfId="5" applyFont="1" applyBorder="1" applyAlignment="1">
      <alignment horizontal="center" vertical="center" wrapText="1"/>
    </xf>
    <xf numFmtId="0" fontId="109" fillId="0" borderId="189" xfId="5" applyFont="1" applyBorder="1" applyAlignment="1">
      <alignment horizontal="center" vertical="center" wrapText="1"/>
    </xf>
    <xf numFmtId="0" fontId="109" fillId="0" borderId="97" xfId="5" applyFont="1" applyBorder="1" applyAlignment="1">
      <alignment horizontal="center" vertical="center" wrapText="1"/>
    </xf>
    <xf numFmtId="0" fontId="109" fillId="0" borderId="98" xfId="5" applyFont="1" applyBorder="1" applyAlignment="1">
      <alignment horizontal="center" vertical="center" wrapText="1"/>
    </xf>
    <xf numFmtId="0" fontId="104" fillId="0" borderId="32" xfId="5" applyFont="1" applyBorder="1" applyAlignment="1">
      <alignment horizontal="center" vertical="center" wrapText="1"/>
    </xf>
    <xf numFmtId="0" fontId="104" fillId="0" borderId="25" xfId="5" applyFont="1" applyBorder="1" applyAlignment="1">
      <alignment horizontal="center" vertical="center" wrapText="1"/>
    </xf>
    <xf numFmtId="0" fontId="111" fillId="0" borderId="0" xfId="5" applyFont="1" applyAlignment="1">
      <alignment horizontal="center" vertical="center"/>
    </xf>
    <xf numFmtId="0" fontId="47" fillId="0" borderId="0" xfId="58" applyFont="1">
      <alignment vertical="center"/>
    </xf>
    <xf numFmtId="0" fontId="108" fillId="0" borderId="0" xfId="58" applyFont="1">
      <alignment vertical="center"/>
    </xf>
    <xf numFmtId="0" fontId="108" fillId="0" borderId="0" xfId="58" applyFont="1" applyAlignment="1">
      <alignment horizontal="right" vertical="center"/>
    </xf>
    <xf numFmtId="0" fontId="50" fillId="0" borderId="0" xfId="58" applyFont="1">
      <alignment vertical="center"/>
    </xf>
    <xf numFmtId="0" fontId="5" fillId="0" borderId="0" xfId="2" applyFont="1" applyAlignment="1">
      <alignment horizontal="left" vertical="center"/>
    </xf>
    <xf numFmtId="0" fontId="64" fillId="0" borderId="0" xfId="2" applyFont="1" applyBorder="1" applyAlignment="1">
      <alignment vertical="top" wrapText="1"/>
    </xf>
    <xf numFmtId="0" fontId="64" fillId="0" borderId="193" xfId="2" applyFont="1" applyBorder="1">
      <alignment vertical="center"/>
    </xf>
    <xf numFmtId="0" fontId="64" fillId="0" borderId="32" xfId="2" applyFont="1" applyBorder="1">
      <alignment vertical="center"/>
    </xf>
    <xf numFmtId="0" fontId="64" fillId="0" borderId="31" xfId="2" applyFont="1" applyBorder="1">
      <alignment vertical="center"/>
    </xf>
    <xf numFmtId="0" fontId="64" fillId="0" borderId="7" xfId="2" applyFont="1" applyBorder="1">
      <alignment vertical="center"/>
    </xf>
    <xf numFmtId="0" fontId="64" fillId="0" borderId="25" xfId="2" applyFont="1" applyBorder="1">
      <alignment vertical="center"/>
    </xf>
    <xf numFmtId="0" fontId="64" fillId="0" borderId="9" xfId="2" applyFont="1" applyBorder="1">
      <alignment vertical="center"/>
    </xf>
    <xf numFmtId="0" fontId="64" fillId="0" borderId="25" xfId="2" applyFont="1" applyBorder="1" applyAlignment="1">
      <alignment horizontal="centerContinuous" vertical="center"/>
    </xf>
    <xf numFmtId="0" fontId="64" fillId="0" borderId="0" xfId="2" applyFont="1" applyAlignment="1">
      <alignment horizontal="centerContinuous" vertical="center"/>
    </xf>
    <xf numFmtId="0" fontId="68" fillId="0" borderId="0" xfId="2" applyFont="1" applyAlignment="1">
      <alignment horizontal="centerContinuous" vertical="top"/>
    </xf>
    <xf numFmtId="0" fontId="101" fillId="0" borderId="0" xfId="2" applyFont="1" applyAlignment="1">
      <alignment horizontal="centerContinuous" vertical="center" wrapText="1"/>
    </xf>
    <xf numFmtId="0" fontId="64" fillId="0" borderId="9" xfId="2" applyFont="1" applyBorder="1" applyAlignment="1">
      <alignment horizontal="centerContinuous" vertical="center"/>
    </xf>
    <xf numFmtId="0" fontId="64" fillId="0" borderId="84" xfId="2" applyFont="1" applyBorder="1" applyAlignment="1">
      <alignment horizontal="right" vertical="center" indent="1"/>
    </xf>
    <xf numFmtId="0" fontId="64" fillId="0" borderId="4" xfId="2" applyFont="1" applyBorder="1" applyAlignment="1">
      <alignment horizontal="right" vertical="center" indent="1"/>
    </xf>
    <xf numFmtId="0" fontId="64" fillId="0" borderId="5" xfId="2" applyFont="1" applyBorder="1" applyAlignment="1">
      <alignment horizontal="right" vertical="center" indent="1"/>
    </xf>
    <xf numFmtId="0" fontId="101" fillId="30" borderId="93" xfId="2" applyFont="1" applyFill="1" applyBorder="1" applyAlignment="1">
      <alignment horizontal="center" vertical="center" wrapText="1"/>
    </xf>
    <xf numFmtId="0" fontId="101" fillId="0" borderId="0" xfId="2" applyFont="1" applyFill="1" applyBorder="1" applyAlignment="1">
      <alignment horizontal="center" vertical="center" wrapText="1"/>
    </xf>
    <xf numFmtId="0" fontId="64" fillId="0" borderId="86" xfId="2" applyFont="1" applyBorder="1" applyAlignment="1">
      <alignment horizontal="center" vertical="center"/>
    </xf>
    <xf numFmtId="0" fontId="64" fillId="0" borderId="12" xfId="2" applyFont="1" applyBorder="1" applyAlignment="1">
      <alignment horizontal="right" vertical="center" indent="1"/>
    </xf>
    <xf numFmtId="0" fontId="64" fillId="0" borderId="190" xfId="2" applyFont="1" applyBorder="1" applyAlignment="1">
      <alignment horizontal="center" vertical="center"/>
    </xf>
    <xf numFmtId="0" fontId="101" fillId="30" borderId="94" xfId="2" applyFont="1" applyFill="1" applyBorder="1" applyAlignment="1">
      <alignment horizontal="center" vertical="center"/>
    </xf>
    <xf numFmtId="0" fontId="101" fillId="0" borderId="0" xfId="2" applyFont="1" applyFill="1" applyBorder="1" applyAlignment="1">
      <alignment horizontal="center" vertical="center"/>
    </xf>
    <xf numFmtId="0" fontId="64" fillId="30" borderId="95" xfId="2" applyFont="1" applyFill="1" applyBorder="1">
      <alignment vertical="center"/>
    </xf>
    <xf numFmtId="0" fontId="64" fillId="0" borderId="0" xfId="2" applyFont="1" applyFill="1" applyBorder="1">
      <alignment vertical="center"/>
    </xf>
    <xf numFmtId="0" fontId="64" fillId="0" borderId="214" xfId="2" applyFont="1" applyBorder="1">
      <alignment vertical="center"/>
    </xf>
    <xf numFmtId="0" fontId="64" fillId="0" borderId="124" xfId="2" applyFont="1" applyBorder="1" applyAlignment="1">
      <alignment horizontal="right" vertical="center" indent="1"/>
    </xf>
    <xf numFmtId="0" fontId="72" fillId="0" borderId="124" xfId="2" applyFont="1" applyBorder="1">
      <alignment vertical="center"/>
    </xf>
    <xf numFmtId="0" fontId="64" fillId="0" borderId="215" xfId="2" applyFont="1" applyBorder="1">
      <alignment vertical="center"/>
    </xf>
    <xf numFmtId="0" fontId="64" fillId="0" borderId="0" xfId="2" applyFont="1" applyAlignment="1">
      <alignment horizontal="right" vertical="center" indent="1"/>
    </xf>
    <xf numFmtId="0" fontId="64" fillId="0" borderId="0" xfId="2" applyFont="1" applyAlignment="1">
      <alignment horizontal="center" vertical="center"/>
    </xf>
    <xf numFmtId="0" fontId="101" fillId="0" borderId="0" xfId="2" applyFont="1" applyAlignment="1">
      <alignment horizontal="center" vertical="center" wrapText="1"/>
    </xf>
    <xf numFmtId="0" fontId="64" fillId="0" borderId="56" xfId="2" applyFont="1" applyBorder="1" applyAlignment="1">
      <alignment horizontal="center" vertical="center"/>
    </xf>
    <xf numFmtId="0" fontId="101" fillId="30" borderId="4" xfId="2" applyFont="1" applyFill="1" applyBorder="1" applyAlignment="1">
      <alignment horizontal="center" vertical="center" wrapText="1"/>
    </xf>
    <xf numFmtId="0" fontId="101" fillId="30" borderId="12" xfId="2" applyFont="1" applyFill="1" applyBorder="1" applyAlignment="1">
      <alignment horizontal="center" vertical="center"/>
    </xf>
    <xf numFmtId="0" fontId="64" fillId="30" borderId="83" xfId="2" applyFont="1" applyFill="1" applyBorder="1">
      <alignment vertical="center"/>
    </xf>
    <xf numFmtId="0" fontId="64" fillId="30" borderId="43" xfId="2" applyFont="1" applyFill="1" applyBorder="1" applyAlignment="1">
      <alignment horizontal="center" vertical="center"/>
    </xf>
    <xf numFmtId="0" fontId="64" fillId="30" borderId="1" xfId="2" applyFont="1" applyFill="1" applyBorder="1">
      <alignment vertical="center"/>
    </xf>
    <xf numFmtId="0" fontId="64" fillId="0" borderId="190" xfId="2" applyFont="1" applyBorder="1" applyAlignment="1">
      <alignment horizontal="right" vertical="center" indent="1"/>
    </xf>
    <xf numFmtId="0" fontId="64" fillId="0" borderId="44" xfId="2" applyFont="1" applyBorder="1" applyAlignment="1">
      <alignment horizontal="right" vertical="center" indent="1"/>
    </xf>
    <xf numFmtId="0" fontId="101" fillId="30" borderId="44" xfId="2" applyFont="1" applyFill="1" applyBorder="1" applyAlignment="1">
      <alignment horizontal="center" vertical="center" wrapText="1"/>
    </xf>
    <xf numFmtId="0" fontId="101" fillId="30" borderId="44" xfId="2" applyFont="1" applyFill="1" applyBorder="1" applyAlignment="1">
      <alignment horizontal="center" vertical="center"/>
    </xf>
    <xf numFmtId="0" fontId="64" fillId="30" borderId="83" xfId="2" applyFont="1" applyFill="1" applyBorder="1" applyAlignment="1">
      <alignment horizontal="center" vertical="center"/>
    </xf>
    <xf numFmtId="0" fontId="64" fillId="30" borderId="1" xfId="2" applyFont="1" applyFill="1" applyBorder="1" applyAlignment="1">
      <alignment horizontal="center" vertical="center"/>
    </xf>
    <xf numFmtId="0" fontId="64" fillId="30" borderId="190" xfId="2" applyFont="1" applyFill="1" applyBorder="1" applyAlignment="1">
      <alignment horizontal="center" vertical="center"/>
    </xf>
    <xf numFmtId="0" fontId="64" fillId="30" borderId="44" xfId="2" applyFont="1" applyFill="1" applyBorder="1" applyAlignment="1">
      <alignment horizontal="center" vertical="center"/>
    </xf>
    <xf numFmtId="0" fontId="64" fillId="30" borderId="44" xfId="2" applyFont="1" applyFill="1" applyBorder="1">
      <alignment vertical="center"/>
    </xf>
    <xf numFmtId="0" fontId="64" fillId="0" borderId="192" xfId="2" applyFont="1" applyBorder="1">
      <alignment vertical="center"/>
    </xf>
    <xf numFmtId="0" fontId="64" fillId="0" borderId="194" xfId="2" applyFont="1" applyBorder="1">
      <alignment vertical="center"/>
    </xf>
    <xf numFmtId="0" fontId="64" fillId="0" borderId="44" xfId="2" applyFont="1" applyBorder="1" applyAlignment="1">
      <alignment vertical="center"/>
    </xf>
    <xf numFmtId="0" fontId="101" fillId="0" borderId="31" xfId="2" applyFont="1" applyBorder="1" applyAlignment="1">
      <alignment horizontal="centerContinuous" vertical="center"/>
    </xf>
    <xf numFmtId="0" fontId="64" fillId="0" borderId="0" xfId="2" applyFont="1" applyAlignment="1">
      <alignment horizontal="right" vertical="center"/>
    </xf>
    <xf numFmtId="0" fontId="64" fillId="0" borderId="25" xfId="2" applyFont="1" applyBorder="1" applyAlignment="1">
      <alignment horizontal="center" vertical="center" wrapText="1" justifyLastLine="1"/>
    </xf>
    <xf numFmtId="0" fontId="64" fillId="0" borderId="190" xfId="2" applyFont="1" applyBorder="1" applyAlignment="1">
      <alignment vertical="center"/>
    </xf>
    <xf numFmtId="0" fontId="64" fillId="0" borderId="154" xfId="2" applyFont="1" applyBorder="1" applyAlignment="1">
      <alignment vertical="center"/>
    </xf>
    <xf numFmtId="0" fontId="64" fillId="0" borderId="154" xfId="2" applyFont="1" applyBorder="1" applyAlignment="1">
      <alignment horizontal="left" vertical="center"/>
    </xf>
    <xf numFmtId="0" fontId="69" fillId="0" borderId="0" xfId="2" applyFont="1">
      <alignment vertical="center"/>
    </xf>
    <xf numFmtId="0" fontId="4" fillId="0" borderId="0" xfId="3" applyFont="1" applyAlignment="1">
      <alignment vertical="center" textRotation="255" shrinkToFit="1"/>
    </xf>
    <xf numFmtId="0" fontId="46" fillId="0" borderId="0" xfId="3" applyFont="1">
      <alignment vertical="center"/>
    </xf>
    <xf numFmtId="0" fontId="4" fillId="0" borderId="20" xfId="3" applyFont="1" applyBorder="1" applyAlignment="1">
      <alignment horizontal="center" vertical="center"/>
    </xf>
    <xf numFmtId="0" fontId="4" fillId="0" borderId="21" xfId="3" applyFont="1" applyBorder="1" applyAlignment="1">
      <alignment horizontal="center" vertical="center"/>
    </xf>
    <xf numFmtId="0" fontId="4" fillId="0" borderId="24" xfId="3" applyFont="1" applyBorder="1">
      <alignment vertical="center"/>
    </xf>
    <xf numFmtId="0" fontId="9" fillId="0" borderId="35" xfId="3" applyFont="1" applyBorder="1">
      <alignment vertical="center"/>
    </xf>
    <xf numFmtId="0" fontId="9" fillId="0" borderId="37" xfId="3" applyFont="1" applyBorder="1">
      <alignment vertical="center"/>
    </xf>
    <xf numFmtId="0" fontId="9" fillId="0" borderId="218" xfId="3" applyFont="1" applyBorder="1">
      <alignment vertical="center"/>
    </xf>
    <xf numFmtId="0" fontId="6" fillId="31" borderId="84" xfId="3" applyFont="1" applyFill="1" applyBorder="1">
      <alignment vertical="center"/>
    </xf>
    <xf numFmtId="0" fontId="6" fillId="31" borderId="56" xfId="3" applyFont="1" applyFill="1" applyBorder="1">
      <alignment vertical="center"/>
    </xf>
    <xf numFmtId="0" fontId="6" fillId="31" borderId="47" xfId="3" applyFont="1" applyFill="1" applyBorder="1">
      <alignment vertical="center"/>
    </xf>
    <xf numFmtId="0" fontId="6" fillId="31" borderId="4" xfId="3" applyFont="1" applyFill="1" applyBorder="1">
      <alignment vertical="center"/>
    </xf>
    <xf numFmtId="0" fontId="6" fillId="31" borderId="86" xfId="3" applyFont="1" applyFill="1" applyBorder="1">
      <alignment vertical="center"/>
    </xf>
    <xf numFmtId="0" fontId="6" fillId="31" borderId="44" xfId="3" applyFont="1" applyFill="1" applyBorder="1">
      <alignment vertical="center"/>
    </xf>
    <xf numFmtId="0" fontId="6" fillId="31" borderId="191" xfId="3" applyFont="1" applyFill="1" applyBorder="1">
      <alignment vertical="center"/>
    </xf>
    <xf numFmtId="0" fontId="6" fillId="31" borderId="12" xfId="3" applyFont="1" applyFill="1" applyBorder="1">
      <alignment vertical="center"/>
    </xf>
    <xf numFmtId="0" fontId="4" fillId="31" borderId="86" xfId="3" applyFont="1" applyFill="1" applyBorder="1">
      <alignment vertical="center"/>
    </xf>
    <xf numFmtId="0" fontId="6" fillId="31" borderId="85" xfId="3" applyFont="1" applyFill="1" applyBorder="1">
      <alignment vertical="center"/>
    </xf>
    <xf numFmtId="0" fontId="6" fillId="31" borderId="54" xfId="3" applyFont="1" applyFill="1" applyBorder="1">
      <alignment vertical="center"/>
    </xf>
    <xf numFmtId="0" fontId="6" fillId="31" borderId="6" xfId="3" applyFont="1" applyFill="1" applyBorder="1">
      <alignment vertical="center"/>
    </xf>
    <xf numFmtId="0" fontId="6" fillId="31" borderId="32" xfId="3" applyFont="1" applyFill="1" applyBorder="1">
      <alignment vertical="center"/>
    </xf>
    <xf numFmtId="0" fontId="6" fillId="31" borderId="83" xfId="3" applyFont="1" applyFill="1" applyBorder="1">
      <alignment vertical="center"/>
    </xf>
    <xf numFmtId="0" fontId="6" fillId="31" borderId="43" xfId="3" applyFont="1" applyFill="1" applyBorder="1">
      <alignment vertical="center"/>
    </xf>
    <xf numFmtId="0" fontId="6" fillId="31" borderId="1" xfId="3" applyFont="1" applyFill="1" applyBorder="1">
      <alignment vertical="center"/>
    </xf>
    <xf numFmtId="0" fontId="6" fillId="31" borderId="50" xfId="3" applyFont="1" applyFill="1" applyBorder="1">
      <alignment vertical="center"/>
    </xf>
    <xf numFmtId="0" fontId="4" fillId="0" borderId="14" xfId="3" applyFont="1" applyBorder="1" applyAlignment="1">
      <alignment vertical="center" shrinkToFit="1"/>
    </xf>
    <xf numFmtId="0" fontId="4" fillId="0" borderId="55" xfId="3" applyFont="1" applyBorder="1" applyAlignment="1">
      <alignment vertical="center" shrinkToFit="1"/>
    </xf>
    <xf numFmtId="0" fontId="4" fillId="0" borderId="87" xfId="3" applyFont="1" applyBorder="1" applyAlignment="1">
      <alignment horizontal="center" vertical="center" shrinkToFit="1"/>
    </xf>
    <xf numFmtId="0" fontId="4" fillId="0" borderId="198" xfId="3" applyFont="1" applyBorder="1" applyAlignment="1">
      <alignment vertical="center" shrinkToFit="1"/>
    </xf>
    <xf numFmtId="0" fontId="4" fillId="0" borderId="154" xfId="3" applyFont="1" applyBorder="1" applyAlignment="1">
      <alignment vertical="center" shrinkToFit="1"/>
    </xf>
    <xf numFmtId="0" fontId="4" fillId="0" borderId="199" xfId="3" applyFont="1" applyBorder="1" applyAlignment="1">
      <alignment horizontal="center" vertical="center" shrinkToFit="1"/>
    </xf>
    <xf numFmtId="0" fontId="4" fillId="0" borderId="120" xfId="3" applyFont="1" applyBorder="1" applyAlignment="1">
      <alignment horizontal="center" vertical="center"/>
    </xf>
    <xf numFmtId="0" fontId="4" fillId="0" borderId="96" xfId="3" applyFont="1" applyBorder="1" applyAlignment="1">
      <alignment horizontal="center" vertical="center"/>
    </xf>
    <xf numFmtId="0" fontId="18" fillId="0" borderId="0" xfId="3" applyFont="1">
      <alignment vertical="center"/>
    </xf>
    <xf numFmtId="0" fontId="6" fillId="0" borderId="225" xfId="3" applyFont="1" applyBorder="1" applyAlignment="1">
      <alignment vertical="center" shrinkToFit="1"/>
    </xf>
    <xf numFmtId="0" fontId="6" fillId="0" borderId="224" xfId="3" applyFont="1" applyBorder="1" applyAlignment="1">
      <alignment vertical="center" shrinkToFit="1"/>
    </xf>
    <xf numFmtId="0" fontId="6" fillId="0" borderId="218" xfId="3" applyFont="1" applyBorder="1" applyAlignment="1">
      <alignment vertical="center" shrinkToFit="1"/>
    </xf>
    <xf numFmtId="0" fontId="116" fillId="0" borderId="0" xfId="59" applyFont="1" applyAlignment="1">
      <alignment vertical="center" shrinkToFit="1"/>
    </xf>
    <xf numFmtId="0" fontId="45" fillId="0" borderId="0" xfId="59" applyFont="1">
      <alignment vertical="center"/>
    </xf>
    <xf numFmtId="0" fontId="117" fillId="0" borderId="0" xfId="59" applyFont="1">
      <alignment vertical="center"/>
    </xf>
    <xf numFmtId="183" fontId="4" fillId="0" borderId="0" xfId="3" applyNumberFormat="1" applyFont="1">
      <alignment vertical="center"/>
    </xf>
    <xf numFmtId="0" fontId="6" fillId="31" borderId="198" xfId="3" applyFont="1" applyFill="1" applyBorder="1">
      <alignment vertical="center"/>
    </xf>
    <xf numFmtId="0" fontId="6" fillId="31" borderId="154" xfId="3" applyFont="1" applyFill="1" applyBorder="1">
      <alignment vertical="center"/>
    </xf>
    <xf numFmtId="0" fontId="6" fillId="31" borderId="199" xfId="3" applyFont="1" applyFill="1" applyBorder="1">
      <alignment vertical="center"/>
    </xf>
    <xf numFmtId="0" fontId="118" fillId="0" borderId="0" xfId="59" applyFont="1">
      <alignment vertical="center"/>
    </xf>
    <xf numFmtId="49" fontId="4" fillId="0" borderId="0" xfId="3" applyNumberFormat="1" applyFont="1">
      <alignment vertical="center"/>
    </xf>
    <xf numFmtId="0" fontId="7" fillId="0" borderId="0" xfId="3" applyFont="1" applyAlignment="1">
      <alignment vertical="center" wrapText="1"/>
    </xf>
    <xf numFmtId="0" fontId="6" fillId="31" borderId="225" xfId="3" applyFont="1" applyFill="1" applyBorder="1">
      <alignment vertical="center"/>
    </xf>
    <xf numFmtId="0" fontId="6" fillId="31" borderId="224" xfId="3" applyFont="1" applyFill="1" applyBorder="1">
      <alignment vertical="center"/>
    </xf>
    <xf numFmtId="0" fontId="6" fillId="31" borderId="218" xfId="3" applyFont="1" applyFill="1" applyBorder="1">
      <alignment vertical="center"/>
    </xf>
    <xf numFmtId="0" fontId="5" fillId="0" borderId="127" xfId="3" applyFont="1" applyBorder="1" applyAlignment="1">
      <alignment horizontal="center" vertical="center" textRotation="255"/>
    </xf>
    <xf numFmtId="0" fontId="4" fillId="0" borderId="212" xfId="3" applyFont="1" applyBorder="1" applyAlignment="1">
      <alignment vertical="center" shrinkToFit="1"/>
    </xf>
    <xf numFmtId="0" fontId="116" fillId="0" borderId="0" xfId="59" applyFont="1" applyBorder="1" applyAlignment="1">
      <alignment vertical="center" shrinkToFit="1"/>
    </xf>
    <xf numFmtId="0" fontId="7" fillId="0" borderId="0" xfId="3" applyFont="1" applyAlignment="1">
      <alignment horizontal="center" vertical="center" wrapText="1"/>
    </xf>
    <xf numFmtId="184" fontId="4" fillId="0" borderId="0" xfId="3" applyNumberFormat="1" applyFont="1" applyBorder="1">
      <alignment vertical="center"/>
    </xf>
    <xf numFmtId="184" fontId="4" fillId="0" borderId="20" xfId="3" applyNumberFormat="1" applyFont="1" applyBorder="1">
      <alignment vertical="center"/>
    </xf>
    <xf numFmtId="184" fontId="4" fillId="0" borderId="21" xfId="3" applyNumberFormat="1" applyFont="1" applyBorder="1">
      <alignment vertical="center"/>
    </xf>
    <xf numFmtId="185" fontId="4" fillId="0" borderId="21" xfId="3" applyNumberFormat="1" applyFont="1" applyBorder="1" applyAlignment="1">
      <alignment horizontal="center" vertical="center"/>
    </xf>
    <xf numFmtId="186" fontId="8" fillId="0" borderId="21" xfId="3" applyNumberFormat="1" applyFont="1" applyBorder="1" applyAlignment="1">
      <alignment horizontal="center" vertical="center"/>
    </xf>
    <xf numFmtId="186" fontId="8" fillId="0" borderId="21" xfId="3" applyNumberFormat="1" applyFont="1" applyBorder="1">
      <alignment vertical="center"/>
    </xf>
    <xf numFmtId="185" fontId="4" fillId="0" borderId="21" xfId="3" applyNumberFormat="1" applyFont="1" applyBorder="1">
      <alignment vertical="center"/>
    </xf>
    <xf numFmtId="184" fontId="4" fillId="0" borderId="0" xfId="3" applyNumberFormat="1" applyFont="1">
      <alignment vertical="center"/>
    </xf>
    <xf numFmtId="184" fontId="4" fillId="0" borderId="13" xfId="3" applyNumberFormat="1" applyFont="1" applyBorder="1">
      <alignment vertical="center"/>
    </xf>
    <xf numFmtId="184" fontId="4" fillId="0" borderId="32" xfId="3" applyNumberFormat="1" applyFont="1" applyBorder="1">
      <alignment vertical="center"/>
    </xf>
    <xf numFmtId="185" fontId="4" fillId="0" borderId="31" xfId="3" applyNumberFormat="1" applyFont="1" applyBorder="1" applyAlignment="1">
      <alignment horizontal="center" vertical="center"/>
    </xf>
    <xf numFmtId="186" fontId="8" fillId="0" borderId="31" xfId="3" applyNumberFormat="1" applyFont="1" applyBorder="1" applyAlignment="1">
      <alignment horizontal="center" vertical="center"/>
    </xf>
    <xf numFmtId="186" fontId="8" fillId="0" borderId="31" xfId="3" applyNumberFormat="1" applyFont="1" applyBorder="1">
      <alignment vertical="center"/>
    </xf>
    <xf numFmtId="0" fontId="4" fillId="0" borderId="31" xfId="3" applyFont="1" applyBorder="1" applyAlignment="1">
      <alignment horizontal="center" vertical="center"/>
    </xf>
    <xf numFmtId="185" fontId="4" fillId="0" borderId="31" xfId="3" applyNumberFormat="1" applyFont="1" applyBorder="1">
      <alignment vertical="center"/>
    </xf>
    <xf numFmtId="0" fontId="4" fillId="0" borderId="7" xfId="3" applyFont="1" applyBorder="1" applyAlignment="1">
      <alignment horizontal="center" vertical="center"/>
    </xf>
    <xf numFmtId="0" fontId="4" fillId="0" borderId="0" xfId="3" applyFont="1" applyAlignment="1">
      <alignment horizontal="center" vertical="center"/>
    </xf>
    <xf numFmtId="0" fontId="4" fillId="0" borderId="32" xfId="3" applyFont="1" applyBorder="1" applyAlignment="1">
      <alignment horizontal="center" vertical="center"/>
    </xf>
    <xf numFmtId="0" fontId="4" fillId="0" borderId="7" xfId="3" applyFont="1" applyBorder="1" applyAlignment="1">
      <alignment vertical="center" shrinkToFit="1"/>
    </xf>
    <xf numFmtId="184" fontId="4" fillId="0" borderId="25" xfId="3" applyNumberFormat="1" applyFont="1" applyBorder="1">
      <alignment vertical="center"/>
    </xf>
    <xf numFmtId="185" fontId="4" fillId="0" borderId="0" xfId="3" applyNumberFormat="1" applyFont="1" applyBorder="1" applyAlignment="1">
      <alignment horizontal="center" vertical="center"/>
    </xf>
    <xf numFmtId="186" fontId="8" fillId="0" borderId="0" xfId="3" applyNumberFormat="1" applyFont="1" applyBorder="1" applyAlignment="1">
      <alignment horizontal="center" vertical="center"/>
    </xf>
    <xf numFmtId="186" fontId="8" fillId="0" borderId="0" xfId="3" applyNumberFormat="1" applyFont="1" applyBorder="1">
      <alignment vertical="center"/>
    </xf>
    <xf numFmtId="0" fontId="4" fillId="0" borderId="0" xfId="3" applyFont="1" applyBorder="1" applyAlignment="1">
      <alignment horizontal="center" vertical="center"/>
    </xf>
    <xf numFmtId="185" fontId="4" fillId="0" borderId="0" xfId="3" applyNumberFormat="1" applyFont="1" applyBorder="1">
      <alignment vertical="center"/>
    </xf>
    <xf numFmtId="0" fontId="4" fillId="0" borderId="9" xfId="3" applyFont="1" applyBorder="1" applyAlignment="1">
      <alignment horizontal="center" vertical="center"/>
    </xf>
    <xf numFmtId="0" fontId="4" fillId="0" borderId="25" xfId="3" applyFont="1" applyBorder="1" applyAlignment="1">
      <alignment horizontal="center" vertical="center"/>
    </xf>
    <xf numFmtId="185" fontId="4" fillId="0" borderId="0" xfId="3" applyNumberFormat="1" applyFont="1" applyAlignment="1">
      <alignment horizontal="center" vertical="center"/>
    </xf>
    <xf numFmtId="186" fontId="8" fillId="0" borderId="0" xfId="3" applyNumberFormat="1" applyFont="1" applyAlignment="1">
      <alignment horizontal="center" vertical="center"/>
    </xf>
    <xf numFmtId="0" fontId="4" fillId="0" borderId="9" xfId="3" applyFont="1" applyBorder="1" applyAlignment="1">
      <alignment vertical="center" shrinkToFit="1"/>
    </xf>
    <xf numFmtId="187" fontId="5" fillId="0" borderId="0" xfId="3" applyNumberFormat="1" applyFont="1" applyBorder="1" applyAlignment="1">
      <alignment vertical="center"/>
    </xf>
    <xf numFmtId="186" fontId="5" fillId="0" borderId="0" xfId="3" applyNumberFormat="1" applyFont="1" applyBorder="1">
      <alignment vertical="center"/>
    </xf>
    <xf numFmtId="0" fontId="5" fillId="0" borderId="0" xfId="3" applyFont="1" applyBorder="1" applyAlignment="1">
      <alignment horizontal="center" vertical="center"/>
    </xf>
    <xf numFmtId="185" fontId="5" fillId="0" borderId="0" xfId="3" applyNumberFormat="1" applyFont="1" applyBorder="1">
      <alignment vertical="center"/>
    </xf>
    <xf numFmtId="185" fontId="5" fillId="0" borderId="0" xfId="3" applyNumberFormat="1" applyFont="1" applyBorder="1" applyAlignment="1">
      <alignment vertical="center"/>
    </xf>
    <xf numFmtId="188" fontId="5" fillId="0" borderId="0" xfId="3" applyNumberFormat="1" applyFont="1" applyBorder="1" applyAlignment="1">
      <alignment vertical="center"/>
    </xf>
    <xf numFmtId="0" fontId="5" fillId="0" borderId="0" xfId="3" applyFont="1" applyBorder="1" applyAlignment="1">
      <alignment horizontal="center" vertical="center" wrapText="1"/>
    </xf>
    <xf numFmtId="0" fontId="5" fillId="0" borderId="44" xfId="3" applyFont="1" applyBorder="1" applyAlignment="1">
      <alignment horizontal="centerContinuous" vertical="center" wrapText="1"/>
    </xf>
    <xf numFmtId="0" fontId="7" fillId="32" borderId="192" xfId="3" applyFont="1" applyFill="1" applyBorder="1" applyAlignment="1">
      <alignment horizontal="center" vertical="center" wrapText="1"/>
    </xf>
    <xf numFmtId="184" fontId="4" fillId="32" borderId="194" xfId="3" applyNumberFormat="1" applyFont="1" applyFill="1" applyBorder="1">
      <alignment vertical="center"/>
    </xf>
    <xf numFmtId="184" fontId="4" fillId="33" borderId="192" xfId="3" applyNumberFormat="1" applyFont="1" applyFill="1" applyBorder="1">
      <alignment vertical="center"/>
    </xf>
    <xf numFmtId="0" fontId="4" fillId="33" borderId="194" xfId="3" applyFont="1" applyFill="1" applyBorder="1" applyAlignment="1">
      <alignment vertical="center" shrinkToFit="1"/>
    </xf>
    <xf numFmtId="0" fontId="11" fillId="0" borderId="0" xfId="3" applyFont="1" applyAlignment="1">
      <alignment horizontal="left" vertical="top" wrapText="1"/>
    </xf>
    <xf numFmtId="184" fontId="11" fillId="0" borderId="0" xfId="3" applyNumberFormat="1" applyFont="1">
      <alignment vertical="center"/>
    </xf>
    <xf numFmtId="185" fontId="4" fillId="0" borderId="0" xfId="3" applyNumberFormat="1" applyFont="1">
      <alignment vertical="center"/>
    </xf>
    <xf numFmtId="0" fontId="4" fillId="0" borderId="0" xfId="3" applyFont="1" applyAlignment="1">
      <alignment vertical="center" shrinkToFit="1"/>
    </xf>
    <xf numFmtId="184" fontId="5" fillId="0" borderId="31" xfId="3" applyNumberFormat="1" applyFont="1" applyBorder="1">
      <alignment vertical="center"/>
    </xf>
    <xf numFmtId="0" fontId="5" fillId="0" borderId="7" xfId="3" applyFont="1" applyBorder="1">
      <alignment vertical="center"/>
    </xf>
    <xf numFmtId="0" fontId="5" fillId="0" borderId="0" xfId="3" applyFont="1" applyAlignment="1">
      <alignment vertical="center" wrapText="1"/>
    </xf>
    <xf numFmtId="0" fontId="5" fillId="0" borderId="9" xfId="3" applyFont="1" applyBorder="1">
      <alignment vertical="center"/>
    </xf>
    <xf numFmtId="0" fontId="4" fillId="0" borderId="9" xfId="3" applyFont="1" applyBorder="1">
      <alignment vertical="center"/>
    </xf>
    <xf numFmtId="0" fontId="7" fillId="0" borderId="0" xfId="3" applyFont="1" applyAlignment="1">
      <alignment horizontal="centerContinuous" vertical="center" wrapText="1"/>
    </xf>
    <xf numFmtId="0" fontId="7" fillId="0" borderId="0" xfId="3" applyFont="1">
      <alignment vertical="center"/>
    </xf>
    <xf numFmtId="0" fontId="5" fillId="0" borderId="193" xfId="3" applyFont="1" applyBorder="1" applyAlignment="1">
      <alignment vertical="center" wrapText="1"/>
    </xf>
    <xf numFmtId="0" fontId="5" fillId="0" borderId="194" xfId="3" applyFont="1" applyBorder="1">
      <alignment vertical="center"/>
    </xf>
    <xf numFmtId="0" fontId="7" fillId="0" borderId="0" xfId="3" applyFont="1" applyAlignment="1">
      <alignment horizontal="centerContinuous" vertical="center"/>
    </xf>
    <xf numFmtId="184" fontId="4" fillId="0" borderId="11" xfId="3" applyNumberFormat="1" applyFont="1" applyBorder="1">
      <alignment vertical="center"/>
    </xf>
    <xf numFmtId="184" fontId="4" fillId="0" borderId="15" xfId="3" applyNumberFormat="1" applyFont="1" applyBorder="1">
      <alignment vertical="center"/>
    </xf>
    <xf numFmtId="185" fontId="4" fillId="0" borderId="15" xfId="3" applyNumberFormat="1" applyFont="1" applyBorder="1">
      <alignment vertical="center"/>
    </xf>
    <xf numFmtId="0" fontId="19" fillId="0" borderId="15" xfId="3" applyFont="1" applyBorder="1" applyAlignment="1">
      <alignment vertical="center" wrapText="1"/>
    </xf>
    <xf numFmtId="0" fontId="4" fillId="0" borderId="15" xfId="3" applyFont="1" applyBorder="1" applyAlignment="1">
      <alignment horizontal="center" vertical="center"/>
    </xf>
    <xf numFmtId="1" fontId="4" fillId="0" borderId="15" xfId="3" applyNumberFormat="1" applyFont="1" applyBorder="1" applyAlignment="1">
      <alignment horizontal="center" vertical="center"/>
    </xf>
    <xf numFmtId="189" fontId="18" fillId="0" borderId="15" xfId="3" applyNumberFormat="1" applyFont="1" applyBorder="1" applyAlignment="1">
      <alignment horizontal="right" vertical="center"/>
    </xf>
    <xf numFmtId="0" fontId="18" fillId="0" borderId="15" xfId="3" applyFont="1" applyBorder="1" applyAlignment="1">
      <alignment horizontal="center" vertical="center"/>
    </xf>
    <xf numFmtId="0" fontId="4" fillId="0" borderId="15" xfId="3" applyFont="1" applyBorder="1" applyAlignment="1">
      <alignment vertical="center" shrinkToFit="1"/>
    </xf>
    <xf numFmtId="0" fontId="19" fillId="0" borderId="0" xfId="3" applyFont="1" applyAlignment="1">
      <alignment vertical="center" wrapText="1"/>
    </xf>
    <xf numFmtId="1" fontId="4" fillId="0" borderId="0" xfId="3" applyNumberFormat="1" applyFont="1" applyAlignment="1">
      <alignment horizontal="center" vertical="center"/>
    </xf>
    <xf numFmtId="189" fontId="18" fillId="0" borderId="0" xfId="3" applyNumberFormat="1" applyFont="1" applyAlignment="1">
      <alignment horizontal="right" vertical="center"/>
    </xf>
    <xf numFmtId="0" fontId="18" fillId="0" borderId="0" xfId="3" applyFont="1" applyAlignment="1">
      <alignment horizontal="center" vertical="center"/>
    </xf>
    <xf numFmtId="1" fontId="18" fillId="0" borderId="0" xfId="3" applyNumberFormat="1" applyFont="1">
      <alignment vertical="center"/>
    </xf>
    <xf numFmtId="189" fontId="18" fillId="0" borderId="0" xfId="3" applyNumberFormat="1" applyFont="1">
      <alignment vertical="center"/>
    </xf>
    <xf numFmtId="182" fontId="4" fillId="0" borderId="0" xfId="3" applyNumberFormat="1" applyFont="1">
      <alignment vertical="center"/>
    </xf>
    <xf numFmtId="189" fontId="4" fillId="0" borderId="0" xfId="3" applyNumberFormat="1" applyFont="1">
      <alignment vertical="center"/>
    </xf>
    <xf numFmtId="186" fontId="8" fillId="0" borderId="0" xfId="3" applyNumberFormat="1" applyFont="1">
      <alignment vertical="center"/>
    </xf>
    <xf numFmtId="0" fontId="4" fillId="28" borderId="230" xfId="3" applyFont="1" applyFill="1" applyBorder="1">
      <alignment vertical="center"/>
    </xf>
    <xf numFmtId="0" fontId="4" fillId="28" borderId="231" xfId="3" applyFont="1" applyFill="1" applyBorder="1" applyAlignment="1">
      <alignment vertical="center" shrinkToFit="1"/>
    </xf>
    <xf numFmtId="0" fontId="4" fillId="28" borderId="231" xfId="3" applyFont="1" applyFill="1" applyBorder="1" applyAlignment="1">
      <alignment horizontal="center" vertical="center"/>
    </xf>
    <xf numFmtId="0" fontId="46" fillId="28" borderId="231" xfId="3" applyFont="1" applyFill="1" applyBorder="1" applyAlignment="1">
      <alignment horizontal="center" vertical="center"/>
    </xf>
    <xf numFmtId="0" fontId="4" fillId="28" borderId="232" xfId="3" applyFont="1" applyFill="1" applyBorder="1" applyAlignment="1">
      <alignment vertical="center" shrinkToFit="1"/>
    </xf>
    <xf numFmtId="0" fontId="4" fillId="28" borderId="233" xfId="3" applyFont="1" applyFill="1" applyBorder="1" applyAlignment="1">
      <alignment horizontal="left" vertical="center"/>
    </xf>
    <xf numFmtId="0" fontId="4" fillId="28" borderId="234" xfId="3" applyFont="1" applyFill="1" applyBorder="1" applyAlignment="1">
      <alignment vertical="center" shrinkToFit="1"/>
    </xf>
    <xf numFmtId="186" fontId="4" fillId="0" borderId="0" xfId="3" applyNumberFormat="1" applyFont="1">
      <alignment vertical="center"/>
    </xf>
    <xf numFmtId="0" fontId="4" fillId="28" borderId="233" xfId="3" applyFont="1" applyFill="1" applyBorder="1">
      <alignment vertical="center"/>
    </xf>
    <xf numFmtId="0" fontId="18" fillId="28" borderId="233" xfId="3" applyFont="1" applyFill="1" applyBorder="1">
      <alignment vertical="center"/>
    </xf>
    <xf numFmtId="0" fontId="4" fillId="28" borderId="0" xfId="3" applyFont="1" applyFill="1" applyAlignment="1">
      <alignment vertical="center" shrinkToFit="1"/>
    </xf>
    <xf numFmtId="0" fontId="4" fillId="28" borderId="0" xfId="3" applyFont="1" applyFill="1">
      <alignment vertical="center"/>
    </xf>
    <xf numFmtId="0" fontId="45" fillId="28" borderId="0" xfId="59" applyFont="1" applyFill="1">
      <alignment vertical="center"/>
    </xf>
    <xf numFmtId="0" fontId="120" fillId="28" borderId="0" xfId="59" applyFont="1" applyFill="1">
      <alignment vertical="center"/>
    </xf>
    <xf numFmtId="0" fontId="19" fillId="0" borderId="0" xfId="3" applyFont="1" applyAlignment="1">
      <alignment horizontal="center" vertical="center" wrapText="1"/>
    </xf>
    <xf numFmtId="0" fontId="4" fillId="0" borderId="0" xfId="3" applyFont="1" applyAlignment="1">
      <alignment horizontal="center" vertical="center" wrapText="1"/>
    </xf>
    <xf numFmtId="0" fontId="8" fillId="0" borderId="0" xfId="3" applyFont="1" applyAlignment="1">
      <alignment horizontal="center" vertical="center" wrapText="1"/>
    </xf>
    <xf numFmtId="0" fontId="122" fillId="0" borderId="193" xfId="59" applyFont="1" applyBorder="1" applyAlignment="1">
      <alignment horizontal="right" vertical="center"/>
    </xf>
    <xf numFmtId="0" fontId="4" fillId="28" borderId="0" xfId="3" applyFont="1" applyFill="1" applyAlignment="1">
      <alignment horizontal="center" vertical="center"/>
    </xf>
    <xf numFmtId="0" fontId="4" fillId="28" borderId="233" xfId="3" applyFont="1" applyFill="1" applyBorder="1" applyAlignment="1">
      <alignment vertical="center" shrinkToFit="1"/>
    </xf>
    <xf numFmtId="0" fontId="46" fillId="28" borderId="0" xfId="3" applyFont="1" applyFill="1" applyAlignment="1">
      <alignment horizontal="center" vertical="center"/>
    </xf>
    <xf numFmtId="0" fontId="4" fillId="0" borderId="54" xfId="3" applyFont="1" applyBorder="1" applyAlignment="1">
      <alignment vertical="center" shrinkToFit="1"/>
    </xf>
    <xf numFmtId="0" fontId="4" fillId="28" borderId="0" xfId="3" applyFont="1" applyFill="1" applyAlignment="1">
      <alignment horizontal="left" vertical="center"/>
    </xf>
    <xf numFmtId="0" fontId="4" fillId="28" borderId="234" xfId="3" applyFont="1" applyFill="1" applyBorder="1" applyAlignment="1">
      <alignment vertical="center" textRotation="255" shrinkToFit="1"/>
    </xf>
    <xf numFmtId="0" fontId="52" fillId="0" borderId="0" xfId="0" applyFont="1">
      <alignment vertical="center"/>
    </xf>
    <xf numFmtId="0" fontId="0" fillId="28" borderId="0" xfId="0" applyFill="1">
      <alignment vertical="center"/>
    </xf>
    <xf numFmtId="0" fontId="4" fillId="28" borderId="0" xfId="3" applyFont="1" applyFill="1" applyAlignment="1">
      <alignment horizontal="centerContinuous" vertical="center"/>
    </xf>
    <xf numFmtId="0" fontId="116" fillId="0" borderId="0" xfId="59" applyFont="1" applyAlignment="1" applyProtection="1">
      <alignment vertical="center" shrinkToFit="1"/>
      <protection locked="0"/>
    </xf>
    <xf numFmtId="0" fontId="42" fillId="0" borderId="0" xfId="59" applyFont="1">
      <alignment vertical="center"/>
    </xf>
    <xf numFmtId="0" fontId="116" fillId="0" borderId="0" xfId="59" applyFont="1">
      <alignment vertical="center"/>
    </xf>
    <xf numFmtId="0" fontId="124" fillId="0" borderId="0" xfId="59" applyFont="1">
      <alignment vertical="center"/>
    </xf>
    <xf numFmtId="0" fontId="51" fillId="0" borderId="0" xfId="59" applyFont="1">
      <alignment vertical="center"/>
    </xf>
    <xf numFmtId="0" fontId="126" fillId="0" borderId="0" xfId="59" applyFont="1" applyAlignment="1">
      <alignment horizontal="right" vertical="center"/>
    </xf>
    <xf numFmtId="0" fontId="116" fillId="0" borderId="0" xfId="59" applyFont="1" applyAlignment="1">
      <alignment horizontal="center" vertical="center"/>
    </xf>
    <xf numFmtId="191" fontId="127" fillId="0" borderId="0" xfId="59" applyNumberFormat="1" applyFont="1" applyAlignment="1">
      <alignment horizontal="right" vertical="center" shrinkToFit="1"/>
    </xf>
    <xf numFmtId="0" fontId="116" fillId="0" borderId="0" xfId="59" applyFont="1" applyAlignment="1">
      <alignment horizontal="center" vertical="center" shrinkToFit="1"/>
    </xf>
    <xf numFmtId="0" fontId="45" fillId="0" borderId="0" xfId="59" applyFont="1" applyAlignment="1">
      <alignment vertical="center" shrinkToFit="1"/>
    </xf>
    <xf numFmtId="0" fontId="45" fillId="0" borderId="0" xfId="59" applyFont="1" applyAlignment="1">
      <alignment horizontal="center" vertical="center"/>
    </xf>
    <xf numFmtId="0" fontId="130" fillId="0" borderId="0" xfId="59" applyFont="1">
      <alignment vertical="center"/>
    </xf>
    <xf numFmtId="0" fontId="131" fillId="0" borderId="0" xfId="59" applyFont="1" applyAlignment="1">
      <alignment horizontal="left" vertical="center"/>
    </xf>
    <xf numFmtId="0" fontId="116" fillId="0" borderId="0" xfId="59" applyFont="1" applyProtection="1">
      <alignment vertical="center"/>
      <protection locked="0"/>
    </xf>
    <xf numFmtId="0" fontId="51" fillId="0" borderId="0" xfId="59" applyFont="1" applyAlignment="1">
      <alignment horizontal="left" vertical="center"/>
    </xf>
    <xf numFmtId="192" fontId="127" fillId="0" borderId="0" xfId="59" applyNumberFormat="1" applyFont="1">
      <alignment vertical="center"/>
    </xf>
    <xf numFmtId="0" fontId="127" fillId="0" borderId="0" xfId="59" applyFont="1">
      <alignment vertical="center"/>
    </xf>
    <xf numFmtId="0" fontId="102" fillId="0" borderId="0" xfId="54" applyFont="1">
      <alignment vertical="center"/>
    </xf>
    <xf numFmtId="0" fontId="47" fillId="0" borderId="0" xfId="54" applyFont="1" applyBorder="1" applyAlignment="1">
      <alignment horizontal="left" vertical="center"/>
    </xf>
    <xf numFmtId="0" fontId="47" fillId="0" borderId="0" xfId="54" applyFont="1" applyBorder="1" applyAlignment="1">
      <alignment horizontal="left" vertical="center" wrapText="1"/>
    </xf>
    <xf numFmtId="0" fontId="104" fillId="0" borderId="0" xfId="54" applyFont="1" applyBorder="1" applyAlignment="1">
      <alignment horizontal="left" vertical="center" wrapText="1"/>
    </xf>
    <xf numFmtId="0" fontId="108" fillId="0" borderId="32" xfId="54" applyFont="1" applyBorder="1" applyAlignment="1">
      <alignment horizontal="left" vertical="center"/>
    </xf>
    <xf numFmtId="0" fontId="108" fillId="0" borderId="189" xfId="54" applyFont="1" applyBorder="1" applyAlignment="1">
      <alignment horizontal="left" vertical="center"/>
    </xf>
    <xf numFmtId="0" fontId="108" fillId="0" borderId="7" xfId="54" applyFont="1" applyBorder="1" applyAlignment="1">
      <alignment horizontal="left" vertical="center" wrapText="1"/>
    </xf>
    <xf numFmtId="0" fontId="108" fillId="0" borderId="52" xfId="54" applyFont="1" applyBorder="1" applyAlignment="1">
      <alignment horizontal="left" vertical="center"/>
    </xf>
    <xf numFmtId="0" fontId="108" fillId="0" borderId="44" xfId="54" applyFont="1" applyBorder="1" applyAlignment="1">
      <alignment horizontal="center" vertical="center"/>
    </xf>
    <xf numFmtId="0" fontId="108" fillId="0" borderId="52" xfId="54" applyFont="1" applyBorder="1" applyAlignment="1">
      <alignment horizontal="left" vertical="center" wrapText="1"/>
    </xf>
    <xf numFmtId="0" fontId="96" fillId="0" borderId="44" xfId="54" applyFont="1" applyBorder="1" applyAlignment="1">
      <alignment horizontal="center" vertical="center"/>
    </xf>
    <xf numFmtId="0" fontId="108" fillId="0" borderId="192" xfId="54" applyFont="1" applyBorder="1" applyAlignment="1">
      <alignment horizontal="left" vertical="center"/>
    </xf>
    <xf numFmtId="0" fontId="108" fillId="0" borderId="194" xfId="54" applyFont="1" applyBorder="1" applyAlignment="1">
      <alignment horizontal="left" vertical="center" wrapText="1"/>
    </xf>
    <xf numFmtId="0" fontId="108" fillId="0" borderId="154" xfId="54" applyFont="1" applyBorder="1" applyAlignment="1">
      <alignment horizontal="left" vertical="center"/>
    </xf>
    <xf numFmtId="0" fontId="96" fillId="0" borderId="190" xfId="54" applyFont="1" applyBorder="1" applyAlignment="1">
      <alignment horizontal="left" vertical="center"/>
    </xf>
    <xf numFmtId="0" fontId="50" fillId="0" borderId="0" xfId="54" applyFont="1" applyAlignment="1">
      <alignment horizontal="center" vertical="center"/>
    </xf>
    <xf numFmtId="0" fontId="47" fillId="0" borderId="0" xfId="54" applyFont="1" applyAlignment="1">
      <alignment horizontal="right" vertical="center"/>
    </xf>
    <xf numFmtId="0" fontId="47" fillId="0" borderId="0" xfId="54" applyFont="1" applyFill="1">
      <alignment vertical="center"/>
    </xf>
    <xf numFmtId="0" fontId="13" fillId="0" borderId="0" xfId="54" applyFont="1" applyFill="1">
      <alignment vertical="center"/>
    </xf>
    <xf numFmtId="0" fontId="108" fillId="0" borderId="0" xfId="54" applyFont="1" applyFill="1">
      <alignment vertical="center"/>
    </xf>
    <xf numFmtId="0" fontId="102" fillId="0" borderId="0" xfId="54" applyFont="1" applyFill="1">
      <alignment vertical="center"/>
    </xf>
    <xf numFmtId="0" fontId="104" fillId="0" borderId="0" xfId="54" applyFont="1" applyFill="1">
      <alignment vertical="center"/>
    </xf>
    <xf numFmtId="0" fontId="108" fillId="0" borderId="32" xfId="54" applyFont="1" applyFill="1" applyBorder="1">
      <alignment vertical="center"/>
    </xf>
    <xf numFmtId="0" fontId="108" fillId="0" borderId="31" xfId="54" applyFont="1" applyFill="1" applyBorder="1">
      <alignment vertical="center"/>
    </xf>
    <xf numFmtId="0" fontId="108" fillId="0" borderId="7" xfId="54" applyFont="1" applyFill="1" applyBorder="1">
      <alignment vertical="center"/>
    </xf>
    <xf numFmtId="0" fontId="108" fillId="0" borderId="25" xfId="54" applyFont="1" applyFill="1" applyBorder="1">
      <alignment vertical="center"/>
    </xf>
    <xf numFmtId="0" fontId="108" fillId="0" borderId="9" xfId="54" applyFont="1" applyFill="1" applyBorder="1" applyAlignment="1">
      <alignment horizontal="left" vertical="center"/>
    </xf>
    <xf numFmtId="0" fontId="108" fillId="0" borderId="192" xfId="54" applyFont="1" applyFill="1" applyBorder="1">
      <alignment vertical="center"/>
    </xf>
    <xf numFmtId="0" fontId="108" fillId="0" borderId="193" xfId="54" applyFont="1" applyFill="1" applyBorder="1">
      <alignment vertical="center"/>
    </xf>
    <xf numFmtId="0" fontId="108" fillId="0" borderId="194" xfId="54" applyFont="1" applyFill="1" applyBorder="1" applyAlignment="1">
      <alignment horizontal="left" vertical="center" wrapText="1"/>
    </xf>
    <xf numFmtId="0" fontId="108" fillId="0" borderId="32" xfId="54" applyFont="1" applyFill="1" applyBorder="1" applyAlignment="1">
      <alignment horizontal="left" vertical="center"/>
    </xf>
    <xf numFmtId="0" fontId="108" fillId="0" borderId="31" xfId="54" applyFont="1" applyFill="1" applyBorder="1" applyAlignment="1">
      <alignment horizontal="left" vertical="center"/>
    </xf>
    <xf numFmtId="0" fontId="108" fillId="0" borderId="189" xfId="54" applyFont="1" applyFill="1" applyBorder="1" applyAlignment="1">
      <alignment horizontal="left" vertical="center"/>
    </xf>
    <xf numFmtId="0" fontId="108" fillId="0" borderId="7" xfId="54" applyFont="1" applyFill="1" applyBorder="1" applyAlignment="1">
      <alignment horizontal="left" vertical="center" wrapText="1"/>
    </xf>
    <xf numFmtId="0" fontId="108" fillId="0" borderId="25" xfId="54" applyFont="1" applyFill="1" applyBorder="1" applyAlignment="1">
      <alignment horizontal="left" vertical="center"/>
    </xf>
    <xf numFmtId="0" fontId="108" fillId="0" borderId="245" xfId="54" applyFont="1" applyFill="1" applyBorder="1" applyAlignment="1">
      <alignment horizontal="right" vertical="center"/>
    </xf>
    <xf numFmtId="0" fontId="108" fillId="0" borderId="246" xfId="54" applyFont="1" applyFill="1" applyBorder="1" applyAlignment="1">
      <alignment horizontal="right" vertical="center"/>
    </xf>
    <xf numFmtId="0" fontId="108" fillId="0" borderId="189" xfId="54" applyFont="1" applyFill="1" applyBorder="1" applyAlignment="1">
      <alignment horizontal="right" vertical="center"/>
    </xf>
    <xf numFmtId="0" fontId="108" fillId="0" borderId="191" xfId="54" applyFont="1" applyFill="1" applyBorder="1" applyAlignment="1">
      <alignment horizontal="right" vertical="center"/>
    </xf>
    <xf numFmtId="0" fontId="108" fillId="0" borderId="44" xfId="54" applyFont="1" applyFill="1" applyBorder="1" applyAlignment="1">
      <alignment horizontal="center" vertical="center" wrapText="1"/>
    </xf>
    <xf numFmtId="0" fontId="108" fillId="0" borderId="9" xfId="54" applyFont="1" applyFill="1" applyBorder="1" applyAlignment="1">
      <alignment horizontal="left" vertical="center" wrapText="1"/>
    </xf>
    <xf numFmtId="0" fontId="108" fillId="0" borderId="52" xfId="54" applyFont="1" applyFill="1" applyBorder="1" applyAlignment="1">
      <alignment horizontal="left" vertical="center"/>
    </xf>
    <xf numFmtId="0" fontId="108" fillId="0" borderId="192" xfId="54" applyFont="1" applyFill="1" applyBorder="1" applyAlignment="1">
      <alignment horizontal="right" vertical="center"/>
    </xf>
    <xf numFmtId="0" fontId="108" fillId="0" borderId="60" xfId="54" applyFont="1" applyFill="1" applyBorder="1" applyAlignment="1">
      <alignment horizontal="right" vertical="center"/>
    </xf>
    <xf numFmtId="0" fontId="108" fillId="0" borderId="44" xfId="54" applyFont="1" applyFill="1" applyBorder="1" applyAlignment="1">
      <alignment horizontal="center" vertical="center"/>
    </xf>
    <xf numFmtId="0" fontId="108" fillId="0" borderId="52" xfId="54" applyFont="1" applyFill="1" applyBorder="1" applyAlignment="1">
      <alignment horizontal="left" vertical="center" wrapText="1"/>
    </xf>
    <xf numFmtId="0" fontId="108" fillId="0" borderId="192" xfId="54" applyFont="1" applyFill="1" applyBorder="1" applyAlignment="1">
      <alignment horizontal="left" vertical="center"/>
    </xf>
    <xf numFmtId="0" fontId="108" fillId="0" borderId="154" xfId="54" applyFont="1" applyFill="1" applyBorder="1" applyAlignment="1">
      <alignment horizontal="left" vertical="center"/>
    </xf>
    <xf numFmtId="0" fontId="96" fillId="0" borderId="190" xfId="54" applyFont="1" applyFill="1" applyBorder="1" applyAlignment="1">
      <alignment horizontal="left" vertical="center"/>
    </xf>
    <xf numFmtId="0" fontId="100" fillId="0" borderId="0" xfId="54" applyFont="1" applyFill="1" applyAlignment="1">
      <alignment horizontal="center" vertical="center"/>
    </xf>
    <xf numFmtId="0" fontId="108" fillId="0" borderId="0" xfId="54" applyFont="1" applyFill="1" applyAlignment="1">
      <alignment horizontal="right" vertical="center"/>
    </xf>
    <xf numFmtId="0" fontId="108" fillId="0" borderId="0" xfId="54" applyFont="1" applyFill="1" applyBorder="1">
      <alignment vertical="center"/>
    </xf>
    <xf numFmtId="0" fontId="96" fillId="0" borderId="0" xfId="60" applyFont="1">
      <alignment vertical="center"/>
    </xf>
    <xf numFmtId="0" fontId="93" fillId="0" borderId="0" xfId="60" applyFont="1">
      <alignment vertical="center"/>
    </xf>
    <xf numFmtId="0" fontId="93" fillId="0" borderId="0" xfId="60" applyFont="1" applyBorder="1" applyAlignment="1">
      <alignment horizontal="center" vertical="center"/>
    </xf>
    <xf numFmtId="0" fontId="132" fillId="0" borderId="0" xfId="59" applyFont="1" applyAlignment="1">
      <alignment horizontal="right" vertical="top"/>
    </xf>
    <xf numFmtId="0" fontId="93" fillId="0" borderId="0" xfId="60" applyFont="1" applyBorder="1" applyAlignment="1">
      <alignment horizontal="left" vertical="center" wrapText="1"/>
    </xf>
    <xf numFmtId="0" fontId="93" fillId="0" borderId="0" xfId="60" applyFont="1" applyBorder="1" applyAlignment="1">
      <alignment horizontal="center" vertical="center" wrapText="1"/>
    </xf>
    <xf numFmtId="0" fontId="93" fillId="0" borderId="20" xfId="60" applyFont="1" applyBorder="1" applyAlignment="1">
      <alignment horizontal="center" vertical="center"/>
    </xf>
    <xf numFmtId="0" fontId="93" fillId="0" borderId="91" xfId="60" applyFont="1" applyBorder="1" applyAlignment="1">
      <alignment horizontal="center" vertical="center"/>
    </xf>
    <xf numFmtId="0" fontId="93" fillId="0" borderId="93" xfId="60" applyFont="1" applyBorder="1" applyAlignment="1">
      <alignment horizontal="center" vertical="center" wrapText="1"/>
    </xf>
    <xf numFmtId="0" fontId="93" fillId="0" borderId="94" xfId="60" applyFont="1" applyBorder="1" applyAlignment="1">
      <alignment horizontal="center" vertical="center" wrapText="1"/>
    </xf>
    <xf numFmtId="0" fontId="93" fillId="0" borderId="95" xfId="60" applyFont="1" applyBorder="1" applyAlignment="1">
      <alignment horizontal="center" vertical="center"/>
    </xf>
    <xf numFmtId="0" fontId="93" fillId="0" borderId="95" xfId="60" applyFont="1" applyBorder="1" applyAlignment="1">
      <alignment horizontal="center" vertical="center" wrapText="1"/>
    </xf>
    <xf numFmtId="0" fontId="93" fillId="0" borderId="11" xfId="60" applyFont="1" applyBorder="1" applyAlignment="1">
      <alignment horizontal="center" vertical="center"/>
    </xf>
    <xf numFmtId="0" fontId="93" fillId="0" borderId="96" xfId="60" applyFont="1" applyBorder="1" applyAlignment="1">
      <alignment horizontal="center" vertical="center"/>
    </xf>
    <xf numFmtId="0" fontId="93" fillId="0" borderId="0" xfId="60" applyFont="1" applyAlignment="1">
      <alignment vertical="center" wrapText="1"/>
    </xf>
    <xf numFmtId="0" fontId="93" fillId="0" borderId="0" xfId="60" applyFont="1" applyAlignment="1">
      <alignment horizontal="left"/>
    </xf>
    <xf numFmtId="0" fontId="133" fillId="0" borderId="4" xfId="54" applyFont="1" applyBorder="1" applyAlignment="1">
      <alignment horizontal="center" vertical="center"/>
    </xf>
    <xf numFmtId="0" fontId="93" fillId="0" borderId="1" xfId="54" applyFont="1" applyBorder="1" applyAlignment="1">
      <alignment horizontal="center" vertical="center" wrapText="1"/>
    </xf>
    <xf numFmtId="0" fontId="108" fillId="0" borderId="0" xfId="54" applyFont="1" applyAlignment="1">
      <alignment horizontal="left" vertical="center"/>
    </xf>
    <xf numFmtId="0" fontId="45" fillId="0" borderId="0" xfId="59" applyFont="1" applyBorder="1">
      <alignment vertical="center"/>
    </xf>
    <xf numFmtId="0" fontId="45" fillId="0" borderId="0" xfId="59" applyFont="1" applyBorder="1" applyAlignment="1">
      <alignment vertical="center"/>
    </xf>
    <xf numFmtId="0" fontId="45" fillId="0" borderId="0" xfId="59" applyFont="1" applyFill="1" applyBorder="1">
      <alignment vertical="center"/>
    </xf>
    <xf numFmtId="191" fontId="127" fillId="0" borderId="0" xfId="59" applyNumberFormat="1" applyFont="1" applyFill="1" applyBorder="1" applyAlignment="1" applyProtection="1">
      <alignment vertical="center"/>
      <protection locked="0"/>
    </xf>
    <xf numFmtId="0" fontId="116" fillId="0" borderId="0" xfId="59" applyFont="1" applyBorder="1" applyAlignment="1">
      <alignment vertical="center"/>
    </xf>
    <xf numFmtId="0" fontId="117" fillId="0" borderId="0" xfId="59" applyFont="1" applyFill="1" applyBorder="1">
      <alignment vertical="center"/>
    </xf>
    <xf numFmtId="0" fontId="116" fillId="0" borderId="0" xfId="59" applyFont="1" applyFill="1" applyBorder="1" applyAlignment="1">
      <alignment vertical="center"/>
    </xf>
    <xf numFmtId="0" fontId="45" fillId="0" borderId="0" xfId="59" applyFont="1" applyFill="1" applyBorder="1" applyAlignment="1">
      <alignment vertical="center"/>
    </xf>
    <xf numFmtId="0" fontId="136" fillId="0" borderId="193" xfId="59" applyFont="1" applyBorder="1" applyAlignment="1">
      <alignment horizontal="right" vertical="center"/>
    </xf>
    <xf numFmtId="0" fontId="45" fillId="0" borderId="193" xfId="59" applyFont="1" applyBorder="1">
      <alignment vertical="center"/>
    </xf>
    <xf numFmtId="0" fontId="137" fillId="0" borderId="0" xfId="59" applyFont="1" applyAlignment="1">
      <alignment horizontal="left" vertical="center"/>
    </xf>
    <xf numFmtId="0" fontId="129" fillId="0" borderId="0" xfId="59" applyFont="1">
      <alignment vertical="center"/>
    </xf>
    <xf numFmtId="0" fontId="117" fillId="0" borderId="0" xfId="59" applyFont="1" applyAlignment="1">
      <alignment horizontal="left" vertical="center"/>
    </xf>
    <xf numFmtId="0" fontId="1" fillId="0" borderId="0" xfId="3" applyFont="1">
      <alignment vertical="center"/>
    </xf>
    <xf numFmtId="0" fontId="53" fillId="0" borderId="0" xfId="3" applyFont="1" applyFill="1" applyAlignment="1">
      <alignment horizontal="left" vertical="center" wrapText="1"/>
    </xf>
    <xf numFmtId="0" fontId="96" fillId="0" borderId="0" xfId="54" applyFont="1" applyAlignment="1">
      <alignment horizontal="left" vertical="center" wrapText="1"/>
    </xf>
    <xf numFmtId="0" fontId="102" fillId="0" borderId="0" xfId="3" applyFont="1" applyFill="1" applyBorder="1" applyAlignment="1">
      <alignment horizontal="left" vertical="center" wrapText="1"/>
    </xf>
    <xf numFmtId="0" fontId="96" fillId="0" borderId="0" xfId="3" applyFont="1" applyFill="1" applyBorder="1" applyAlignment="1">
      <alignment horizontal="center" vertical="center" wrapText="1" shrinkToFit="1"/>
    </xf>
    <xf numFmtId="0" fontId="96" fillId="0" borderId="0" xfId="54" applyFont="1" applyBorder="1" applyAlignment="1">
      <alignment horizontal="center" vertical="center" shrinkToFit="1"/>
    </xf>
    <xf numFmtId="0" fontId="96" fillId="0" borderId="0" xfId="3" applyFont="1" applyFill="1" applyBorder="1" applyAlignment="1">
      <alignment horizontal="center" vertical="center" shrinkToFit="1"/>
    </xf>
    <xf numFmtId="0" fontId="96" fillId="0" borderId="45" xfId="3" applyFont="1" applyFill="1" applyBorder="1" applyAlignment="1">
      <alignment horizontal="center" vertical="center" wrapText="1" shrinkToFit="1"/>
    </xf>
    <xf numFmtId="0" fontId="96" fillId="0" borderId="46" xfId="3" applyFont="1" applyFill="1" applyBorder="1" applyAlignment="1">
      <alignment vertical="center" wrapText="1" shrinkToFit="1"/>
    </xf>
    <xf numFmtId="0" fontId="96" fillId="0" borderId="46" xfId="3" applyFont="1" applyFill="1" applyBorder="1" applyAlignment="1">
      <alignment horizontal="center" vertical="center" wrapText="1" shrinkToFit="1"/>
    </xf>
    <xf numFmtId="0" fontId="96" fillId="0" borderId="11" xfId="3" applyFont="1" applyFill="1" applyBorder="1" applyAlignment="1">
      <alignment vertical="center" wrapText="1"/>
    </xf>
    <xf numFmtId="0" fontId="96" fillId="0" borderId="15" xfId="3" applyFont="1" applyFill="1" applyBorder="1" applyAlignment="1">
      <alignment vertical="center" wrapText="1"/>
    </xf>
    <xf numFmtId="0" fontId="108" fillId="0" borderId="21" xfId="54" applyFont="1" applyBorder="1" applyAlignment="1">
      <alignment vertical="center"/>
    </xf>
    <xf numFmtId="0" fontId="100" fillId="0" borderId="21" xfId="54" applyFont="1" applyBorder="1" applyAlignment="1">
      <alignment vertical="center"/>
    </xf>
    <xf numFmtId="0" fontId="36" fillId="0" borderId="0" xfId="3" applyFont="1">
      <alignment vertical="center"/>
    </xf>
    <xf numFmtId="0" fontId="108" fillId="0" borderId="0" xfId="54" applyFont="1" applyAlignment="1">
      <alignment vertical="center"/>
    </xf>
    <xf numFmtId="0" fontId="71" fillId="4" borderId="0" xfId="54" applyFont="1" applyFill="1" applyAlignment="1">
      <alignment horizontal="right"/>
    </xf>
    <xf numFmtId="0" fontId="64" fillId="4" borderId="41" xfId="54" applyFont="1" applyFill="1" applyBorder="1" applyAlignment="1">
      <alignment horizontal="right" vertical="center"/>
    </xf>
    <xf numFmtId="0" fontId="72" fillId="4" borderId="0" xfId="2" applyFont="1" applyFill="1" applyAlignment="1">
      <alignment horizontal="right"/>
    </xf>
    <xf numFmtId="0" fontId="1" fillId="4" borderId="0" xfId="2" applyFill="1" applyAlignment="1"/>
    <xf numFmtId="0" fontId="64" fillId="4" borderId="44" xfId="2" applyFont="1" applyFill="1" applyBorder="1" applyAlignment="1">
      <alignment horizontal="center" vertical="center"/>
    </xf>
    <xf numFmtId="0" fontId="72" fillId="4" borderId="101" xfId="2" applyFont="1" applyFill="1" applyBorder="1">
      <alignment vertical="center"/>
    </xf>
    <xf numFmtId="0" fontId="72" fillId="4" borderId="129" xfId="2" applyFont="1" applyFill="1" applyBorder="1">
      <alignment vertical="center"/>
    </xf>
    <xf numFmtId="0" fontId="72" fillId="4" borderId="89" xfId="2" applyFont="1" applyFill="1" applyBorder="1">
      <alignment vertical="center"/>
    </xf>
    <xf numFmtId="0" fontId="72" fillId="4" borderId="41" xfId="2" applyFont="1" applyFill="1" applyBorder="1">
      <alignment vertical="center"/>
    </xf>
    <xf numFmtId="0" fontId="84" fillId="4" borderId="0" xfId="3" applyFont="1" applyFill="1">
      <alignment vertical="center"/>
    </xf>
    <xf numFmtId="0" fontId="76" fillId="4" borderId="0" xfId="3" applyFont="1" applyFill="1" applyAlignment="1">
      <alignment horizontal="right"/>
    </xf>
    <xf numFmtId="0" fontId="73" fillId="4" borderId="0" xfId="3" applyFont="1" applyFill="1" applyAlignment="1">
      <alignment horizontal="right"/>
    </xf>
    <xf numFmtId="0" fontId="4" fillId="4" borderId="0" xfId="3" applyFont="1" applyFill="1">
      <alignment vertical="center"/>
    </xf>
    <xf numFmtId="0" fontId="72" fillId="4" borderId="0" xfId="3" applyFont="1" applyFill="1" applyAlignment="1">
      <alignment horizontal="right"/>
    </xf>
    <xf numFmtId="0" fontId="43" fillId="4" borderId="0" xfId="3" applyFont="1" applyFill="1">
      <alignment vertical="center"/>
    </xf>
    <xf numFmtId="0" fontId="71" fillId="4" borderId="0" xfId="3" applyFont="1" applyFill="1" applyAlignment="1">
      <alignment horizontal="right"/>
    </xf>
    <xf numFmtId="0" fontId="93" fillId="4" borderId="0" xfId="56" applyFont="1" applyFill="1" applyAlignment="1">
      <alignment horizontal="right"/>
    </xf>
    <xf numFmtId="0" fontId="93" fillId="4" borderId="190" xfId="56" applyFont="1" applyFill="1" applyBorder="1" applyAlignment="1">
      <alignment horizontal="center" vertical="center" wrapText="1"/>
    </xf>
    <xf numFmtId="0" fontId="93" fillId="4" borderId="190" xfId="56" applyFont="1" applyFill="1" applyBorder="1" applyAlignment="1">
      <alignment vertical="center" wrapText="1"/>
    </xf>
    <xf numFmtId="0" fontId="96" fillId="4" borderId="0" xfId="2" applyFont="1" applyFill="1">
      <alignment vertical="center"/>
    </xf>
    <xf numFmtId="0" fontId="96" fillId="4" borderId="0" xfId="2" applyFont="1" applyFill="1" applyAlignment="1">
      <alignment horizontal="right"/>
    </xf>
    <xf numFmtId="0" fontId="96" fillId="4" borderId="190" xfId="2" applyFont="1" applyFill="1" applyBorder="1">
      <alignment vertical="center"/>
    </xf>
    <xf numFmtId="0" fontId="96" fillId="4" borderId="190" xfId="2" applyFont="1" applyFill="1" applyBorder="1" applyAlignment="1">
      <alignment horizontal="center" vertical="center"/>
    </xf>
    <xf numFmtId="0" fontId="64" fillId="4" borderId="0" xfId="54" applyFont="1" applyFill="1">
      <alignment vertical="center"/>
    </xf>
    <xf numFmtId="0" fontId="64" fillId="4" borderId="0" xfId="54" applyFont="1" applyFill="1" applyAlignment="1">
      <alignment horizontal="right" vertical="center"/>
    </xf>
    <xf numFmtId="0" fontId="64" fillId="4" borderId="44" xfId="54" applyFont="1" applyFill="1" applyBorder="1" applyAlignment="1">
      <alignment vertical="center" wrapText="1"/>
    </xf>
    <xf numFmtId="0" fontId="64" fillId="4" borderId="44" xfId="54" applyFont="1" applyFill="1" applyBorder="1" applyAlignment="1">
      <alignment vertical="center"/>
    </xf>
    <xf numFmtId="0" fontId="1" fillId="4" borderId="0" xfId="2" applyFill="1">
      <alignment vertical="center"/>
    </xf>
    <xf numFmtId="0" fontId="47" fillId="4" borderId="0" xfId="58" applyFont="1" applyFill="1">
      <alignment vertical="center"/>
    </xf>
    <xf numFmtId="0" fontId="108" fillId="4" borderId="0" xfId="58" applyFont="1" applyFill="1" applyAlignment="1">
      <alignment horizontal="right"/>
    </xf>
    <xf numFmtId="0" fontId="104" fillId="4" borderId="12" xfId="5" applyFont="1" applyFill="1" applyBorder="1" applyAlignment="1">
      <alignment horizontal="center" vertical="center" wrapText="1"/>
    </xf>
    <xf numFmtId="0" fontId="108" fillId="4" borderId="44" xfId="5" applyFont="1" applyFill="1" applyBorder="1" applyAlignment="1">
      <alignment horizontal="center" vertical="center" wrapText="1"/>
    </xf>
    <xf numFmtId="0" fontId="108" fillId="4" borderId="98" xfId="5" applyFont="1" applyFill="1" applyBorder="1" applyAlignment="1">
      <alignment horizontal="center" vertical="center" wrapText="1"/>
    </xf>
    <xf numFmtId="0" fontId="108" fillId="4" borderId="97" xfId="5" applyFont="1" applyFill="1" applyBorder="1" applyAlignment="1">
      <alignment horizontal="center" vertical="center" wrapText="1"/>
    </xf>
    <xf numFmtId="0" fontId="108" fillId="4" borderId="189" xfId="5" applyFont="1" applyFill="1" applyBorder="1" applyAlignment="1">
      <alignment horizontal="center" vertical="center" wrapText="1"/>
    </xf>
    <xf numFmtId="0" fontId="108" fillId="4" borderId="86" xfId="5" applyFont="1" applyFill="1" applyBorder="1" applyAlignment="1">
      <alignment horizontal="center" vertical="center" wrapText="1"/>
    </xf>
    <xf numFmtId="0" fontId="104" fillId="4" borderId="211" xfId="5" applyFont="1" applyFill="1" applyBorder="1" applyAlignment="1">
      <alignment horizontal="center" vertical="center" wrapText="1"/>
    </xf>
    <xf numFmtId="0" fontId="108" fillId="4" borderId="210" xfId="5" applyFont="1" applyFill="1" applyBorder="1" applyAlignment="1">
      <alignment horizontal="center" vertical="center" wrapText="1"/>
    </xf>
    <xf numFmtId="0" fontId="108" fillId="4" borderId="209" xfId="5" applyFont="1" applyFill="1" applyBorder="1" applyAlignment="1">
      <alignment horizontal="center" vertical="center" wrapText="1"/>
    </xf>
    <xf numFmtId="0" fontId="108" fillId="4" borderId="208" xfId="5" applyFont="1" applyFill="1" applyBorder="1" applyAlignment="1">
      <alignment horizontal="center" vertical="center" wrapText="1"/>
    </xf>
    <xf numFmtId="0" fontId="108" fillId="4" borderId="59" xfId="5" applyFont="1" applyFill="1" applyBorder="1" applyAlignment="1">
      <alignment horizontal="center" vertical="center" wrapText="1"/>
    </xf>
    <xf numFmtId="0" fontId="108" fillId="4" borderId="207" xfId="5" applyFont="1" applyFill="1" applyBorder="1" applyAlignment="1">
      <alignment horizontal="center" vertical="center" wrapText="1"/>
    </xf>
    <xf numFmtId="0" fontId="64" fillId="0" borderId="190" xfId="2" applyFont="1" applyBorder="1" applyAlignment="1">
      <alignment horizontal="left" vertical="center" wrapText="1"/>
    </xf>
    <xf numFmtId="0" fontId="64" fillId="4" borderId="44" xfId="2" applyFont="1" applyFill="1" applyBorder="1" applyAlignment="1">
      <alignment horizontal="right" vertical="center" indent="1"/>
    </xf>
    <xf numFmtId="0" fontId="64" fillId="4" borderId="56" xfId="2" applyFont="1" applyFill="1" applyBorder="1" applyAlignment="1">
      <alignment horizontal="center" vertical="center"/>
    </xf>
    <xf numFmtId="0" fontId="64" fillId="4" borderId="191" xfId="2" applyFont="1" applyFill="1" applyBorder="1" applyAlignment="1">
      <alignment horizontal="right" vertical="center" indent="1"/>
    </xf>
    <xf numFmtId="0" fontId="64" fillId="4" borderId="47" xfId="2" applyFont="1" applyFill="1" applyBorder="1" applyAlignment="1">
      <alignment horizontal="right" vertical="center" indent="1"/>
    </xf>
    <xf numFmtId="0" fontId="6" fillId="4" borderId="218" xfId="3" applyFont="1" applyFill="1" applyBorder="1">
      <alignment vertical="center"/>
    </xf>
    <xf numFmtId="0" fontId="6" fillId="4" borderId="224" xfId="3" applyFont="1" applyFill="1" applyBorder="1">
      <alignment vertical="center"/>
    </xf>
    <xf numFmtId="0" fontId="6" fillId="4" borderId="225" xfId="3" applyFont="1" applyFill="1" applyBorder="1">
      <alignment vertical="center"/>
    </xf>
    <xf numFmtId="0" fontId="6" fillId="4" borderId="1" xfId="3" applyFont="1" applyFill="1" applyBorder="1">
      <alignment vertical="center"/>
    </xf>
    <xf numFmtId="0" fontId="6" fillId="4" borderId="43" xfId="3" applyFont="1" applyFill="1" applyBorder="1">
      <alignment vertical="center"/>
    </xf>
    <xf numFmtId="0" fontId="6" fillId="4" borderId="83" xfId="3" applyFont="1" applyFill="1" applyBorder="1">
      <alignment vertical="center"/>
    </xf>
    <xf numFmtId="0" fontId="6" fillId="4" borderId="12" xfId="3" applyFont="1" applyFill="1" applyBorder="1">
      <alignment vertical="center"/>
    </xf>
    <xf numFmtId="0" fontId="6" fillId="4" borderId="44" xfId="3" applyFont="1" applyFill="1" applyBorder="1">
      <alignment vertical="center"/>
    </xf>
    <xf numFmtId="0" fontId="6" fillId="4" borderId="86" xfId="3" applyFont="1" applyFill="1" applyBorder="1">
      <alignment vertical="center"/>
    </xf>
    <xf numFmtId="0" fontId="6" fillId="4" borderId="199" xfId="3" applyFont="1" applyFill="1" applyBorder="1">
      <alignment vertical="center"/>
    </xf>
    <xf numFmtId="0" fontId="6" fillId="4" borderId="154" xfId="3" applyFont="1" applyFill="1" applyBorder="1">
      <alignment vertical="center"/>
    </xf>
    <xf numFmtId="0" fontId="6" fillId="4" borderId="198" xfId="3" applyFont="1" applyFill="1" applyBorder="1">
      <alignment vertical="center"/>
    </xf>
    <xf numFmtId="0" fontId="6" fillId="4" borderId="50" xfId="3" applyFont="1" applyFill="1" applyBorder="1">
      <alignment vertical="center"/>
    </xf>
    <xf numFmtId="0" fontId="6" fillId="4" borderId="191" xfId="3" applyFont="1" applyFill="1" applyBorder="1">
      <alignment vertical="center"/>
    </xf>
    <xf numFmtId="0" fontId="6" fillId="4" borderId="4" xfId="3" applyFont="1" applyFill="1" applyBorder="1">
      <alignment vertical="center"/>
    </xf>
    <xf numFmtId="0" fontId="6" fillId="4" borderId="56" xfId="3" applyFont="1" applyFill="1" applyBorder="1">
      <alignment vertical="center"/>
    </xf>
    <xf numFmtId="0" fontId="6" fillId="4" borderId="84" xfId="3" applyFont="1" applyFill="1" applyBorder="1">
      <alignment vertical="center"/>
    </xf>
    <xf numFmtId="0" fontId="6" fillId="4" borderId="47" xfId="3" applyFont="1" applyFill="1" applyBorder="1">
      <alignment vertical="center"/>
    </xf>
    <xf numFmtId="0" fontId="6" fillId="4" borderId="6" xfId="3" applyFont="1" applyFill="1" applyBorder="1">
      <alignment vertical="center"/>
    </xf>
    <xf numFmtId="0" fontId="6" fillId="4" borderId="54" xfId="3" applyFont="1" applyFill="1" applyBorder="1">
      <alignment vertical="center"/>
    </xf>
    <xf numFmtId="0" fontId="6" fillId="4" borderId="85" xfId="3" applyFont="1" applyFill="1" applyBorder="1">
      <alignment vertical="center"/>
    </xf>
    <xf numFmtId="0" fontId="6" fillId="4" borderId="32" xfId="3" applyFont="1" applyFill="1" applyBorder="1">
      <alignment vertical="center"/>
    </xf>
    <xf numFmtId="0" fontId="4" fillId="4" borderId="86" xfId="3" applyFont="1" applyFill="1" applyBorder="1">
      <alignment vertical="center"/>
    </xf>
    <xf numFmtId="0" fontId="47" fillId="4" borderId="0" xfId="54" applyFont="1" applyFill="1">
      <alignment vertical="center"/>
    </xf>
    <xf numFmtId="0" fontId="108" fillId="4" borderId="0" xfId="54" applyFont="1" applyFill="1" applyAlignment="1">
      <alignment horizontal="right"/>
    </xf>
    <xf numFmtId="0" fontId="108" fillId="4" borderId="44" xfId="54" applyFont="1" applyFill="1" applyBorder="1" applyAlignment="1">
      <alignment horizontal="left" vertical="center"/>
    </xf>
    <xf numFmtId="0" fontId="108" fillId="4" borderId="44" xfId="54" applyFont="1" applyFill="1" applyBorder="1" applyAlignment="1">
      <alignment horizontal="center" vertical="center"/>
    </xf>
    <xf numFmtId="0" fontId="108" fillId="4" borderId="190" xfId="54" applyFont="1" applyFill="1" applyBorder="1" applyAlignment="1">
      <alignment horizontal="center" vertical="center"/>
    </xf>
    <xf numFmtId="0" fontId="108" fillId="4" borderId="190" xfId="54" applyFont="1" applyFill="1" applyBorder="1" applyAlignment="1">
      <alignment horizontal="center" vertical="center" wrapText="1"/>
    </xf>
    <xf numFmtId="0" fontId="108" fillId="4" borderId="190" xfId="54" applyFont="1" applyFill="1" applyBorder="1" applyAlignment="1">
      <alignment horizontal="right" vertical="center"/>
    </xf>
    <xf numFmtId="0" fontId="93" fillId="4" borderId="120" xfId="60" applyFont="1" applyFill="1" applyBorder="1" applyAlignment="1">
      <alignment horizontal="center" vertical="center"/>
    </xf>
    <xf numFmtId="0" fontId="93" fillId="4" borderId="188" xfId="60" applyFont="1" applyFill="1" applyBorder="1" applyAlignment="1">
      <alignment horizontal="center" vertical="center"/>
    </xf>
    <xf numFmtId="0" fontId="93" fillId="4" borderId="93" xfId="60" applyFont="1" applyFill="1" applyBorder="1" applyAlignment="1">
      <alignment horizontal="center" vertical="center"/>
    </xf>
    <xf numFmtId="0" fontId="93" fillId="4" borderId="45" xfId="60" applyFont="1" applyFill="1" applyBorder="1" applyAlignment="1">
      <alignment horizontal="center" vertical="center"/>
    </xf>
    <xf numFmtId="0" fontId="93" fillId="4" borderId="48" xfId="60" applyFont="1" applyFill="1" applyBorder="1" applyAlignment="1">
      <alignment horizontal="center" vertical="center"/>
    </xf>
    <xf numFmtId="0" fontId="108" fillId="4" borderId="0" xfId="54" applyFont="1" applyFill="1" applyAlignment="1">
      <alignment vertical="center"/>
    </xf>
    <xf numFmtId="0" fontId="100" fillId="0" borderId="0" xfId="53" applyFont="1">
      <alignment vertical="center"/>
    </xf>
    <xf numFmtId="0" fontId="108" fillId="0" borderId="0" xfId="53" applyFont="1">
      <alignment vertical="center"/>
    </xf>
    <xf numFmtId="0" fontId="108" fillId="0" borderId="0" xfId="53" applyFont="1" applyBorder="1">
      <alignment vertical="center"/>
    </xf>
    <xf numFmtId="0" fontId="108" fillId="0" borderId="0" xfId="53" applyFont="1" applyAlignment="1">
      <alignment horizontal="right" vertical="center"/>
    </xf>
    <xf numFmtId="0" fontId="100" fillId="0" borderId="0" xfId="53" applyFont="1" applyBorder="1" applyAlignment="1">
      <alignment horizontal="center" vertical="center"/>
    </xf>
    <xf numFmtId="0" fontId="96" fillId="0" borderId="41" xfId="53" applyFont="1" applyBorder="1" applyAlignment="1">
      <alignment horizontal="center" vertical="center"/>
    </xf>
    <xf numFmtId="0" fontId="108" fillId="0" borderId="53" xfId="53" applyFont="1" applyBorder="1" applyAlignment="1">
      <alignment horizontal="left" vertical="center" indent="1"/>
    </xf>
    <xf numFmtId="0" fontId="108" fillId="0" borderId="41" xfId="53" applyFont="1" applyBorder="1" applyAlignment="1">
      <alignment horizontal="left" vertical="center" wrapText="1" indent="1"/>
    </xf>
    <xf numFmtId="0" fontId="102" fillId="0" borderId="0" xfId="53" applyFont="1">
      <alignment vertical="center"/>
    </xf>
    <xf numFmtId="0" fontId="102" fillId="0" borderId="0" xfId="53" applyFont="1" applyAlignment="1">
      <alignment vertical="center"/>
    </xf>
    <xf numFmtId="0" fontId="108" fillId="0" borderId="250" xfId="53" applyFont="1" applyFill="1" applyBorder="1" applyAlignment="1">
      <alignment vertical="center" wrapText="1"/>
    </xf>
    <xf numFmtId="0" fontId="108" fillId="0" borderId="251" xfId="53" applyFont="1" applyFill="1" applyBorder="1" applyAlignment="1">
      <alignment vertical="center" wrapText="1"/>
    </xf>
    <xf numFmtId="0" fontId="108" fillId="0" borderId="251" xfId="53" applyFont="1" applyFill="1" applyBorder="1" applyAlignment="1">
      <alignment horizontal="center" vertical="center" wrapText="1"/>
    </xf>
    <xf numFmtId="0" fontId="108" fillId="4" borderId="251" xfId="53" applyFont="1" applyFill="1" applyBorder="1" applyAlignment="1">
      <alignment vertical="center" wrapText="1"/>
    </xf>
    <xf numFmtId="0" fontId="108" fillId="0" borderId="253" xfId="53" applyFont="1" applyFill="1" applyBorder="1" applyAlignment="1">
      <alignment horizontal="center" vertical="center" wrapText="1"/>
    </xf>
    <xf numFmtId="0" fontId="108" fillId="0" borderId="254" xfId="53" applyFont="1" applyFill="1" applyBorder="1" applyAlignment="1">
      <alignment vertical="center" wrapText="1"/>
    </xf>
    <xf numFmtId="0" fontId="108" fillId="0" borderId="254" xfId="53" applyFont="1" applyFill="1" applyBorder="1" applyAlignment="1">
      <alignment horizontal="center" vertical="center" wrapText="1"/>
    </xf>
    <xf numFmtId="0" fontId="108" fillId="4" borderId="254" xfId="53" applyFont="1" applyFill="1" applyBorder="1" applyAlignment="1">
      <alignment vertical="center" wrapText="1"/>
    </xf>
    <xf numFmtId="0" fontId="108" fillId="0" borderId="256" xfId="53" applyFont="1" applyFill="1" applyBorder="1" applyAlignment="1">
      <alignment horizontal="center" vertical="center" wrapText="1"/>
    </xf>
    <xf numFmtId="0" fontId="108" fillId="0" borderId="257" xfId="53" applyFont="1" applyFill="1" applyBorder="1" applyAlignment="1">
      <alignment vertical="center" wrapText="1"/>
    </xf>
    <xf numFmtId="0" fontId="108" fillId="0" borderId="257" xfId="53" applyFont="1" applyFill="1" applyBorder="1" applyAlignment="1">
      <alignment horizontal="center" vertical="center" wrapText="1"/>
    </xf>
    <xf numFmtId="0" fontId="108" fillId="4" borderId="257" xfId="53" applyFont="1" applyFill="1" applyBorder="1" applyAlignment="1">
      <alignment vertical="center" wrapText="1"/>
    </xf>
    <xf numFmtId="0" fontId="108" fillId="0" borderId="252" xfId="53" applyFont="1" applyFill="1" applyBorder="1" applyAlignment="1">
      <alignment vertical="center" wrapText="1"/>
    </xf>
    <xf numFmtId="0" fontId="108" fillId="0" borderId="255" xfId="53" applyFont="1" applyFill="1" applyBorder="1" applyAlignment="1">
      <alignment vertical="center" wrapText="1"/>
    </xf>
    <xf numFmtId="0" fontId="108" fillId="0" borderId="258" xfId="53" applyFont="1" applyFill="1" applyBorder="1" applyAlignment="1">
      <alignment vertical="center" wrapText="1"/>
    </xf>
    <xf numFmtId="0" fontId="93" fillId="0" borderId="0" xfId="3" applyFont="1">
      <alignment vertical="center"/>
    </xf>
    <xf numFmtId="0" fontId="96" fillId="0" borderId="0" xfId="3" applyFont="1">
      <alignment vertical="center"/>
    </xf>
    <xf numFmtId="0" fontId="96" fillId="0" borderId="48" xfId="3" applyFont="1" applyFill="1" applyBorder="1" applyAlignment="1">
      <alignment horizontal="center" vertical="center" wrapText="1"/>
    </xf>
    <xf numFmtId="0" fontId="96" fillId="0" borderId="86" xfId="3" applyFont="1" applyFill="1" applyBorder="1" applyAlignment="1">
      <alignment horizontal="center" vertical="center" wrapText="1"/>
    </xf>
    <xf numFmtId="0" fontId="96" fillId="0" borderId="0" xfId="53" applyFont="1" applyBorder="1" applyAlignment="1">
      <alignment horizontal="center" vertical="center" shrinkToFit="1"/>
    </xf>
    <xf numFmtId="0" fontId="139" fillId="0" borderId="0" xfId="3" applyFont="1" applyFill="1" applyAlignment="1">
      <alignment horizontal="left" vertical="center" wrapText="1"/>
    </xf>
    <xf numFmtId="0" fontId="108" fillId="0" borderId="0" xfId="53" applyFont="1" applyAlignment="1">
      <alignment vertical="center"/>
    </xf>
    <xf numFmtId="0" fontId="108" fillId="4" borderId="0" xfId="53" applyFont="1" applyFill="1" applyAlignment="1">
      <alignment horizontal="right" vertical="center"/>
    </xf>
    <xf numFmtId="0" fontId="138" fillId="4" borderId="44" xfId="3" applyFont="1" applyFill="1" applyBorder="1" applyAlignment="1">
      <alignment horizontal="center" vertical="center" shrinkToFit="1"/>
    </xf>
    <xf numFmtId="0" fontId="138" fillId="4" borderId="86" xfId="3" applyFont="1" applyFill="1" applyBorder="1" applyAlignment="1">
      <alignment horizontal="center" vertical="center" shrinkToFit="1"/>
    </xf>
    <xf numFmtId="0" fontId="138" fillId="4" borderId="39" xfId="3" applyFont="1" applyFill="1" applyBorder="1" applyAlignment="1">
      <alignment horizontal="center" vertical="center" shrinkToFit="1"/>
    </xf>
    <xf numFmtId="0" fontId="96" fillId="4" borderId="44" xfId="3" applyFont="1" applyFill="1" applyBorder="1" applyAlignment="1">
      <alignment horizontal="center" vertical="center" shrinkToFit="1"/>
    </xf>
    <xf numFmtId="0" fontId="96" fillId="4" borderId="39" xfId="3" applyFont="1" applyFill="1" applyBorder="1" applyAlignment="1">
      <alignment horizontal="center" vertical="center" shrinkToFit="1"/>
    </xf>
    <xf numFmtId="0" fontId="96" fillId="4" borderId="56" xfId="3" applyFont="1" applyFill="1" applyBorder="1" applyAlignment="1">
      <alignment horizontal="center" vertical="center" shrinkToFit="1"/>
    </xf>
    <xf numFmtId="0" fontId="96" fillId="4" borderId="45" xfId="3" applyFont="1" applyFill="1" applyBorder="1" applyAlignment="1">
      <alignment horizontal="center" vertical="center" shrinkToFit="1"/>
    </xf>
    <xf numFmtId="0" fontId="96" fillId="4" borderId="46" xfId="3" applyFont="1" applyFill="1" applyBorder="1" applyAlignment="1">
      <alignment horizontal="center" vertical="center" wrapText="1" shrinkToFit="1"/>
    </xf>
    <xf numFmtId="0" fontId="96" fillId="4" borderId="84" xfId="3" applyFont="1" applyFill="1" applyBorder="1" applyAlignment="1">
      <alignment horizontal="center" vertical="center" wrapText="1" shrinkToFit="1"/>
    </xf>
    <xf numFmtId="0" fontId="56" fillId="0" borderId="0" xfId="53" applyFont="1" applyAlignment="1">
      <alignment vertical="center" wrapText="1"/>
    </xf>
    <xf numFmtId="0" fontId="56" fillId="30" borderId="44" xfId="53" applyFont="1" applyFill="1" applyBorder="1" applyAlignment="1">
      <alignment horizontal="center" vertical="center"/>
    </xf>
    <xf numFmtId="0" fontId="14" fillId="0" borderId="0" xfId="0" applyFont="1" applyAlignment="1">
      <alignment horizontal="distributed" vertical="center"/>
    </xf>
    <xf numFmtId="0" fontId="13" fillId="0" borderId="0" xfId="0" applyFont="1" applyAlignment="1">
      <alignment horizontal="center" vertical="center"/>
    </xf>
    <xf numFmtId="0" fontId="15" fillId="4" borderId="27" xfId="0" applyFont="1" applyFill="1" applyBorder="1" applyAlignment="1">
      <alignment vertical="center" shrinkToFit="1"/>
    </xf>
    <xf numFmtId="0" fontId="15" fillId="4" borderId="31" xfId="0" applyFont="1" applyFill="1" applyBorder="1" applyAlignment="1">
      <alignment vertical="center" shrinkToFit="1"/>
    </xf>
    <xf numFmtId="0" fontId="15" fillId="4" borderId="40" xfId="0" applyFont="1" applyFill="1" applyBorder="1" applyAlignment="1">
      <alignment vertical="center" shrinkToFit="1"/>
    </xf>
    <xf numFmtId="0" fontId="4" fillId="0" borderId="0" xfId="3" applyFont="1" applyAlignment="1">
      <alignment horizontal="left" vertical="top" wrapText="1"/>
    </xf>
    <xf numFmtId="0" fontId="11" fillId="0" borderId="0" xfId="3" applyFont="1" applyAlignment="1">
      <alignment horizontal="center" vertical="center"/>
    </xf>
    <xf numFmtId="0" fontId="0" fillId="0" borderId="0" xfId="0">
      <alignment vertical="center"/>
    </xf>
    <xf numFmtId="0" fontId="9" fillId="2" borderId="0" xfId="0" applyFont="1" applyFill="1" applyAlignment="1">
      <alignment horizontal="center" vertical="center"/>
    </xf>
    <xf numFmtId="49" fontId="9" fillId="2" borderId="0" xfId="0" applyNumberFormat="1" applyFont="1" applyFill="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14" fillId="0" borderId="0" xfId="0" applyFont="1" applyAlignment="1">
      <alignment horizontal="distributed" vertical="center" wrapText="1"/>
    </xf>
    <xf numFmtId="0" fontId="15" fillId="4" borderId="0" xfId="0" applyFont="1" applyFill="1" applyBorder="1" applyAlignment="1">
      <alignment vertical="center" shrinkToFit="1"/>
    </xf>
    <xf numFmtId="0" fontId="8" fillId="0" borderId="1" xfId="0" applyFont="1" applyBorder="1" applyAlignment="1">
      <alignment horizontal="distributed" vertical="center" wrapText="1"/>
    </xf>
    <xf numFmtId="0" fontId="8" fillId="0" borderId="43" xfId="0" applyFont="1" applyBorder="1" applyAlignment="1">
      <alignment horizontal="distributed" vertical="center"/>
    </xf>
    <xf numFmtId="0" fontId="8" fillId="0" borderId="12" xfId="0" applyFont="1" applyBorder="1" applyAlignment="1">
      <alignment horizontal="distributed" vertical="center"/>
    </xf>
    <xf numFmtId="0" fontId="8" fillId="0" borderId="44" xfId="0" applyFont="1" applyBorder="1" applyAlignment="1">
      <alignment horizontal="distributed" vertical="center"/>
    </xf>
    <xf numFmtId="0" fontId="15" fillId="4" borderId="78" xfId="0" applyFont="1" applyFill="1" applyBorder="1">
      <alignment vertical="center"/>
    </xf>
    <xf numFmtId="0" fontId="15" fillId="4" borderId="79" xfId="0" applyFont="1" applyFill="1" applyBorder="1">
      <alignment vertical="center"/>
    </xf>
    <xf numFmtId="0" fontId="6" fillId="4" borderId="80" xfId="0" applyFont="1" applyFill="1" applyBorder="1" applyAlignment="1">
      <alignment horizontal="left" vertical="center" wrapText="1" indent="3"/>
    </xf>
    <xf numFmtId="0" fontId="6" fillId="4" borderId="81" xfId="0" applyFont="1" applyFill="1" applyBorder="1" applyAlignment="1">
      <alignment horizontal="left" vertical="center" wrapText="1" indent="3"/>
    </xf>
    <xf numFmtId="0" fontId="6" fillId="4" borderId="82" xfId="0" applyFont="1" applyFill="1" applyBorder="1" applyAlignment="1">
      <alignment horizontal="left" vertical="center" wrapText="1" indent="3"/>
    </xf>
    <xf numFmtId="0" fontId="8" fillId="0" borderId="29" xfId="0" applyFont="1" applyBorder="1" applyAlignment="1">
      <alignment horizontal="distributed" vertical="center" wrapText="1"/>
    </xf>
    <xf numFmtId="0" fontId="8" fillId="0" borderId="27"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0" xfId="0" applyFont="1" applyAlignment="1">
      <alignment horizontal="distributed" vertical="center" wrapText="1"/>
    </xf>
    <xf numFmtId="0" fontId="8" fillId="0" borderId="25" xfId="0" applyFont="1" applyBorder="1" applyAlignment="1">
      <alignment horizontal="distributed" vertical="center" wrapText="1"/>
    </xf>
    <xf numFmtId="0" fontId="8" fillId="0" borderId="24"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3" xfId="0" applyFont="1" applyBorder="1" applyAlignment="1">
      <alignment horizontal="distributed" vertical="center" wrapText="1"/>
    </xf>
    <xf numFmtId="0" fontId="8" fillId="0" borderId="28" xfId="0" applyFont="1" applyBorder="1" applyAlignment="1">
      <alignment horizontal="distributed" vertical="center"/>
    </xf>
    <xf numFmtId="0" fontId="8" fillId="0" borderId="27" xfId="0" applyFont="1" applyBorder="1" applyAlignment="1">
      <alignment horizontal="distributed" vertical="center"/>
    </xf>
    <xf numFmtId="178" fontId="15" fillId="4" borderId="27" xfId="0" applyNumberFormat="1" applyFont="1" applyFill="1" applyBorder="1" applyAlignment="1">
      <alignment horizontal="center" vertical="center" shrinkToFit="1"/>
    </xf>
    <xf numFmtId="0" fontId="11" fillId="4" borderId="9" xfId="0" applyFont="1" applyFill="1" applyBorder="1" applyAlignment="1">
      <alignment vertical="center" shrinkToFit="1"/>
    </xf>
    <xf numFmtId="0" fontId="11" fillId="4" borderId="0" xfId="0" applyFont="1" applyFill="1" applyBorder="1" applyAlignment="1">
      <alignment vertical="center" shrinkToFit="1"/>
    </xf>
    <xf numFmtId="0" fontId="11" fillId="4" borderId="13" xfId="0" applyFont="1" applyFill="1" applyBorder="1" applyAlignment="1">
      <alignment vertical="center" shrinkToFit="1"/>
    </xf>
    <xf numFmtId="0" fontId="38" fillId="4" borderId="75" xfId="3" applyNumberFormat="1" applyFont="1" applyFill="1" applyBorder="1" applyAlignment="1">
      <alignment horizontal="center" vertical="top" wrapText="1"/>
    </xf>
    <xf numFmtId="0" fontId="38" fillId="4" borderId="76" xfId="3" applyNumberFormat="1" applyFont="1" applyFill="1" applyBorder="1" applyAlignment="1">
      <alignment horizontal="center" vertical="top" wrapText="1"/>
    </xf>
    <xf numFmtId="0" fontId="4" fillId="0" borderId="21" xfId="3" applyFont="1" applyBorder="1" applyAlignment="1">
      <alignment horizontal="left" vertical="top" wrapText="1"/>
    </xf>
    <xf numFmtId="0" fontId="4" fillId="0" borderId="38" xfId="3" applyFont="1" applyBorder="1" applyAlignment="1">
      <alignment horizontal="center" vertical="center" wrapText="1"/>
    </xf>
    <xf numFmtId="0" fontId="4" fillId="0" borderId="36" xfId="3" applyFont="1" applyBorder="1" applyAlignment="1">
      <alignment horizontal="center" vertical="center" wrapText="1"/>
    </xf>
    <xf numFmtId="0" fontId="4" fillId="0" borderId="35" xfId="3" applyFont="1" applyBorder="1" applyAlignment="1">
      <alignment horizontal="center" vertical="center" wrapText="1"/>
    </xf>
    <xf numFmtId="49" fontId="37" fillId="0" borderId="74" xfId="3" applyNumberFormat="1" applyFont="1" applyBorder="1" applyAlignment="1">
      <alignment horizontal="center" vertical="top" wrapText="1"/>
    </xf>
    <xf numFmtId="49" fontId="37" fillId="0" borderId="75" xfId="3" applyNumberFormat="1" applyFont="1" applyBorder="1" applyAlignment="1">
      <alignment horizontal="center" vertical="top" wrapText="1"/>
    </xf>
    <xf numFmtId="49" fontId="37" fillId="0" borderId="75" xfId="3" applyNumberFormat="1" applyFont="1" applyFill="1" applyBorder="1" applyAlignment="1">
      <alignment horizontal="center" vertical="top" wrapText="1"/>
    </xf>
    <xf numFmtId="0" fontId="7" fillId="0" borderId="10" xfId="3" applyFont="1" applyBorder="1" applyAlignment="1">
      <alignment horizontal="distributed" vertical="center" wrapText="1"/>
    </xf>
    <xf numFmtId="0" fontId="7" fillId="0" borderId="15" xfId="3" applyFont="1" applyBorder="1" applyAlignment="1">
      <alignment horizontal="distributed" vertical="center" wrapText="1"/>
    </xf>
    <xf numFmtId="0" fontId="7" fillId="0" borderId="34" xfId="3" applyFont="1" applyBorder="1" applyAlignment="1">
      <alignment horizontal="distributed" vertical="center" wrapText="1"/>
    </xf>
    <xf numFmtId="0" fontId="7" fillId="0" borderId="33" xfId="3" applyFont="1" applyBorder="1" applyAlignment="1">
      <alignment horizontal="distributed" vertical="center" wrapText="1"/>
    </xf>
    <xf numFmtId="0" fontId="7" fillId="0" borderId="31" xfId="3" applyFont="1" applyBorder="1" applyAlignment="1">
      <alignment horizontal="distributed" vertical="center" wrapText="1"/>
    </xf>
    <xf numFmtId="0" fontId="7" fillId="0" borderId="32" xfId="3" applyFont="1" applyBorder="1" applyAlignment="1">
      <alignment horizontal="distributed" vertical="center" wrapText="1"/>
    </xf>
    <xf numFmtId="0" fontId="5" fillId="0" borderId="14"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7"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14" xfId="3" applyFont="1" applyBorder="1" applyAlignment="1">
      <alignment horizontal="center" vertical="center"/>
    </xf>
    <xf numFmtId="0" fontId="5" fillId="0" borderId="15" xfId="3" applyFont="1" applyBorder="1" applyAlignment="1">
      <alignment horizontal="center" vertical="center"/>
    </xf>
    <xf numFmtId="0" fontId="5" fillId="0" borderId="34" xfId="3" applyFont="1" applyBorder="1" applyAlignment="1">
      <alignment horizontal="center" vertical="center"/>
    </xf>
    <xf numFmtId="0" fontId="5" fillId="0" borderId="7" xfId="3" applyFont="1" applyBorder="1" applyAlignment="1">
      <alignment horizontal="center" vertical="center"/>
    </xf>
    <xf numFmtId="0" fontId="5" fillId="0" borderId="31" xfId="3" applyFont="1" applyBorder="1" applyAlignment="1">
      <alignment horizontal="center" vertical="center"/>
    </xf>
    <xf numFmtId="0" fontId="5" fillId="0" borderId="32" xfId="3" applyFont="1" applyBorder="1" applyAlignment="1">
      <alignment horizontal="center" vertical="center"/>
    </xf>
    <xf numFmtId="0" fontId="5" fillId="0" borderId="11" xfId="3" applyFont="1" applyBorder="1" applyAlignment="1">
      <alignment horizontal="center" vertical="center"/>
    </xf>
    <xf numFmtId="0" fontId="5" fillId="0" borderId="30" xfId="3" applyFont="1" applyBorder="1" applyAlignment="1">
      <alignment horizontal="center" vertical="center"/>
    </xf>
    <xf numFmtId="0" fontId="5" fillId="0" borderId="16" xfId="3" applyFont="1" applyBorder="1" applyAlignment="1">
      <alignment horizontal="center" vertical="center" textRotation="255" shrinkToFit="1"/>
    </xf>
    <xf numFmtId="0" fontId="5" fillId="0" borderId="8" xfId="3" applyFont="1" applyBorder="1" applyAlignment="1">
      <alignment horizontal="center" vertical="center" textRotation="255" shrinkToFit="1"/>
    </xf>
    <xf numFmtId="0" fontId="5" fillId="0" borderId="6" xfId="3" applyFont="1" applyBorder="1" applyAlignment="1">
      <alignment horizontal="center" vertical="center" textRotation="255" shrinkToFit="1"/>
    </xf>
    <xf numFmtId="0" fontId="7" fillId="0" borderId="28" xfId="3" applyFont="1" applyBorder="1" applyAlignment="1">
      <alignment horizontal="distributed" vertical="center" shrinkToFit="1"/>
    </xf>
    <xf numFmtId="0" fontId="7" fillId="0" borderId="27" xfId="3" applyFont="1" applyBorder="1" applyAlignment="1">
      <alignment horizontal="distributed" vertical="center" shrinkToFit="1"/>
    </xf>
    <xf numFmtId="0" fontId="7" fillId="0" borderId="17" xfId="3" applyFont="1" applyBorder="1" applyAlignment="1">
      <alignment horizontal="distributed" vertical="center" shrinkToFit="1"/>
    </xf>
    <xf numFmtId="0" fontId="7" fillId="0" borderId="9" xfId="3" applyFont="1" applyBorder="1" applyAlignment="1">
      <alignment horizontal="distributed" vertical="center" shrinkToFit="1"/>
    </xf>
    <xf numFmtId="0" fontId="7" fillId="0" borderId="0" xfId="3" applyFont="1" applyAlignment="1">
      <alignment horizontal="distributed" vertical="center" shrinkToFit="1"/>
    </xf>
    <xf numFmtId="0" fontId="7" fillId="0" borderId="25" xfId="3" applyFont="1" applyBorder="1" applyAlignment="1">
      <alignment horizontal="distributed" vertical="center" shrinkToFit="1"/>
    </xf>
    <xf numFmtId="0" fontId="7" fillId="0" borderId="7" xfId="3" applyFont="1" applyBorder="1" applyAlignment="1">
      <alignment horizontal="distributed" vertical="center" shrinkToFit="1"/>
    </xf>
    <xf numFmtId="0" fontId="7" fillId="0" borderId="31" xfId="3" applyFont="1" applyBorder="1" applyAlignment="1">
      <alignment horizontal="distributed" vertical="center" shrinkToFit="1"/>
    </xf>
    <xf numFmtId="0" fontId="7" fillId="0" borderId="32" xfId="3" applyFont="1" applyBorder="1" applyAlignment="1">
      <alignment horizontal="distributed" vertical="center" shrinkToFit="1"/>
    </xf>
    <xf numFmtId="0" fontId="5" fillId="0" borderId="28" xfId="3" applyFont="1" applyBorder="1" applyAlignment="1">
      <alignment horizontal="center" vertical="center" wrapText="1"/>
    </xf>
    <xf numFmtId="0" fontId="5" fillId="0" borderId="27"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28" xfId="3" applyFont="1" applyBorder="1" applyAlignment="1">
      <alignment horizontal="center" vertical="center"/>
    </xf>
    <xf numFmtId="0" fontId="5" fillId="0" borderId="27" xfId="3" applyFont="1" applyBorder="1" applyAlignment="1">
      <alignment horizontal="center" vertical="center"/>
    </xf>
    <xf numFmtId="0" fontId="5" fillId="0" borderId="26" xfId="3" applyFont="1" applyBorder="1" applyAlignment="1">
      <alignment horizontal="center" vertical="center"/>
    </xf>
    <xf numFmtId="0" fontId="5" fillId="2" borderId="9" xfId="3"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25" xfId="3" applyFont="1" applyFill="1" applyBorder="1" applyAlignment="1">
      <alignment horizontal="center" vertical="center" wrapText="1"/>
    </xf>
    <xf numFmtId="0" fontId="5" fillId="0" borderId="9" xfId="3" applyFont="1" applyBorder="1" applyAlignment="1">
      <alignment horizontal="center" vertical="center"/>
    </xf>
    <xf numFmtId="49" fontId="4" fillId="0" borderId="0" xfId="0" applyNumberFormat="1" applyFont="1">
      <alignment vertical="center"/>
    </xf>
    <xf numFmtId="0" fontId="6" fillId="2" borderId="0" xfId="0" applyFont="1" applyFill="1" applyAlignment="1">
      <alignment horizontal="center" vertical="center"/>
    </xf>
    <xf numFmtId="49" fontId="4" fillId="0" borderId="13" xfId="0" applyNumberFormat="1" applyFont="1" applyBorder="1">
      <alignment vertical="center"/>
    </xf>
    <xf numFmtId="0" fontId="5" fillId="4" borderId="0" xfId="3" applyFont="1" applyFill="1" applyAlignment="1">
      <alignment horizontal="distributed" vertical="center"/>
    </xf>
    <xf numFmtId="0" fontId="5" fillId="4" borderId="0" xfId="3" applyFont="1" applyFill="1" applyAlignment="1">
      <alignment horizontal="left" vertical="center"/>
    </xf>
    <xf numFmtId="0" fontId="5" fillId="0" borderId="25" xfId="3"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8" xfId="3" applyFont="1" applyBorder="1" applyAlignment="1">
      <alignment horizontal="center" vertical="distributed" textRotation="255" indent="2" shrinkToFit="1"/>
    </xf>
    <xf numFmtId="0" fontId="5" fillId="0" borderId="6" xfId="3" applyFont="1" applyBorder="1" applyAlignment="1">
      <alignment horizontal="center" vertical="distributed" textRotation="255" indent="2" shrinkToFit="1"/>
    </xf>
    <xf numFmtId="0" fontId="45" fillId="0" borderId="28" xfId="3" applyFont="1" applyBorder="1" applyAlignment="1">
      <alignment horizontal="distributed" vertical="center" shrinkToFit="1"/>
    </xf>
    <xf numFmtId="0" fontId="45" fillId="0" borderId="27" xfId="3" applyFont="1" applyBorder="1" applyAlignment="1">
      <alignment horizontal="distributed" vertical="center" shrinkToFit="1"/>
    </xf>
    <xf numFmtId="0" fontId="45" fillId="0" borderId="17" xfId="3" applyFont="1" applyBorder="1" applyAlignment="1">
      <alignment horizontal="distributed" vertical="center" shrinkToFit="1"/>
    </xf>
    <xf numFmtId="0" fontId="45" fillId="0" borderId="9" xfId="3" applyFont="1" applyBorder="1" applyAlignment="1">
      <alignment horizontal="distributed" vertical="center" shrinkToFit="1"/>
    </xf>
    <xf numFmtId="0" fontId="45" fillId="0" borderId="0" xfId="3" applyFont="1" applyAlignment="1">
      <alignment horizontal="distributed" vertical="center" shrinkToFit="1"/>
    </xf>
    <xf numFmtId="0" fontId="45" fillId="0" borderId="25" xfId="3" applyFont="1" applyBorder="1" applyAlignment="1">
      <alignment horizontal="distributed" vertical="center" shrinkToFit="1"/>
    </xf>
    <xf numFmtId="0" fontId="45" fillId="0" borderId="7" xfId="3" applyFont="1" applyBorder="1" applyAlignment="1">
      <alignment horizontal="distributed" vertical="center" shrinkToFit="1"/>
    </xf>
    <xf numFmtId="0" fontId="45" fillId="0" borderId="31" xfId="3" applyFont="1" applyBorder="1" applyAlignment="1">
      <alignment horizontal="distributed" vertical="center" shrinkToFit="1"/>
    </xf>
    <xf numFmtId="0" fontId="45" fillId="0" borderId="32" xfId="3" applyFont="1" applyBorder="1" applyAlignment="1">
      <alignment horizontal="distributed" vertical="center" shrinkToFit="1"/>
    </xf>
    <xf numFmtId="0" fontId="5" fillId="0" borderId="0" xfId="3" applyFont="1" applyAlignment="1">
      <alignment horizontal="center" vertical="center"/>
    </xf>
    <xf numFmtId="0" fontId="7" fillId="0" borderId="29" xfId="3" applyFont="1" applyBorder="1" applyAlignment="1">
      <alignment horizontal="distributed" vertical="center" wrapText="1" shrinkToFit="1"/>
    </xf>
    <xf numFmtId="0" fontId="7" fillId="0" borderId="3" xfId="3" applyFont="1" applyBorder="1" applyAlignment="1">
      <alignment horizontal="distributed" vertical="center" shrinkToFit="1"/>
    </xf>
    <xf numFmtId="0" fontId="7" fillId="0" borderId="33" xfId="3" applyFont="1" applyBorder="1" applyAlignment="1">
      <alignment horizontal="distributed" vertical="center" shrinkToFit="1"/>
    </xf>
    <xf numFmtId="0" fontId="7" fillId="0" borderId="24" xfId="3" applyFont="1" applyBorder="1" applyAlignment="1">
      <alignment horizontal="distributed" vertical="center" shrinkToFit="1"/>
    </xf>
    <xf numFmtId="0" fontId="7" fillId="0" borderId="21" xfId="3" applyFont="1" applyBorder="1" applyAlignment="1">
      <alignment horizontal="distributed" vertical="center" shrinkToFit="1"/>
    </xf>
    <xf numFmtId="0" fontId="7" fillId="0" borderId="23" xfId="3" applyFont="1" applyBorder="1" applyAlignment="1">
      <alignment horizontal="distributed" vertical="center" shrinkToFit="1"/>
    </xf>
    <xf numFmtId="0" fontId="5" fillId="0" borderId="22" xfId="3" applyFont="1" applyBorder="1" applyAlignment="1">
      <alignment horizontal="center" vertical="center"/>
    </xf>
    <xf numFmtId="0" fontId="5" fillId="0" borderId="21" xfId="3" applyFont="1" applyBorder="1" applyAlignment="1">
      <alignment horizontal="center" vertical="center"/>
    </xf>
    <xf numFmtId="0" fontId="5" fillId="0" borderId="23" xfId="3" applyFont="1" applyBorder="1" applyAlignment="1">
      <alignment horizontal="center" vertical="center"/>
    </xf>
    <xf numFmtId="0" fontId="5" fillId="0" borderId="20" xfId="3" applyFont="1" applyBorder="1" applyAlignment="1">
      <alignment horizontal="center" vertical="center"/>
    </xf>
    <xf numFmtId="0" fontId="7" fillId="0" borderId="0" xfId="4" applyFont="1" applyFill="1" applyAlignment="1">
      <alignment horizontal="left" vertical="center" indent="1"/>
    </xf>
    <xf numFmtId="0" fontId="1" fillId="0" borderId="0" xfId="0" applyFont="1" applyFill="1" applyAlignment="1">
      <alignment horizontal="left" vertical="center" indent="1"/>
    </xf>
    <xf numFmtId="0" fontId="7" fillId="0" borderId="0" xfId="4" applyFont="1" applyFill="1" applyAlignment="1">
      <alignment horizontal="distributed" vertical="center"/>
    </xf>
    <xf numFmtId="0" fontId="1" fillId="0" borderId="0" xfId="0" applyFont="1" applyFill="1" applyAlignment="1">
      <alignment horizontal="distributed" vertical="center"/>
    </xf>
    <xf numFmtId="0" fontId="1" fillId="0" borderId="0" xfId="0" applyFont="1" applyFill="1">
      <alignment vertical="center"/>
    </xf>
    <xf numFmtId="0" fontId="7" fillId="0" borderId="0" xfId="4" applyFont="1" applyFill="1" applyAlignment="1">
      <alignment horizontal="distributed" vertical="center" indent="1"/>
    </xf>
    <xf numFmtId="0" fontId="10" fillId="0" borderId="0" xfId="4" applyFont="1" applyAlignment="1">
      <alignment horizontal="center" vertical="center"/>
    </xf>
    <xf numFmtId="0" fontId="4" fillId="0" borderId="57" xfId="4" applyFont="1" applyBorder="1" applyAlignment="1">
      <alignment horizontal="center" vertical="center"/>
    </xf>
    <xf numFmtId="0" fontId="36" fillId="0" borderId="49" xfId="0" applyFont="1" applyBorder="1" applyAlignment="1">
      <alignment horizontal="center" vertical="center"/>
    </xf>
    <xf numFmtId="0" fontId="36" fillId="0" borderId="48" xfId="0" applyFont="1" applyBorder="1" applyAlignment="1">
      <alignment horizontal="center" vertical="center"/>
    </xf>
    <xf numFmtId="0" fontId="4" fillId="0" borderId="57" xfId="4" applyFont="1" applyBorder="1" applyAlignment="1">
      <alignment horizontal="distributed" vertical="center" indent="1"/>
    </xf>
    <xf numFmtId="0" fontId="36" fillId="0" borderId="49" xfId="0" applyFont="1" applyBorder="1" applyAlignment="1">
      <alignment horizontal="distributed" vertical="center" indent="1"/>
    </xf>
    <xf numFmtId="0" fontId="36" fillId="0" borderId="48" xfId="0" applyFont="1" applyBorder="1" applyAlignment="1">
      <alignment horizontal="distributed" vertical="center" indent="1"/>
    </xf>
    <xf numFmtId="49" fontId="4" fillId="0" borderId="10"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88" xfId="4" applyNumberFormat="1" applyFont="1" applyBorder="1" applyAlignment="1">
      <alignment horizontal="center" vertical="center"/>
    </xf>
    <xf numFmtId="49" fontId="4" fillId="4" borderId="88" xfId="4" applyNumberFormat="1" applyFont="1" applyFill="1" applyBorder="1" applyAlignment="1">
      <alignment horizontal="center" vertical="center"/>
    </xf>
    <xf numFmtId="49" fontId="4" fillId="4" borderId="15" xfId="4" applyNumberFormat="1" applyFont="1" applyFill="1" applyBorder="1" applyAlignment="1">
      <alignment horizontal="center" vertical="center"/>
    </xf>
    <xf numFmtId="49" fontId="4" fillId="4" borderId="11" xfId="4" applyNumberFormat="1" applyFont="1" applyFill="1" applyBorder="1" applyAlignment="1">
      <alignment horizontal="center" vertical="center"/>
    </xf>
    <xf numFmtId="0" fontId="38" fillId="0" borderId="27" xfId="3" applyFont="1" applyFill="1" applyBorder="1" applyAlignment="1">
      <alignment horizontal="center" vertical="center"/>
    </xf>
    <xf numFmtId="0" fontId="5" fillId="0" borderId="27" xfId="4" applyFont="1" applyFill="1" applyBorder="1">
      <alignment vertical="center"/>
    </xf>
    <xf numFmtId="0" fontId="7" fillId="0" borderId="27" xfId="3" applyFont="1" applyFill="1" applyBorder="1" applyAlignment="1">
      <alignment horizontal="left" vertical="center"/>
    </xf>
    <xf numFmtId="0" fontId="7" fillId="0" borderId="26" xfId="3" applyFont="1" applyFill="1" applyBorder="1" applyAlignment="1">
      <alignment horizontal="left" vertical="center"/>
    </xf>
    <xf numFmtId="0" fontId="5" fillId="0" borderId="0" xfId="4" applyFont="1" applyFill="1" applyAlignment="1">
      <alignment horizontal="center" vertical="center"/>
    </xf>
    <xf numFmtId="0" fontId="4" fillId="0" borderId="18" xfId="4" applyFont="1" applyBorder="1" applyAlignment="1">
      <alignment horizontal="center" vertical="center"/>
    </xf>
    <xf numFmtId="0" fontId="36" fillId="0" borderId="40" xfId="0" applyFont="1" applyBorder="1" applyAlignment="1">
      <alignment horizontal="center" vertical="center"/>
    </xf>
    <xf numFmtId="0" fontId="36" fillId="0" borderId="39" xfId="0" applyFont="1" applyBorder="1" applyAlignment="1">
      <alignment horizontal="center" vertical="center"/>
    </xf>
    <xf numFmtId="0" fontId="36" fillId="0" borderId="19" xfId="0" applyFont="1" applyBorder="1" applyAlignment="1">
      <alignment horizontal="center" vertical="center"/>
    </xf>
    <xf numFmtId="0" fontId="36" fillId="0" borderId="46" xfId="0" applyFont="1" applyBorder="1" applyAlignment="1">
      <alignment horizontal="center" vertical="center"/>
    </xf>
    <xf numFmtId="0" fontId="36" fillId="0" borderId="45" xfId="0" applyFont="1" applyBorder="1" applyAlignment="1">
      <alignment horizontal="center" vertical="center"/>
    </xf>
    <xf numFmtId="0" fontId="4" fillId="0" borderId="18" xfId="4" applyFont="1" applyBorder="1" applyAlignment="1">
      <alignment horizontal="distributed" vertical="center" indent="1"/>
    </xf>
    <xf numFmtId="0" fontId="36" fillId="0" borderId="40" xfId="0" applyFont="1" applyBorder="1" applyAlignment="1">
      <alignment horizontal="distributed" vertical="center" indent="1"/>
    </xf>
    <xf numFmtId="0" fontId="36" fillId="0" borderId="39" xfId="0" applyFont="1" applyBorder="1" applyAlignment="1">
      <alignment horizontal="distributed" vertical="center" indent="1"/>
    </xf>
    <xf numFmtId="0" fontId="4" fillId="4" borderId="18" xfId="4" applyFont="1" applyFill="1" applyBorder="1" applyAlignment="1">
      <alignment horizontal="center" vertical="center" shrinkToFit="1"/>
    </xf>
    <xf numFmtId="0" fontId="4" fillId="4" borderId="40" xfId="4" applyFont="1" applyFill="1" applyBorder="1" applyAlignment="1">
      <alignment horizontal="center" vertical="center" shrinkToFit="1"/>
    </xf>
    <xf numFmtId="0" fontId="4" fillId="4" borderId="39" xfId="4" applyFont="1" applyFill="1" applyBorder="1" applyAlignment="1">
      <alignment horizontal="center" vertical="center" shrinkToFit="1"/>
    </xf>
    <xf numFmtId="0" fontId="4" fillId="0" borderId="19" xfId="4" applyFont="1" applyBorder="1" applyAlignment="1">
      <alignment horizontal="distributed" vertical="center" indent="1"/>
    </xf>
    <xf numFmtId="0" fontId="36" fillId="0" borderId="46" xfId="0" applyFont="1" applyBorder="1" applyAlignment="1">
      <alignment horizontal="distributed" vertical="center" indent="1"/>
    </xf>
    <xf numFmtId="0" fontId="36" fillId="0" borderId="45" xfId="0" applyFont="1" applyBorder="1" applyAlignment="1">
      <alignment horizontal="distributed" vertical="center" indent="1"/>
    </xf>
    <xf numFmtId="0" fontId="5" fillId="0" borderId="24" xfId="4" applyFont="1" applyBorder="1" applyAlignment="1">
      <alignment horizontal="distributed" vertical="center" indent="8"/>
    </xf>
    <xf numFmtId="0" fontId="5" fillId="0" borderId="21" xfId="4" applyFont="1" applyBorder="1" applyAlignment="1">
      <alignment horizontal="distributed" vertical="center" indent="8"/>
    </xf>
    <xf numFmtId="0" fontId="5" fillId="0" borderId="20" xfId="4" applyFont="1" applyBorder="1" applyAlignment="1">
      <alignment horizontal="distributed" vertical="center" indent="8"/>
    </xf>
    <xf numFmtId="0" fontId="5" fillId="0" borderId="38" xfId="3" applyFont="1" applyBorder="1" applyAlignment="1">
      <alignment horizontal="distributed" vertical="center" indent="5"/>
    </xf>
    <xf numFmtId="0" fontId="5" fillId="0" borderId="36" xfId="3" applyFont="1" applyBorder="1" applyAlignment="1">
      <alignment horizontal="distributed" vertical="center" indent="5"/>
    </xf>
    <xf numFmtId="0" fontId="5" fillId="0" borderId="35" xfId="3" applyFont="1" applyBorder="1" applyAlignment="1">
      <alignment horizontal="distributed" vertical="center" indent="5"/>
    </xf>
    <xf numFmtId="0" fontId="7" fillId="0" borderId="38" xfId="4" applyFont="1" applyBorder="1" applyAlignment="1">
      <alignment horizontal="distributed" vertical="center" indent="5"/>
    </xf>
    <xf numFmtId="0" fontId="13" fillId="0" borderId="36" xfId="0" applyFont="1" applyBorder="1" applyAlignment="1">
      <alignment horizontal="distributed" vertical="center" indent="5"/>
    </xf>
    <xf numFmtId="0" fontId="13" fillId="0" borderId="35" xfId="0" applyFont="1" applyBorder="1" applyAlignment="1">
      <alignment horizontal="distributed" vertical="center" indent="5"/>
    </xf>
    <xf numFmtId="0" fontId="5" fillId="4" borderId="0" xfId="3" applyFont="1" applyFill="1" applyAlignment="1">
      <alignment horizontal="distributed" vertical="center" indent="1"/>
    </xf>
    <xf numFmtId="0" fontId="7" fillId="0" borderId="10" xfId="4" applyFont="1" applyFill="1" applyBorder="1" applyAlignment="1">
      <alignment horizontal="distributed" vertical="center" wrapText="1" indent="1" shrinkToFit="1"/>
    </xf>
    <xf numFmtId="0" fontId="13" fillId="0" borderId="15" xfId="0" applyFont="1" applyFill="1" applyBorder="1" applyAlignment="1">
      <alignment horizontal="distributed" vertical="center" indent="1" shrinkToFit="1"/>
    </xf>
    <xf numFmtId="0" fontId="13" fillId="0" borderId="11" xfId="0" applyFont="1" applyFill="1" applyBorder="1" applyAlignment="1">
      <alignment horizontal="distributed" vertical="center" indent="1" shrinkToFit="1"/>
    </xf>
    <xf numFmtId="0" fontId="13" fillId="0" borderId="3" xfId="0" applyFont="1" applyFill="1" applyBorder="1" applyAlignment="1">
      <alignment horizontal="distributed" vertical="center" indent="1" shrinkToFit="1"/>
    </xf>
    <xf numFmtId="0" fontId="13" fillId="0" borderId="0" xfId="0" applyFont="1" applyFill="1" applyAlignment="1">
      <alignment horizontal="distributed" vertical="center" indent="1" shrinkToFit="1"/>
    </xf>
    <xf numFmtId="0" fontId="13" fillId="0" borderId="13" xfId="0" applyFont="1" applyFill="1" applyBorder="1" applyAlignment="1">
      <alignment horizontal="distributed" vertical="center" indent="1" shrinkToFit="1"/>
    </xf>
    <xf numFmtId="0" fontId="13" fillId="0" borderId="33" xfId="0" applyFont="1" applyFill="1" applyBorder="1" applyAlignment="1">
      <alignment horizontal="distributed" vertical="center" indent="1" shrinkToFit="1"/>
    </xf>
    <xf numFmtId="0" fontId="13" fillId="0" borderId="31" xfId="0" applyFont="1" applyFill="1" applyBorder="1" applyAlignment="1">
      <alignment horizontal="distributed" vertical="center" indent="1" shrinkToFit="1"/>
    </xf>
    <xf numFmtId="0" fontId="13" fillId="0" borderId="30" xfId="0" applyFont="1" applyFill="1" applyBorder="1" applyAlignment="1">
      <alignment horizontal="distributed" vertical="center" indent="1" shrinkToFit="1"/>
    </xf>
    <xf numFmtId="0" fontId="7" fillId="0" borderId="29" xfId="4" applyFont="1" applyFill="1" applyBorder="1" applyAlignment="1">
      <alignment horizontal="distributed" vertical="center" indent="1" shrinkToFit="1"/>
    </xf>
    <xf numFmtId="0" fontId="7" fillId="0" borderId="27" xfId="4" applyFont="1" applyFill="1" applyBorder="1" applyAlignment="1">
      <alignment horizontal="distributed" vertical="center" indent="1" shrinkToFit="1"/>
    </xf>
    <xf numFmtId="0" fontId="7" fillId="0" borderId="3" xfId="4" applyFont="1" applyFill="1" applyBorder="1" applyAlignment="1">
      <alignment horizontal="distributed" vertical="center" indent="1" shrinkToFit="1"/>
    </xf>
    <xf numFmtId="0" fontId="7" fillId="0" borderId="0" xfId="4" applyFont="1" applyFill="1" applyAlignment="1">
      <alignment horizontal="distributed" vertical="center" indent="1" shrinkToFit="1"/>
    </xf>
    <xf numFmtId="0" fontId="7" fillId="0" borderId="3" xfId="4" applyFont="1" applyFill="1" applyBorder="1" applyAlignment="1">
      <alignment horizontal="distributed" vertical="center" wrapText="1" indent="1" shrinkToFit="1"/>
    </xf>
    <xf numFmtId="0" fontId="7" fillId="0" borderId="0" xfId="4" applyFont="1" applyFill="1" applyAlignment="1">
      <alignment horizontal="distributed" vertical="center" wrapText="1" indent="1" shrinkToFit="1"/>
    </xf>
    <xf numFmtId="0" fontId="7" fillId="0" borderId="33" xfId="4" applyFont="1" applyFill="1" applyBorder="1" applyAlignment="1">
      <alignment horizontal="distributed" vertical="center" wrapText="1" indent="1" shrinkToFit="1"/>
    </xf>
    <xf numFmtId="0" fontId="7" fillId="0" borderId="31" xfId="4" applyFont="1" applyFill="1" applyBorder="1" applyAlignment="1">
      <alignment horizontal="distributed" vertical="center" wrapText="1" indent="1" shrinkToFit="1"/>
    </xf>
    <xf numFmtId="0" fontId="7" fillId="0" borderId="0" xfId="3" applyFont="1" applyFill="1" applyAlignment="1">
      <alignment horizontal="left" vertical="center"/>
    </xf>
    <xf numFmtId="0" fontId="7" fillId="0" borderId="13" xfId="3" applyFont="1" applyFill="1" applyBorder="1" applyAlignment="1">
      <alignment horizontal="left" vertical="center"/>
    </xf>
    <xf numFmtId="0" fontId="7" fillId="0" borderId="31" xfId="3" applyFont="1" applyFill="1" applyBorder="1" applyAlignment="1">
      <alignment horizontal="left" vertical="center"/>
    </xf>
    <xf numFmtId="0" fontId="7" fillId="0" borderId="30" xfId="3" applyFont="1" applyFill="1" applyBorder="1" applyAlignment="1">
      <alignment horizontal="left" vertical="center"/>
    </xf>
    <xf numFmtId="0" fontId="7" fillId="0" borderId="29" xfId="4" applyFont="1" applyFill="1" applyBorder="1" applyAlignment="1">
      <alignment horizontal="distributed" vertical="center" wrapText="1" indent="1" shrinkToFit="1"/>
    </xf>
    <xf numFmtId="0" fontId="13" fillId="0" borderId="27" xfId="0" applyFont="1" applyFill="1" applyBorder="1" applyAlignment="1">
      <alignment horizontal="distributed" vertical="center" wrapText="1" indent="1" shrinkToFit="1"/>
    </xf>
    <xf numFmtId="0" fontId="13" fillId="0" borderId="3" xfId="0" applyFont="1" applyFill="1" applyBorder="1" applyAlignment="1">
      <alignment horizontal="distributed" vertical="center" wrapText="1" indent="1" shrinkToFit="1"/>
    </xf>
    <xf numFmtId="0" fontId="13" fillId="0" borderId="0" xfId="0" applyFont="1" applyFill="1" applyAlignment="1">
      <alignment horizontal="distributed" vertical="center" wrapText="1" indent="1" shrinkToFit="1"/>
    </xf>
    <xf numFmtId="0" fontId="13" fillId="0" borderId="33" xfId="0" applyFont="1" applyFill="1" applyBorder="1" applyAlignment="1">
      <alignment horizontal="distributed" vertical="center" wrapText="1" indent="1" shrinkToFit="1"/>
    </xf>
    <xf numFmtId="0" fontId="13" fillId="0" borderId="31" xfId="0" applyFont="1" applyFill="1" applyBorder="1" applyAlignment="1">
      <alignment horizontal="distributed" vertical="center" wrapText="1" indent="1" shrinkToFit="1"/>
    </xf>
    <xf numFmtId="0" fontId="7" fillId="0" borderId="27" xfId="4" applyFont="1" applyFill="1" applyBorder="1" applyAlignment="1">
      <alignment horizontal="distributed" vertical="center" wrapText="1" indent="1" shrinkToFit="1"/>
    </xf>
    <xf numFmtId="0" fontId="7" fillId="0" borderId="0" xfId="4" applyFont="1" applyFill="1" applyAlignment="1">
      <alignment horizontal="distributed" vertical="center" wrapText="1" indent="1"/>
    </xf>
    <xf numFmtId="0" fontId="5" fillId="0" borderId="36" xfId="4" applyFont="1" applyBorder="1" applyAlignment="1">
      <alignment horizontal="distributed" vertical="center" indent="10" shrinkToFit="1"/>
    </xf>
    <xf numFmtId="0" fontId="0" fillId="0" borderId="36" xfId="0" applyBorder="1" applyAlignment="1">
      <alignment horizontal="distributed" vertical="center" indent="10" shrinkToFit="1"/>
    </xf>
    <xf numFmtId="0" fontId="0" fillId="0" borderId="35" xfId="0" applyBorder="1" applyAlignment="1">
      <alignment horizontal="distributed" vertical="center" indent="10" shrinkToFit="1"/>
    </xf>
    <xf numFmtId="0" fontId="7" fillId="0" borderId="33" xfId="4" applyFont="1" applyFill="1" applyBorder="1" applyAlignment="1">
      <alignment horizontal="distributed" vertical="center" indent="1" shrinkToFit="1"/>
    </xf>
    <xf numFmtId="0" fontId="7" fillId="0" borderId="31" xfId="4" applyFont="1" applyFill="1" applyBorder="1" applyAlignment="1">
      <alignment horizontal="distributed" vertical="center" indent="1" shrinkToFit="1"/>
    </xf>
    <xf numFmtId="0" fontId="7" fillId="0" borderId="0" xfId="4" applyFont="1" applyFill="1" applyAlignment="1">
      <alignment horizontal="center" vertical="center"/>
    </xf>
    <xf numFmtId="0" fontId="4" fillId="2" borderId="0" xfId="0" applyFont="1" applyFill="1" applyAlignment="1">
      <alignment horizontal="center" vertical="center"/>
    </xf>
    <xf numFmtId="0" fontId="4" fillId="0" borderId="38" xfId="4" applyFont="1"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xf>
    <xf numFmtId="0" fontId="6" fillId="4" borderId="38" xfId="4" applyFont="1" applyFill="1" applyBorder="1" applyAlignment="1">
      <alignment horizontal="center" vertical="center"/>
    </xf>
    <xf numFmtId="0" fontId="0" fillId="4" borderId="36" xfId="0" applyFill="1" applyBorder="1" applyAlignment="1">
      <alignment horizontal="center" vertical="center"/>
    </xf>
    <xf numFmtId="0" fontId="0" fillId="4" borderId="35" xfId="0" applyFill="1" applyBorder="1" applyAlignment="1">
      <alignment horizontal="center" vertical="center"/>
    </xf>
    <xf numFmtId="0" fontId="1" fillId="0" borderId="0" xfId="0" applyFont="1" applyFill="1" applyAlignment="1">
      <alignment horizontal="distributed" vertical="center" indent="1"/>
    </xf>
    <xf numFmtId="0" fontId="7" fillId="0" borderId="27" xfId="4" applyFont="1" applyFill="1" applyBorder="1" applyAlignment="1">
      <alignment horizontal="left" vertical="center"/>
    </xf>
    <xf numFmtId="0" fontId="60" fillId="0" borderId="0" xfId="3" applyFont="1" applyAlignment="1">
      <alignment horizontal="left" vertical="top"/>
    </xf>
    <xf numFmtId="0" fontId="7" fillId="0" borderId="13" xfId="4" applyFont="1" applyFill="1" applyBorder="1" applyAlignment="1">
      <alignment horizontal="distributed" vertical="center" wrapText="1" indent="1" shrinkToFit="1"/>
    </xf>
    <xf numFmtId="0" fontId="60" fillId="0" borderId="0" xfId="3" applyFont="1" applyAlignment="1">
      <alignment horizontal="distributed" vertical="top"/>
    </xf>
    <xf numFmtId="0" fontId="1" fillId="0" borderId="120" xfId="0" applyFont="1" applyFill="1" applyBorder="1" applyAlignment="1">
      <alignment vertical="center" wrapText="1" shrinkToFit="1"/>
    </xf>
    <xf numFmtId="0" fontId="8" fillId="0" borderId="120" xfId="4" applyFont="1" applyFill="1" applyBorder="1" applyAlignment="1">
      <alignment vertical="center" wrapText="1" shrinkToFit="1"/>
    </xf>
    <xf numFmtId="0" fontId="7" fillId="0" borderId="0" xfId="3" applyFont="1" applyFill="1" applyAlignment="1">
      <alignment horizontal="distributed" vertical="center" indent="1"/>
    </xf>
    <xf numFmtId="0" fontId="13" fillId="0" borderId="0" xfId="0" applyFont="1" applyFill="1" applyAlignment="1">
      <alignment horizontal="distributed" vertical="center" indent="1"/>
    </xf>
    <xf numFmtId="0" fontId="8" fillId="0" borderId="0" xfId="0" applyFont="1">
      <alignment vertical="center"/>
    </xf>
    <xf numFmtId="0" fontId="39" fillId="0" borderId="0" xfId="0" applyFont="1">
      <alignment vertical="center"/>
    </xf>
    <xf numFmtId="0" fontId="7" fillId="0" borderId="0" xfId="4" applyFont="1" applyFill="1" applyAlignment="1">
      <alignment horizontal="distributed" vertical="distributed" indent="1"/>
    </xf>
    <xf numFmtId="0" fontId="48" fillId="0" borderId="0" xfId="3" applyFont="1" applyAlignment="1">
      <alignment horizontal="distributed" vertical="top"/>
    </xf>
    <xf numFmtId="0" fontId="48" fillId="0" borderId="0" xfId="3" applyFont="1" applyAlignment="1">
      <alignment horizontal="left" vertical="top"/>
    </xf>
    <xf numFmtId="0" fontId="7" fillId="0" borderId="24" xfId="4" applyFont="1" applyFill="1" applyBorder="1" applyAlignment="1">
      <alignment horizontal="distributed" vertical="center" wrapText="1" indent="1" shrinkToFit="1"/>
    </xf>
    <xf numFmtId="0" fontId="7" fillId="0" borderId="21" xfId="4" applyFont="1" applyFill="1" applyBorder="1" applyAlignment="1">
      <alignment horizontal="distributed" vertical="center" wrapText="1" indent="1" shrinkToFit="1"/>
    </xf>
    <xf numFmtId="0" fontId="7" fillId="0" borderId="21" xfId="3" applyFont="1" applyFill="1" applyBorder="1" applyAlignment="1">
      <alignment horizontal="left" vertical="center"/>
    </xf>
    <xf numFmtId="0" fontId="7" fillId="0" borderId="20" xfId="3" applyFont="1" applyFill="1" applyBorder="1" applyAlignment="1">
      <alignment horizontal="left" vertical="center"/>
    </xf>
    <xf numFmtId="0" fontId="7" fillId="0" borderId="126" xfId="4" applyFont="1" applyFill="1" applyBorder="1" applyAlignment="1">
      <alignment horizontal="distributed" vertical="center" wrapText="1" indent="1" shrinkToFit="1"/>
    </xf>
    <xf numFmtId="0" fontId="7" fillId="0" borderId="124" xfId="4" applyFont="1" applyFill="1" applyBorder="1" applyAlignment="1">
      <alignment horizontal="distributed" vertical="center" wrapText="1" indent="1" shrinkToFit="1"/>
    </xf>
    <xf numFmtId="0" fontId="7" fillId="0" borderId="123" xfId="4" applyFont="1" applyFill="1" applyBorder="1" applyAlignment="1">
      <alignment horizontal="distributed" vertical="center" wrapText="1" indent="1" shrinkToFit="1"/>
    </xf>
    <xf numFmtId="0" fontId="7" fillId="0" borderId="0" xfId="4" applyFont="1" applyFill="1" applyBorder="1" applyAlignment="1">
      <alignment horizontal="distributed" vertical="center" wrapText="1" indent="1" shrinkToFit="1"/>
    </xf>
    <xf numFmtId="0" fontId="7" fillId="0" borderId="0" xfId="4" applyFont="1" applyFill="1" applyAlignment="1">
      <alignment horizontal="left" vertical="center" wrapText="1" indent="1"/>
    </xf>
    <xf numFmtId="0" fontId="1" fillId="0" borderId="0" xfId="0" applyFont="1" applyFill="1" applyAlignment="1">
      <alignment horizontal="left" vertical="center" wrapText="1" indent="1"/>
    </xf>
    <xf numFmtId="0" fontId="7" fillId="0" borderId="26" xfId="4" applyFont="1" applyFill="1" applyBorder="1" applyAlignment="1">
      <alignment horizontal="distributed" vertical="center" wrapText="1" indent="1" shrinkToFit="1"/>
    </xf>
    <xf numFmtId="0" fontId="1" fillId="0" borderId="3" xfId="0" applyFont="1" applyFill="1" applyBorder="1" applyAlignment="1">
      <alignment horizontal="distributed" vertical="center" wrapText="1" indent="1" shrinkToFit="1"/>
    </xf>
    <xf numFmtId="0" fontId="1" fillId="0" borderId="0" xfId="0" applyFont="1" applyFill="1" applyAlignment="1">
      <alignment horizontal="distributed" vertical="center" wrapText="1" indent="1" shrinkToFit="1"/>
    </xf>
    <xf numFmtId="0" fontId="1" fillId="0" borderId="13" xfId="0" applyFont="1" applyFill="1" applyBorder="1" applyAlignment="1">
      <alignment horizontal="distributed" vertical="center" wrapText="1" indent="1" shrinkToFit="1"/>
    </xf>
    <xf numFmtId="0" fontId="1" fillId="0" borderId="33" xfId="0" applyFont="1" applyFill="1" applyBorder="1" applyAlignment="1">
      <alignment horizontal="distributed" vertical="center" wrapText="1" indent="1" shrinkToFit="1"/>
    </xf>
    <xf numFmtId="0" fontId="1" fillId="0" borderId="31" xfId="0" applyFont="1" applyFill="1" applyBorder="1" applyAlignment="1">
      <alignment horizontal="distributed" vertical="center" wrapText="1" indent="1" shrinkToFit="1"/>
    </xf>
    <xf numFmtId="0" fontId="1" fillId="0" borderId="30" xfId="0" applyFont="1" applyFill="1" applyBorder="1" applyAlignment="1">
      <alignment horizontal="distributed" vertical="center" wrapText="1" indent="1" shrinkToFit="1"/>
    </xf>
    <xf numFmtId="0" fontId="17" fillId="0" borderId="0" xfId="4" applyFont="1" applyFill="1" applyBorder="1" applyAlignment="1">
      <alignment horizontal="distributed" vertical="center"/>
    </xf>
    <xf numFmtId="0" fontId="1" fillId="0" borderId="0" xfId="0" applyFont="1" applyFill="1" applyBorder="1" applyAlignment="1">
      <alignment vertical="center"/>
    </xf>
    <xf numFmtId="0" fontId="1" fillId="0" borderId="0" xfId="0" applyFont="1" applyFill="1" applyBorder="1" applyAlignment="1">
      <alignment horizontal="distributed" vertical="center"/>
    </xf>
    <xf numFmtId="0" fontId="8" fillId="0" borderId="120" xfId="4" applyFont="1" applyFill="1" applyBorder="1" applyAlignment="1">
      <alignment horizontal="center" vertical="center" wrapText="1" shrinkToFit="1"/>
    </xf>
    <xf numFmtId="0" fontId="64" fillId="0" borderId="0" xfId="54" applyFont="1" applyAlignment="1">
      <alignment horizontal="left" vertical="center" wrapText="1"/>
    </xf>
    <xf numFmtId="0" fontId="64" fillId="0" borderId="0" xfId="54" applyFont="1" applyAlignment="1">
      <alignment horizontal="left" vertical="center"/>
    </xf>
    <xf numFmtId="0" fontId="64" fillId="0" borderId="53" xfId="54" applyFont="1" applyBorder="1" applyAlignment="1">
      <alignment vertical="center" wrapText="1"/>
    </xf>
    <xf numFmtId="0" fontId="64" fillId="0" borderId="52" xfId="54" applyFont="1" applyBorder="1" applyAlignment="1">
      <alignment vertical="center" wrapText="1"/>
    </xf>
    <xf numFmtId="0" fontId="64" fillId="4" borderId="53" xfId="54" applyFont="1" applyFill="1" applyBorder="1" applyAlignment="1">
      <alignment horizontal="center" vertical="center" wrapText="1"/>
    </xf>
    <xf numFmtId="0" fontId="64" fillId="4" borderId="52" xfId="54" applyFont="1" applyFill="1" applyBorder="1" applyAlignment="1">
      <alignment horizontal="center" vertical="center" wrapText="1"/>
    </xf>
    <xf numFmtId="0" fontId="64" fillId="0" borderId="53" xfId="54" applyFont="1" applyBorder="1" applyAlignment="1">
      <alignment vertical="center"/>
    </xf>
    <xf numFmtId="0" fontId="64" fillId="0" borderId="52" xfId="54" applyFont="1" applyBorder="1" applyAlignment="1">
      <alignment vertical="center"/>
    </xf>
    <xf numFmtId="0" fontId="64" fillId="4" borderId="53" xfId="54" applyFont="1" applyFill="1" applyBorder="1" applyAlignment="1">
      <alignment horizontal="center" vertical="center"/>
    </xf>
    <xf numFmtId="0" fontId="64" fillId="4" borderId="52" xfId="54" applyFont="1" applyFill="1" applyBorder="1" applyAlignment="1">
      <alignment horizontal="center" vertical="center"/>
    </xf>
    <xf numFmtId="0" fontId="64" fillId="4" borderId="54" xfId="54" applyFont="1" applyFill="1" applyBorder="1" applyAlignment="1">
      <alignment horizontal="center" vertical="center"/>
    </xf>
    <xf numFmtId="0" fontId="64" fillId="0" borderId="52" xfId="54" applyFont="1" applyBorder="1">
      <alignment vertical="center"/>
    </xf>
    <xf numFmtId="0" fontId="64" fillId="0" borderId="54" xfId="54" applyFont="1" applyBorder="1">
      <alignment vertical="center"/>
    </xf>
    <xf numFmtId="0" fontId="69" fillId="0" borderId="0" xfId="54" applyFont="1" applyAlignment="1">
      <alignment horizontal="center" vertical="center" wrapText="1"/>
    </xf>
    <xf numFmtId="0" fontId="69" fillId="0" borderId="0" xfId="54" applyFont="1" applyAlignment="1">
      <alignment horizontal="center" vertical="center"/>
    </xf>
    <xf numFmtId="0" fontId="69" fillId="4" borderId="41" xfId="54" applyFont="1" applyFill="1" applyBorder="1">
      <alignment vertical="center"/>
    </xf>
    <xf numFmtId="0" fontId="69" fillId="4" borderId="40" xfId="54" applyFont="1" applyFill="1" applyBorder="1">
      <alignment vertical="center"/>
    </xf>
    <xf numFmtId="0" fontId="69" fillId="4" borderId="42" xfId="54" applyFont="1" applyFill="1" applyBorder="1">
      <alignment vertical="center"/>
    </xf>
    <xf numFmtId="0" fontId="64" fillId="4" borderId="41" xfId="54" applyFont="1" applyFill="1" applyBorder="1" applyAlignment="1">
      <alignment horizontal="center" vertical="center"/>
    </xf>
    <xf numFmtId="0" fontId="64" fillId="4" borderId="40" xfId="54" applyFont="1" applyFill="1" applyBorder="1" applyAlignment="1">
      <alignment horizontal="center" vertical="center"/>
    </xf>
    <xf numFmtId="0" fontId="64" fillId="4" borderId="42" xfId="54" applyFont="1" applyFill="1" applyBorder="1" applyAlignment="1">
      <alignment horizontal="center" vertical="center"/>
    </xf>
    <xf numFmtId="0" fontId="64" fillId="4" borderId="41" xfId="54" applyFont="1" applyFill="1" applyBorder="1" applyAlignment="1">
      <alignment horizontal="left" vertical="center" wrapText="1"/>
    </xf>
    <xf numFmtId="0" fontId="64" fillId="4" borderId="40" xfId="54" applyFont="1" applyFill="1" applyBorder="1" applyAlignment="1">
      <alignment horizontal="left" vertical="center" wrapText="1"/>
    </xf>
    <xf numFmtId="0" fontId="64" fillId="4" borderId="42" xfId="54" applyFont="1" applyFill="1" applyBorder="1" applyAlignment="1">
      <alignment horizontal="left" vertical="center" wrapText="1"/>
    </xf>
    <xf numFmtId="0" fontId="70" fillId="0" borderId="0" xfId="2" applyFont="1" applyAlignment="1">
      <alignment horizontal="center" vertical="center" wrapText="1"/>
    </xf>
    <xf numFmtId="0" fontId="70" fillId="0" borderId="0" xfId="2" applyFont="1" applyAlignment="1">
      <alignment horizontal="center" vertical="center"/>
    </xf>
    <xf numFmtId="0" fontId="64" fillId="0" borderId="44" xfId="2" applyFont="1" applyBorder="1" applyAlignment="1">
      <alignment horizontal="center" vertical="center"/>
    </xf>
    <xf numFmtId="0" fontId="64" fillId="4" borderId="41" xfId="2" applyFont="1" applyFill="1" applyBorder="1" applyAlignment="1">
      <alignment horizontal="center" vertical="center" wrapText="1"/>
    </xf>
    <xf numFmtId="0" fontId="64" fillId="4" borderId="40" xfId="2" applyFont="1" applyFill="1" applyBorder="1" applyAlignment="1">
      <alignment horizontal="center" vertical="center" wrapText="1"/>
    </xf>
    <xf numFmtId="0" fontId="64" fillId="4" borderId="42" xfId="2" applyFont="1" applyFill="1" applyBorder="1" applyAlignment="1">
      <alignment horizontal="center" vertical="center" wrapText="1"/>
    </xf>
    <xf numFmtId="0" fontId="72" fillId="0" borderId="28" xfId="2" applyFont="1" applyBorder="1" applyAlignment="1">
      <alignment horizontal="center" vertical="center" wrapText="1"/>
    </xf>
    <xf numFmtId="0" fontId="72" fillId="0" borderId="17" xfId="2" applyFont="1" applyBorder="1" applyAlignment="1">
      <alignment horizontal="center" vertical="center"/>
    </xf>
    <xf numFmtId="0" fontId="72" fillId="0" borderId="9" xfId="2" applyFont="1" applyBorder="1" applyAlignment="1">
      <alignment horizontal="center" vertical="center"/>
    </xf>
    <xf numFmtId="0" fontId="72" fillId="0" borderId="25" xfId="2" applyFont="1" applyBorder="1" applyAlignment="1">
      <alignment horizontal="center" vertical="center"/>
    </xf>
    <xf numFmtId="0" fontId="72" fillId="0" borderId="7" xfId="2" applyFont="1" applyBorder="1" applyAlignment="1">
      <alignment horizontal="center" vertical="center"/>
    </xf>
    <xf numFmtId="0" fontId="72" fillId="0" borderId="32" xfId="2" applyFont="1" applyBorder="1" applyAlignment="1">
      <alignment horizontal="center" vertical="center"/>
    </xf>
    <xf numFmtId="0" fontId="67" fillId="0" borderId="27" xfId="2" applyFont="1" applyBorder="1" applyAlignment="1">
      <alignment horizontal="left" vertical="center" wrapText="1" indent="1"/>
    </xf>
    <xf numFmtId="0" fontId="67" fillId="0" borderId="17" xfId="2" applyFont="1" applyBorder="1" applyAlignment="1">
      <alignment horizontal="left" vertical="center" wrapText="1" indent="1"/>
    </xf>
    <xf numFmtId="0" fontId="67" fillId="0" borderId="0" xfId="2" applyFont="1" applyAlignment="1">
      <alignment horizontal="left" vertical="center" wrapText="1" indent="1"/>
    </xf>
    <xf numFmtId="0" fontId="67" fillId="0" borderId="25" xfId="2" applyFont="1" applyBorder="1" applyAlignment="1">
      <alignment horizontal="left" vertical="center" wrapText="1" indent="1"/>
    </xf>
    <xf numFmtId="0" fontId="67" fillId="0" borderId="31" xfId="2" applyFont="1" applyBorder="1" applyAlignment="1">
      <alignment horizontal="left" vertical="center" wrapText="1" indent="1"/>
    </xf>
    <xf numFmtId="0" fontId="67" fillId="0" borderId="32" xfId="2" applyFont="1" applyBorder="1" applyAlignment="1">
      <alignment horizontal="left" vertical="center" wrapText="1" indent="1"/>
    </xf>
    <xf numFmtId="0" fontId="72" fillId="4" borderId="53" xfId="2" applyFont="1" applyFill="1" applyBorder="1" applyAlignment="1">
      <alignment horizontal="center" vertical="center" wrapText="1"/>
    </xf>
    <xf numFmtId="0" fontId="72" fillId="4" borderId="52" xfId="2" applyFont="1" applyFill="1" applyBorder="1" applyAlignment="1">
      <alignment horizontal="center" vertical="center"/>
    </xf>
    <xf numFmtId="0" fontId="72" fillId="4" borderId="54" xfId="2" applyFont="1" applyFill="1" applyBorder="1" applyAlignment="1">
      <alignment horizontal="center" vertical="center"/>
    </xf>
    <xf numFmtId="0" fontId="64" fillId="0" borderId="41" xfId="2" applyFont="1" applyBorder="1" applyAlignment="1">
      <alignment horizontal="center" vertical="center"/>
    </xf>
    <xf numFmtId="0" fontId="64" fillId="0" borderId="40" xfId="2" applyFont="1" applyBorder="1" applyAlignment="1">
      <alignment horizontal="center" vertical="center"/>
    </xf>
    <xf numFmtId="0" fontId="64" fillId="0" borderId="42" xfId="2" applyFont="1" applyBorder="1" applyAlignment="1">
      <alignment horizontal="center" vertical="center"/>
    </xf>
    <xf numFmtId="0" fontId="64" fillId="0" borderId="44" xfId="2" applyFont="1" applyBorder="1" applyAlignment="1">
      <alignment horizontal="center" vertical="center" wrapText="1"/>
    </xf>
    <xf numFmtId="0" fontId="64" fillId="4" borderId="44" xfId="2" applyFont="1" applyFill="1" applyBorder="1" applyAlignment="1">
      <alignment horizontal="center" vertical="center"/>
    </xf>
    <xf numFmtId="0" fontId="67" fillId="0" borderId="44" xfId="2" applyFont="1" applyBorder="1" applyAlignment="1">
      <alignment horizontal="left" vertical="center" wrapText="1" indent="1"/>
    </xf>
    <xf numFmtId="0" fontId="72" fillId="4" borderId="44" xfId="2" applyFont="1" applyFill="1" applyBorder="1" applyAlignment="1">
      <alignment horizontal="center" vertical="center" wrapText="1"/>
    </xf>
    <xf numFmtId="0" fontId="72" fillId="4" borderId="44" xfId="2" applyFont="1" applyFill="1" applyBorder="1" applyAlignment="1">
      <alignment horizontal="center" vertical="center"/>
    </xf>
    <xf numFmtId="0" fontId="64" fillId="0" borderId="0" xfId="2" applyFont="1" applyAlignment="1">
      <alignment horizontal="left" vertical="center" wrapText="1"/>
    </xf>
    <xf numFmtId="0" fontId="72" fillId="0" borderId="44" xfId="2" applyFont="1" applyBorder="1" applyAlignment="1">
      <alignment horizontal="center" vertical="center"/>
    </xf>
    <xf numFmtId="0" fontId="72" fillId="0" borderId="41" xfId="2" applyFont="1" applyBorder="1" applyAlignment="1">
      <alignment horizontal="left" vertical="center" wrapText="1" indent="1"/>
    </xf>
    <xf numFmtId="0" fontId="72" fillId="0" borderId="40" xfId="2" applyFont="1" applyBorder="1" applyAlignment="1">
      <alignment horizontal="left" vertical="center" wrapText="1" indent="1"/>
    </xf>
    <xf numFmtId="0" fontId="72" fillId="0" borderId="42" xfId="2" applyFont="1" applyBorder="1" applyAlignment="1">
      <alignment horizontal="left" vertical="center" wrapText="1" indent="1"/>
    </xf>
    <xf numFmtId="0" fontId="64" fillId="0" borderId="28" xfId="2" applyFont="1" applyBorder="1" applyAlignment="1">
      <alignment horizontal="center" vertical="center" wrapText="1"/>
    </xf>
    <xf numFmtId="0" fontId="64" fillId="0" borderId="17" xfId="2" applyFont="1" applyBorder="1" applyAlignment="1">
      <alignment horizontal="center" vertical="center" wrapText="1"/>
    </xf>
    <xf numFmtId="0" fontId="64" fillId="0" borderId="9" xfId="2" applyFont="1" applyBorder="1" applyAlignment="1">
      <alignment horizontal="center" vertical="center" wrapText="1"/>
    </xf>
    <xf numFmtId="0" fontId="64" fillId="0" borderId="25" xfId="2" applyFont="1" applyBorder="1" applyAlignment="1">
      <alignment horizontal="center" vertical="center" wrapText="1"/>
    </xf>
    <xf numFmtId="0" fontId="64" fillId="0" borderId="7" xfId="2" applyFont="1" applyBorder="1" applyAlignment="1">
      <alignment horizontal="center" vertical="center" wrapText="1"/>
    </xf>
    <xf numFmtId="0" fontId="64" fillId="0" borderId="32" xfId="2" applyFont="1" applyBorder="1" applyAlignment="1">
      <alignment horizontal="center" vertical="center" wrapText="1"/>
    </xf>
    <xf numFmtId="0" fontId="64" fillId="0" borderId="28" xfId="2" applyFont="1" applyBorder="1" applyAlignment="1">
      <alignment horizontal="left" vertical="center" indent="1"/>
    </xf>
    <xf numFmtId="0" fontId="64" fillId="0" borderId="17" xfId="2" applyFont="1" applyBorder="1" applyAlignment="1">
      <alignment horizontal="left" vertical="center" indent="1"/>
    </xf>
    <xf numFmtId="0" fontId="64" fillId="0" borderId="44" xfId="2" applyFont="1" applyBorder="1" applyAlignment="1">
      <alignment horizontal="left" vertical="center" indent="1"/>
    </xf>
    <xf numFmtId="0" fontId="83" fillId="0" borderId="0" xfId="3" applyFont="1" applyFill="1" applyBorder="1" applyAlignment="1">
      <alignment horizontal="center" vertical="center"/>
    </xf>
    <xf numFmtId="0" fontId="73" fillId="0" borderId="145" xfId="2" applyFont="1" applyFill="1" applyBorder="1" applyAlignment="1">
      <alignment horizontal="center" vertical="center"/>
    </xf>
    <xf numFmtId="0" fontId="73" fillId="4" borderId="131" xfId="2" applyFont="1" applyFill="1" applyBorder="1" applyAlignment="1" applyProtection="1">
      <alignment horizontal="center" vertical="center"/>
      <protection locked="0"/>
    </xf>
    <xf numFmtId="0" fontId="81" fillId="4" borderId="131" xfId="2" applyFont="1" applyFill="1" applyBorder="1" applyAlignment="1" applyProtection="1">
      <alignment horizontal="left" vertical="center" wrapText="1"/>
      <protection locked="0"/>
    </xf>
    <xf numFmtId="0" fontId="73" fillId="0" borderId="131" xfId="2" applyFont="1" applyFill="1" applyBorder="1" applyAlignment="1">
      <alignment horizontal="center" vertical="center" shrinkToFit="1"/>
    </xf>
    <xf numFmtId="0" fontId="76" fillId="4" borderId="131" xfId="2" applyFont="1" applyFill="1" applyBorder="1" applyAlignment="1" applyProtection="1">
      <alignment horizontal="center" vertical="center"/>
      <protection locked="0"/>
    </xf>
    <xf numFmtId="0" fontId="73" fillId="0" borderId="131" xfId="3" applyFont="1" applyFill="1" applyBorder="1" applyAlignment="1">
      <alignment horizontal="center" vertical="center"/>
    </xf>
    <xf numFmtId="0" fontId="73" fillId="0" borderId="142" xfId="3" applyFont="1" applyFill="1" applyBorder="1" applyAlignment="1">
      <alignment horizontal="left" vertical="center" indent="1"/>
    </xf>
    <xf numFmtId="179" fontId="73" fillId="0" borderId="141" xfId="3" applyNumberFormat="1" applyFont="1" applyFill="1" applyBorder="1" applyAlignment="1">
      <alignment horizontal="right" vertical="center"/>
    </xf>
    <xf numFmtId="176" fontId="73" fillId="0" borderId="138" xfId="3" applyNumberFormat="1" applyFont="1" applyFill="1" applyBorder="1" applyAlignment="1">
      <alignment horizontal="center" vertical="center"/>
    </xf>
    <xf numFmtId="0" fontId="73" fillId="0" borderId="137" xfId="3" applyFont="1" applyFill="1" applyBorder="1" applyAlignment="1">
      <alignment horizontal="center" vertical="center"/>
    </xf>
    <xf numFmtId="179" fontId="73" fillId="0" borderId="136" xfId="3" applyNumberFormat="1" applyFont="1" applyFill="1" applyBorder="1" applyAlignment="1">
      <alignment horizontal="right" vertical="center"/>
    </xf>
    <xf numFmtId="176" fontId="73" fillId="0" borderId="133" xfId="3" applyNumberFormat="1" applyFont="1" applyFill="1" applyBorder="1" applyAlignment="1">
      <alignment horizontal="center" vertical="center"/>
    </xf>
    <xf numFmtId="0" fontId="73" fillId="0" borderId="147" xfId="3" applyFont="1" applyFill="1" applyBorder="1" applyAlignment="1">
      <alignment horizontal="center" vertical="center"/>
    </xf>
    <xf numFmtId="179" fontId="73" fillId="4" borderId="145" xfId="3" applyNumberFormat="1" applyFont="1" applyFill="1" applyBorder="1" applyAlignment="1" applyProtection="1">
      <alignment horizontal="right" vertical="center"/>
      <protection locked="0"/>
    </xf>
    <xf numFmtId="180" fontId="73" fillId="0" borderId="148" xfId="3" applyNumberFormat="1" applyFont="1" applyFill="1" applyBorder="1" applyAlignment="1">
      <alignment horizontal="center" vertical="center"/>
    </xf>
    <xf numFmtId="0" fontId="73" fillId="0" borderId="145" xfId="2" applyFont="1" applyFill="1" applyBorder="1" applyAlignment="1">
      <alignment horizontal="center" vertical="center" wrapText="1"/>
    </xf>
    <xf numFmtId="0" fontId="73" fillId="4" borderId="131" xfId="3" applyFont="1" applyFill="1" applyBorder="1" applyAlignment="1" applyProtection="1">
      <alignment horizontal="center" vertical="center"/>
      <protection locked="0"/>
    </xf>
    <xf numFmtId="0" fontId="73" fillId="0" borderId="131" xfId="3" applyFont="1" applyFill="1" applyBorder="1" applyAlignment="1">
      <alignment horizontal="center" vertical="center" shrinkToFit="1"/>
    </xf>
    <xf numFmtId="0" fontId="73" fillId="4" borderId="145" xfId="3" applyFont="1" applyFill="1" applyBorder="1" applyAlignment="1" applyProtection="1">
      <alignment horizontal="center" vertical="center"/>
      <protection locked="0"/>
    </xf>
    <xf numFmtId="0" fontId="73" fillId="0" borderId="144" xfId="3" applyFont="1" applyFill="1" applyBorder="1" applyAlignment="1">
      <alignment horizontal="center" vertical="center"/>
    </xf>
    <xf numFmtId="38" fontId="73" fillId="0" borderId="131" xfId="55" applyFont="1" applyFill="1" applyBorder="1" applyAlignment="1" applyProtection="1">
      <alignment horizontal="center" vertical="center"/>
    </xf>
    <xf numFmtId="0" fontId="73" fillId="0" borderId="142" xfId="3" applyFont="1" applyFill="1" applyBorder="1" applyAlignment="1">
      <alignment horizontal="center" vertical="center"/>
    </xf>
    <xf numFmtId="179" fontId="73" fillId="4" borderId="136" xfId="3" applyNumberFormat="1" applyFont="1" applyFill="1" applyBorder="1" applyAlignment="1" applyProtection="1">
      <alignment horizontal="right" vertical="center"/>
      <protection locked="0"/>
    </xf>
    <xf numFmtId="0" fontId="73" fillId="0" borderId="132" xfId="3" applyFont="1" applyFill="1" applyBorder="1" applyAlignment="1">
      <alignment horizontal="center" vertical="center"/>
    </xf>
    <xf numFmtId="0" fontId="76" fillId="0" borderId="0" xfId="3" applyFont="1" applyFill="1" applyBorder="1" applyAlignment="1">
      <alignment horizontal="left" vertical="center" wrapText="1"/>
    </xf>
    <xf numFmtId="0" fontId="76" fillId="0" borderId="131" xfId="2" applyFont="1" applyFill="1" applyBorder="1" applyAlignment="1">
      <alignment horizontal="center" vertical="center"/>
    </xf>
    <xf numFmtId="0" fontId="76" fillId="0" borderId="131" xfId="2" applyFont="1" applyFill="1" applyBorder="1" applyAlignment="1">
      <alignment horizontal="left" vertical="center" wrapText="1"/>
    </xf>
    <xf numFmtId="0" fontId="76" fillId="0" borderId="0" xfId="3" applyFont="1" applyFill="1" applyBorder="1" applyAlignment="1">
      <alignment vertical="center" wrapText="1"/>
    </xf>
    <xf numFmtId="0" fontId="76" fillId="0" borderId="0" xfId="3" applyFont="1" applyFill="1" applyAlignment="1">
      <alignment horizontal="left" vertical="center" wrapText="1"/>
    </xf>
    <xf numFmtId="0" fontId="70" fillId="0" borderId="0" xfId="3" applyFont="1" applyAlignment="1">
      <alignment horizontal="center" vertical="center"/>
    </xf>
    <xf numFmtId="0" fontId="72" fillId="0" borderId="145" xfId="2" applyFont="1" applyBorder="1" applyAlignment="1">
      <alignment horizontal="center" vertical="center"/>
    </xf>
    <xf numFmtId="0" fontId="72" fillId="4" borderId="131" xfId="2" applyFont="1" applyFill="1" applyBorder="1" applyAlignment="1" applyProtection="1">
      <alignment horizontal="center" vertical="center"/>
      <protection locked="0"/>
    </xf>
    <xf numFmtId="0" fontId="64" fillId="0" borderId="131" xfId="2" applyFont="1" applyBorder="1" applyAlignment="1">
      <alignment horizontal="center" vertical="center"/>
    </xf>
    <xf numFmtId="0" fontId="64" fillId="0" borderId="131" xfId="2" applyFont="1" applyBorder="1" applyAlignment="1">
      <alignment horizontal="left" vertical="center" wrapText="1"/>
    </xf>
    <xf numFmtId="0" fontId="72" fillId="0" borderId="157" xfId="3" applyFont="1" applyBorder="1" applyAlignment="1">
      <alignment horizontal="center" vertical="center"/>
    </xf>
    <xf numFmtId="0" fontId="72" fillId="0" borderId="15" xfId="3" applyFont="1" applyBorder="1" applyAlignment="1">
      <alignment horizontal="center" vertical="center"/>
    </xf>
    <xf numFmtId="0" fontId="72" fillId="0" borderId="156" xfId="3" applyFont="1" applyBorder="1" applyAlignment="1">
      <alignment horizontal="center" vertical="center"/>
    </xf>
    <xf numFmtId="0" fontId="72" fillId="0" borderId="155" xfId="3" applyFont="1" applyBorder="1" applyAlignment="1">
      <alignment horizontal="center" vertical="center"/>
    </xf>
    <xf numFmtId="0" fontId="72" fillId="4" borderId="44" xfId="3" applyFont="1" applyFill="1" applyBorder="1" applyAlignment="1" applyProtection="1">
      <alignment horizontal="center" vertical="center"/>
      <protection locked="0"/>
    </xf>
    <xf numFmtId="0" fontId="72" fillId="0" borderId="10" xfId="3" applyFont="1" applyBorder="1" applyAlignment="1">
      <alignment horizontal="center" vertical="center"/>
    </xf>
    <xf numFmtId="0" fontId="72" fillId="0" borderId="158" xfId="3" applyFont="1" applyBorder="1" applyAlignment="1">
      <alignment horizontal="center" vertical="center"/>
    </xf>
    <xf numFmtId="0" fontId="72" fillId="0" borderId="3" xfId="3" applyFont="1" applyBorder="1" applyAlignment="1">
      <alignment horizontal="center" vertical="center"/>
    </xf>
    <xf numFmtId="0" fontId="72" fillId="0" borderId="0" xfId="3" applyFont="1" applyBorder="1" applyAlignment="1">
      <alignment horizontal="center" vertical="center"/>
    </xf>
    <xf numFmtId="0" fontId="68" fillId="0" borderId="153" xfId="3" applyFont="1" applyBorder="1" applyAlignment="1">
      <alignment horizontal="center" vertical="center" wrapText="1"/>
    </xf>
    <xf numFmtId="0" fontId="68" fillId="0" borderId="152" xfId="3" applyFont="1" applyBorder="1" applyAlignment="1">
      <alignment horizontal="center" vertical="center" wrapText="1"/>
    </xf>
    <xf numFmtId="0" fontId="67" fillId="4" borderId="56" xfId="3" applyFont="1" applyFill="1" applyBorder="1" applyAlignment="1">
      <alignment horizontal="center" vertical="center" wrapText="1" shrinkToFit="1"/>
    </xf>
    <xf numFmtId="0" fontId="67" fillId="4" borderId="84" xfId="3" applyFont="1" applyFill="1" applyBorder="1" applyAlignment="1">
      <alignment horizontal="center" vertical="center" wrapText="1" shrinkToFit="1"/>
    </xf>
    <xf numFmtId="0" fontId="72" fillId="4" borderId="41" xfId="3" applyFont="1" applyFill="1" applyBorder="1" applyAlignment="1" applyProtection="1">
      <alignment horizontal="center" vertical="center"/>
      <protection locked="0"/>
    </xf>
    <xf numFmtId="0" fontId="72" fillId="4" borderId="40" xfId="3" applyFont="1" applyFill="1" applyBorder="1" applyAlignment="1" applyProtection="1">
      <alignment horizontal="center" vertical="center"/>
      <protection locked="0"/>
    </xf>
    <xf numFmtId="0" fontId="72" fillId="4" borderId="86" xfId="3" applyFont="1" applyFill="1" applyBorder="1" applyAlignment="1" applyProtection="1">
      <alignment horizontal="center" vertical="center"/>
      <protection locked="0"/>
    </xf>
    <xf numFmtId="0" fontId="67" fillId="4" borderId="131" xfId="2" applyFont="1" applyFill="1" applyBorder="1" applyAlignment="1" applyProtection="1">
      <alignment horizontal="left" vertical="center" wrapText="1"/>
      <protection locked="0"/>
    </xf>
    <xf numFmtId="38" fontId="72" fillId="4" borderId="174" xfId="55" applyFont="1" applyFill="1" applyBorder="1" applyAlignment="1" applyProtection="1">
      <alignment horizontal="center" vertical="center"/>
    </xf>
    <xf numFmtId="38" fontId="72" fillId="4" borderId="173" xfId="55" applyFont="1" applyFill="1" applyBorder="1" applyAlignment="1" applyProtection="1">
      <alignment horizontal="center" vertical="center"/>
    </xf>
    <xf numFmtId="38" fontId="72" fillId="4" borderId="131" xfId="55" applyFont="1" applyFill="1" applyBorder="1" applyAlignment="1" applyProtection="1">
      <alignment horizontal="center" vertical="center"/>
    </xf>
    <xf numFmtId="38" fontId="72" fillId="4" borderId="178" xfId="55" applyFont="1" applyFill="1" applyBorder="1" applyAlignment="1" applyProtection="1">
      <alignment horizontal="center" vertical="center"/>
    </xf>
    <xf numFmtId="0" fontId="72" fillId="0" borderId="179" xfId="3" applyFont="1" applyBorder="1" applyAlignment="1">
      <alignment horizontal="left" vertical="center" shrinkToFit="1"/>
    </xf>
    <xf numFmtId="0" fontId="72" fillId="0" borderId="150" xfId="3" applyFont="1" applyBorder="1" applyAlignment="1">
      <alignment horizontal="left" vertical="center" shrinkToFit="1"/>
    </xf>
    <xf numFmtId="0" fontId="72" fillId="0" borderId="144" xfId="3" applyFont="1" applyBorder="1" applyAlignment="1">
      <alignment horizontal="left" vertical="center" shrinkToFit="1"/>
    </xf>
    <xf numFmtId="0" fontId="72" fillId="0" borderId="177" xfId="3" applyFont="1" applyBorder="1" applyAlignment="1">
      <alignment horizontal="left" vertical="center" shrinkToFit="1"/>
    </xf>
    <xf numFmtId="0" fontId="72" fillId="0" borderId="176" xfId="3" applyFont="1" applyBorder="1" applyAlignment="1">
      <alignment horizontal="left" vertical="center" shrinkToFit="1"/>
    </xf>
    <xf numFmtId="0" fontId="72" fillId="0" borderId="175" xfId="3" applyFont="1" applyBorder="1" applyAlignment="1">
      <alignment horizontal="left" vertical="center" shrinkToFit="1"/>
    </xf>
    <xf numFmtId="0" fontId="72" fillId="0" borderId="131" xfId="2" applyFont="1" applyBorder="1" applyAlignment="1">
      <alignment horizontal="center" vertical="center" shrinkToFit="1"/>
    </xf>
    <xf numFmtId="0" fontId="72" fillId="0" borderId="145" xfId="2" applyFont="1" applyBorder="1" applyAlignment="1">
      <alignment horizontal="center" vertical="center" wrapText="1"/>
    </xf>
    <xf numFmtId="180" fontId="72" fillId="0" borderId="185" xfId="3" applyNumberFormat="1" applyFont="1" applyBorder="1" applyAlignment="1">
      <alignment horizontal="center" vertical="center"/>
    </xf>
    <xf numFmtId="180" fontId="72" fillId="0" borderId="184" xfId="3" applyNumberFormat="1" applyFont="1" applyBorder="1" applyAlignment="1">
      <alignment horizontal="center" vertical="center"/>
    </xf>
    <xf numFmtId="0" fontId="72" fillId="0" borderId="142" xfId="3" applyFont="1" applyBorder="1" applyAlignment="1">
      <alignment horizontal="left" vertical="center" indent="1"/>
    </xf>
    <xf numFmtId="179" fontId="72" fillId="0" borderId="141" xfId="3" applyNumberFormat="1" applyFont="1" applyBorder="1" applyAlignment="1">
      <alignment horizontal="right" vertical="center"/>
    </xf>
    <xf numFmtId="176" fontId="72" fillId="0" borderId="138" xfId="3" applyNumberFormat="1" applyFont="1" applyBorder="1" applyAlignment="1">
      <alignment horizontal="center" vertical="center"/>
    </xf>
    <xf numFmtId="176" fontId="72" fillId="0" borderId="182" xfId="3" applyNumberFormat="1" applyFont="1" applyBorder="1" applyAlignment="1">
      <alignment horizontal="center" vertical="center"/>
    </xf>
    <xf numFmtId="0" fontId="72" fillId="0" borderId="181" xfId="3" applyFont="1" applyBorder="1" applyAlignment="1">
      <alignment horizontal="center" vertical="center"/>
    </xf>
    <xf numFmtId="0" fontId="72" fillId="0" borderId="137" xfId="3" applyFont="1" applyBorder="1" applyAlignment="1">
      <alignment horizontal="center" vertical="center"/>
    </xf>
    <xf numFmtId="179" fontId="72" fillId="0" borderId="136" xfId="3" applyNumberFormat="1" applyFont="1" applyBorder="1" applyAlignment="1">
      <alignment horizontal="right" vertical="center"/>
    </xf>
    <xf numFmtId="176" fontId="72" fillId="0" borderId="133" xfId="3" applyNumberFormat="1" applyFont="1" applyBorder="1" applyAlignment="1">
      <alignment horizontal="center" vertical="center"/>
    </xf>
    <xf numFmtId="176" fontId="72" fillId="0" borderId="180" xfId="3" applyNumberFormat="1" applyFont="1" applyBorder="1" applyAlignment="1">
      <alignment horizontal="center" vertical="center"/>
    </xf>
    <xf numFmtId="0" fontId="72" fillId="0" borderId="172" xfId="3" applyFont="1" applyBorder="1" applyAlignment="1">
      <alignment horizontal="center" vertical="center"/>
    </xf>
    <xf numFmtId="0" fontId="72" fillId="0" borderId="171" xfId="3" applyFont="1" applyBorder="1" applyAlignment="1">
      <alignment horizontal="center" vertical="center"/>
    </xf>
    <xf numFmtId="179" fontId="72" fillId="4" borderId="187" xfId="3" applyNumberFormat="1" applyFont="1" applyFill="1" applyBorder="1" applyAlignment="1" applyProtection="1">
      <alignment horizontal="right" vertical="center"/>
      <protection locked="0"/>
    </xf>
    <xf numFmtId="0" fontId="64" fillId="0" borderId="0" xfId="3" applyFont="1" applyBorder="1" applyAlignment="1">
      <alignment vertical="center"/>
    </xf>
    <xf numFmtId="179" fontId="72" fillId="0" borderId="170" xfId="3" applyNumberFormat="1" applyFont="1" applyBorder="1" applyAlignment="1">
      <alignment horizontal="right" vertical="center"/>
    </xf>
    <xf numFmtId="176" fontId="72" fillId="0" borderId="167" xfId="3" applyNumberFormat="1" applyFont="1" applyBorder="1" applyAlignment="1">
      <alignment horizontal="center" vertical="center"/>
    </xf>
    <xf numFmtId="176" fontId="72" fillId="0" borderId="166" xfId="3" applyNumberFormat="1" applyFont="1" applyBorder="1" applyAlignment="1">
      <alignment horizontal="center" vertical="center"/>
    </xf>
    <xf numFmtId="0" fontId="72" fillId="4" borderId="53" xfId="3" applyFont="1" applyFill="1" applyBorder="1" applyAlignment="1" applyProtection="1">
      <alignment horizontal="center" vertical="center"/>
      <protection locked="0"/>
    </xf>
    <xf numFmtId="0" fontId="68" fillId="0" borderId="154" xfId="3" applyFont="1" applyBorder="1" applyAlignment="1">
      <alignment horizontal="center" vertical="center" wrapText="1"/>
    </xf>
    <xf numFmtId="0" fontId="72" fillId="4" borderId="5" xfId="3" applyFont="1" applyFill="1" applyBorder="1" applyAlignment="1" applyProtection="1">
      <alignment horizontal="center" vertical="center"/>
      <protection locked="0"/>
    </xf>
    <xf numFmtId="0" fontId="72" fillId="4" borderId="46" xfId="3" applyFont="1" applyFill="1" applyBorder="1" applyAlignment="1" applyProtection="1">
      <alignment horizontal="center" vertical="center"/>
      <protection locked="0"/>
    </xf>
    <xf numFmtId="0" fontId="72" fillId="4" borderId="151" xfId="3" applyFont="1" applyFill="1" applyBorder="1" applyAlignment="1" applyProtection="1">
      <alignment horizontal="center" vertical="center"/>
      <protection locked="0"/>
    </xf>
    <xf numFmtId="0" fontId="67" fillId="0" borderId="10" xfId="3" applyFont="1" applyBorder="1" applyAlignment="1">
      <alignment horizontal="left" vertical="center" wrapText="1" shrinkToFit="1"/>
    </xf>
    <xf numFmtId="0" fontId="67" fillId="0" borderId="15" xfId="3" applyFont="1" applyBorder="1" applyAlignment="1">
      <alignment horizontal="left" vertical="center" wrapText="1" shrinkToFit="1"/>
    </xf>
    <xf numFmtId="0" fontId="67" fillId="0" borderId="24" xfId="3" applyFont="1" applyBorder="1" applyAlignment="1">
      <alignment horizontal="left" vertical="center" wrapText="1" shrinkToFit="1"/>
    </xf>
    <xf numFmtId="0" fontId="67" fillId="0" borderId="21" xfId="3" applyFont="1" applyBorder="1" applyAlignment="1">
      <alignment horizontal="left" vertical="center" wrapText="1" shrinkToFit="1"/>
    </xf>
    <xf numFmtId="0" fontId="67" fillId="0" borderId="43" xfId="3" applyFont="1" applyBorder="1" applyAlignment="1">
      <alignment horizontal="center" vertical="center" wrapText="1" shrinkToFit="1"/>
    </xf>
    <xf numFmtId="0" fontId="67" fillId="0" borderId="83" xfId="3" applyFont="1" applyBorder="1" applyAlignment="1">
      <alignment horizontal="center" vertical="center" wrapText="1" shrinkToFit="1"/>
    </xf>
    <xf numFmtId="0" fontId="72" fillId="0" borderId="165" xfId="3" applyFont="1" applyBorder="1" applyAlignment="1">
      <alignment horizontal="center" vertical="center"/>
    </xf>
    <xf numFmtId="0" fontId="72" fillId="0" borderId="164" xfId="3" applyFont="1" applyBorder="1" applyAlignment="1">
      <alignment horizontal="center" vertical="center"/>
    </xf>
    <xf numFmtId="179" fontId="72" fillId="4" borderId="163" xfId="3" applyNumberFormat="1" applyFont="1" applyFill="1" applyBorder="1" applyAlignment="1" applyProtection="1">
      <alignment horizontal="right" vertical="center"/>
      <protection locked="0"/>
    </xf>
    <xf numFmtId="176" fontId="72" fillId="0" borderId="160" xfId="3" applyNumberFormat="1" applyFont="1" applyBorder="1" applyAlignment="1">
      <alignment horizontal="center" vertical="center"/>
    </xf>
    <xf numFmtId="176" fontId="72" fillId="0" borderId="159" xfId="3" applyNumberFormat="1" applyFont="1" applyBorder="1" applyAlignment="1">
      <alignment horizontal="center" vertical="center"/>
    </xf>
    <xf numFmtId="0" fontId="92" fillId="0" borderId="0" xfId="3" applyFont="1" applyAlignment="1">
      <alignment horizontal="center" vertical="center"/>
    </xf>
    <xf numFmtId="0" fontId="90" fillId="4" borderId="0" xfId="3" applyFont="1" applyFill="1" applyAlignment="1">
      <alignment horizontal="center" vertical="center"/>
    </xf>
    <xf numFmtId="0" fontId="90" fillId="0" borderId="1" xfId="3" applyFont="1" applyBorder="1" applyAlignment="1">
      <alignment horizontal="distributed" vertical="center" indent="1"/>
    </xf>
    <xf numFmtId="0" fontId="90" fillId="0" borderId="43" xfId="3" applyFont="1" applyBorder="1" applyAlignment="1">
      <alignment horizontal="distributed" vertical="center" indent="1"/>
    </xf>
    <xf numFmtId="0" fontId="90" fillId="4" borderId="43" xfId="3" applyFont="1" applyFill="1" applyBorder="1" applyAlignment="1">
      <alignment horizontal="left" vertical="center" indent="1"/>
    </xf>
    <xf numFmtId="0" fontId="90" fillId="4" borderId="83" xfId="3" applyFont="1" applyFill="1" applyBorder="1" applyAlignment="1">
      <alignment horizontal="left" vertical="center" indent="1"/>
    </xf>
    <xf numFmtId="0" fontId="90" fillId="4" borderId="44" xfId="3" applyFont="1" applyFill="1" applyBorder="1" applyAlignment="1">
      <alignment horizontal="center" vertical="center" shrinkToFit="1"/>
    </xf>
    <xf numFmtId="0" fontId="90" fillId="4" borderId="86" xfId="3" applyFont="1" applyFill="1" applyBorder="1" applyAlignment="1">
      <alignment horizontal="center" vertical="center" shrinkToFit="1"/>
    </xf>
    <xf numFmtId="0" fontId="91" fillId="0" borderId="44" xfId="3" applyFont="1" applyBorder="1" applyAlignment="1">
      <alignment horizontal="center" vertical="center" wrapText="1"/>
    </xf>
    <xf numFmtId="0" fontId="91" fillId="0" borderId="86" xfId="3" applyFont="1" applyBorder="1" applyAlignment="1">
      <alignment horizontal="center" vertical="center" wrapText="1"/>
    </xf>
    <xf numFmtId="0" fontId="90" fillId="0" borderId="199" xfId="3" applyFont="1" applyBorder="1" applyAlignment="1">
      <alignment horizontal="distributed" vertical="center" indent="1"/>
    </xf>
    <xf numFmtId="0" fontId="90" fillId="0" borderId="154" xfId="3" applyFont="1" applyBorder="1" applyAlignment="1">
      <alignment horizontal="distributed" vertical="center" indent="1"/>
    </xf>
    <xf numFmtId="0" fontId="90" fillId="4" borderId="154" xfId="3" applyFont="1" applyFill="1" applyBorder="1" applyAlignment="1">
      <alignment horizontal="center" vertical="center"/>
    </xf>
    <xf numFmtId="0" fontId="90" fillId="4" borderId="198" xfId="3" applyFont="1" applyFill="1" applyBorder="1" applyAlignment="1">
      <alignment horizontal="center" vertical="center"/>
    </xf>
    <xf numFmtId="0" fontId="72" fillId="0" borderId="1" xfId="3" applyFont="1" applyBorder="1" applyAlignment="1">
      <alignment horizontal="center" vertical="center" wrapText="1" shrinkToFit="1"/>
    </xf>
    <xf numFmtId="0" fontId="72" fillId="0" borderId="43" xfId="3" applyFont="1" applyBorder="1" applyAlignment="1">
      <alignment horizontal="center" vertical="center" wrapText="1" shrinkToFit="1"/>
    </xf>
    <xf numFmtId="0" fontId="72" fillId="0" borderId="4" xfId="3" applyFont="1" applyBorder="1" applyAlignment="1">
      <alignment horizontal="center" vertical="center" wrapText="1" shrinkToFit="1"/>
    </xf>
    <xf numFmtId="0" fontId="72" fillId="0" borderId="56" xfId="3" applyFont="1" applyBorder="1" applyAlignment="1">
      <alignment horizontal="center" vertical="center" wrapText="1" shrinkToFit="1"/>
    </xf>
    <xf numFmtId="0" fontId="72" fillId="4" borderId="43" xfId="3" applyFont="1" applyFill="1" applyBorder="1" applyAlignment="1">
      <alignment horizontal="center" vertical="center" shrinkToFit="1"/>
    </xf>
    <xf numFmtId="0" fontId="72" fillId="4" borderId="83" xfId="3" applyFont="1" applyFill="1" applyBorder="1" applyAlignment="1">
      <alignment horizontal="center" vertical="center" shrinkToFit="1"/>
    </xf>
    <xf numFmtId="0" fontId="72" fillId="4" borderId="56" xfId="3" applyFont="1" applyFill="1" applyBorder="1" applyAlignment="1">
      <alignment horizontal="center" vertical="center" shrinkToFit="1"/>
    </xf>
    <xf numFmtId="0" fontId="72" fillId="4" borderId="84" xfId="3" applyFont="1" applyFill="1" applyBorder="1" applyAlignment="1">
      <alignment horizontal="center" vertical="center" shrinkToFit="1"/>
    </xf>
    <xf numFmtId="0" fontId="90" fillId="0" borderId="197" xfId="3" applyFont="1" applyBorder="1" applyAlignment="1">
      <alignment horizontal="center" vertical="center"/>
    </xf>
    <xf numFmtId="0" fontId="90" fillId="0" borderId="196" xfId="3" applyFont="1" applyBorder="1" applyAlignment="1">
      <alignment horizontal="center" vertical="center"/>
    </xf>
    <xf numFmtId="0" fontId="90" fillId="0" borderId="195" xfId="3" applyFont="1" applyBorder="1" applyAlignment="1">
      <alignment horizontal="center" vertical="center"/>
    </xf>
    <xf numFmtId="0" fontId="71" fillId="0" borderId="12" xfId="3" applyFont="1" applyBorder="1" applyAlignment="1">
      <alignment horizontal="center" vertical="center"/>
    </xf>
    <xf numFmtId="0" fontId="71" fillId="0" borderId="44" xfId="3" applyFont="1" applyBorder="1" applyAlignment="1">
      <alignment horizontal="center" vertical="center"/>
    </xf>
    <xf numFmtId="0" fontId="91" fillId="0" borderId="194" xfId="3" applyFont="1" applyBorder="1" applyAlignment="1">
      <alignment horizontal="center" vertical="center" wrapText="1"/>
    </xf>
    <xf numFmtId="0" fontId="91" fillId="0" borderId="193" xfId="3" applyFont="1" applyBorder="1" applyAlignment="1">
      <alignment horizontal="center" vertical="center" wrapText="1"/>
    </xf>
    <xf numFmtId="0" fontId="91" fillId="0" borderId="192" xfId="3" applyFont="1" applyBorder="1" applyAlignment="1">
      <alignment horizontal="center" vertical="center" wrapText="1"/>
    </xf>
    <xf numFmtId="0" fontId="91" fillId="0" borderId="9" xfId="3" applyFont="1" applyBorder="1" applyAlignment="1">
      <alignment horizontal="center" vertical="center" wrapText="1"/>
    </xf>
    <xf numFmtId="0" fontId="91" fillId="0" borderId="0" xfId="3" applyFont="1" applyAlignment="1">
      <alignment horizontal="center" vertical="center" wrapText="1"/>
    </xf>
    <xf numFmtId="0" fontId="91" fillId="0" borderId="25" xfId="3" applyFont="1" applyBorder="1" applyAlignment="1">
      <alignment horizontal="center" vertical="center" wrapText="1"/>
    </xf>
    <xf numFmtId="0" fontId="91" fillId="0" borderId="7" xfId="3" applyFont="1" applyBorder="1" applyAlignment="1">
      <alignment horizontal="center" vertical="center" wrapText="1"/>
    </xf>
    <xf numFmtId="0" fontId="91" fillId="0" borderId="31" xfId="3" applyFont="1" applyBorder="1" applyAlignment="1">
      <alignment horizontal="center" vertical="center" wrapText="1"/>
    </xf>
    <xf numFmtId="0" fontId="91" fillId="0" borderId="32" xfId="3" applyFont="1" applyBorder="1" applyAlignment="1">
      <alignment horizontal="center" vertical="center" wrapText="1"/>
    </xf>
    <xf numFmtId="0" fontId="90" fillId="4" borderId="12" xfId="3" applyFont="1" applyFill="1" applyBorder="1" applyAlignment="1">
      <alignment horizontal="center" vertical="center" shrinkToFit="1"/>
    </xf>
    <xf numFmtId="0" fontId="90" fillId="4" borderId="190" xfId="3" applyFont="1" applyFill="1" applyBorder="1" applyAlignment="1">
      <alignment horizontal="center" vertical="center" shrinkToFit="1"/>
    </xf>
    <xf numFmtId="0" fontId="90" fillId="4" borderId="189" xfId="3" applyFont="1" applyFill="1" applyBorder="1" applyAlignment="1">
      <alignment horizontal="center" vertical="center" shrinkToFit="1"/>
    </xf>
    <xf numFmtId="0" fontId="90" fillId="4" borderId="191" xfId="3" applyFont="1" applyFill="1" applyBorder="1" applyAlignment="1">
      <alignment horizontal="center" vertical="center" shrinkToFit="1"/>
    </xf>
    <xf numFmtId="0" fontId="90" fillId="4" borderId="188" xfId="3" applyFont="1" applyFill="1" applyBorder="1" applyAlignment="1">
      <alignment horizontal="center" vertical="center" shrinkToFit="1"/>
    </xf>
    <xf numFmtId="0" fontId="90" fillId="4" borderId="4" xfId="3" applyFont="1" applyFill="1" applyBorder="1" applyAlignment="1">
      <alignment horizontal="center" vertical="center" shrinkToFit="1"/>
    </xf>
    <xf numFmtId="0" fontId="90" fillId="4" borderId="56" xfId="3" applyFont="1" applyFill="1" applyBorder="1" applyAlignment="1">
      <alignment horizontal="center" vertical="center" shrinkToFit="1"/>
    </xf>
    <xf numFmtId="0" fontId="90" fillId="4" borderId="84" xfId="3" applyFont="1" applyFill="1" applyBorder="1" applyAlignment="1">
      <alignment horizontal="center" vertical="center" shrinkToFit="1"/>
    </xf>
    <xf numFmtId="0" fontId="88" fillId="0" borderId="0" xfId="3" applyFont="1" applyAlignment="1">
      <alignment vertical="center" wrapText="1"/>
    </xf>
    <xf numFmtId="0" fontId="88" fillId="0" borderId="0" xfId="3" applyFont="1" applyAlignment="1">
      <alignment horizontal="left" vertical="center" wrapText="1"/>
    </xf>
    <xf numFmtId="0" fontId="90" fillId="0" borderId="10" xfId="3" applyFont="1" applyBorder="1" applyAlignment="1">
      <alignment horizontal="center" vertical="center" wrapText="1"/>
    </xf>
    <xf numFmtId="0" fontId="90" fillId="0" borderId="15" xfId="3" applyFont="1" applyBorder="1" applyAlignment="1">
      <alignment horizontal="center" vertical="center" wrapText="1"/>
    </xf>
    <xf numFmtId="0" fontId="90" fillId="0" borderId="34" xfId="3" applyFont="1" applyBorder="1" applyAlignment="1">
      <alignment horizontal="center" vertical="center" wrapText="1"/>
    </xf>
    <xf numFmtId="0" fontId="90" fillId="0" borderId="33" xfId="3" applyFont="1" applyBorder="1" applyAlignment="1">
      <alignment horizontal="center" vertical="center" wrapText="1"/>
    </xf>
    <xf numFmtId="0" fontId="90" fillId="0" borderId="31" xfId="3" applyFont="1" applyBorder="1" applyAlignment="1">
      <alignment horizontal="center" vertical="center" wrapText="1"/>
    </xf>
    <xf numFmtId="0" fontId="90" fillId="0" borderId="32" xfId="3" applyFont="1" applyBorder="1" applyAlignment="1">
      <alignment horizontal="center" vertical="center" wrapText="1"/>
    </xf>
    <xf numFmtId="0" fontId="90" fillId="0" borderId="49" xfId="3" applyFont="1" applyBorder="1" applyAlignment="1">
      <alignment horizontal="center" vertical="center" wrapText="1"/>
    </xf>
    <xf numFmtId="0" fontId="90" fillId="0" borderId="48" xfId="3" applyFont="1" applyBorder="1" applyAlignment="1">
      <alignment horizontal="center" vertical="center" wrapText="1"/>
    </xf>
    <xf numFmtId="0" fontId="71" fillId="0" borderId="7" xfId="3" applyFont="1" applyBorder="1" applyAlignment="1">
      <alignment horizontal="center" vertical="center" wrapText="1"/>
    </xf>
    <xf numFmtId="0" fontId="71" fillId="0" borderId="31" xfId="3" applyFont="1" applyBorder="1" applyAlignment="1">
      <alignment horizontal="center" vertical="center" wrapText="1"/>
    </xf>
    <xf numFmtId="0" fontId="71" fillId="0" borderId="30" xfId="3" applyFont="1" applyBorder="1" applyAlignment="1">
      <alignment horizontal="center" vertical="center" wrapText="1"/>
    </xf>
    <xf numFmtId="0" fontId="90" fillId="4" borderId="19" xfId="3" applyFont="1" applyFill="1" applyBorder="1" applyAlignment="1">
      <alignment horizontal="center" vertical="center" shrinkToFit="1"/>
    </xf>
    <xf numFmtId="0" fontId="90" fillId="4" borderId="46" xfId="3" applyFont="1" applyFill="1" applyBorder="1" applyAlignment="1">
      <alignment horizontal="center" vertical="center" shrinkToFit="1"/>
    </xf>
    <xf numFmtId="0" fontId="90" fillId="4" borderId="47" xfId="3" applyFont="1" applyFill="1" applyBorder="1" applyAlignment="1">
      <alignment horizontal="center" vertical="center" shrinkToFit="1"/>
    </xf>
    <xf numFmtId="0" fontId="90" fillId="4" borderId="46" xfId="3" applyFont="1" applyFill="1" applyBorder="1" applyAlignment="1">
      <alignment horizontal="center" vertical="center" wrapText="1" shrinkToFit="1"/>
    </xf>
    <xf numFmtId="0" fontId="90" fillId="4" borderId="47" xfId="3" applyFont="1" applyFill="1" applyBorder="1" applyAlignment="1">
      <alignment horizontal="center" vertical="center" wrapText="1" shrinkToFit="1"/>
    </xf>
    <xf numFmtId="0" fontId="90" fillId="4" borderId="5" xfId="3" applyFont="1" applyFill="1" applyBorder="1" applyAlignment="1">
      <alignment horizontal="center" vertical="center" wrapText="1" shrinkToFit="1"/>
    </xf>
    <xf numFmtId="0" fontId="90" fillId="4" borderId="45" xfId="3" applyFont="1" applyFill="1" applyBorder="1" applyAlignment="1">
      <alignment horizontal="center" vertical="center" wrapText="1" shrinkToFit="1"/>
    </xf>
    <xf numFmtId="0" fontId="88" fillId="0" borderId="15" xfId="3" applyFont="1" applyBorder="1" applyAlignment="1">
      <alignment horizontal="left" vertical="center" wrapText="1"/>
    </xf>
    <xf numFmtId="0" fontId="93" fillId="0" borderId="193" xfId="56" applyFont="1" applyBorder="1" applyAlignment="1">
      <alignment horizontal="left" vertical="center" wrapText="1"/>
    </xf>
    <xf numFmtId="0" fontId="93" fillId="0" borderId="192" xfId="56" applyFont="1" applyBorder="1" applyAlignment="1">
      <alignment horizontal="left" vertical="center" wrapText="1"/>
    </xf>
    <xf numFmtId="0" fontId="93" fillId="0" borderId="0" xfId="56" applyFont="1" applyBorder="1" applyAlignment="1">
      <alignment vertical="center" wrapText="1"/>
    </xf>
    <xf numFmtId="0" fontId="93" fillId="0" borderId="0" xfId="56" applyFont="1" applyAlignment="1">
      <alignment vertical="center" wrapText="1"/>
    </xf>
    <xf numFmtId="0" fontId="93" fillId="0" borderId="0" xfId="52" applyFont="1" applyAlignment="1">
      <alignment vertical="center" wrapText="1"/>
    </xf>
    <xf numFmtId="0" fontId="93" fillId="4" borderId="44" xfId="56" applyFont="1" applyFill="1" applyBorder="1" applyAlignment="1">
      <alignment horizontal="center" vertical="center" wrapText="1"/>
    </xf>
    <xf numFmtId="0" fontId="93" fillId="0" borderId="189" xfId="56" applyFont="1" applyBorder="1" applyAlignment="1">
      <alignment horizontal="left" vertical="center" wrapText="1"/>
    </xf>
    <xf numFmtId="0" fontId="93" fillId="0" borderId="191" xfId="56" applyFont="1" applyBorder="1" applyAlignment="1">
      <alignment horizontal="left" vertical="center" wrapText="1"/>
    </xf>
    <xf numFmtId="0" fontId="93" fillId="4" borderId="7" xfId="56" applyFont="1" applyFill="1" applyBorder="1" applyAlignment="1">
      <alignment horizontal="left" vertical="center" wrapText="1"/>
    </xf>
    <xf numFmtId="0" fontId="93" fillId="4" borderId="32" xfId="56" applyFont="1" applyFill="1" applyBorder="1" applyAlignment="1">
      <alignment horizontal="left" vertical="center" wrapText="1"/>
    </xf>
    <xf numFmtId="0" fontId="93" fillId="0" borderId="190" xfId="56" applyFont="1" applyBorder="1" applyAlignment="1">
      <alignment horizontal="center" vertical="center" wrapText="1"/>
    </xf>
    <xf numFmtId="0" fontId="93" fillId="0" borderId="191" xfId="56" applyFont="1" applyBorder="1" applyAlignment="1">
      <alignment horizontal="center" vertical="center" wrapText="1"/>
    </xf>
    <xf numFmtId="0" fontId="93" fillId="0" borderId="44" xfId="56" applyFont="1" applyBorder="1" applyAlignment="1">
      <alignment horizontal="left" vertical="center" wrapText="1"/>
    </xf>
    <xf numFmtId="0" fontId="93" fillId="0" borderId="190" xfId="56" quotePrefix="1" applyFont="1" applyBorder="1" applyAlignment="1">
      <alignment horizontal="center" vertical="center"/>
    </xf>
    <xf numFmtId="0" fontId="93" fillId="0" borderId="44" xfId="56" quotePrefix="1" applyFont="1" applyBorder="1" applyAlignment="1">
      <alignment horizontal="center" vertical="center"/>
    </xf>
    <xf numFmtId="0" fontId="93" fillId="4" borderId="190" xfId="56" applyFont="1" applyFill="1" applyBorder="1" applyAlignment="1">
      <alignment horizontal="center" vertical="center" wrapText="1"/>
    </xf>
    <xf numFmtId="0" fontId="93" fillId="4" borderId="191" xfId="56" applyFont="1" applyFill="1" applyBorder="1" applyAlignment="1">
      <alignment horizontal="center" vertical="center" wrapText="1"/>
    </xf>
    <xf numFmtId="0" fontId="95" fillId="0" borderId="0" xfId="56" applyFont="1" applyAlignment="1">
      <alignment horizontal="center" vertical="center" wrapText="1"/>
    </xf>
    <xf numFmtId="0" fontId="93" fillId="0" borderId="194" xfId="56" quotePrefix="1" applyFont="1" applyBorder="1" applyAlignment="1">
      <alignment horizontal="center" vertical="center"/>
    </xf>
    <xf numFmtId="0" fontId="93" fillId="0" borderId="9" xfId="56" quotePrefix="1" applyFont="1" applyBorder="1" applyAlignment="1">
      <alignment horizontal="center" vertical="center"/>
    </xf>
    <xf numFmtId="0" fontId="93" fillId="0" borderId="7" xfId="56" quotePrefix="1" applyFont="1" applyBorder="1" applyAlignment="1">
      <alignment horizontal="center" vertical="center"/>
    </xf>
    <xf numFmtId="0" fontId="93" fillId="4" borderId="44" xfId="57" applyFont="1" applyFill="1" applyBorder="1" applyAlignment="1">
      <alignment horizontal="center" vertical="center"/>
    </xf>
    <xf numFmtId="0" fontId="93" fillId="0" borderId="44" xfId="56" applyFont="1" applyBorder="1" applyAlignment="1">
      <alignment horizontal="left" vertical="distributed" wrapText="1"/>
    </xf>
    <xf numFmtId="0" fontId="93" fillId="4" borderId="190" xfId="56" applyFont="1" applyFill="1" applyBorder="1" applyAlignment="1">
      <alignment horizontal="left" vertical="center" wrapText="1"/>
    </xf>
    <xf numFmtId="0" fontId="93" fillId="4" borderId="191" xfId="56" applyFont="1" applyFill="1" applyBorder="1" applyAlignment="1">
      <alignment horizontal="left" vertical="center" wrapText="1"/>
    </xf>
    <xf numFmtId="0" fontId="93" fillId="0" borderId="189" xfId="56" applyFont="1" applyBorder="1" applyAlignment="1">
      <alignment horizontal="center" vertical="center" wrapText="1"/>
    </xf>
    <xf numFmtId="0" fontId="95" fillId="0" borderId="0" xfId="2" applyFont="1" applyAlignment="1">
      <alignment horizontal="center" vertical="center"/>
    </xf>
    <xf numFmtId="0" fontId="96" fillId="0" borderId="44" xfId="2" applyFont="1" applyBorder="1" applyAlignment="1">
      <alignment horizontal="left" vertical="center"/>
    </xf>
    <xf numFmtId="0" fontId="96" fillId="4" borderId="44" xfId="2" applyFont="1" applyFill="1" applyBorder="1" applyAlignment="1">
      <alignment horizontal="center" vertical="center"/>
    </xf>
    <xf numFmtId="0" fontId="96" fillId="0" borderId="194" xfId="2" applyFont="1" applyBorder="1" applyAlignment="1">
      <alignment horizontal="left" vertical="center" wrapText="1"/>
    </xf>
    <xf numFmtId="0" fontId="96" fillId="0" borderId="192" xfId="2" applyFont="1" applyBorder="1" applyAlignment="1">
      <alignment horizontal="left" vertical="center" wrapText="1"/>
    </xf>
    <xf numFmtId="0" fontId="96" fillId="0" borderId="7" xfId="2" applyFont="1" applyBorder="1" applyAlignment="1">
      <alignment horizontal="left" vertical="center" wrapText="1"/>
    </xf>
    <xf numFmtId="0" fontId="96" fillId="0" borderId="32" xfId="2" applyFont="1" applyBorder="1" applyAlignment="1">
      <alignment horizontal="left" vertical="center" wrapText="1"/>
    </xf>
    <xf numFmtId="0" fontId="96" fillId="4" borderId="190" xfId="2" applyFont="1" applyFill="1" applyBorder="1" applyAlignment="1">
      <alignment horizontal="center" vertical="center"/>
    </xf>
    <xf numFmtId="0" fontId="96" fillId="4" borderId="191" xfId="2" applyFont="1" applyFill="1" applyBorder="1" applyAlignment="1">
      <alignment horizontal="center" vertical="center"/>
    </xf>
    <xf numFmtId="0" fontId="96" fillId="0" borderId="44" xfId="2" applyFont="1" applyBorder="1" applyAlignment="1">
      <alignment horizontal="left" vertical="center" wrapText="1"/>
    </xf>
    <xf numFmtId="0" fontId="96" fillId="0" borderId="190" xfId="2" applyFont="1" applyBorder="1" applyAlignment="1">
      <alignment horizontal="center" vertical="center" wrapText="1"/>
    </xf>
    <xf numFmtId="0" fontId="96" fillId="0" borderId="189" xfId="2" applyFont="1" applyBorder="1" applyAlignment="1">
      <alignment horizontal="center" vertical="center" wrapText="1"/>
    </xf>
    <xf numFmtId="0" fontId="96" fillId="0" borderId="190" xfId="2" applyFont="1" applyBorder="1" applyAlignment="1">
      <alignment horizontal="left" vertical="center"/>
    </xf>
    <xf numFmtId="0" fontId="96" fillId="0" borderId="191" xfId="2" applyFont="1" applyBorder="1" applyAlignment="1">
      <alignment horizontal="left" vertical="center"/>
    </xf>
    <xf numFmtId="0" fontId="96" fillId="4" borderId="189" xfId="2" applyFont="1" applyFill="1" applyBorder="1" applyAlignment="1">
      <alignment horizontal="center" vertical="center"/>
    </xf>
    <xf numFmtId="0" fontId="96" fillId="4" borderId="44" xfId="2" applyFont="1" applyFill="1" applyBorder="1" applyAlignment="1">
      <alignment horizontal="center" vertical="center" wrapText="1"/>
    </xf>
    <xf numFmtId="0" fontId="96" fillId="4" borderId="54" xfId="2" applyFont="1" applyFill="1" applyBorder="1" applyAlignment="1">
      <alignment horizontal="center" vertical="center" wrapText="1"/>
    </xf>
    <xf numFmtId="0" fontId="96" fillId="0" borderId="0" xfId="2" applyFont="1" applyAlignment="1">
      <alignment horizontal="left" vertical="center" wrapText="1"/>
    </xf>
    <xf numFmtId="0" fontId="96" fillId="0" borderId="0" xfId="2" applyFont="1" applyAlignment="1">
      <alignment horizontal="left" vertical="center"/>
    </xf>
    <xf numFmtId="0" fontId="96" fillId="0" borderId="194" xfId="2" applyFont="1" applyBorder="1" applyAlignment="1">
      <alignment horizontal="center" vertical="center" wrapText="1"/>
    </xf>
    <xf numFmtId="0" fontId="96" fillId="0" borderId="9" xfId="2" applyFont="1" applyBorder="1" applyAlignment="1">
      <alignment horizontal="center" vertical="center" wrapText="1"/>
    </xf>
    <xf numFmtId="0" fontId="96" fillId="0" borderId="7" xfId="2" applyFont="1" applyBorder="1" applyAlignment="1">
      <alignment horizontal="center" vertical="center" wrapText="1"/>
    </xf>
    <xf numFmtId="0" fontId="96" fillId="0" borderId="190" xfId="2" applyFont="1" applyBorder="1" applyAlignment="1">
      <alignment horizontal="left" vertical="center" wrapText="1"/>
    </xf>
    <xf numFmtId="0" fontId="96" fillId="0" borderId="189" xfId="2" applyFont="1" applyBorder="1" applyAlignment="1">
      <alignment horizontal="left" vertical="center" wrapText="1"/>
    </xf>
    <xf numFmtId="0" fontId="96" fillId="0" borderId="191" xfId="2" applyFont="1" applyBorder="1" applyAlignment="1">
      <alignment horizontal="left" vertical="center" wrapText="1"/>
    </xf>
    <xf numFmtId="0" fontId="96" fillId="0" borderId="31" xfId="2" applyFont="1" applyBorder="1" applyAlignment="1">
      <alignment horizontal="left" vertical="center" wrapText="1"/>
    </xf>
    <xf numFmtId="0" fontId="96" fillId="0" borderId="0" xfId="2" applyFont="1" applyAlignment="1">
      <alignment vertical="center" wrapText="1"/>
    </xf>
    <xf numFmtId="0" fontId="96" fillId="0" borderId="9" xfId="2" applyFont="1" applyBorder="1" applyAlignment="1">
      <alignment horizontal="left" vertical="center" wrapText="1"/>
    </xf>
    <xf numFmtId="0" fontId="96" fillId="0" borderId="25" xfId="2" applyFont="1" applyBorder="1" applyAlignment="1">
      <alignment horizontal="left" vertical="center" wrapText="1"/>
    </xf>
    <xf numFmtId="0" fontId="96" fillId="4" borderId="154" xfId="2" applyFont="1" applyFill="1" applyBorder="1" applyAlignment="1">
      <alignment horizontal="center" vertical="center"/>
    </xf>
    <xf numFmtId="0" fontId="70" fillId="0" borderId="0" xfId="54" applyFont="1" applyAlignment="1">
      <alignment horizontal="center" vertical="center"/>
    </xf>
    <xf numFmtId="0" fontId="64" fillId="4" borderId="44" xfId="54" applyFont="1" applyFill="1" applyBorder="1" applyAlignment="1">
      <alignment horizontal="center" vertical="center"/>
    </xf>
    <xf numFmtId="0" fontId="64" fillId="0" borderId="7" xfId="54" applyFont="1" applyBorder="1" applyAlignment="1">
      <alignment horizontal="center" vertical="center"/>
    </xf>
    <xf numFmtId="0" fontId="64" fillId="0" borderId="31" xfId="54" applyFont="1" applyBorder="1" applyAlignment="1">
      <alignment horizontal="center" vertical="center"/>
    </xf>
    <xf numFmtId="0" fontId="64" fillId="0" borderId="32" xfId="54" applyFont="1" applyBorder="1" applyAlignment="1">
      <alignment horizontal="center" vertical="center"/>
    </xf>
    <xf numFmtId="0" fontId="64" fillId="0" borderId="44" xfId="54" applyFont="1" applyBorder="1" applyAlignment="1">
      <alignment horizontal="center" vertical="center"/>
    </xf>
    <xf numFmtId="0" fontId="64" fillId="0" borderId="44" xfId="3" applyFont="1" applyBorder="1" applyAlignment="1">
      <alignment horizontal="center" vertical="center" wrapText="1"/>
    </xf>
    <xf numFmtId="0" fontId="64" fillId="4" borderId="190" xfId="54" applyFont="1" applyFill="1" applyBorder="1" applyAlignment="1">
      <alignment horizontal="center" vertical="center"/>
    </xf>
    <xf numFmtId="0" fontId="64" fillId="4" borderId="189" xfId="54" applyFont="1" applyFill="1" applyBorder="1" applyAlignment="1">
      <alignment horizontal="center" vertical="center"/>
    </xf>
    <xf numFmtId="0" fontId="64" fillId="4" borderId="191" xfId="54" applyFont="1" applyFill="1" applyBorder="1" applyAlignment="1">
      <alignment horizontal="center" vertical="center"/>
    </xf>
    <xf numFmtId="0" fontId="64" fillId="4" borderId="193" xfId="54" applyFont="1" applyFill="1" applyBorder="1" applyAlignment="1">
      <alignment horizontal="center" vertical="center"/>
    </xf>
    <xf numFmtId="0" fontId="64" fillId="0" borderId="154" xfId="54" applyFont="1" applyBorder="1" applyAlignment="1">
      <alignment horizontal="left" vertical="center" wrapText="1"/>
    </xf>
    <xf numFmtId="0" fontId="64" fillId="0" borderId="52" xfId="54" applyFont="1" applyBorder="1" applyAlignment="1">
      <alignment horizontal="left" vertical="center" wrapText="1"/>
    </xf>
    <xf numFmtId="0" fontId="64" fillId="0" borderId="54" xfId="54" applyFont="1" applyBorder="1" applyAlignment="1">
      <alignment horizontal="left" vertical="center" wrapText="1"/>
    </xf>
    <xf numFmtId="0" fontId="64" fillId="0" borderId="194" xfId="54" applyFont="1" applyBorder="1" applyAlignment="1">
      <alignment horizontal="center" vertical="center"/>
    </xf>
    <xf numFmtId="0" fontId="64" fillId="0" borderId="193" xfId="54" applyFont="1" applyBorder="1" applyAlignment="1">
      <alignment horizontal="center" vertical="center"/>
    </xf>
    <xf numFmtId="0" fontId="13" fillId="0" borderId="0" xfId="54" applyFont="1" applyAlignment="1">
      <alignment vertical="center" wrapText="1"/>
    </xf>
    <xf numFmtId="0" fontId="64" fillId="0" borderId="154" xfId="54" applyFont="1" applyBorder="1" applyAlignment="1">
      <alignment horizontal="center" vertical="center" wrapText="1"/>
    </xf>
    <xf numFmtId="0" fontId="64" fillId="0" borderId="54" xfId="54" applyFont="1" applyBorder="1" applyAlignment="1">
      <alignment horizontal="center" vertical="center" wrapText="1"/>
    </xf>
    <xf numFmtId="0" fontId="64" fillId="0" borderId="194" xfId="54" applyFont="1" applyBorder="1" applyAlignment="1">
      <alignment horizontal="left" vertical="center" wrapText="1"/>
    </xf>
    <xf numFmtId="0" fontId="64" fillId="0" borderId="193" xfId="54" applyFont="1" applyBorder="1" applyAlignment="1">
      <alignment horizontal="left" vertical="center" wrapText="1"/>
    </xf>
    <xf numFmtId="0" fontId="64" fillId="0" borderId="192" xfId="54" applyFont="1" applyBorder="1" applyAlignment="1">
      <alignment horizontal="left" vertical="center" wrapText="1"/>
    </xf>
    <xf numFmtId="0" fontId="64" fillId="0" borderId="7" xfId="54" applyFont="1" applyBorder="1" applyAlignment="1">
      <alignment horizontal="left" vertical="center" wrapText="1"/>
    </xf>
    <xf numFmtId="0" fontId="64" fillId="0" borderId="31" xfId="54" applyFont="1" applyBorder="1" applyAlignment="1">
      <alignment horizontal="left" vertical="center" wrapText="1"/>
    </xf>
    <xf numFmtId="0" fontId="64" fillId="0" borderId="32" xfId="54" applyFont="1" applyBorder="1" applyAlignment="1">
      <alignment horizontal="left" vertical="center" wrapText="1"/>
    </xf>
    <xf numFmtId="0" fontId="64" fillId="0" borderId="190" xfId="54" applyFont="1" applyBorder="1" applyAlignment="1">
      <alignment horizontal="center" vertical="center"/>
    </xf>
    <xf numFmtId="0" fontId="64" fillId="0" borderId="189" xfId="54" applyFont="1" applyBorder="1" applyAlignment="1">
      <alignment horizontal="center" vertical="center"/>
    </xf>
    <xf numFmtId="0" fontId="64" fillId="0" borderId="191" xfId="54" applyFont="1" applyBorder="1" applyAlignment="1">
      <alignment horizontal="center" vertical="center"/>
    </xf>
    <xf numFmtId="0" fontId="64" fillId="4" borderId="190" xfId="54" applyFont="1" applyFill="1" applyBorder="1" applyAlignment="1">
      <alignment horizontal="center" vertical="center" wrapText="1"/>
    </xf>
    <xf numFmtId="0" fontId="64" fillId="4" borderId="189" xfId="54" applyFont="1" applyFill="1" applyBorder="1" applyAlignment="1">
      <alignment horizontal="center" vertical="center" wrapText="1"/>
    </xf>
    <xf numFmtId="0" fontId="64" fillId="4" borderId="191" xfId="54" applyFont="1" applyFill="1" applyBorder="1" applyAlignment="1">
      <alignment horizontal="center" vertical="center" wrapText="1"/>
    </xf>
    <xf numFmtId="0" fontId="64" fillId="0" borderId="154" xfId="54" applyFont="1" applyBorder="1" applyAlignment="1">
      <alignment vertical="center"/>
    </xf>
    <xf numFmtId="0" fontId="64" fillId="0" borderId="54" xfId="54" applyFont="1" applyBorder="1" applyAlignment="1">
      <alignment vertical="center"/>
    </xf>
    <xf numFmtId="0" fontId="64" fillId="0" borderId="0" xfId="54" applyFont="1" applyBorder="1" applyAlignment="1">
      <alignment vertical="center" wrapText="1"/>
    </xf>
    <xf numFmtId="0" fontId="64" fillId="0" borderId="0" xfId="54" applyFont="1" applyBorder="1" applyAlignment="1">
      <alignment horizontal="left" vertical="center" wrapText="1"/>
    </xf>
    <xf numFmtId="0" fontId="64" fillId="0" borderId="192" xfId="54" applyFont="1" applyBorder="1" applyAlignment="1">
      <alignment horizontal="center" vertical="center"/>
    </xf>
    <xf numFmtId="0" fontId="64" fillId="0" borderId="0" xfId="54" applyFont="1" applyAlignment="1">
      <alignment vertical="center" wrapText="1"/>
    </xf>
    <xf numFmtId="0" fontId="64" fillId="0" borderId="154" xfId="54" applyFont="1" applyBorder="1" applyAlignment="1">
      <alignment vertical="center" wrapText="1"/>
    </xf>
    <xf numFmtId="0" fontId="64" fillId="0" borderId="54" xfId="54" applyFont="1" applyBorder="1" applyAlignment="1">
      <alignment vertical="center" wrapText="1"/>
    </xf>
    <xf numFmtId="0" fontId="64" fillId="4" borderId="44" xfId="54" applyFont="1" applyFill="1" applyBorder="1" applyAlignment="1">
      <alignment horizontal="center" vertical="center" wrapText="1"/>
    </xf>
    <xf numFmtId="0" fontId="64" fillId="0" borderId="44" xfId="54" applyFont="1" applyBorder="1" applyAlignment="1">
      <alignment horizontal="center" vertical="center" wrapText="1"/>
    </xf>
    <xf numFmtId="0" fontId="96" fillId="0" borderId="44" xfId="2" applyFont="1" applyBorder="1" applyAlignment="1">
      <alignment horizontal="center" vertical="center"/>
    </xf>
    <xf numFmtId="0" fontId="94" fillId="0" borderId="0" xfId="2" applyFont="1" applyAlignment="1">
      <alignment horizontal="center" vertical="center" wrapText="1"/>
    </xf>
    <xf numFmtId="0" fontId="94" fillId="0" borderId="0" xfId="2" applyFont="1" applyAlignment="1">
      <alignment horizontal="center" vertical="center"/>
    </xf>
    <xf numFmtId="0" fontId="96" fillId="0" borderId="154" xfId="2" applyFont="1" applyBorder="1" applyAlignment="1">
      <alignment horizontal="left" vertical="center" wrapText="1"/>
    </xf>
    <xf numFmtId="0" fontId="94" fillId="4" borderId="190" xfId="2" applyFont="1" applyFill="1" applyBorder="1" applyAlignment="1">
      <alignment horizontal="center" vertical="center"/>
    </xf>
    <xf numFmtId="0" fontId="94" fillId="4" borderId="189" xfId="2" applyFont="1" applyFill="1" applyBorder="1" applyAlignment="1">
      <alignment horizontal="center" vertical="center"/>
    </xf>
    <xf numFmtId="0" fontId="94" fillId="4" borderId="191" xfId="2" applyFont="1" applyFill="1" applyBorder="1" applyAlignment="1">
      <alignment horizontal="center" vertical="center"/>
    </xf>
    <xf numFmtId="0" fontId="96" fillId="4" borderId="194" xfId="2" applyFont="1" applyFill="1" applyBorder="1" applyAlignment="1">
      <alignment horizontal="center" vertical="center"/>
    </xf>
    <xf numFmtId="0" fontId="96" fillId="4" borderId="193" xfId="2" applyFont="1" applyFill="1" applyBorder="1" applyAlignment="1">
      <alignment horizontal="center" vertical="center"/>
    </xf>
    <xf numFmtId="0" fontId="96" fillId="4" borderId="192" xfId="2" applyFont="1" applyFill="1" applyBorder="1" applyAlignment="1">
      <alignment horizontal="center" vertical="center"/>
    </xf>
    <xf numFmtId="0" fontId="96" fillId="0" borderId="190" xfId="2" applyFont="1" applyBorder="1" applyAlignment="1">
      <alignment horizontal="center" vertical="center"/>
    </xf>
    <xf numFmtId="0" fontId="96" fillId="0" borderId="189" xfId="2" applyFont="1" applyBorder="1" applyAlignment="1">
      <alignment horizontal="center" vertical="center"/>
    </xf>
    <xf numFmtId="0" fontId="96" fillId="0" borderId="44" xfId="2" applyFont="1" applyBorder="1" applyAlignment="1">
      <alignment vertical="center" textRotation="255" wrapText="1"/>
    </xf>
    <xf numFmtId="0" fontId="96" fillId="0" borderId="44" xfId="2" applyFont="1" applyBorder="1" applyAlignment="1">
      <alignment horizontal="center" vertical="center" wrapText="1"/>
    </xf>
    <xf numFmtId="0" fontId="96" fillId="0" borderId="44" xfId="2" applyFont="1" applyBorder="1">
      <alignment vertical="center"/>
    </xf>
    <xf numFmtId="0" fontId="96" fillId="4" borderId="44" xfId="2" applyFont="1" applyFill="1" applyBorder="1">
      <alignment vertical="center"/>
    </xf>
    <xf numFmtId="0" fontId="96" fillId="0" borderId="154" xfId="2" applyFont="1" applyBorder="1" applyAlignment="1">
      <alignment horizontal="center" vertical="center"/>
    </xf>
    <xf numFmtId="0" fontId="96" fillId="0" borderId="54" xfId="2" applyFont="1" applyBorder="1" applyAlignment="1">
      <alignment horizontal="center" vertical="center" textRotation="255" wrapText="1"/>
    </xf>
    <xf numFmtId="0" fontId="96" fillId="0" borderId="44" xfId="2" applyFont="1" applyBorder="1" applyAlignment="1">
      <alignment horizontal="center" vertical="center" textRotation="255" wrapText="1"/>
    </xf>
    <xf numFmtId="0" fontId="104" fillId="0" borderId="0" xfId="5" applyFont="1" applyAlignment="1">
      <alignment vertical="center" wrapText="1"/>
    </xf>
    <xf numFmtId="0" fontId="104" fillId="0" borderId="0" xfId="5" applyFont="1" applyAlignment="1">
      <alignment horizontal="left" vertical="center" wrapText="1"/>
    </xf>
    <xf numFmtId="0" fontId="102" fillId="0" borderId="25" xfId="5" applyFont="1" applyBorder="1" applyAlignment="1">
      <alignment horizontal="center" vertical="center" wrapText="1"/>
    </xf>
    <xf numFmtId="0" fontId="102" fillId="0" borderId="154" xfId="5" applyFont="1" applyBorder="1" applyAlignment="1">
      <alignment horizontal="center" vertical="center" wrapText="1"/>
    </xf>
    <xf numFmtId="0" fontId="102" fillId="0" borderId="52" xfId="5" applyFont="1" applyBorder="1" applyAlignment="1">
      <alignment horizontal="center" vertical="center" wrapText="1"/>
    </xf>
    <xf numFmtId="0" fontId="104" fillId="4" borderId="194" xfId="5" applyFont="1" applyFill="1" applyBorder="1" applyAlignment="1">
      <alignment horizontal="center" vertical="center" wrapText="1"/>
    </xf>
    <xf numFmtId="0" fontId="104" fillId="4" borderId="193" xfId="5" applyFont="1" applyFill="1" applyBorder="1" applyAlignment="1">
      <alignment horizontal="center" vertical="center" wrapText="1"/>
    </xf>
    <xf numFmtId="0" fontId="104" fillId="4" borderId="200" xfId="5" applyFont="1" applyFill="1" applyBorder="1" applyAlignment="1">
      <alignment horizontal="center" vertical="center" wrapText="1"/>
    </xf>
    <xf numFmtId="0" fontId="104" fillId="4" borderId="9" xfId="5" applyFont="1" applyFill="1" applyBorder="1" applyAlignment="1">
      <alignment horizontal="center" vertical="center" wrapText="1"/>
    </xf>
    <xf numFmtId="0" fontId="104" fillId="4" borderId="0" xfId="5" applyFont="1" applyFill="1" applyAlignment="1">
      <alignment horizontal="center" vertical="center" wrapText="1"/>
    </xf>
    <xf numFmtId="0" fontId="104" fillId="4" borderId="13" xfId="5" applyFont="1" applyFill="1" applyBorder="1" applyAlignment="1">
      <alignment horizontal="center" vertical="center" wrapText="1"/>
    </xf>
    <xf numFmtId="0" fontId="104" fillId="0" borderId="1" xfId="5" applyFont="1" applyBorder="1" applyAlignment="1">
      <alignment horizontal="center" vertical="center" wrapText="1"/>
    </xf>
    <xf numFmtId="0" fontId="104" fillId="0" borderId="12" xfId="5" applyFont="1" applyBorder="1" applyAlignment="1">
      <alignment horizontal="center" vertical="center" wrapText="1"/>
    </xf>
    <xf numFmtId="0" fontId="104" fillId="0" borderId="4" xfId="5" applyFont="1" applyBorder="1" applyAlignment="1">
      <alignment horizontal="center" vertical="center" wrapText="1"/>
    </xf>
    <xf numFmtId="0" fontId="104" fillId="4" borderId="43" xfId="5" applyFont="1" applyFill="1" applyBorder="1" applyAlignment="1">
      <alignment horizontal="center" vertical="center" wrapText="1"/>
    </xf>
    <xf numFmtId="0" fontId="104" fillId="4" borderId="83" xfId="5" applyFont="1" applyFill="1" applyBorder="1" applyAlignment="1">
      <alignment horizontal="center" vertical="center" wrapText="1"/>
    </xf>
    <xf numFmtId="0" fontId="104" fillId="4" borderId="44" xfId="5" applyFont="1" applyFill="1" applyBorder="1" applyAlignment="1">
      <alignment horizontal="center" vertical="center" wrapText="1"/>
    </xf>
    <xf numFmtId="0" fontId="104" fillId="4" borderId="86" xfId="5" applyFont="1" applyFill="1" applyBorder="1" applyAlignment="1">
      <alignment horizontal="center" vertical="center" wrapText="1"/>
    </xf>
    <xf numFmtId="0" fontId="104" fillId="4" borderId="56" xfId="5" applyFont="1" applyFill="1" applyBorder="1" applyAlignment="1">
      <alignment horizontal="center" vertical="center" wrapText="1"/>
    </xf>
    <xf numFmtId="0" fontId="104" fillId="4" borderId="84" xfId="5" applyFont="1" applyFill="1" applyBorder="1" applyAlignment="1">
      <alignment horizontal="center" vertical="center" wrapText="1"/>
    </xf>
    <xf numFmtId="0" fontId="104" fillId="0" borderId="0" xfId="5" applyFont="1" applyAlignment="1">
      <alignment horizontal="left" vertical="center"/>
    </xf>
    <xf numFmtId="0" fontId="108" fillId="0" borderId="8" xfId="5" applyFont="1" applyBorder="1" applyAlignment="1">
      <alignment horizontal="center" vertical="center" wrapText="1"/>
    </xf>
    <xf numFmtId="0" fontId="108" fillId="0" borderId="92" xfId="5" applyFont="1" applyBorder="1" applyAlignment="1">
      <alignment horizontal="center" vertical="center" wrapText="1"/>
    </xf>
    <xf numFmtId="0" fontId="104" fillId="4" borderId="52" xfId="5" applyFont="1" applyFill="1" applyBorder="1" applyAlignment="1">
      <alignment horizontal="center" vertical="center" wrapText="1"/>
    </xf>
    <xf numFmtId="0" fontId="104" fillId="4" borderId="213" xfId="5" applyFont="1" applyFill="1" applyBorder="1" applyAlignment="1">
      <alignment horizontal="center" vertical="center" wrapText="1"/>
    </xf>
    <xf numFmtId="0" fontId="104" fillId="0" borderId="191" xfId="5" applyFont="1" applyBorder="1" applyAlignment="1">
      <alignment horizontal="center" vertical="center" wrapText="1"/>
    </xf>
    <xf numFmtId="0" fontId="104" fillId="0" borderId="189" xfId="5" applyFont="1" applyBorder="1" applyAlignment="1">
      <alignment horizontal="center" vertical="center" wrapText="1"/>
    </xf>
    <xf numFmtId="0" fontId="104" fillId="4" borderId="7" xfId="5" applyFont="1" applyFill="1" applyBorder="1" applyAlignment="1">
      <alignment horizontal="center" vertical="center" wrapText="1"/>
    </xf>
    <xf numFmtId="0" fontId="104" fillId="4" borderId="31" xfId="5" applyFont="1" applyFill="1" applyBorder="1" applyAlignment="1">
      <alignment horizontal="center" vertical="center" wrapText="1"/>
    </xf>
    <xf numFmtId="0" fontId="104" fillId="4" borderId="30" xfId="5" applyFont="1" applyFill="1" applyBorder="1" applyAlignment="1">
      <alignment horizontal="center" vertical="center" wrapText="1"/>
    </xf>
    <xf numFmtId="0" fontId="104" fillId="4" borderId="190" xfId="5" applyFont="1" applyFill="1" applyBorder="1" applyAlignment="1">
      <alignment horizontal="center" vertical="center" wrapText="1"/>
    </xf>
    <xf numFmtId="0" fontId="104" fillId="4" borderId="189" xfId="5" applyFont="1" applyFill="1" applyBorder="1" applyAlignment="1">
      <alignment horizontal="center" vertical="center" wrapText="1"/>
    </xf>
    <xf numFmtId="0" fontId="104" fillId="4" borderId="188" xfId="5" applyFont="1" applyFill="1" applyBorder="1" applyAlignment="1">
      <alignment horizontal="center" vertical="center" wrapText="1"/>
    </xf>
    <xf numFmtId="0" fontId="104" fillId="0" borderId="43" xfId="5" applyFont="1" applyBorder="1" applyAlignment="1">
      <alignment horizontal="center" vertical="center" wrapText="1"/>
    </xf>
    <xf numFmtId="0" fontId="104" fillId="0" borderId="44" xfId="5" applyFont="1" applyBorder="1" applyAlignment="1">
      <alignment horizontal="center" vertical="center" wrapText="1"/>
    </xf>
    <xf numFmtId="0" fontId="104" fillId="0" borderId="2" xfId="5" applyFont="1" applyBorder="1" applyAlignment="1">
      <alignment horizontal="center" vertical="center" wrapText="1"/>
    </xf>
    <xf numFmtId="0" fontId="104" fillId="0" borderId="49" xfId="5" applyFont="1" applyBorder="1" applyAlignment="1">
      <alignment horizontal="center" vertical="center" wrapText="1"/>
    </xf>
    <xf numFmtId="0" fontId="104" fillId="0" borderId="50" xfId="5" applyFont="1" applyBorder="1" applyAlignment="1">
      <alignment horizontal="center" vertical="center" wrapText="1"/>
    </xf>
    <xf numFmtId="0" fontId="109" fillId="0" borderId="212" xfId="5" applyFont="1" applyBorder="1" applyAlignment="1">
      <alignment horizontal="center" vertical="center" wrapText="1"/>
    </xf>
    <xf numFmtId="0" fontId="109" fillId="0" borderId="85" xfId="5" applyFont="1" applyBorder="1" applyAlignment="1">
      <alignment horizontal="center" vertical="center" wrapText="1"/>
    </xf>
    <xf numFmtId="0" fontId="108" fillId="0" borderId="4" xfId="3" applyFont="1" applyBorder="1" applyAlignment="1">
      <alignment horizontal="left" vertical="center"/>
    </xf>
    <xf numFmtId="0" fontId="108" fillId="0" borderId="56" xfId="3" applyFont="1" applyBorder="1" applyAlignment="1">
      <alignment horizontal="left" vertical="center"/>
    </xf>
    <xf numFmtId="0" fontId="108" fillId="0" borderId="56" xfId="52" applyFont="1" applyBorder="1" applyAlignment="1">
      <alignment horizontal="left" vertical="center"/>
    </xf>
    <xf numFmtId="0" fontId="108" fillId="4" borderId="56" xfId="3" applyFont="1" applyFill="1" applyBorder="1" applyAlignment="1">
      <alignment horizontal="center" vertical="center"/>
    </xf>
    <xf numFmtId="0" fontId="108" fillId="4" borderId="84" xfId="3" applyFont="1" applyFill="1" applyBorder="1" applyAlignment="1">
      <alignment horizontal="center" vertical="center"/>
    </xf>
    <xf numFmtId="0" fontId="108" fillId="0" borderId="0" xfId="58" applyFont="1" applyAlignment="1">
      <alignment horizontal="right" vertical="center"/>
    </xf>
    <xf numFmtId="0" fontId="112" fillId="0" borderId="0" xfId="5" applyFont="1" applyAlignment="1">
      <alignment horizontal="center" vertical="center"/>
    </xf>
    <xf numFmtId="0" fontId="108" fillId="0" borderId="1" xfId="3" applyFont="1" applyBorder="1" applyAlignment="1">
      <alignment horizontal="left" vertical="center"/>
    </xf>
    <xf numFmtId="0" fontId="108" fillId="0" borderId="43" xfId="3" applyFont="1" applyBorder="1" applyAlignment="1">
      <alignment horizontal="left" vertical="center"/>
    </xf>
    <xf numFmtId="0" fontId="108" fillId="0" borderId="43" xfId="52" applyFont="1" applyBorder="1" applyAlignment="1">
      <alignment horizontal="left" vertical="center"/>
    </xf>
    <xf numFmtId="0" fontId="108" fillId="4" borderId="43" xfId="3" applyFont="1" applyFill="1" applyBorder="1" applyAlignment="1">
      <alignment horizontal="center" vertical="center"/>
    </xf>
    <xf numFmtId="0" fontId="108" fillId="4" borderId="83" xfId="3" applyFont="1" applyFill="1" applyBorder="1" applyAlignment="1">
      <alignment horizontal="center" vertical="center"/>
    </xf>
    <xf numFmtId="0" fontId="69" fillId="4" borderId="190" xfId="2" applyFont="1" applyFill="1" applyBorder="1" applyAlignment="1">
      <alignment horizontal="center" vertical="center"/>
    </xf>
    <xf numFmtId="0" fontId="69" fillId="4" borderId="189" xfId="2" applyFont="1" applyFill="1" applyBorder="1" applyAlignment="1">
      <alignment horizontal="center" vertical="center"/>
    </xf>
    <xf numFmtId="0" fontId="69" fillId="4" borderId="191" xfId="2" applyFont="1" applyFill="1" applyBorder="1" applyAlignment="1">
      <alignment horizontal="center" vertical="center"/>
    </xf>
    <xf numFmtId="0" fontId="64" fillId="0" borderId="0" xfId="2" applyFont="1" applyBorder="1" applyAlignment="1">
      <alignment horizontal="left" vertical="top" wrapText="1"/>
    </xf>
    <xf numFmtId="0" fontId="114" fillId="0" borderId="190" xfId="2" applyFont="1" applyBorder="1" applyAlignment="1">
      <alignment horizontal="center" vertical="center" wrapText="1"/>
    </xf>
    <xf numFmtId="0" fontId="114" fillId="0" borderId="189" xfId="2" applyFont="1" applyBorder="1" applyAlignment="1">
      <alignment horizontal="center" vertical="center" wrapText="1"/>
    </xf>
    <xf numFmtId="0" fontId="114" fillId="0" borderId="191" xfId="2" applyFont="1" applyBorder="1" applyAlignment="1">
      <alignment horizontal="center" vertical="center" wrapText="1"/>
    </xf>
    <xf numFmtId="0" fontId="114" fillId="31" borderId="190" xfId="2" applyFont="1" applyFill="1" applyBorder="1" applyAlignment="1">
      <alignment horizontal="center" vertical="center"/>
    </xf>
    <xf numFmtId="0" fontId="114" fillId="31" borderId="191" xfId="2" applyFont="1" applyFill="1" applyBorder="1" applyAlignment="1">
      <alignment horizontal="center" vertical="center"/>
    </xf>
    <xf numFmtId="0" fontId="64" fillId="4" borderId="0" xfId="2" applyFont="1" applyFill="1" applyAlignment="1">
      <alignment horizontal="right" vertical="center"/>
    </xf>
    <xf numFmtId="0" fontId="64" fillId="4" borderId="193" xfId="2" applyFont="1" applyFill="1" applyBorder="1" applyAlignment="1">
      <alignment horizontal="center" vertical="center"/>
    </xf>
    <xf numFmtId="0" fontId="64" fillId="4" borderId="192" xfId="2" applyFont="1" applyFill="1" applyBorder="1" applyAlignment="1">
      <alignment horizontal="center" vertical="center"/>
    </xf>
    <xf numFmtId="0" fontId="64" fillId="0" borderId="9" xfId="2" applyFont="1" applyBorder="1" applyAlignment="1">
      <alignment vertical="center"/>
    </xf>
    <xf numFmtId="0" fontId="64" fillId="0" borderId="7" xfId="2" applyFont="1" applyBorder="1" applyAlignment="1">
      <alignment vertical="center"/>
    </xf>
    <xf numFmtId="0" fontId="64" fillId="0" borderId="0" xfId="2" applyFont="1" applyAlignment="1">
      <alignment horizontal="center" vertical="center" wrapText="1" justifyLastLine="1"/>
    </xf>
    <xf numFmtId="0" fontId="64" fillId="0" borderId="194" xfId="2" applyFont="1" applyBorder="1" applyAlignment="1">
      <alignment vertical="center" wrapText="1"/>
    </xf>
    <xf numFmtId="0" fontId="64" fillId="30" borderId="190" xfId="2" applyFont="1" applyFill="1" applyBorder="1" applyAlignment="1">
      <alignment horizontal="center" vertical="center"/>
    </xf>
    <xf numFmtId="0" fontId="64" fillId="30" borderId="191" xfId="2" applyFont="1" applyFill="1" applyBorder="1" applyAlignment="1">
      <alignment horizontal="center" vertical="center"/>
    </xf>
    <xf numFmtId="0" fontId="64" fillId="30" borderId="49" xfId="2" applyFont="1" applyFill="1" applyBorder="1" applyAlignment="1">
      <alignment horizontal="center" vertical="center"/>
    </xf>
    <xf numFmtId="0" fontId="64" fillId="30" borderId="48" xfId="2" applyFont="1" applyFill="1" applyBorder="1" applyAlignment="1">
      <alignment horizontal="center" vertical="center"/>
    </xf>
    <xf numFmtId="0" fontId="64" fillId="30" borderId="57" xfId="2" applyFont="1" applyFill="1" applyBorder="1" applyAlignment="1">
      <alignment horizontal="center" vertical="center"/>
    </xf>
    <xf numFmtId="0" fontId="64" fillId="4" borderId="190" xfId="2" applyFont="1" applyFill="1" applyBorder="1" applyAlignment="1">
      <alignment horizontal="center" vertical="center"/>
    </xf>
    <xf numFmtId="0" fontId="64" fillId="4" borderId="189" xfId="2" applyFont="1" applyFill="1" applyBorder="1" applyAlignment="1">
      <alignment horizontal="center" vertical="center"/>
    </xf>
    <xf numFmtId="0" fontId="64" fillId="4" borderId="191" xfId="2" applyFont="1" applyFill="1" applyBorder="1" applyAlignment="1">
      <alignment horizontal="center" vertical="center"/>
    </xf>
    <xf numFmtId="182" fontId="4" fillId="0" borderId="14" xfId="3" applyNumberFormat="1" applyFont="1" applyBorder="1" applyAlignment="1">
      <alignment horizontal="center" vertical="center"/>
    </xf>
    <xf numFmtId="182" fontId="4" fillId="0" borderId="15" xfId="3" applyNumberFormat="1" applyFont="1" applyBorder="1" applyAlignment="1">
      <alignment horizontal="center" vertical="center"/>
    </xf>
    <xf numFmtId="182" fontId="4" fillId="0" borderId="34" xfId="3" applyNumberFormat="1" applyFont="1" applyBorder="1" applyAlignment="1">
      <alignment horizontal="center" vertical="center"/>
    </xf>
    <xf numFmtId="182" fontId="4" fillId="0" borderId="54" xfId="3" applyNumberFormat="1" applyFont="1" applyBorder="1" applyAlignment="1">
      <alignment horizontal="center" vertical="center" shrinkToFit="1"/>
    </xf>
    <xf numFmtId="182" fontId="4" fillId="0" borderId="44" xfId="3" applyNumberFormat="1" applyFont="1" applyBorder="1" applyAlignment="1">
      <alignment horizontal="center" vertical="center" shrinkToFit="1"/>
    </xf>
    <xf numFmtId="182" fontId="4" fillId="0" borderId="154" xfId="3" applyNumberFormat="1" applyFont="1" applyBorder="1" applyAlignment="1">
      <alignment horizontal="center" vertical="center" shrinkToFit="1"/>
    </xf>
    <xf numFmtId="0" fontId="6" fillId="0" borderId="38" xfId="3" applyFont="1" applyFill="1" applyBorder="1" applyAlignment="1">
      <alignment horizontal="center" vertical="center"/>
    </xf>
    <xf numFmtId="0" fontId="6" fillId="0" borderId="36" xfId="3" applyFont="1" applyFill="1" applyBorder="1" applyAlignment="1">
      <alignment horizontal="center" vertical="center"/>
    </xf>
    <xf numFmtId="0" fontId="6" fillId="0" borderId="35" xfId="3" applyFont="1" applyFill="1" applyBorder="1" applyAlignment="1">
      <alignment horizontal="center" vertical="center"/>
    </xf>
    <xf numFmtId="0" fontId="4" fillId="0" borderId="154" xfId="3" applyFont="1" applyBorder="1" applyAlignment="1">
      <alignment horizontal="center" vertical="center" shrinkToFit="1"/>
    </xf>
    <xf numFmtId="0" fontId="4" fillId="0" borderId="198" xfId="3" applyFont="1" applyBorder="1" applyAlignment="1">
      <alignment horizontal="center" vertical="center" shrinkToFit="1"/>
    </xf>
    <xf numFmtId="0" fontId="4" fillId="0" borderId="38" xfId="3" applyFont="1" applyBorder="1" applyAlignment="1">
      <alignment horizontal="center" vertical="center"/>
    </xf>
    <xf numFmtId="0" fontId="4" fillId="0" borderId="36" xfId="3" applyFont="1" applyBorder="1" applyAlignment="1">
      <alignment horizontal="center" vertical="center"/>
    </xf>
    <xf numFmtId="0" fontId="4" fillId="0" borderId="35" xfId="3" applyFont="1" applyBorder="1" applyAlignment="1">
      <alignment horizontal="center" vertical="center"/>
    </xf>
    <xf numFmtId="0" fontId="6" fillId="0" borderId="87" xfId="3" applyFont="1" applyBorder="1" applyAlignment="1">
      <alignment horizontal="center" vertical="center"/>
    </xf>
    <xf numFmtId="0" fontId="6" fillId="0" borderId="55" xfId="3" applyFont="1" applyBorder="1" applyAlignment="1">
      <alignment horizontal="center" vertical="center"/>
    </xf>
    <xf numFmtId="183" fontId="6" fillId="0" borderId="55" xfId="3" applyNumberFormat="1" applyFont="1" applyBorder="1" applyAlignment="1">
      <alignment horizontal="center" vertical="center" shrinkToFit="1"/>
    </xf>
    <xf numFmtId="183" fontId="6" fillId="0" borderId="14" xfId="3" applyNumberFormat="1" applyFont="1" applyBorder="1" applyAlignment="1">
      <alignment horizontal="center" vertical="center" shrinkToFit="1"/>
    </xf>
    <xf numFmtId="0" fontId="4" fillId="0" borderId="217" xfId="3" applyFont="1" applyBorder="1" applyAlignment="1">
      <alignment horizontal="center" vertical="center"/>
    </xf>
    <xf numFmtId="0" fontId="4" fillId="0" borderId="216" xfId="3" applyFont="1" applyBorder="1" applyAlignment="1">
      <alignment horizontal="center" vertical="center"/>
    </xf>
    <xf numFmtId="0" fontId="6" fillId="4" borderId="4" xfId="3" applyFont="1" applyFill="1" applyBorder="1" applyAlignment="1">
      <alignment horizontal="center" vertical="center" shrinkToFit="1"/>
    </xf>
    <xf numFmtId="0" fontId="6" fillId="4" borderId="56" xfId="3" applyFont="1" applyFill="1" applyBorder="1" applyAlignment="1">
      <alignment horizontal="center" vertical="center" shrinkToFit="1"/>
    </xf>
    <xf numFmtId="183" fontId="6" fillId="0" borderId="44" xfId="3" applyNumberFormat="1" applyFont="1" applyBorder="1" applyAlignment="1">
      <alignment horizontal="center" vertical="center"/>
    </xf>
    <xf numFmtId="183" fontId="6" fillId="0" borderId="190" xfId="3" applyNumberFormat="1" applyFont="1" applyBorder="1" applyAlignment="1">
      <alignment horizontal="center" vertical="center"/>
    </xf>
    <xf numFmtId="0" fontId="4" fillId="0" borderId="44" xfId="3" applyFont="1" applyBorder="1" applyAlignment="1">
      <alignment horizontal="center" vertical="center" shrinkToFit="1"/>
    </xf>
    <xf numFmtId="0" fontId="4" fillId="0" borderId="86" xfId="3" applyFont="1" applyBorder="1" applyAlignment="1">
      <alignment horizontal="center" vertical="center" shrinkToFit="1"/>
    </xf>
    <xf numFmtId="0" fontId="6" fillId="4" borderId="12" xfId="3" applyFont="1" applyFill="1" applyBorder="1" applyAlignment="1">
      <alignment horizontal="center" vertical="center" shrinkToFit="1"/>
    </xf>
    <xf numFmtId="0" fontId="6" fillId="4" borderId="44" xfId="3" applyFont="1" applyFill="1" applyBorder="1" applyAlignment="1">
      <alignment horizontal="center" vertical="center" shrinkToFit="1"/>
    </xf>
    <xf numFmtId="0" fontId="6" fillId="4" borderId="190" xfId="3" applyFont="1" applyFill="1" applyBorder="1" applyAlignment="1">
      <alignment horizontal="center" vertical="center"/>
    </xf>
    <xf numFmtId="0" fontId="6" fillId="4" borderId="189" xfId="3" applyFont="1" applyFill="1" applyBorder="1" applyAlignment="1">
      <alignment horizontal="center" vertical="center"/>
    </xf>
    <xf numFmtId="0" fontId="6" fillId="4" borderId="188" xfId="3" applyFont="1" applyFill="1" applyBorder="1" applyAlignment="1">
      <alignment horizontal="center" vertical="center"/>
    </xf>
    <xf numFmtId="0" fontId="6" fillId="0" borderId="12" xfId="3" applyFont="1" applyBorder="1" applyAlignment="1">
      <alignment horizontal="center" vertical="center"/>
    </xf>
    <xf numFmtId="0" fontId="6" fillId="0" borderId="44" xfId="3" applyFont="1" applyBorder="1" applyAlignment="1">
      <alignment horizontal="center" vertical="center"/>
    </xf>
    <xf numFmtId="0" fontId="6" fillId="4" borderId="5" xfId="3" applyFont="1" applyFill="1" applyBorder="1" applyAlignment="1">
      <alignment horizontal="center" vertical="center"/>
    </xf>
    <xf numFmtId="0" fontId="6" fillId="4" borderId="46" xfId="3" applyFont="1" applyFill="1" applyBorder="1" applyAlignment="1">
      <alignment horizontal="center" vertical="center"/>
    </xf>
    <xf numFmtId="0" fontId="6" fillId="4" borderId="45" xfId="3" applyFont="1" applyFill="1" applyBorder="1" applyAlignment="1">
      <alignment horizontal="center" vertical="center"/>
    </xf>
    <xf numFmtId="0" fontId="6" fillId="0" borderId="199" xfId="3" applyFont="1" applyBorder="1" applyAlignment="1">
      <alignment horizontal="center" vertical="center"/>
    </xf>
    <xf numFmtId="0" fontId="6" fillId="0" borderId="154" xfId="3" applyFont="1" applyBorder="1" applyAlignment="1">
      <alignment horizontal="center" vertical="center"/>
    </xf>
    <xf numFmtId="183" fontId="6" fillId="0" borderId="154" xfId="3" applyNumberFormat="1" applyFont="1" applyBorder="1" applyAlignment="1">
      <alignment horizontal="center" vertical="center"/>
    </xf>
    <xf numFmtId="183" fontId="6" fillId="0" borderId="194" xfId="3" applyNumberFormat="1" applyFont="1" applyBorder="1" applyAlignment="1">
      <alignment horizontal="center" vertical="center"/>
    </xf>
    <xf numFmtId="0" fontId="6" fillId="4" borderId="44" xfId="3" applyFont="1" applyFill="1" applyBorder="1" applyAlignment="1">
      <alignment horizontal="center" vertical="center"/>
    </xf>
    <xf numFmtId="0" fontId="6" fillId="4" borderId="86" xfId="3" applyFont="1" applyFill="1" applyBorder="1" applyAlignment="1">
      <alignment horizontal="center" vertical="center"/>
    </xf>
    <xf numFmtId="0" fontId="4" fillId="0" borderId="43" xfId="3" applyFont="1" applyBorder="1" applyAlignment="1">
      <alignment horizontal="center" vertical="center" wrapText="1"/>
    </xf>
    <xf numFmtId="0" fontId="4" fillId="0" borderId="56" xfId="3" applyFont="1" applyBorder="1" applyAlignment="1">
      <alignment horizontal="center" vertical="center" wrapText="1"/>
    </xf>
    <xf numFmtId="0" fontId="4" fillId="0" borderId="43" xfId="3" applyFont="1" applyBorder="1" applyAlignment="1">
      <alignment horizontal="center" vertical="center"/>
    </xf>
    <xf numFmtId="0" fontId="4" fillId="0" borderId="83" xfId="3" applyFont="1" applyBorder="1" applyAlignment="1">
      <alignment horizontal="center" vertical="center"/>
    </xf>
    <xf numFmtId="0" fontId="4" fillId="0" borderId="56" xfId="3" applyFont="1" applyBorder="1" applyAlignment="1">
      <alignment horizontal="center" vertical="center"/>
    </xf>
    <xf numFmtId="0" fontId="4" fillId="0" borderId="84" xfId="3" applyFont="1" applyBorder="1" applyAlignment="1">
      <alignment horizontal="center" vertical="center"/>
    </xf>
    <xf numFmtId="0" fontId="6" fillId="4" borderId="38" xfId="3" applyFont="1" applyFill="1" applyBorder="1" applyAlignment="1">
      <alignment horizontal="center" vertical="center"/>
    </xf>
    <xf numFmtId="0" fontId="6" fillId="4" borderId="36" xfId="3" applyFont="1" applyFill="1" applyBorder="1" applyAlignment="1">
      <alignment horizontal="center" vertical="center"/>
    </xf>
    <xf numFmtId="0" fontId="6" fillId="4" borderId="35" xfId="3" applyFont="1" applyFill="1" applyBorder="1" applyAlignment="1">
      <alignment horizontal="center" vertical="center"/>
    </xf>
    <xf numFmtId="0" fontId="4" fillId="0" borderId="10" xfId="3" applyFont="1" applyBorder="1" applyAlignment="1">
      <alignment horizontal="center" vertical="center"/>
    </xf>
    <xf numFmtId="0" fontId="4" fillId="0" borderId="33" xfId="3" applyFont="1" applyBorder="1" applyAlignment="1">
      <alignment horizontal="center" vertical="center"/>
    </xf>
    <xf numFmtId="0" fontId="4" fillId="0" borderId="15" xfId="3" applyFont="1" applyBorder="1" applyAlignment="1">
      <alignment horizontal="center" vertical="center"/>
    </xf>
    <xf numFmtId="0" fontId="4" fillId="0" borderId="34" xfId="3" applyFont="1" applyBorder="1" applyAlignment="1">
      <alignment horizontal="center" vertical="center"/>
    </xf>
    <xf numFmtId="0" fontId="4" fillId="0" borderId="0" xfId="3" applyFont="1" applyAlignment="1">
      <alignment horizontal="center" vertical="center"/>
    </xf>
    <xf numFmtId="0" fontId="4" fillId="0" borderId="25" xfId="3" applyFont="1" applyBorder="1" applyAlignment="1">
      <alignment horizontal="center" vertical="center"/>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34" xfId="3" applyFont="1" applyBorder="1" applyAlignment="1">
      <alignment horizontal="center" vertical="center" wrapText="1"/>
    </xf>
    <xf numFmtId="0" fontId="4" fillId="0" borderId="9" xfId="3" applyFont="1" applyBorder="1" applyAlignment="1">
      <alignment horizontal="center" vertical="center" wrapText="1"/>
    </xf>
    <xf numFmtId="0" fontId="4" fillId="0" borderId="0" xfId="3" applyFont="1" applyAlignment="1">
      <alignment horizontal="center" vertical="center" wrapText="1"/>
    </xf>
    <xf numFmtId="0" fontId="4" fillId="0" borderId="25" xfId="3" applyFont="1" applyBorder="1" applyAlignment="1">
      <alignment horizontal="center" vertical="center" wrapText="1"/>
    </xf>
    <xf numFmtId="0" fontId="4" fillId="0" borderId="14" xfId="3" applyFont="1" applyBorder="1" applyAlignment="1">
      <alignment horizontal="center" vertical="center"/>
    </xf>
    <xf numFmtId="0" fontId="4" fillId="0" borderId="11" xfId="3" applyFont="1" applyBorder="1" applyAlignment="1">
      <alignment horizontal="center" vertical="center"/>
    </xf>
    <xf numFmtId="0" fontId="4" fillId="0" borderId="9" xfId="3" applyFont="1" applyBorder="1" applyAlignment="1">
      <alignment horizontal="center" vertical="center"/>
    </xf>
    <xf numFmtId="0" fontId="4" fillId="0" borderId="13" xfId="3" applyFont="1" applyBorder="1" applyAlignment="1">
      <alignment horizontal="center" vertical="center"/>
    </xf>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4" fillId="0" borderId="4" xfId="3" applyFont="1" applyBorder="1" applyAlignment="1">
      <alignment horizontal="center" vertical="center" wrapText="1"/>
    </xf>
    <xf numFmtId="0" fontId="5" fillId="0" borderId="3" xfId="3" applyFont="1" applyBorder="1" applyAlignment="1">
      <alignment horizontal="center" vertical="center" textRotation="255"/>
    </xf>
    <xf numFmtId="0" fontId="5" fillId="0" borderId="10" xfId="3" applyFont="1" applyBorder="1" applyAlignment="1">
      <alignment horizontal="center" vertical="center" textRotation="255"/>
    </xf>
    <xf numFmtId="0" fontId="6" fillId="4" borderId="1" xfId="3" applyFont="1" applyFill="1" applyBorder="1" applyAlignment="1">
      <alignment horizontal="center" vertical="center" shrinkToFit="1"/>
    </xf>
    <xf numFmtId="0" fontId="6" fillId="4" borderId="43" xfId="3" applyFont="1" applyFill="1" applyBorder="1" applyAlignment="1">
      <alignment horizontal="center" vertical="center" shrinkToFit="1"/>
    </xf>
    <xf numFmtId="0" fontId="6" fillId="4" borderId="43" xfId="3" applyFont="1" applyFill="1" applyBorder="1" applyAlignment="1">
      <alignment horizontal="center" vertical="center"/>
    </xf>
    <xf numFmtId="0" fontId="6" fillId="4" borderId="83" xfId="3" applyFont="1" applyFill="1" applyBorder="1" applyAlignment="1">
      <alignment horizontal="center" vertical="center"/>
    </xf>
    <xf numFmtId="0" fontId="6" fillId="0" borderId="37" xfId="3" applyFont="1" applyBorder="1" applyAlignment="1">
      <alignment horizontal="center" vertical="center"/>
    </xf>
    <xf numFmtId="0" fontId="6" fillId="0" borderId="224" xfId="3" applyFont="1" applyBorder="1" applyAlignment="1">
      <alignment horizontal="center" vertical="center"/>
    </xf>
    <xf numFmtId="183" fontId="6" fillId="0" borderId="224" xfId="3" applyNumberFormat="1" applyFont="1" applyBorder="1" applyAlignment="1">
      <alignment horizontal="center" vertical="center" shrinkToFit="1"/>
    </xf>
    <xf numFmtId="183" fontId="6" fillId="0" borderId="222" xfId="3" applyNumberFormat="1" applyFont="1" applyBorder="1" applyAlignment="1">
      <alignment horizontal="center" vertical="center"/>
    </xf>
    <xf numFmtId="183" fontId="6" fillId="0" borderId="221" xfId="3" applyNumberFormat="1" applyFont="1" applyBorder="1" applyAlignment="1">
      <alignment horizontal="center" vertical="center"/>
    </xf>
    <xf numFmtId="183" fontId="6" fillId="0" borderId="223" xfId="3" applyNumberFormat="1" applyFont="1" applyBorder="1" applyAlignment="1">
      <alignment horizontal="center" vertical="center"/>
    </xf>
    <xf numFmtId="179" fontId="4" fillId="0" borderId="222" xfId="3" applyNumberFormat="1" applyFont="1" applyBorder="1" applyAlignment="1">
      <alignment horizontal="center" vertical="center"/>
    </xf>
    <xf numFmtId="179" fontId="4" fillId="0" borderId="221" xfId="3" applyNumberFormat="1" applyFont="1" applyBorder="1" applyAlignment="1">
      <alignment horizontal="center" vertical="center"/>
    </xf>
    <xf numFmtId="0" fontId="4" fillId="0" borderId="220" xfId="3" applyFont="1" applyBorder="1" applyAlignment="1">
      <alignment horizontal="center" vertical="center"/>
    </xf>
    <xf numFmtId="0" fontId="4" fillId="0" borderId="219" xfId="3" applyFont="1" applyBorder="1" applyAlignment="1">
      <alignment horizontal="center" vertical="center"/>
    </xf>
    <xf numFmtId="0" fontId="6" fillId="0" borderId="6" xfId="3" applyFont="1" applyBorder="1" applyAlignment="1">
      <alignment horizontal="center" vertical="center"/>
    </xf>
    <xf numFmtId="0" fontId="6" fillId="0" borderId="54" xfId="3" applyFont="1" applyBorder="1" applyAlignment="1">
      <alignment horizontal="center" vertical="center"/>
    </xf>
    <xf numFmtId="183" fontId="6" fillId="0" borderId="54" xfId="3" applyNumberFormat="1" applyFont="1" applyBorder="1" applyAlignment="1">
      <alignment horizontal="center" vertical="center"/>
    </xf>
    <xf numFmtId="183" fontId="6" fillId="0" borderId="7" xfId="3" applyNumberFormat="1" applyFont="1" applyBorder="1" applyAlignment="1">
      <alignment horizontal="center" vertical="center"/>
    </xf>
    <xf numFmtId="0" fontId="4" fillId="0" borderId="54" xfId="3" applyFont="1" applyBorder="1" applyAlignment="1">
      <alignment horizontal="center" vertical="center" shrinkToFit="1"/>
    </xf>
    <xf numFmtId="0" fontId="4" fillId="0" borderId="85" xfId="3" applyFont="1" applyBorder="1" applyAlignment="1">
      <alignment horizontal="center" vertical="center" shrinkToFit="1"/>
    </xf>
    <xf numFmtId="0" fontId="5" fillId="0" borderId="95" xfId="3" applyFont="1" applyBorder="1" applyAlignment="1">
      <alignment horizontal="center" vertical="center" textRotation="255"/>
    </xf>
    <xf numFmtId="0" fontId="5" fillId="0" borderId="94" xfId="3" applyFont="1" applyBorder="1" applyAlignment="1">
      <alignment horizontal="center" vertical="center" textRotation="255"/>
    </xf>
    <xf numFmtId="0" fontId="5" fillId="0" borderId="93" xfId="3" applyFont="1" applyBorder="1" applyAlignment="1">
      <alignment horizontal="center" vertical="center" textRotation="255"/>
    </xf>
    <xf numFmtId="0" fontId="6" fillId="4" borderId="191" xfId="3" applyFont="1" applyFill="1" applyBorder="1" applyAlignment="1">
      <alignment horizontal="center" vertical="center" shrinkToFit="1"/>
    </xf>
    <xf numFmtId="0" fontId="6" fillId="0" borderId="191" xfId="3" applyFont="1" applyBorder="1" applyAlignment="1">
      <alignment horizontal="center" vertical="center"/>
    </xf>
    <xf numFmtId="177" fontId="6" fillId="0" borderId="224" xfId="3" applyNumberFormat="1" applyFont="1" applyBorder="1" applyAlignment="1">
      <alignment horizontal="center" vertical="center"/>
    </xf>
    <xf numFmtId="182" fontId="4" fillId="0" borderId="224" xfId="3" applyNumberFormat="1" applyFont="1" applyBorder="1" applyAlignment="1">
      <alignment horizontal="center" vertical="center"/>
    </xf>
    <xf numFmtId="0" fontId="4" fillId="0" borderId="224" xfId="3" applyFont="1" applyBorder="1" applyAlignment="1">
      <alignment horizontal="center" vertical="center"/>
    </xf>
    <xf numFmtId="0" fontId="4" fillId="4" borderId="47" xfId="3" applyFont="1" applyFill="1" applyBorder="1" applyAlignment="1">
      <alignment horizontal="center" vertical="center" shrinkToFit="1"/>
    </xf>
    <xf numFmtId="0" fontId="4" fillId="4" borderId="56" xfId="3" applyFont="1" applyFill="1" applyBorder="1" applyAlignment="1">
      <alignment horizontal="center" vertical="center" shrinkToFit="1"/>
    </xf>
    <xf numFmtId="0" fontId="6" fillId="0" borderId="192" xfId="3" applyFont="1" applyBorder="1" applyAlignment="1">
      <alignment horizontal="center" vertical="center"/>
    </xf>
    <xf numFmtId="0" fontId="6" fillId="4" borderId="154" xfId="3" applyFont="1" applyFill="1" applyBorder="1" applyAlignment="1">
      <alignment horizontal="center" vertical="center" shrinkToFit="1"/>
    </xf>
    <xf numFmtId="0" fontId="6" fillId="4" borderId="194" xfId="3" applyFont="1" applyFill="1" applyBorder="1" applyAlignment="1">
      <alignment horizontal="center" vertical="center"/>
    </xf>
    <xf numFmtId="0" fontId="6" fillId="4" borderId="193" xfId="3" applyFont="1" applyFill="1" applyBorder="1" applyAlignment="1">
      <alignment horizontal="center" vertical="center"/>
    </xf>
    <xf numFmtId="0" fontId="6" fillId="4" borderId="200" xfId="3" applyFont="1" applyFill="1" applyBorder="1" applyAlignment="1">
      <alignment horizontal="center" vertical="center"/>
    </xf>
    <xf numFmtId="0" fontId="6" fillId="0" borderId="47" xfId="3" applyFont="1" applyBorder="1" applyAlignment="1">
      <alignment horizontal="center" vertical="center"/>
    </xf>
    <xf numFmtId="0" fontId="6" fillId="0" borderId="56" xfId="3" applyFont="1" applyBorder="1" applyAlignment="1">
      <alignment horizontal="center" vertical="center"/>
    </xf>
    <xf numFmtId="183" fontId="6" fillId="0" borderId="56" xfId="3" applyNumberFormat="1" applyFont="1" applyBorder="1" applyAlignment="1">
      <alignment horizontal="center" vertical="center"/>
    </xf>
    <xf numFmtId="0" fontId="4" fillId="0" borderId="5" xfId="3" applyFont="1" applyBorder="1" applyAlignment="1">
      <alignment horizontal="center" vertical="center" shrinkToFit="1"/>
    </xf>
    <xf numFmtId="0" fontId="4" fillId="0" borderId="46" xfId="3" applyFont="1" applyBorder="1" applyAlignment="1">
      <alignment horizontal="center" vertical="center" shrinkToFit="1"/>
    </xf>
    <xf numFmtId="0" fontId="4" fillId="0" borderId="45" xfId="3" applyFont="1" applyBorder="1" applyAlignment="1">
      <alignment horizontal="center" vertical="center" shrinkToFit="1"/>
    </xf>
    <xf numFmtId="0" fontId="6" fillId="4" borderId="50" xfId="3" applyFont="1" applyFill="1" applyBorder="1" applyAlignment="1">
      <alignment horizontal="center" vertical="center" shrinkToFit="1"/>
    </xf>
    <xf numFmtId="0" fontId="6" fillId="4" borderId="2" xfId="3" applyFont="1" applyFill="1" applyBorder="1" applyAlignment="1">
      <alignment horizontal="center" vertical="center"/>
    </xf>
    <xf numFmtId="0" fontId="6" fillId="4" borderId="49" xfId="3" applyFont="1" applyFill="1" applyBorder="1" applyAlignment="1">
      <alignment horizontal="center" vertical="center"/>
    </xf>
    <xf numFmtId="0" fontId="6" fillId="4" borderId="48" xfId="3" applyFont="1" applyFill="1" applyBorder="1" applyAlignment="1">
      <alignment horizontal="center" vertical="center"/>
    </xf>
    <xf numFmtId="0" fontId="6" fillId="0" borderId="32" xfId="3" applyFont="1" applyBorder="1" applyAlignment="1">
      <alignment horizontal="center" vertical="center"/>
    </xf>
    <xf numFmtId="177" fontId="6" fillId="0" borderId="9" xfId="3" applyNumberFormat="1" applyFont="1" applyBorder="1" applyAlignment="1">
      <alignment horizontal="center" vertical="center" shrinkToFit="1"/>
    </xf>
    <xf numFmtId="177" fontId="6" fillId="0" borderId="0" xfId="3" applyNumberFormat="1" applyFont="1" applyAlignment="1">
      <alignment horizontal="center" vertical="center" shrinkToFit="1"/>
    </xf>
    <xf numFmtId="177" fontId="6" fillId="0" borderId="25" xfId="3" applyNumberFormat="1" applyFont="1" applyBorder="1" applyAlignment="1">
      <alignment horizontal="center" vertical="center" shrinkToFit="1"/>
    </xf>
    <xf numFmtId="179" fontId="4" fillId="0" borderId="9" xfId="3" applyNumberFormat="1" applyFont="1" applyBorder="1" applyAlignment="1">
      <alignment horizontal="center" vertical="center" shrinkToFit="1"/>
    </xf>
    <xf numFmtId="179" fontId="4" fillId="0" borderId="0" xfId="3" applyNumberFormat="1" applyFont="1" applyAlignment="1">
      <alignment horizontal="center" vertical="center" shrinkToFit="1"/>
    </xf>
    <xf numFmtId="179" fontId="4" fillId="0" borderId="25" xfId="3" applyNumberFormat="1" applyFont="1" applyBorder="1" applyAlignment="1">
      <alignment horizontal="center" vertical="center" shrinkToFit="1"/>
    </xf>
    <xf numFmtId="0" fontId="6" fillId="4" borderId="199" xfId="3" applyFont="1" applyFill="1" applyBorder="1" applyAlignment="1">
      <alignment horizontal="center" vertical="center" shrinkToFit="1"/>
    </xf>
    <xf numFmtId="0" fontId="4" fillId="0" borderId="7" xfId="3" applyFont="1" applyBorder="1" applyAlignment="1">
      <alignment horizontal="center" vertical="center" shrinkToFit="1"/>
    </xf>
    <xf numFmtId="0" fontId="4" fillId="0" borderId="31" xfId="3" applyFont="1" applyBorder="1" applyAlignment="1">
      <alignment horizontal="center" vertical="center" shrinkToFit="1"/>
    </xf>
    <xf numFmtId="0" fontId="4" fillId="0" borderId="30" xfId="3" applyFont="1" applyBorder="1" applyAlignment="1">
      <alignment horizontal="center" vertical="center" shrinkToFit="1"/>
    </xf>
    <xf numFmtId="0" fontId="4" fillId="0" borderId="190" xfId="3" applyFont="1" applyBorder="1" applyAlignment="1">
      <alignment horizontal="center" vertical="center" shrinkToFit="1"/>
    </xf>
    <xf numFmtId="0" fontId="4" fillId="0" borderId="189" xfId="3" applyFont="1" applyBorder="1" applyAlignment="1">
      <alignment horizontal="center" vertical="center" shrinkToFit="1"/>
    </xf>
    <xf numFmtId="0" fontId="4" fillId="0" borderId="188" xfId="3" applyFont="1" applyBorder="1" applyAlignment="1">
      <alignment horizontal="center" vertical="center" shrinkToFit="1"/>
    </xf>
    <xf numFmtId="0" fontId="6" fillId="0" borderId="50" xfId="3" applyFont="1" applyBorder="1" applyAlignment="1">
      <alignment horizontal="center" vertical="center"/>
    </xf>
    <xf numFmtId="0" fontId="6" fillId="0" borderId="43" xfId="3" applyFont="1" applyBorder="1" applyAlignment="1">
      <alignment horizontal="center" vertical="center"/>
    </xf>
    <xf numFmtId="0" fontId="4" fillId="0" borderId="194" xfId="3" applyFont="1" applyBorder="1" applyAlignment="1">
      <alignment horizontal="center" vertical="center" shrinkToFit="1"/>
    </xf>
    <xf numFmtId="0" fontId="4" fillId="0" borderId="193" xfId="3" applyFont="1" applyBorder="1" applyAlignment="1">
      <alignment horizontal="center" vertical="center" shrinkToFit="1"/>
    </xf>
    <xf numFmtId="0" fontId="4" fillId="0" borderId="200" xfId="3" applyFont="1" applyBorder="1" applyAlignment="1">
      <alignment horizontal="center" vertical="center" shrinkToFit="1"/>
    </xf>
    <xf numFmtId="49" fontId="116" fillId="0" borderId="0" xfId="59" applyNumberFormat="1" applyFont="1" applyAlignment="1">
      <alignment horizontal="center" vertical="center"/>
    </xf>
    <xf numFmtId="177" fontId="6" fillId="0" borderId="14" xfId="3" applyNumberFormat="1" applyFont="1" applyBorder="1" applyAlignment="1">
      <alignment horizontal="center" vertical="center" shrinkToFit="1"/>
    </xf>
    <xf numFmtId="177" fontId="6" fillId="0" borderId="15" xfId="3" applyNumberFormat="1" applyFont="1" applyBorder="1" applyAlignment="1">
      <alignment horizontal="center" vertical="center" shrinkToFit="1"/>
    </xf>
    <xf numFmtId="177" fontId="6" fillId="0" borderId="34" xfId="3" applyNumberFormat="1" applyFont="1" applyBorder="1" applyAlignment="1">
      <alignment horizontal="center" vertical="center" shrinkToFit="1"/>
    </xf>
    <xf numFmtId="177" fontId="6" fillId="0" borderId="22" xfId="3" applyNumberFormat="1" applyFont="1" applyBorder="1" applyAlignment="1">
      <alignment horizontal="center" vertical="center" shrinkToFit="1"/>
    </xf>
    <xf numFmtId="177" fontId="6" fillId="0" borderId="21" xfId="3" applyNumberFormat="1" applyFont="1" applyBorder="1" applyAlignment="1">
      <alignment horizontal="center" vertical="center" shrinkToFit="1"/>
    </xf>
    <xf numFmtId="177" fontId="6" fillId="0" borderId="23" xfId="3" applyNumberFormat="1" applyFont="1" applyBorder="1" applyAlignment="1">
      <alignment horizontal="center" vertical="center" shrinkToFit="1"/>
    </xf>
    <xf numFmtId="182" fontId="4" fillId="0" borderId="14" xfId="3" applyNumberFormat="1" applyFont="1" applyBorder="1" applyAlignment="1">
      <alignment horizontal="center" vertical="center" shrinkToFit="1"/>
    </xf>
    <xf numFmtId="182" fontId="4" fillId="0" borderId="15" xfId="3" applyNumberFormat="1" applyFont="1" applyBorder="1" applyAlignment="1">
      <alignment horizontal="center" vertical="center" shrinkToFit="1"/>
    </xf>
    <xf numFmtId="182" fontId="4" fillId="0" borderId="34" xfId="3" applyNumberFormat="1" applyFont="1" applyBorder="1" applyAlignment="1">
      <alignment horizontal="center" vertical="center" shrinkToFit="1"/>
    </xf>
    <xf numFmtId="182" fontId="4" fillId="0" borderId="9" xfId="3" applyNumberFormat="1" applyFont="1" applyBorder="1" applyAlignment="1">
      <alignment horizontal="center" vertical="center" shrinkToFit="1"/>
    </xf>
    <xf numFmtId="182" fontId="4" fillId="0" borderId="0" xfId="3" applyNumberFormat="1" applyFont="1" applyAlignment="1">
      <alignment horizontal="center" vertical="center" shrinkToFit="1"/>
    </xf>
    <xf numFmtId="182" fontId="4" fillId="0" borderId="25" xfId="3" applyNumberFormat="1" applyFont="1" applyBorder="1" applyAlignment="1">
      <alignment horizontal="center" vertical="center" shrinkToFit="1"/>
    </xf>
    <xf numFmtId="182" fontId="4" fillId="0" borderId="22" xfId="3" applyNumberFormat="1" applyFont="1" applyBorder="1" applyAlignment="1">
      <alignment horizontal="center" vertical="center" shrinkToFit="1"/>
    </xf>
    <xf numFmtId="182" fontId="4" fillId="0" borderId="21" xfId="3" applyNumberFormat="1" applyFont="1" applyBorder="1" applyAlignment="1">
      <alignment horizontal="center" vertical="center" shrinkToFit="1"/>
    </xf>
    <xf numFmtId="182" fontId="4" fillId="0" borderId="23" xfId="3" applyNumberFormat="1" applyFont="1" applyBorder="1" applyAlignment="1">
      <alignment horizontal="center" vertical="center" shrinkToFit="1"/>
    </xf>
    <xf numFmtId="0" fontId="4" fillId="0" borderId="2" xfId="3" applyFont="1" applyBorder="1" applyAlignment="1">
      <alignment horizontal="center" vertical="center" shrinkToFit="1"/>
    </xf>
    <xf numFmtId="0" fontId="4" fillId="0" borderId="49" xfId="3" applyFont="1" applyBorder="1" applyAlignment="1">
      <alignment horizontal="center" vertical="center" shrinkToFit="1"/>
    </xf>
    <xf numFmtId="0" fontId="4" fillId="0" borderId="48" xfId="3" applyFont="1" applyBorder="1" applyAlignment="1">
      <alignment horizontal="center" vertical="center" shrinkToFit="1"/>
    </xf>
    <xf numFmtId="183" fontId="6" fillId="0" borderId="107" xfId="3" applyNumberFormat="1" applyFont="1" applyBorder="1" applyAlignment="1">
      <alignment horizontal="center" vertical="center" shrinkToFit="1"/>
    </xf>
    <xf numFmtId="183" fontId="6" fillId="0" borderId="105" xfId="3" applyNumberFormat="1" applyFont="1" applyBorder="1" applyAlignment="1">
      <alignment horizontal="center" vertical="center" shrinkToFit="1"/>
    </xf>
    <xf numFmtId="183" fontId="6" fillId="0" borderId="106" xfId="3" applyNumberFormat="1" applyFont="1" applyBorder="1" applyAlignment="1">
      <alignment horizontal="center" vertical="center" shrinkToFit="1"/>
    </xf>
    <xf numFmtId="183" fontId="6" fillId="0" borderId="104" xfId="3" applyNumberFormat="1" applyFont="1" applyBorder="1" applyAlignment="1">
      <alignment horizontal="center" vertical="center" shrinkToFit="1"/>
    </xf>
    <xf numFmtId="183" fontId="6" fillId="0" borderId="102" xfId="3" applyNumberFormat="1" applyFont="1" applyBorder="1" applyAlignment="1">
      <alignment horizontal="center" vertical="center" shrinkToFit="1"/>
    </xf>
    <xf numFmtId="183" fontId="6" fillId="0" borderId="103" xfId="3" applyNumberFormat="1" applyFont="1" applyBorder="1" applyAlignment="1">
      <alignment horizontal="center" vertical="center" shrinkToFit="1"/>
    </xf>
    <xf numFmtId="0" fontId="116" fillId="0" borderId="0" xfId="59" applyFont="1" applyAlignment="1">
      <alignment horizontal="center" vertical="center"/>
    </xf>
    <xf numFmtId="0" fontId="4" fillId="0" borderId="51" xfId="3" applyFont="1" applyBorder="1" applyAlignment="1">
      <alignment horizontal="center" vertical="center" shrinkToFit="1"/>
    </xf>
    <xf numFmtId="0" fontId="4" fillId="0" borderId="36" xfId="3" applyFont="1" applyBorder="1" applyAlignment="1">
      <alignment horizontal="center" vertical="center" shrinkToFit="1"/>
    </xf>
    <xf numFmtId="0" fontId="4" fillId="0" borderId="35" xfId="3" applyFont="1" applyBorder="1" applyAlignment="1">
      <alignment horizontal="center" vertical="center" shrinkToFit="1"/>
    </xf>
    <xf numFmtId="0" fontId="8" fillId="0" borderId="96" xfId="3" applyFont="1" applyBorder="1" applyAlignment="1">
      <alignment horizontal="center" vertical="center" textRotation="255" wrapText="1"/>
    </xf>
    <xf numFmtId="0" fontId="8" fillId="0" borderId="120" xfId="3" applyFont="1" applyBorder="1" applyAlignment="1">
      <alignment horizontal="center" vertical="center" textRotation="255"/>
    </xf>
    <xf numFmtId="0" fontId="6" fillId="4" borderId="49" xfId="3" applyFont="1" applyFill="1" applyBorder="1" applyAlignment="1">
      <alignment horizontal="center" vertical="center" shrinkToFit="1"/>
    </xf>
    <xf numFmtId="0" fontId="6" fillId="4" borderId="2" xfId="3" applyFont="1" applyFill="1" applyBorder="1" applyAlignment="1">
      <alignment horizontal="center" vertical="center" shrinkToFit="1"/>
    </xf>
    <xf numFmtId="0" fontId="6" fillId="0" borderId="49" xfId="3" applyFont="1" applyBorder="1" applyAlignment="1">
      <alignment horizontal="center" vertical="center"/>
    </xf>
    <xf numFmtId="183" fontId="6" fillId="0" borderId="2" xfId="3" applyNumberFormat="1" applyFont="1" applyBorder="1" applyAlignment="1">
      <alignment horizontal="center" vertical="center"/>
    </xf>
    <xf numFmtId="183" fontId="6" fillId="0" borderId="49" xfId="3" applyNumberFormat="1" applyFont="1" applyBorder="1" applyAlignment="1">
      <alignment horizontal="center" vertical="center"/>
    </xf>
    <xf numFmtId="183" fontId="6" fillId="0" borderId="50" xfId="3" applyNumberFormat="1" applyFont="1" applyBorder="1" applyAlignment="1">
      <alignment horizontal="center" vertical="center"/>
    </xf>
    <xf numFmtId="183" fontId="6" fillId="0" borderId="228" xfId="3" applyNumberFormat="1" applyFont="1" applyBorder="1" applyAlignment="1">
      <alignment horizontal="center" vertical="center" shrinkToFit="1"/>
    </xf>
    <xf numFmtId="183" fontId="6" fillId="0" borderId="227" xfId="3" applyNumberFormat="1" applyFont="1" applyBorder="1" applyAlignment="1">
      <alignment horizontal="center" vertical="center" shrinkToFit="1"/>
    </xf>
    <xf numFmtId="183" fontId="6" fillId="0" borderId="226" xfId="3" applyNumberFormat="1" applyFont="1" applyBorder="1" applyAlignment="1">
      <alignment horizontal="center" vertical="center" shrinkToFit="1"/>
    </xf>
    <xf numFmtId="0" fontId="6" fillId="4" borderId="189" xfId="3" applyFont="1" applyFill="1" applyBorder="1" applyAlignment="1">
      <alignment horizontal="center" vertical="center" shrinkToFit="1"/>
    </xf>
    <xf numFmtId="0" fontId="6" fillId="4" borderId="190" xfId="3" applyFont="1" applyFill="1" applyBorder="1" applyAlignment="1">
      <alignment horizontal="center" vertical="center" shrinkToFit="1"/>
    </xf>
    <xf numFmtId="0" fontId="6" fillId="0" borderId="189" xfId="3" applyFont="1" applyBorder="1" applyAlignment="1">
      <alignment horizontal="center" vertical="center"/>
    </xf>
    <xf numFmtId="183" fontId="6" fillId="0" borderId="189" xfId="3" applyNumberFormat="1" applyFont="1" applyBorder="1" applyAlignment="1">
      <alignment horizontal="center" vertical="center"/>
    </xf>
    <xf numFmtId="183" fontId="6" fillId="0" borderId="191" xfId="3" applyNumberFormat="1" applyFont="1" applyBorder="1" applyAlignment="1">
      <alignment horizontal="center" vertical="center"/>
    </xf>
    <xf numFmtId="0" fontId="5" fillId="0" borderId="229" xfId="3" applyFont="1" applyBorder="1" applyAlignment="1">
      <alignment horizontal="center" vertical="center" textRotation="255"/>
    </xf>
    <xf numFmtId="0" fontId="5" fillId="0" borderId="24" xfId="3" applyFont="1" applyBorder="1" applyAlignment="1">
      <alignment horizontal="center" vertical="center" textRotation="255"/>
    </xf>
    <xf numFmtId="0" fontId="6" fillId="4" borderId="36" xfId="3" applyFont="1" applyFill="1" applyBorder="1" applyAlignment="1">
      <alignment horizontal="center" vertical="center" shrinkToFit="1"/>
    </xf>
    <xf numFmtId="0" fontId="6" fillId="4" borderId="37" xfId="3" applyFont="1" applyFill="1" applyBorder="1" applyAlignment="1">
      <alignment horizontal="center" vertical="center" shrinkToFit="1"/>
    </xf>
    <xf numFmtId="0" fontId="6" fillId="4" borderId="51" xfId="3" applyFont="1" applyFill="1" applyBorder="1" applyAlignment="1">
      <alignment horizontal="center" vertical="center" shrinkToFit="1"/>
    </xf>
    <xf numFmtId="0" fontId="6" fillId="4" borderId="51" xfId="3" applyFont="1" applyFill="1" applyBorder="1" applyAlignment="1">
      <alignment horizontal="center" vertical="center"/>
    </xf>
    <xf numFmtId="0" fontId="6" fillId="4" borderId="193" xfId="3" applyFont="1" applyFill="1" applyBorder="1" applyAlignment="1">
      <alignment horizontal="center" vertical="center" shrinkToFit="1"/>
    </xf>
    <xf numFmtId="0" fontId="6" fillId="4" borderId="192" xfId="3" applyFont="1" applyFill="1" applyBorder="1" applyAlignment="1">
      <alignment horizontal="center" vertical="center" shrinkToFit="1"/>
    </xf>
    <xf numFmtId="183" fontId="6" fillId="0" borderId="43" xfId="3" applyNumberFormat="1" applyFont="1" applyBorder="1" applyAlignment="1">
      <alignment horizontal="center" vertical="center"/>
    </xf>
    <xf numFmtId="49" fontId="37" fillId="0" borderId="190" xfId="3" applyNumberFormat="1" applyFont="1" applyBorder="1" applyAlignment="1">
      <alignment horizontal="center" vertical="center"/>
    </xf>
    <xf numFmtId="49" fontId="37" fillId="0" borderId="189" xfId="3" applyNumberFormat="1" applyFont="1" applyBorder="1" applyAlignment="1">
      <alignment horizontal="center" vertical="center"/>
    </xf>
    <xf numFmtId="49" fontId="37" fillId="0" borderId="191" xfId="3" applyNumberFormat="1" applyFont="1" applyBorder="1" applyAlignment="1">
      <alignment horizontal="center" vertical="center"/>
    </xf>
    <xf numFmtId="0" fontId="119" fillId="0" borderId="190" xfId="59" applyFont="1" applyBorder="1" applyAlignment="1">
      <alignment horizontal="center" vertical="center" shrinkToFit="1"/>
    </xf>
    <xf numFmtId="0" fontId="119" fillId="0" borderId="189" xfId="59" applyFont="1" applyBorder="1" applyAlignment="1">
      <alignment horizontal="center" vertical="center" shrinkToFit="1"/>
    </xf>
    <xf numFmtId="0" fontId="119" fillId="0" borderId="191" xfId="59" applyFont="1" applyBorder="1" applyAlignment="1">
      <alignment horizontal="center" vertical="center" shrinkToFit="1"/>
    </xf>
    <xf numFmtId="0" fontId="4" fillId="0" borderId="22" xfId="3" applyFont="1" applyBorder="1" applyAlignment="1">
      <alignment horizontal="center" vertical="center"/>
    </xf>
    <xf numFmtId="0" fontId="4" fillId="0" borderId="21" xfId="3" applyFont="1" applyBorder="1" applyAlignment="1">
      <alignment horizontal="center" vertical="center"/>
    </xf>
    <xf numFmtId="0" fontId="4" fillId="0" borderId="20" xfId="3" applyFont="1" applyBorder="1" applyAlignment="1">
      <alignment horizontal="center" vertical="center"/>
    </xf>
    <xf numFmtId="0" fontId="6" fillId="4" borderId="194" xfId="3" applyFont="1" applyFill="1" applyBorder="1" applyAlignment="1">
      <alignment horizontal="center" vertical="center" shrinkToFit="1"/>
    </xf>
    <xf numFmtId="0" fontId="6" fillId="0" borderId="193" xfId="3" applyFont="1" applyBorder="1" applyAlignment="1">
      <alignment horizontal="center" vertical="center"/>
    </xf>
    <xf numFmtId="183" fontId="6" fillId="0" borderId="193" xfId="3" applyNumberFormat="1" applyFont="1" applyBorder="1" applyAlignment="1">
      <alignment horizontal="center" vertical="center"/>
    </xf>
    <xf numFmtId="183" fontId="6" fillId="0" borderId="192" xfId="3" applyNumberFormat="1" applyFont="1" applyBorder="1" applyAlignment="1">
      <alignment horizontal="center" vertical="center"/>
    </xf>
    <xf numFmtId="0" fontId="6" fillId="0" borderId="36" xfId="3" applyFont="1" applyBorder="1" applyAlignment="1">
      <alignment horizontal="center" vertical="center"/>
    </xf>
    <xf numFmtId="183" fontId="6" fillId="0" borderId="51" xfId="3" applyNumberFormat="1" applyFont="1" applyBorder="1" applyAlignment="1">
      <alignment horizontal="center" vertical="center"/>
    </xf>
    <xf numFmtId="183" fontId="6" fillId="0" borderId="36" xfId="3" applyNumberFormat="1" applyFont="1" applyBorder="1" applyAlignment="1">
      <alignment horizontal="center" vertical="center"/>
    </xf>
    <xf numFmtId="183" fontId="6" fillId="0" borderId="37" xfId="3" applyNumberFormat="1" applyFont="1" applyBorder="1" applyAlignment="1">
      <alignment horizontal="center" vertical="center"/>
    </xf>
    <xf numFmtId="179" fontId="4" fillId="0" borderId="100" xfId="3" applyNumberFormat="1" applyFont="1" applyBorder="1" applyAlignment="1">
      <alignment horizontal="center" vertical="center"/>
    </xf>
    <xf numFmtId="179" fontId="4" fillId="0" borderId="99" xfId="3" applyNumberFormat="1" applyFont="1" applyBorder="1" applyAlignment="1">
      <alignment horizontal="center" vertical="center"/>
    </xf>
    <xf numFmtId="187" fontId="5" fillId="0" borderId="54" xfId="3" applyNumberFormat="1" applyFont="1" applyBorder="1" applyAlignment="1">
      <alignment horizontal="center" vertical="center"/>
    </xf>
    <xf numFmtId="186" fontId="5" fillId="0" borderId="54" xfId="3" applyNumberFormat="1" applyFont="1" applyBorder="1" applyAlignment="1">
      <alignment horizontal="center" vertical="center" wrapText="1"/>
    </xf>
    <xf numFmtId="186" fontId="5" fillId="0" borderId="54" xfId="3" applyNumberFormat="1" applyFont="1" applyBorder="1" applyAlignment="1">
      <alignment horizontal="center" vertical="center"/>
    </xf>
    <xf numFmtId="188" fontId="5" fillId="0" borderId="54" xfId="3" applyNumberFormat="1" applyFont="1" applyBorder="1" applyAlignment="1">
      <alignment horizontal="center" vertical="center"/>
    </xf>
    <xf numFmtId="186" fontId="5" fillId="0" borderId="190" xfId="3" applyNumberFormat="1" applyFont="1" applyBorder="1" applyAlignment="1">
      <alignment horizontal="center" vertical="center"/>
    </xf>
    <xf numFmtId="186" fontId="5" fillId="0" borderId="189" xfId="3" applyNumberFormat="1" applyFont="1" applyBorder="1" applyAlignment="1">
      <alignment horizontal="center" vertical="center"/>
    </xf>
    <xf numFmtId="186" fontId="5" fillId="0" borderId="191" xfId="3" applyNumberFormat="1" applyFont="1" applyBorder="1" applyAlignment="1">
      <alignment horizontal="center" vertical="center"/>
    </xf>
    <xf numFmtId="188" fontId="5" fillId="0" borderId="44" xfId="3" applyNumberFormat="1" applyFont="1" applyBorder="1" applyAlignment="1">
      <alignment horizontal="center" vertical="center"/>
    </xf>
    <xf numFmtId="188" fontId="5" fillId="0" borderId="190" xfId="3" applyNumberFormat="1" applyFont="1" applyBorder="1" applyAlignment="1">
      <alignment horizontal="center" vertical="center"/>
    </xf>
    <xf numFmtId="188" fontId="5" fillId="0" borderId="189" xfId="3" applyNumberFormat="1" applyFont="1" applyBorder="1" applyAlignment="1">
      <alignment horizontal="center" vertical="center"/>
    </xf>
    <xf numFmtId="188" fontId="5" fillId="0" borderId="191" xfId="3" applyNumberFormat="1" applyFont="1" applyBorder="1" applyAlignment="1">
      <alignment horizontal="center" vertical="center"/>
    </xf>
    <xf numFmtId="186" fontId="5" fillId="0" borderId="210" xfId="3" applyNumberFormat="1" applyFont="1" applyBorder="1" applyAlignment="1">
      <alignment horizontal="center" vertical="center"/>
    </xf>
    <xf numFmtId="177" fontId="5" fillId="0" borderId="210" xfId="3" applyNumberFormat="1" applyFont="1" applyBorder="1" applyAlignment="1">
      <alignment horizontal="center" vertical="center"/>
    </xf>
    <xf numFmtId="185" fontId="5" fillId="0" borderId="60" xfId="3" applyNumberFormat="1" applyFont="1" applyBorder="1" applyAlignment="1">
      <alignment horizontal="center" vertical="center"/>
    </xf>
    <xf numFmtId="185" fontId="5" fillId="0" borderId="59" xfId="3" applyNumberFormat="1" applyFont="1" applyBorder="1" applyAlignment="1">
      <alignment horizontal="center" vertical="center"/>
    </xf>
    <xf numFmtId="185" fontId="5" fillId="0" borderId="58" xfId="3" applyNumberFormat="1" applyFont="1" applyBorder="1" applyAlignment="1">
      <alignment horizontal="center" vertical="center"/>
    </xf>
    <xf numFmtId="188" fontId="5" fillId="0" borderId="210" xfId="3" applyNumberFormat="1" applyFont="1" applyBorder="1" applyAlignment="1">
      <alignment horizontal="center" vertical="center"/>
    </xf>
    <xf numFmtId="0" fontId="4" fillId="0" borderId="193" xfId="3" applyFont="1" applyBorder="1" applyAlignment="1">
      <alignment horizontal="left" vertical="center" wrapText="1"/>
    </xf>
    <xf numFmtId="0" fontId="4" fillId="0" borderId="192" xfId="3" applyFont="1" applyBorder="1" applyAlignment="1">
      <alignment horizontal="left" vertical="center" wrapText="1"/>
    </xf>
    <xf numFmtId="0" fontId="4" fillId="0" borderId="0" xfId="3" applyFont="1" applyAlignment="1">
      <alignment horizontal="left" vertical="center" wrapText="1"/>
    </xf>
    <xf numFmtId="0" fontId="4" fillId="0" borderId="25" xfId="3" applyFont="1" applyBorder="1" applyAlignment="1">
      <alignment horizontal="left" vertical="center" wrapText="1"/>
    </xf>
    <xf numFmtId="0" fontId="4" fillId="0" borderId="31" xfId="3" applyFont="1" applyBorder="1" applyAlignment="1">
      <alignment horizontal="left" vertical="center" wrapText="1"/>
    </xf>
    <xf numFmtId="0" fontId="4" fillId="0" borderId="32" xfId="3" applyFont="1" applyBorder="1" applyAlignment="1">
      <alignment horizontal="left" vertical="center" wrapText="1"/>
    </xf>
    <xf numFmtId="0" fontId="4" fillId="33" borderId="193" xfId="3" applyFont="1" applyFill="1" applyBorder="1" applyAlignment="1">
      <alignment horizontal="center" vertical="center" shrinkToFit="1"/>
    </xf>
    <xf numFmtId="0" fontId="4" fillId="32" borderId="193" xfId="3" applyFont="1" applyFill="1" applyBorder="1" applyAlignment="1">
      <alignment horizontal="center" vertical="center"/>
    </xf>
    <xf numFmtId="186" fontId="5" fillId="0" borderId="44" xfId="3" applyNumberFormat="1" applyFont="1" applyBorder="1" applyAlignment="1">
      <alignment horizontal="center" vertical="center"/>
    </xf>
    <xf numFmtId="0" fontId="4" fillId="0" borderId="191" xfId="3" applyFont="1" applyBorder="1" applyAlignment="1">
      <alignment horizontal="center" vertical="center" shrinkToFit="1"/>
    </xf>
    <xf numFmtId="189" fontId="4" fillId="0" borderId="190" xfId="3" applyNumberFormat="1" applyFont="1" applyBorder="1" applyAlignment="1">
      <alignment horizontal="center" vertical="center"/>
    </xf>
    <xf numFmtId="189" fontId="4" fillId="0" borderId="189" xfId="3" applyNumberFormat="1" applyFont="1" applyBorder="1" applyAlignment="1">
      <alignment horizontal="center" vertical="center"/>
    </xf>
    <xf numFmtId="189" fontId="4" fillId="0" borderId="191" xfId="3" applyNumberFormat="1" applyFont="1" applyBorder="1" applyAlignment="1">
      <alignment horizontal="center" vertical="center"/>
    </xf>
    <xf numFmtId="182" fontId="4" fillId="0" borderId="190" xfId="3" applyNumberFormat="1" applyFont="1" applyBorder="1" applyAlignment="1">
      <alignment horizontal="center" vertical="center"/>
    </xf>
    <xf numFmtId="182" fontId="4" fillId="0" borderId="189" xfId="3" applyNumberFormat="1" applyFont="1" applyBorder="1" applyAlignment="1">
      <alignment horizontal="center" vertical="center"/>
    </xf>
    <xf numFmtId="182" fontId="4" fillId="0" borderId="191" xfId="3" applyNumberFormat="1" applyFont="1" applyBorder="1" applyAlignment="1">
      <alignment horizontal="center" vertical="center"/>
    </xf>
    <xf numFmtId="0" fontId="18" fillId="34" borderId="190" xfId="3" applyFont="1" applyFill="1" applyBorder="1" applyAlignment="1">
      <alignment horizontal="center" vertical="center"/>
    </xf>
    <xf numFmtId="0" fontId="18" fillId="34" borderId="189" xfId="3" applyFont="1" applyFill="1" applyBorder="1" applyAlignment="1">
      <alignment horizontal="center" vertical="center"/>
    </xf>
    <xf numFmtId="0" fontId="18" fillId="34" borderId="191" xfId="3" applyFont="1" applyFill="1" applyBorder="1" applyAlignment="1">
      <alignment horizontal="center" vertical="center"/>
    </xf>
    <xf numFmtId="189" fontId="18" fillId="34" borderId="190" xfId="3" applyNumberFormat="1" applyFont="1" applyFill="1" applyBorder="1" applyAlignment="1">
      <alignment horizontal="center" vertical="center"/>
    </xf>
    <xf numFmtId="189" fontId="18" fillId="34" borderId="189" xfId="3" applyNumberFormat="1" applyFont="1" applyFill="1" applyBorder="1" applyAlignment="1">
      <alignment horizontal="center" vertical="center"/>
    </xf>
    <xf numFmtId="189" fontId="18" fillId="34" borderId="191" xfId="3" applyNumberFormat="1" applyFont="1" applyFill="1" applyBorder="1" applyAlignment="1">
      <alignment horizontal="center" vertical="center"/>
    </xf>
    <xf numFmtId="0" fontId="18" fillId="34" borderId="44" xfId="3" applyFont="1" applyFill="1" applyBorder="1" applyAlignment="1">
      <alignment horizontal="center" vertical="center"/>
    </xf>
    <xf numFmtId="182" fontId="4" fillId="0" borderId="44" xfId="3" applyNumberFormat="1" applyFont="1" applyBorder="1" applyAlignment="1">
      <alignment horizontal="center" vertical="center"/>
    </xf>
    <xf numFmtId="1" fontId="18" fillId="34" borderId="44" xfId="3" applyNumberFormat="1" applyFont="1" applyFill="1" applyBorder="1" applyAlignment="1">
      <alignment horizontal="center" vertical="center"/>
    </xf>
    <xf numFmtId="0" fontId="7" fillId="0" borderId="190" xfId="3" applyFont="1" applyBorder="1" applyAlignment="1">
      <alignment horizontal="center" vertical="center" wrapText="1"/>
    </xf>
    <xf numFmtId="0" fontId="7" fillId="0" borderId="189" xfId="3" applyFont="1" applyBorder="1" applyAlignment="1">
      <alignment horizontal="center" vertical="center" wrapText="1"/>
    </xf>
    <xf numFmtId="0" fontId="7" fillId="0" borderId="191" xfId="3" applyFont="1" applyBorder="1" applyAlignment="1">
      <alignment horizontal="center" vertical="center" wrapText="1"/>
    </xf>
    <xf numFmtId="189" fontId="4" fillId="0" borderId="0" xfId="3" applyNumberFormat="1" applyFont="1" applyAlignment="1">
      <alignment horizontal="center" vertical="center"/>
    </xf>
    <xf numFmtId="0" fontId="4" fillId="0" borderId="190" xfId="3" applyFont="1" applyBorder="1" applyAlignment="1">
      <alignment horizontal="center" vertical="center"/>
    </xf>
    <xf numFmtId="0" fontId="4" fillId="0" borderId="189" xfId="3" applyFont="1" applyBorder="1" applyAlignment="1">
      <alignment horizontal="center" vertical="center"/>
    </xf>
    <xf numFmtId="0" fontId="4" fillId="0" borderId="191" xfId="3" applyFont="1" applyBorder="1" applyAlignment="1">
      <alignment horizontal="center" vertical="center"/>
    </xf>
    <xf numFmtId="0" fontId="4" fillId="4" borderId="190" xfId="3" applyFont="1" applyFill="1" applyBorder="1" applyAlignment="1">
      <alignment horizontal="center" vertical="center"/>
    </xf>
    <xf numFmtId="0" fontId="4" fillId="4" borderId="191" xfId="3" applyFont="1" applyFill="1" applyBorder="1" applyAlignment="1">
      <alignment horizontal="center" vertical="center"/>
    </xf>
    <xf numFmtId="0" fontId="4" fillId="0" borderId="190" xfId="3" applyFont="1" applyBorder="1" applyAlignment="1">
      <alignment horizontal="left" vertical="center"/>
    </xf>
    <xf numFmtId="0" fontId="4" fillId="0" borderId="189" xfId="3" applyFont="1" applyBorder="1" applyAlignment="1">
      <alignment horizontal="left" vertical="center"/>
    </xf>
    <xf numFmtId="0" fontId="4" fillId="0" borderId="191" xfId="3" applyFont="1" applyBorder="1" applyAlignment="1">
      <alignment horizontal="left" vertical="center"/>
    </xf>
    <xf numFmtId="189" fontId="42" fillId="0" borderId="190" xfId="3" applyNumberFormat="1" applyFont="1" applyBorder="1" applyAlignment="1">
      <alignment horizontal="center" vertical="center"/>
    </xf>
    <xf numFmtId="189" fontId="42" fillId="0" borderId="189" xfId="3" applyNumberFormat="1" applyFont="1" applyBorder="1" applyAlignment="1">
      <alignment horizontal="center" vertical="center"/>
    </xf>
    <xf numFmtId="189" fontId="42" fillId="0" borderId="191" xfId="3" applyNumberFormat="1" applyFont="1" applyBorder="1" applyAlignment="1">
      <alignment horizontal="center" vertical="center"/>
    </xf>
    <xf numFmtId="182" fontId="4" fillId="0" borderId="0" xfId="3" applyNumberFormat="1" applyFont="1" applyAlignment="1">
      <alignment horizontal="center" vertical="center"/>
    </xf>
    <xf numFmtId="1" fontId="18" fillId="0" borderId="0" xfId="3" applyNumberFormat="1" applyFont="1" applyAlignment="1">
      <alignment horizontal="center" vertical="center"/>
    </xf>
    <xf numFmtId="189" fontId="18" fillId="0" borderId="0" xfId="3" applyNumberFormat="1" applyFont="1" applyAlignment="1">
      <alignment horizontal="center" vertical="center"/>
    </xf>
    <xf numFmtId="1" fontId="4" fillId="0" borderId="0" xfId="3" applyNumberFormat="1" applyFont="1" applyAlignment="1">
      <alignment horizontal="center" vertical="center"/>
    </xf>
    <xf numFmtId="0" fontId="4" fillId="4" borderId="189" xfId="3" applyFont="1" applyFill="1" applyBorder="1" applyAlignment="1">
      <alignment horizontal="center" vertical="center"/>
    </xf>
    <xf numFmtId="0" fontId="8" fillId="0" borderId="194" xfId="3" applyFont="1" applyBorder="1" applyAlignment="1">
      <alignment horizontal="center" vertical="center" wrapText="1"/>
    </xf>
    <xf numFmtId="0" fontId="8" fillId="0" borderId="193" xfId="3" applyFont="1" applyBorder="1" applyAlignment="1">
      <alignment horizontal="center" vertical="center" wrapText="1"/>
    </xf>
    <xf numFmtId="0" fontId="8" fillId="0" borderId="192" xfId="3" applyFont="1" applyBorder="1" applyAlignment="1">
      <alignment horizontal="center" vertical="center" wrapText="1"/>
    </xf>
    <xf numFmtId="0" fontId="8" fillId="0" borderId="7"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32" xfId="3" applyFont="1" applyBorder="1" applyAlignment="1">
      <alignment horizontal="center" vertical="center" wrapText="1"/>
    </xf>
    <xf numFmtId="0" fontId="18" fillId="0" borderId="0" xfId="3" applyFont="1" applyAlignment="1">
      <alignment horizontal="center" vertical="center"/>
    </xf>
    <xf numFmtId="189" fontId="4" fillId="0" borderId="0" xfId="3" applyNumberFormat="1" applyFont="1" applyAlignment="1">
      <alignment horizontal="right" vertical="center" shrinkToFit="1"/>
    </xf>
    <xf numFmtId="189" fontId="4" fillId="0" borderId="190" xfId="3" applyNumberFormat="1" applyFont="1" applyBorder="1" applyAlignment="1">
      <alignment horizontal="right" vertical="center" shrinkToFit="1"/>
    </xf>
    <xf numFmtId="189" fontId="4" fillId="0" borderId="189" xfId="3" applyNumberFormat="1" applyFont="1" applyBorder="1" applyAlignment="1">
      <alignment horizontal="right" vertical="center" shrinkToFit="1"/>
    </xf>
    <xf numFmtId="189" fontId="4" fillId="0" borderId="191" xfId="3" applyNumberFormat="1" applyFont="1" applyBorder="1" applyAlignment="1">
      <alignment horizontal="right" vertical="center" shrinkToFit="1"/>
    </xf>
    <xf numFmtId="189" fontId="4" fillId="4" borderId="190" xfId="3" applyNumberFormat="1" applyFont="1" applyFill="1" applyBorder="1" applyAlignment="1">
      <alignment horizontal="right" vertical="center" shrinkToFit="1"/>
    </xf>
    <xf numFmtId="189" fontId="4" fillId="4" borderId="189" xfId="3" applyNumberFormat="1" applyFont="1" applyFill="1" applyBorder="1" applyAlignment="1">
      <alignment horizontal="right" vertical="center" shrinkToFit="1"/>
    </xf>
    <xf numFmtId="189" fontId="4" fillId="4" borderId="191" xfId="3" applyNumberFormat="1" applyFont="1" applyFill="1" applyBorder="1" applyAlignment="1">
      <alignment horizontal="right" vertical="center" shrinkToFit="1"/>
    </xf>
    <xf numFmtId="0" fontId="7" fillId="0" borderId="0" xfId="3" applyFont="1" applyAlignment="1">
      <alignment horizontal="center" vertical="center" wrapText="1"/>
    </xf>
    <xf numFmtId="0" fontId="4" fillId="0" borderId="0" xfId="3" applyFont="1" applyAlignment="1">
      <alignment horizontal="left" vertical="center"/>
    </xf>
    <xf numFmtId="190" fontId="4" fillId="0" borderId="107" xfId="3" applyNumberFormat="1" applyFont="1" applyBorder="1" applyAlignment="1">
      <alignment horizontal="right" vertical="center" shrinkToFit="1"/>
    </xf>
    <xf numFmtId="190" fontId="4" fillId="0" borderId="105" xfId="3" applyNumberFormat="1" applyFont="1" applyBorder="1" applyAlignment="1">
      <alignment horizontal="right" vertical="center" shrinkToFit="1"/>
    </xf>
    <xf numFmtId="190" fontId="4" fillId="0" borderId="106" xfId="3" applyNumberFormat="1" applyFont="1" applyBorder="1" applyAlignment="1">
      <alignment horizontal="right" vertical="center" shrinkToFit="1"/>
    </xf>
    <xf numFmtId="0" fontId="8" fillId="0" borderId="0" xfId="3" applyFont="1" applyAlignment="1">
      <alignment horizontal="center" vertical="center" wrapText="1"/>
    </xf>
    <xf numFmtId="189" fontId="4" fillId="3" borderId="0" xfId="3" applyNumberFormat="1" applyFont="1" applyFill="1" applyAlignment="1">
      <alignment horizontal="right" vertical="center" shrinkToFit="1"/>
    </xf>
    <xf numFmtId="0" fontId="4" fillId="4" borderId="44" xfId="3" applyFont="1" applyFill="1" applyBorder="1" applyAlignment="1">
      <alignment horizontal="center" vertical="center"/>
    </xf>
    <xf numFmtId="190" fontId="4" fillId="0" borderId="0" xfId="3" applyNumberFormat="1" applyFont="1" applyAlignment="1">
      <alignment horizontal="right" vertical="center" shrinkToFit="1"/>
    </xf>
    <xf numFmtId="0" fontId="123" fillId="0" borderId="44" xfId="59" applyFont="1" applyBorder="1" applyAlignment="1">
      <alignment horizontal="center" vertical="center"/>
    </xf>
    <xf numFmtId="0" fontId="123" fillId="4" borderId="190" xfId="59" applyFont="1" applyFill="1" applyBorder="1" applyAlignment="1" applyProtection="1">
      <alignment horizontal="center" vertical="center" shrinkToFit="1"/>
      <protection locked="0"/>
    </xf>
    <xf numFmtId="0" fontId="123" fillId="4" borderId="189" xfId="59" applyFont="1" applyFill="1" applyBorder="1" applyAlignment="1" applyProtection="1">
      <alignment horizontal="center" vertical="center" shrinkToFit="1"/>
      <protection locked="0"/>
    </xf>
    <xf numFmtId="0" fontId="123" fillId="4" borderId="191" xfId="59" applyFont="1" applyFill="1" applyBorder="1" applyAlignment="1" applyProtection="1">
      <alignment horizontal="center" vertical="center" shrinkToFit="1"/>
      <protection locked="0"/>
    </xf>
    <xf numFmtId="0" fontId="123" fillId="4" borderId="44" xfId="59" applyFont="1" applyFill="1" applyBorder="1" applyAlignment="1" applyProtection="1">
      <alignment horizontal="center" vertical="center" shrinkToFit="1"/>
      <protection locked="0"/>
    </xf>
    <xf numFmtId="0" fontId="123" fillId="0" borderId="190" xfId="59" applyFont="1" applyBorder="1" applyAlignment="1">
      <alignment horizontal="center" vertical="center"/>
    </xf>
    <xf numFmtId="0" fontId="123" fillId="0" borderId="189" xfId="59" applyFont="1" applyBorder="1" applyAlignment="1">
      <alignment horizontal="center" vertical="center"/>
    </xf>
    <xf numFmtId="0" fontId="123" fillId="0" borderId="191" xfId="59" applyFont="1" applyBorder="1" applyAlignment="1">
      <alignment horizontal="center" vertical="center"/>
    </xf>
    <xf numFmtId="0" fontId="123" fillId="4" borderId="190" xfId="59" applyFont="1" applyFill="1" applyBorder="1" applyAlignment="1">
      <alignment horizontal="center" vertical="center"/>
    </xf>
    <xf numFmtId="0" fontId="123" fillId="4" borderId="189" xfId="59" applyFont="1" applyFill="1" applyBorder="1" applyAlignment="1">
      <alignment horizontal="center" vertical="center"/>
    </xf>
    <xf numFmtId="0" fontId="123" fillId="4" borderId="191" xfId="59" applyFont="1" applyFill="1" applyBorder="1" applyAlignment="1">
      <alignment horizontal="center" vertical="center"/>
    </xf>
    <xf numFmtId="0" fontId="4" fillId="0" borderId="192" xfId="3" applyFont="1" applyBorder="1" applyAlignment="1">
      <alignment horizontal="center" vertical="center" shrinkToFit="1"/>
    </xf>
    <xf numFmtId="0" fontId="18" fillId="28" borderId="235" xfId="3" applyFont="1" applyFill="1" applyBorder="1" applyAlignment="1">
      <alignment horizontal="left" vertical="center" shrinkToFit="1"/>
    </xf>
    <xf numFmtId="0" fontId="4" fillId="0" borderId="0" xfId="3" applyFont="1" applyAlignment="1">
      <alignment horizontal="center" vertical="center" shrinkToFit="1"/>
    </xf>
    <xf numFmtId="0" fontId="6" fillId="31" borderId="12" xfId="3" applyFont="1" applyFill="1" applyBorder="1" applyAlignment="1">
      <alignment horizontal="center" vertical="center" shrinkToFit="1"/>
    </xf>
    <xf numFmtId="0" fontId="6" fillId="31" borderId="44" xfId="3" applyFont="1" applyFill="1" applyBorder="1" applyAlignment="1">
      <alignment horizontal="center" vertical="center" shrinkToFit="1"/>
    </xf>
    <xf numFmtId="0" fontId="6" fillId="31" borderId="190" xfId="3" applyFont="1" applyFill="1" applyBorder="1" applyAlignment="1">
      <alignment horizontal="center" vertical="center"/>
    </xf>
    <xf numFmtId="0" fontId="6" fillId="31" borderId="189" xfId="3" applyFont="1" applyFill="1" applyBorder="1" applyAlignment="1">
      <alignment horizontal="center" vertical="center"/>
    </xf>
    <xf numFmtId="0" fontId="6" fillId="31" borderId="188" xfId="3" applyFont="1" applyFill="1" applyBorder="1" applyAlignment="1">
      <alignment horizontal="center" vertical="center"/>
    </xf>
    <xf numFmtId="0" fontId="6" fillId="31" borderId="4" xfId="3" applyFont="1" applyFill="1" applyBorder="1" applyAlignment="1">
      <alignment horizontal="center" vertical="center" shrinkToFit="1"/>
    </xf>
    <xf numFmtId="0" fontId="6" fillId="31" borderId="56" xfId="3" applyFont="1" applyFill="1" applyBorder="1" applyAlignment="1">
      <alignment horizontal="center" vertical="center" shrinkToFit="1"/>
    </xf>
    <xf numFmtId="0" fontId="6" fillId="31" borderId="5" xfId="3" applyFont="1" applyFill="1" applyBorder="1" applyAlignment="1">
      <alignment horizontal="center" vertical="center"/>
    </xf>
    <xf numFmtId="0" fontId="6" fillId="31" borderId="46" xfId="3" applyFont="1" applyFill="1" applyBorder="1" applyAlignment="1">
      <alignment horizontal="center" vertical="center"/>
    </xf>
    <xf numFmtId="0" fontId="6" fillId="31" borderId="45" xfId="3" applyFont="1" applyFill="1" applyBorder="1" applyAlignment="1">
      <alignment horizontal="center" vertical="center"/>
    </xf>
    <xf numFmtId="0" fontId="6" fillId="31" borderId="44" xfId="3" applyFont="1" applyFill="1" applyBorder="1" applyAlignment="1">
      <alignment horizontal="center" vertical="center"/>
    </xf>
    <xf numFmtId="0" fontId="6" fillId="31" borderId="86" xfId="3" applyFont="1" applyFill="1" applyBorder="1" applyAlignment="1">
      <alignment horizontal="center" vertical="center"/>
    </xf>
    <xf numFmtId="0" fontId="6" fillId="31" borderId="43" xfId="3" applyFont="1" applyFill="1" applyBorder="1" applyAlignment="1">
      <alignment horizontal="center" vertical="center" shrinkToFit="1"/>
    </xf>
    <xf numFmtId="0" fontId="6" fillId="31" borderId="43" xfId="3" applyFont="1" applyFill="1" applyBorder="1" applyAlignment="1">
      <alignment horizontal="center" vertical="center"/>
    </xf>
    <xf numFmtId="0" fontId="6" fillId="31" borderId="83" xfId="3" applyFont="1" applyFill="1" applyBorder="1" applyAlignment="1">
      <alignment horizontal="center" vertical="center"/>
    </xf>
    <xf numFmtId="0" fontId="6" fillId="31" borderId="38" xfId="3" applyFont="1" applyFill="1" applyBorder="1" applyAlignment="1">
      <alignment horizontal="center" vertical="center"/>
    </xf>
    <xf numFmtId="0" fontId="6" fillId="31" borderId="36" xfId="3" applyFont="1" applyFill="1" applyBorder="1" applyAlignment="1">
      <alignment horizontal="center" vertical="center"/>
    </xf>
    <xf numFmtId="0" fontId="6" fillId="31" borderId="35" xfId="3" applyFont="1" applyFill="1" applyBorder="1" applyAlignment="1">
      <alignment horizontal="center" vertical="center"/>
    </xf>
    <xf numFmtId="0" fontId="6" fillId="31" borderId="1" xfId="3" applyFont="1" applyFill="1" applyBorder="1" applyAlignment="1">
      <alignment horizontal="center" vertical="center" shrinkToFit="1"/>
    </xf>
    <xf numFmtId="0" fontId="6" fillId="31" borderId="191" xfId="3" applyFont="1" applyFill="1" applyBorder="1" applyAlignment="1">
      <alignment horizontal="center" vertical="center" shrinkToFit="1"/>
    </xf>
    <xf numFmtId="0" fontId="4" fillId="31" borderId="47" xfId="3" applyFont="1" applyFill="1" applyBorder="1" applyAlignment="1">
      <alignment horizontal="center" vertical="center" shrinkToFit="1"/>
    </xf>
    <xf numFmtId="0" fontId="4" fillId="31" borderId="56" xfId="3" applyFont="1" applyFill="1" applyBorder="1" applyAlignment="1">
      <alignment horizontal="center" vertical="center" shrinkToFit="1"/>
    </xf>
    <xf numFmtId="0" fontId="6" fillId="31" borderId="154" xfId="3" applyFont="1" applyFill="1" applyBorder="1" applyAlignment="1">
      <alignment horizontal="center" vertical="center" shrinkToFit="1"/>
    </xf>
    <xf numFmtId="0" fontId="6" fillId="31" borderId="194" xfId="3" applyFont="1" applyFill="1" applyBorder="1" applyAlignment="1">
      <alignment horizontal="center" vertical="center"/>
    </xf>
    <xf numFmtId="0" fontId="6" fillId="31" borderId="193" xfId="3" applyFont="1" applyFill="1" applyBorder="1" applyAlignment="1">
      <alignment horizontal="center" vertical="center"/>
    </xf>
    <xf numFmtId="0" fontId="6" fillId="31" borderId="200" xfId="3" applyFont="1" applyFill="1" applyBorder="1" applyAlignment="1">
      <alignment horizontal="center" vertical="center"/>
    </xf>
    <xf numFmtId="0" fontId="6" fillId="31" borderId="50" xfId="3" applyFont="1" applyFill="1" applyBorder="1" applyAlignment="1">
      <alignment horizontal="center" vertical="center" shrinkToFit="1"/>
    </xf>
    <xf numFmtId="0" fontId="6" fillId="31" borderId="2" xfId="3" applyFont="1" applyFill="1" applyBorder="1" applyAlignment="1">
      <alignment horizontal="center" vertical="center"/>
    </xf>
    <xf numFmtId="0" fontId="6" fillId="31" borderId="49" xfId="3" applyFont="1" applyFill="1" applyBorder="1" applyAlignment="1">
      <alignment horizontal="center" vertical="center"/>
    </xf>
    <xf numFmtId="0" fontId="6" fillId="31" borderId="48" xfId="3" applyFont="1" applyFill="1" applyBorder="1" applyAlignment="1">
      <alignment horizontal="center" vertical="center"/>
    </xf>
    <xf numFmtId="0" fontId="6" fillId="31" borderId="199" xfId="3" applyFont="1" applyFill="1" applyBorder="1" applyAlignment="1">
      <alignment horizontal="center" vertical="center" shrinkToFit="1"/>
    </xf>
    <xf numFmtId="0" fontId="6" fillId="31" borderId="49" xfId="3" applyFont="1" applyFill="1" applyBorder="1" applyAlignment="1">
      <alignment horizontal="center" vertical="center" shrinkToFit="1"/>
    </xf>
    <xf numFmtId="0" fontId="6" fillId="31" borderId="2" xfId="3" applyFont="1" applyFill="1" applyBorder="1" applyAlignment="1">
      <alignment horizontal="center" vertical="center" shrinkToFit="1"/>
    </xf>
    <xf numFmtId="0" fontId="6" fillId="31" borderId="189" xfId="3" applyFont="1" applyFill="1" applyBorder="1" applyAlignment="1">
      <alignment horizontal="center" vertical="center" shrinkToFit="1"/>
    </xf>
    <xf numFmtId="0" fontId="6" fillId="31" borderId="190" xfId="3" applyFont="1" applyFill="1" applyBorder="1" applyAlignment="1">
      <alignment horizontal="center" vertical="center" shrinkToFit="1"/>
    </xf>
    <xf numFmtId="0" fontId="6" fillId="31" borderId="36" xfId="3" applyFont="1" applyFill="1" applyBorder="1" applyAlignment="1">
      <alignment horizontal="center" vertical="center" shrinkToFit="1"/>
    </xf>
    <xf numFmtId="0" fontId="6" fillId="31" borderId="37" xfId="3" applyFont="1" applyFill="1" applyBorder="1" applyAlignment="1">
      <alignment horizontal="center" vertical="center" shrinkToFit="1"/>
    </xf>
    <xf numFmtId="0" fontId="6" fillId="31" borderId="51" xfId="3" applyFont="1" applyFill="1" applyBorder="1" applyAlignment="1">
      <alignment horizontal="center" vertical="center" shrinkToFit="1"/>
    </xf>
    <xf numFmtId="0" fontId="6" fillId="31" borderId="51" xfId="3" applyFont="1" applyFill="1" applyBorder="1" applyAlignment="1">
      <alignment horizontal="center" vertical="center"/>
    </xf>
    <xf numFmtId="0" fontId="6" fillId="31" borderId="193" xfId="3" applyFont="1" applyFill="1" applyBorder="1" applyAlignment="1">
      <alignment horizontal="center" vertical="center" shrinkToFit="1"/>
    </xf>
    <xf numFmtId="0" fontId="6" fillId="31" borderId="192" xfId="3" applyFont="1" applyFill="1" applyBorder="1" applyAlignment="1">
      <alignment horizontal="center" vertical="center" shrinkToFit="1"/>
    </xf>
    <xf numFmtId="0" fontId="6" fillId="31" borderId="194" xfId="3" applyFont="1" applyFill="1" applyBorder="1" applyAlignment="1">
      <alignment horizontal="center" vertical="center" shrinkToFit="1"/>
    </xf>
    <xf numFmtId="0" fontId="4" fillId="31" borderId="190" xfId="3" applyFont="1" applyFill="1" applyBorder="1" applyAlignment="1">
      <alignment horizontal="center" vertical="center"/>
    </xf>
    <xf numFmtId="0" fontId="4" fillId="31" borderId="191" xfId="3" applyFont="1" applyFill="1" applyBorder="1" applyAlignment="1">
      <alignment horizontal="center" vertical="center"/>
    </xf>
    <xf numFmtId="0" fontId="4" fillId="31" borderId="189" xfId="3" applyFont="1" applyFill="1" applyBorder="1" applyAlignment="1">
      <alignment horizontal="center" vertical="center"/>
    </xf>
    <xf numFmtId="189" fontId="4" fillId="31" borderId="190" xfId="3" applyNumberFormat="1" applyFont="1" applyFill="1" applyBorder="1" applyAlignment="1">
      <alignment horizontal="right" vertical="center" shrinkToFit="1"/>
    </xf>
    <xf numFmtId="189" fontId="4" fillId="31" borderId="189" xfId="3" applyNumberFormat="1" applyFont="1" applyFill="1" applyBorder="1" applyAlignment="1">
      <alignment horizontal="right" vertical="center" shrinkToFit="1"/>
    </xf>
    <xf numFmtId="189" fontId="4" fillId="31" borderId="191" xfId="3" applyNumberFormat="1" applyFont="1" applyFill="1" applyBorder="1" applyAlignment="1">
      <alignment horizontal="right" vertical="center" shrinkToFit="1"/>
    </xf>
    <xf numFmtId="0" fontId="4" fillId="31" borderId="44" xfId="3" applyFont="1" applyFill="1" applyBorder="1" applyAlignment="1">
      <alignment horizontal="center" vertical="center"/>
    </xf>
    <xf numFmtId="0" fontId="123" fillId="31" borderId="190" xfId="59" applyFont="1" applyFill="1" applyBorder="1" applyAlignment="1" applyProtection="1">
      <alignment horizontal="center" vertical="center" shrinkToFit="1"/>
      <protection locked="0"/>
    </xf>
    <xf numFmtId="0" fontId="123" fillId="31" borderId="189" xfId="59" applyFont="1" applyFill="1" applyBorder="1" applyAlignment="1" applyProtection="1">
      <alignment horizontal="center" vertical="center" shrinkToFit="1"/>
      <protection locked="0"/>
    </xf>
    <xf numFmtId="0" fontId="123" fillId="31" borderId="191" xfId="59" applyFont="1" applyFill="1" applyBorder="1" applyAlignment="1" applyProtection="1">
      <alignment horizontal="center" vertical="center" shrinkToFit="1"/>
      <protection locked="0"/>
    </xf>
    <xf numFmtId="0" fontId="123" fillId="31" borderId="44" xfId="59" applyFont="1" applyFill="1" applyBorder="1" applyAlignment="1" applyProtection="1">
      <alignment horizontal="center" vertical="center" shrinkToFit="1"/>
      <protection locked="0"/>
    </xf>
    <xf numFmtId="0" fontId="123" fillId="31" borderId="190" xfId="59" applyFont="1" applyFill="1" applyBorder="1" applyAlignment="1">
      <alignment horizontal="center" vertical="center"/>
    </xf>
    <xf numFmtId="0" fontId="123" fillId="31" borderId="189" xfId="59" applyFont="1" applyFill="1" applyBorder="1" applyAlignment="1">
      <alignment horizontal="center" vertical="center"/>
    </xf>
    <xf numFmtId="0" fontId="123" fillId="31" borderId="191" xfId="59" applyFont="1" applyFill="1" applyBorder="1" applyAlignment="1">
      <alignment horizontal="center" vertical="center"/>
    </xf>
    <xf numFmtId="191" fontId="127" fillId="0" borderId="46" xfId="59" applyNumberFormat="1" applyFont="1" applyBorder="1" applyAlignment="1">
      <alignment horizontal="right" vertical="center" shrinkToFit="1"/>
    </xf>
    <xf numFmtId="0" fontId="116" fillId="0" borderId="46" xfId="59" applyFont="1" applyBorder="1" applyAlignment="1">
      <alignment horizontal="center" vertical="center"/>
    </xf>
    <xf numFmtId="0" fontId="116" fillId="0" borderId="45" xfId="59" applyFont="1" applyBorder="1" applyAlignment="1">
      <alignment horizontal="center" vertical="center"/>
    </xf>
    <xf numFmtId="191" fontId="127" fillId="0" borderId="9" xfId="59" applyNumberFormat="1" applyFont="1" applyBorder="1" applyAlignment="1">
      <alignment horizontal="right" vertical="center" shrinkToFit="1"/>
    </xf>
    <xf numFmtId="191" fontId="127" fillId="0" borderId="0" xfId="59" applyNumberFormat="1" applyFont="1" applyAlignment="1">
      <alignment horizontal="right" vertical="center" shrinkToFit="1"/>
    </xf>
    <xf numFmtId="191" fontId="127" fillId="0" borderId="3" xfId="59" applyNumberFormat="1" applyFont="1" applyBorder="1" applyAlignment="1">
      <alignment horizontal="right" vertical="center" shrinkToFit="1"/>
    </xf>
    <xf numFmtId="0" fontId="124" fillId="0" borderId="218" xfId="59" applyFont="1" applyBorder="1" applyAlignment="1">
      <alignment horizontal="center" vertical="center" shrinkToFit="1"/>
    </xf>
    <xf numFmtId="0" fontId="124" fillId="0" borderId="224" xfId="59" applyFont="1" applyBorder="1" applyAlignment="1">
      <alignment horizontal="center" vertical="center" shrinkToFit="1"/>
    </xf>
    <xf numFmtId="0" fontId="124" fillId="0" borderId="225" xfId="59" applyFont="1" applyBorder="1" applyAlignment="1">
      <alignment horizontal="center" vertical="center" shrinkToFit="1"/>
    </xf>
    <xf numFmtId="191" fontId="127" fillId="0" borderId="37" xfId="59" applyNumberFormat="1" applyFont="1" applyBorder="1" applyAlignment="1">
      <alignment horizontal="center" vertical="center" shrinkToFit="1"/>
    </xf>
    <xf numFmtId="191" fontId="127" fillId="0" borderId="224" xfId="59" applyNumberFormat="1" applyFont="1" applyBorder="1" applyAlignment="1">
      <alignment horizontal="center" vertical="center" shrinkToFit="1"/>
    </xf>
    <xf numFmtId="0" fontId="116" fillId="0" borderId="14" xfId="59" applyFont="1" applyBorder="1" applyAlignment="1">
      <alignment horizontal="center" vertical="center" shrinkToFit="1"/>
    </xf>
    <xf numFmtId="0" fontId="116" fillId="0" borderId="15" xfId="59" applyFont="1" applyBorder="1" applyAlignment="1">
      <alignment horizontal="center" vertical="center" shrinkToFit="1"/>
    </xf>
    <xf numFmtId="0" fontId="116" fillId="0" borderId="11" xfId="59" applyFont="1" applyBorder="1" applyAlignment="1">
      <alignment horizontal="center" vertical="center" shrinkToFit="1"/>
    </xf>
    <xf numFmtId="0" fontId="116" fillId="0" borderId="7" xfId="59" applyFont="1" applyBorder="1" applyAlignment="1">
      <alignment horizontal="center" vertical="center" shrinkToFit="1"/>
    </xf>
    <xf numFmtId="0" fontId="116" fillId="0" borderId="31" xfId="59" applyFont="1" applyBorder="1" applyAlignment="1">
      <alignment horizontal="center" vertical="center" shrinkToFit="1"/>
    </xf>
    <xf numFmtId="0" fontId="116" fillId="0" borderId="30" xfId="59" applyFont="1" applyBorder="1" applyAlignment="1">
      <alignment horizontal="center" vertical="center" shrinkToFit="1"/>
    </xf>
    <xf numFmtId="191" fontId="127" fillId="0" borderId="225" xfId="59" applyNumberFormat="1" applyFont="1" applyBorder="1" applyAlignment="1">
      <alignment horizontal="center" vertical="center" shrinkToFit="1"/>
    </xf>
    <xf numFmtId="191" fontId="127" fillId="0" borderId="13" xfId="59" applyNumberFormat="1" applyFont="1" applyBorder="1" applyAlignment="1">
      <alignment horizontal="right" vertical="center" shrinkToFit="1"/>
    </xf>
    <xf numFmtId="0" fontId="128" fillId="0" borderId="229" xfId="59" applyFont="1" applyBorder="1" applyAlignment="1">
      <alignment horizontal="center" vertical="center" wrapText="1" shrinkToFit="1"/>
    </xf>
    <xf numFmtId="0" fontId="128" fillId="0" borderId="193" xfId="59" applyFont="1" applyBorder="1" applyAlignment="1">
      <alignment horizontal="center" vertical="center" shrinkToFit="1"/>
    </xf>
    <xf numFmtId="0" fontId="128" fillId="0" borderId="192" xfId="59" applyFont="1" applyBorder="1" applyAlignment="1">
      <alignment horizontal="center" vertical="center" shrinkToFit="1"/>
    </xf>
    <xf numFmtId="0" fontId="116" fillId="0" borderId="241" xfId="59" applyFont="1" applyBorder="1" applyAlignment="1">
      <alignment horizontal="center" vertical="center"/>
    </xf>
    <xf numFmtId="0" fontId="116" fillId="0" borderId="240" xfId="59" applyFont="1" applyBorder="1" applyAlignment="1">
      <alignment horizontal="center" vertical="center"/>
    </xf>
    <xf numFmtId="0" fontId="116" fillId="0" borderId="239" xfId="59" applyFont="1" applyBorder="1" applyAlignment="1">
      <alignment horizontal="center" vertical="center"/>
    </xf>
    <xf numFmtId="191" fontId="127" fillId="0" borderId="238" xfId="59" applyNumberFormat="1" applyFont="1" applyBorder="1" applyAlignment="1">
      <alignment horizontal="right" vertical="center" shrinkToFit="1"/>
    </xf>
    <xf numFmtId="191" fontId="127" fillId="0" borderId="237" xfId="59" applyNumberFormat="1" applyFont="1" applyBorder="1" applyAlignment="1">
      <alignment horizontal="right" vertical="center" shrinkToFit="1"/>
    </xf>
    <xf numFmtId="191" fontId="127" fillId="0" borderId="236" xfId="59" applyNumberFormat="1" applyFont="1" applyBorder="1" applyAlignment="1">
      <alignment horizontal="right" vertical="center" shrinkToFit="1"/>
    </xf>
    <xf numFmtId="0" fontId="116" fillId="0" borderId="12" xfId="59" applyFont="1" applyBorder="1" applyAlignment="1">
      <alignment horizontal="center" vertical="center"/>
    </xf>
    <xf numFmtId="0" fontId="116" fillId="0" borderId="44" xfId="59" applyFont="1" applyBorder="1" applyAlignment="1">
      <alignment horizontal="center" vertical="center"/>
    </xf>
    <xf numFmtId="192" fontId="127" fillId="0" borderId="7" xfId="59" applyNumberFormat="1" applyFont="1" applyBorder="1" applyAlignment="1">
      <alignment horizontal="right" vertical="center"/>
    </xf>
    <xf numFmtId="192" fontId="127" fillId="0" borderId="31" xfId="59" applyNumberFormat="1" applyFont="1" applyBorder="1" applyAlignment="1">
      <alignment horizontal="right" vertical="center"/>
    </xf>
    <xf numFmtId="0" fontId="116" fillId="0" borderId="31" xfId="59" applyFont="1" applyBorder="1" applyAlignment="1">
      <alignment horizontal="center" vertical="center"/>
    </xf>
    <xf numFmtId="0" fontId="116" fillId="0" borderId="30" xfId="59" applyFont="1" applyBorder="1" applyAlignment="1">
      <alignment horizontal="center" vertical="center"/>
    </xf>
    <xf numFmtId="192" fontId="127" fillId="0" borderId="31" xfId="59" applyNumberFormat="1" applyFont="1" applyBorder="1" applyAlignment="1">
      <alignment horizontal="right" vertical="center" shrinkToFit="1"/>
    </xf>
    <xf numFmtId="192" fontId="127" fillId="0" borderId="244" xfId="59" applyNumberFormat="1" applyFont="1" applyBorder="1" applyAlignment="1">
      <alignment horizontal="right" vertical="center" shrinkToFit="1"/>
    </xf>
    <xf numFmtId="192" fontId="127" fillId="0" borderId="243" xfId="59" applyNumberFormat="1" applyFont="1" applyBorder="1" applyAlignment="1">
      <alignment horizontal="right" vertical="center" shrinkToFit="1"/>
    </xf>
    <xf numFmtId="192" fontId="127" fillId="0" borderId="242" xfId="59" applyNumberFormat="1" applyFont="1" applyBorder="1" applyAlignment="1">
      <alignment horizontal="right" vertical="center" shrinkToFit="1"/>
    </xf>
    <xf numFmtId="192" fontId="127" fillId="4" borderId="18" xfId="59" applyNumberFormat="1" applyFont="1" applyFill="1" applyBorder="1" applyAlignment="1" applyProtection="1">
      <alignment horizontal="right" vertical="center" shrinkToFit="1"/>
      <protection locked="0"/>
    </xf>
    <xf numFmtId="192" fontId="127" fillId="4" borderId="189" xfId="59" applyNumberFormat="1" applyFont="1" applyFill="1" applyBorder="1" applyAlignment="1" applyProtection="1">
      <alignment horizontal="right" vertical="center" shrinkToFit="1"/>
      <protection locked="0"/>
    </xf>
    <xf numFmtId="192" fontId="127" fillId="4" borderId="190" xfId="59" applyNumberFormat="1" applyFont="1" applyFill="1" applyBorder="1" applyAlignment="1" applyProtection="1">
      <alignment horizontal="right" vertical="center" shrinkToFit="1"/>
      <protection locked="0"/>
    </xf>
    <xf numFmtId="192" fontId="127" fillId="4" borderId="188" xfId="59" applyNumberFormat="1" applyFont="1" applyFill="1" applyBorder="1" applyAlignment="1" applyProtection="1">
      <alignment horizontal="right" vertical="center" shrinkToFit="1"/>
      <protection locked="0"/>
    </xf>
    <xf numFmtId="192" fontId="127" fillId="0" borderId="7" xfId="59" applyNumberFormat="1" applyFont="1" applyBorder="1" applyAlignment="1">
      <alignment horizontal="right" vertical="center" shrinkToFit="1"/>
    </xf>
    <xf numFmtId="192" fontId="127" fillId="0" borderId="30" xfId="59" applyNumberFormat="1" applyFont="1" applyBorder="1" applyAlignment="1">
      <alignment horizontal="right" vertical="center" shrinkToFit="1"/>
    </xf>
    <xf numFmtId="192" fontId="127" fillId="0" borderId="18" xfId="59" applyNumberFormat="1" applyFont="1" applyBorder="1" applyAlignment="1">
      <alignment horizontal="right" vertical="center" shrinkToFit="1"/>
    </xf>
    <xf numFmtId="192" fontId="127" fillId="0" borderId="189" xfId="59" applyNumberFormat="1" applyFont="1" applyBorder="1" applyAlignment="1">
      <alignment horizontal="right" vertical="center" shrinkToFit="1"/>
    </xf>
    <xf numFmtId="0" fontId="116" fillId="0" borderId="189" xfId="59" applyFont="1" applyBorder="1" applyAlignment="1">
      <alignment horizontal="center" vertical="center"/>
    </xf>
    <xf numFmtId="0" fontId="116" fillId="0" borderId="188" xfId="59" applyFont="1" applyBorder="1" applyAlignment="1">
      <alignment horizontal="center" vertical="center"/>
    </xf>
    <xf numFmtId="192" fontId="127" fillId="4" borderId="31" xfId="59" applyNumberFormat="1" applyFont="1" applyFill="1" applyBorder="1" applyAlignment="1" applyProtection="1">
      <alignment horizontal="right" vertical="center" shrinkToFit="1"/>
      <protection locked="0"/>
    </xf>
    <xf numFmtId="192" fontId="127" fillId="4" borderId="107" xfId="59" applyNumberFormat="1" applyFont="1" applyFill="1" applyBorder="1" applyAlignment="1" applyProtection="1">
      <alignment horizontal="right" vertical="center" shrinkToFit="1"/>
      <protection locked="0"/>
    </xf>
    <xf numFmtId="192" fontId="127" fillId="4" borderId="105" xfId="59" applyNumberFormat="1" applyFont="1" applyFill="1" applyBorder="1" applyAlignment="1" applyProtection="1">
      <alignment horizontal="right" vertical="center" shrinkToFit="1"/>
      <protection locked="0"/>
    </xf>
    <xf numFmtId="192" fontId="127" fillId="4" borderId="106" xfId="59" applyNumberFormat="1" applyFont="1" applyFill="1" applyBorder="1" applyAlignment="1" applyProtection="1">
      <alignment horizontal="right" vertical="center" shrinkToFit="1"/>
      <protection locked="0"/>
    </xf>
    <xf numFmtId="192" fontId="127" fillId="4" borderId="7" xfId="59" applyNumberFormat="1" applyFont="1" applyFill="1" applyBorder="1" applyAlignment="1" applyProtection="1">
      <alignment horizontal="right" vertical="center"/>
      <protection locked="0"/>
    </xf>
    <xf numFmtId="192" fontId="127" fillId="4" borderId="31" xfId="59" applyNumberFormat="1" applyFont="1" applyFill="1" applyBorder="1" applyAlignment="1" applyProtection="1">
      <alignment horizontal="right" vertical="center"/>
      <protection locked="0"/>
    </xf>
    <xf numFmtId="0" fontId="128" fillId="0" borderId="33" xfId="59" applyFont="1" applyBorder="1" applyAlignment="1">
      <alignment horizontal="center" vertical="center" shrinkToFit="1"/>
    </xf>
    <xf numFmtId="0" fontId="128" fillId="0" borderId="31" xfId="59" applyFont="1" applyBorder="1" applyAlignment="1">
      <alignment horizontal="center" vertical="center" shrinkToFit="1"/>
    </xf>
    <xf numFmtId="0" fontId="128" fillId="0" borderId="32" xfId="59" applyFont="1" applyBorder="1" applyAlignment="1">
      <alignment horizontal="center" vertical="center" shrinkToFit="1"/>
    </xf>
    <xf numFmtId="0" fontId="129" fillId="0" borderId="190" xfId="59" applyFont="1" applyBorder="1" applyAlignment="1">
      <alignment horizontal="center" vertical="center" wrapText="1" shrinkToFit="1"/>
    </xf>
    <xf numFmtId="0" fontId="129" fillId="0" borderId="189" xfId="59" applyFont="1" applyBorder="1" applyAlignment="1">
      <alignment horizontal="center" vertical="center" shrinkToFit="1"/>
    </xf>
    <xf numFmtId="0" fontId="129" fillId="0" borderId="191" xfId="59" applyFont="1" applyBorder="1" applyAlignment="1">
      <alignment horizontal="center" vertical="center" shrinkToFit="1"/>
    </xf>
    <xf numFmtId="0" fontId="116" fillId="0" borderId="10" xfId="59" applyFont="1" applyBorder="1" applyAlignment="1">
      <alignment horizontal="center" vertical="center"/>
    </xf>
    <xf numFmtId="0" fontId="116" fillId="0" borderId="15" xfId="59" applyFont="1" applyBorder="1" applyAlignment="1">
      <alignment horizontal="center" vertical="center"/>
    </xf>
    <xf numFmtId="0" fontId="116" fillId="0" borderId="11" xfId="59" applyFont="1" applyBorder="1" applyAlignment="1">
      <alignment horizontal="center" vertical="center"/>
    </xf>
    <xf numFmtId="0" fontId="116" fillId="0" borderId="3" xfId="59" applyFont="1" applyBorder="1" applyAlignment="1">
      <alignment horizontal="center" vertical="center"/>
    </xf>
    <xf numFmtId="0" fontId="116" fillId="0" borderId="13" xfId="59" applyFont="1" applyBorder="1" applyAlignment="1">
      <alignment horizontal="center" vertical="center"/>
    </xf>
    <xf numFmtId="0" fontId="116" fillId="0" borderId="33" xfId="59" applyFont="1" applyBorder="1" applyAlignment="1">
      <alignment horizontal="center" vertical="center"/>
    </xf>
    <xf numFmtId="0" fontId="128" fillId="0" borderId="9" xfId="59" applyFont="1" applyBorder="1" applyAlignment="1">
      <alignment horizontal="center" vertical="center" shrinkToFit="1"/>
    </xf>
    <xf numFmtId="0" fontId="128" fillId="0" borderId="0" xfId="59" applyFont="1" applyAlignment="1">
      <alignment horizontal="center" vertical="center" shrinkToFit="1"/>
    </xf>
    <xf numFmtId="0" fontId="128" fillId="0" borderId="13" xfId="59" applyFont="1" applyBorder="1" applyAlignment="1">
      <alignment horizontal="center" vertical="center" shrinkToFit="1"/>
    </xf>
    <xf numFmtId="0" fontId="128" fillId="0" borderId="30" xfId="59" applyFont="1" applyBorder="1" applyAlignment="1">
      <alignment horizontal="center" vertical="center" shrinkToFit="1"/>
    </xf>
    <xf numFmtId="0" fontId="128" fillId="0" borderId="3" xfId="59" applyFont="1" applyBorder="1" applyAlignment="1">
      <alignment horizontal="center" vertical="center" shrinkToFit="1"/>
    </xf>
    <xf numFmtId="0" fontId="128" fillId="0" borderId="25" xfId="59" applyFont="1" applyBorder="1" applyAlignment="1">
      <alignment horizontal="center" vertical="center" shrinkToFit="1"/>
    </xf>
    <xf numFmtId="0" fontId="116" fillId="0" borderId="38" xfId="59" applyFont="1" applyBorder="1" applyAlignment="1">
      <alignment horizontal="center" vertical="center" shrinkToFit="1"/>
    </xf>
    <xf numFmtId="0" fontId="116" fillId="0" borderId="36" xfId="59" applyFont="1" applyBorder="1" applyAlignment="1">
      <alignment horizontal="center" vertical="center" shrinkToFit="1"/>
    </xf>
    <xf numFmtId="0" fontId="116" fillId="0" borderId="35" xfId="59" applyFont="1" applyBorder="1" applyAlignment="1">
      <alignment horizontal="center" vertical="center" shrinkToFit="1"/>
    </xf>
    <xf numFmtId="0" fontId="116" fillId="0" borderId="1" xfId="59" applyFont="1" applyBorder="1" applyAlignment="1">
      <alignment horizontal="center" vertical="center"/>
    </xf>
    <xf numFmtId="0" fontId="116" fillId="0" borderId="43" xfId="59" applyFont="1" applyBorder="1" applyAlignment="1">
      <alignment horizontal="center" vertical="center"/>
    </xf>
    <xf numFmtId="0" fontId="116" fillId="0" borderId="83" xfId="59" applyFont="1" applyBorder="1" applyAlignment="1">
      <alignment horizontal="center" vertical="center"/>
    </xf>
    <xf numFmtId="0" fontId="116" fillId="0" borderId="86" xfId="59" applyFont="1" applyBorder="1" applyAlignment="1">
      <alignment horizontal="center" vertical="center"/>
    </xf>
    <xf numFmtId="0" fontId="116" fillId="4" borderId="190" xfId="59" applyFont="1" applyFill="1" applyBorder="1" applyAlignment="1" applyProtection="1">
      <alignment horizontal="center" vertical="center" shrinkToFit="1"/>
      <protection locked="0"/>
    </xf>
    <xf numFmtId="0" fontId="116" fillId="4" borderId="189" xfId="59" applyFont="1" applyFill="1" applyBorder="1" applyAlignment="1" applyProtection="1">
      <alignment horizontal="center" vertical="center" shrinkToFit="1"/>
      <protection locked="0"/>
    </xf>
    <xf numFmtId="0" fontId="116" fillId="4" borderId="191" xfId="59" applyFont="1" applyFill="1" applyBorder="1" applyAlignment="1" applyProtection="1">
      <alignment horizontal="center" vertical="center" shrinkToFit="1"/>
      <protection locked="0"/>
    </xf>
    <xf numFmtId="0" fontId="116" fillId="4" borderId="44" xfId="59" applyFont="1" applyFill="1" applyBorder="1" applyAlignment="1" applyProtection="1">
      <alignment horizontal="center" vertical="center"/>
      <protection locked="0"/>
    </xf>
    <xf numFmtId="0" fontId="45" fillId="0" borderId="38" xfId="59" applyFont="1" applyBorder="1" applyAlignment="1">
      <alignment horizontal="center" vertical="center"/>
    </xf>
    <xf numFmtId="0" fontId="45" fillId="0" borderId="36" xfId="59" applyFont="1" applyBorder="1" applyAlignment="1">
      <alignment horizontal="center" vertical="center"/>
    </xf>
    <xf numFmtId="0" fontId="45" fillId="0" borderId="35" xfId="59" applyFont="1" applyBorder="1" applyAlignment="1">
      <alignment horizontal="center" vertical="center"/>
    </xf>
    <xf numFmtId="0" fontId="116" fillId="4" borderId="44" xfId="59" applyFont="1" applyFill="1" applyBorder="1" applyAlignment="1" applyProtection="1">
      <alignment horizontal="center" vertical="center" shrinkToFit="1"/>
      <protection locked="0"/>
    </xf>
    <xf numFmtId="0" fontId="116" fillId="0" borderId="190" xfId="59" applyFont="1" applyBorder="1" applyAlignment="1">
      <alignment horizontal="center" vertical="center"/>
    </xf>
    <xf numFmtId="0" fontId="116" fillId="0" borderId="191" xfId="59" applyFont="1" applyBorder="1" applyAlignment="1">
      <alignment horizontal="center" vertical="center"/>
    </xf>
    <xf numFmtId="0" fontId="116" fillId="4" borderId="190" xfId="59" applyFont="1" applyFill="1" applyBorder="1" applyAlignment="1">
      <alignment horizontal="center" vertical="center"/>
    </xf>
    <xf numFmtId="0" fontId="116" fillId="4" borderId="189" xfId="59" applyFont="1" applyFill="1" applyBorder="1" applyAlignment="1">
      <alignment horizontal="center" vertical="center"/>
    </xf>
    <xf numFmtId="0" fontId="116" fillId="4" borderId="191" xfId="59" applyFont="1" applyFill="1" applyBorder="1" applyAlignment="1">
      <alignment horizontal="center" vertical="center"/>
    </xf>
    <xf numFmtId="0" fontId="116" fillId="4" borderId="0" xfId="59" applyFont="1" applyFill="1" applyAlignment="1" applyProtection="1">
      <alignment horizontal="center" vertical="center" shrinkToFit="1"/>
      <protection locked="0"/>
    </xf>
    <xf numFmtId="0" fontId="95" fillId="0" borderId="0" xfId="54" applyFont="1" applyAlignment="1">
      <alignment horizontal="center" vertical="center"/>
    </xf>
    <xf numFmtId="0" fontId="47" fillId="0" borderId="0" xfId="54" applyFont="1">
      <alignment vertical="center"/>
    </xf>
    <xf numFmtId="0" fontId="100" fillId="4" borderId="190" xfId="54" applyFont="1" applyFill="1" applyBorder="1" applyAlignment="1">
      <alignment horizontal="center" vertical="center"/>
    </xf>
    <xf numFmtId="0" fontId="100" fillId="4" borderId="189" xfId="54" applyFont="1" applyFill="1" applyBorder="1" applyAlignment="1">
      <alignment horizontal="center" vertical="center"/>
    </xf>
    <xf numFmtId="0" fontId="100" fillId="4" borderId="191" xfId="54" applyFont="1" applyFill="1" applyBorder="1" applyAlignment="1">
      <alignment horizontal="center" vertical="center"/>
    </xf>
    <xf numFmtId="0" fontId="108" fillId="4" borderId="193" xfId="54" applyFont="1" applyFill="1" applyBorder="1" applyAlignment="1">
      <alignment horizontal="center" vertical="center"/>
    </xf>
    <xf numFmtId="0" fontId="108" fillId="4" borderId="192" xfId="54" applyFont="1" applyFill="1" applyBorder="1" applyAlignment="1">
      <alignment horizontal="center" vertical="center"/>
    </xf>
    <xf numFmtId="0" fontId="108" fillId="0" borderId="154" xfId="54" applyFont="1" applyBorder="1" applyAlignment="1">
      <alignment horizontal="left" vertical="center" wrapText="1"/>
    </xf>
    <xf numFmtId="0" fontId="108" fillId="0" borderId="52" xfId="54" applyFont="1" applyBorder="1" applyAlignment="1">
      <alignment horizontal="left" vertical="center" wrapText="1"/>
    </xf>
    <xf numFmtId="0" fontId="108" fillId="0" borderId="54" xfId="54" applyFont="1" applyBorder="1" applyAlignment="1">
      <alignment horizontal="left" vertical="center" wrapText="1"/>
    </xf>
    <xf numFmtId="0" fontId="102" fillId="0" borderId="0" xfId="54" applyFont="1" applyAlignment="1">
      <alignment vertical="center" wrapText="1"/>
    </xf>
    <xf numFmtId="0" fontId="96" fillId="0" borderId="0" xfId="54" applyFont="1" applyAlignment="1">
      <alignment vertical="center" wrapText="1"/>
    </xf>
    <xf numFmtId="0" fontId="102" fillId="0" borderId="0" xfId="54" applyFont="1" applyFill="1" applyAlignment="1">
      <alignment vertical="center" wrapText="1"/>
    </xf>
    <xf numFmtId="0" fontId="108" fillId="4" borderId="0" xfId="54" applyFont="1" applyFill="1" applyAlignment="1">
      <alignment horizontal="right" vertical="center"/>
    </xf>
    <xf numFmtId="0" fontId="95" fillId="0" borderId="0" xfId="54" applyFont="1" applyFill="1" applyAlignment="1">
      <alignment horizontal="center" vertical="center"/>
    </xf>
    <xf numFmtId="0" fontId="108" fillId="4" borderId="190" xfId="54" applyFont="1" applyFill="1" applyBorder="1" applyAlignment="1">
      <alignment horizontal="center" vertical="center"/>
    </xf>
    <xf numFmtId="0" fontId="108" fillId="4" borderId="189" xfId="54" applyFont="1" applyFill="1" applyBorder="1" applyAlignment="1">
      <alignment horizontal="center" vertical="center"/>
    </xf>
    <xf numFmtId="0" fontId="108" fillId="4" borderId="191" xfId="54" applyFont="1" applyFill="1" applyBorder="1" applyAlignment="1">
      <alignment horizontal="center" vertical="center"/>
    </xf>
    <xf numFmtId="0" fontId="108" fillId="0" borderId="154" xfId="54" applyFont="1" applyFill="1" applyBorder="1" applyAlignment="1">
      <alignment horizontal="left" vertical="center" wrapText="1"/>
    </xf>
    <xf numFmtId="0" fontId="108" fillId="0" borderId="52" xfId="54" applyFont="1" applyFill="1" applyBorder="1" applyAlignment="1">
      <alignment horizontal="left" vertical="center" wrapText="1"/>
    </xf>
    <xf numFmtId="0" fontId="108" fillId="0" borderId="54" xfId="54" applyFont="1" applyFill="1" applyBorder="1" applyAlignment="1">
      <alignment horizontal="left" vertical="center" wrapText="1"/>
    </xf>
    <xf numFmtId="0" fontId="108" fillId="0" borderId="190" xfId="54" applyFont="1" applyFill="1" applyBorder="1" applyAlignment="1">
      <alignment horizontal="center" vertical="center"/>
    </xf>
    <xf numFmtId="0" fontId="108" fillId="0" borderId="191" xfId="54" applyFont="1" applyFill="1" applyBorder="1" applyAlignment="1">
      <alignment horizontal="center" vertical="center"/>
    </xf>
    <xf numFmtId="0" fontId="133" fillId="4" borderId="0" xfId="54" applyFont="1" applyFill="1" applyAlignment="1">
      <alignment horizontal="right" vertical="center"/>
    </xf>
    <xf numFmtId="0" fontId="93" fillId="0" borderId="12" xfId="60" quotePrefix="1" applyFont="1" applyBorder="1" applyAlignment="1">
      <alignment horizontal="center" vertical="center"/>
    </xf>
    <xf numFmtId="0" fontId="93" fillId="0" borderId="4" xfId="60" applyFont="1" applyBorder="1" applyAlignment="1">
      <alignment horizontal="center" vertical="center"/>
    </xf>
    <xf numFmtId="0" fontId="102" fillId="0" borderId="44" xfId="56" applyFont="1" applyBorder="1" applyAlignment="1">
      <alignment horizontal="center" vertical="center" wrapText="1"/>
    </xf>
    <xf numFmtId="0" fontId="95" fillId="0" borderId="0" xfId="60" applyFont="1" applyAlignment="1">
      <alignment horizontal="center" vertical="center"/>
    </xf>
    <xf numFmtId="0" fontId="93" fillId="4" borderId="2" xfId="54" applyFont="1" applyFill="1" applyBorder="1" applyAlignment="1">
      <alignment horizontal="center" vertical="center"/>
    </xf>
    <xf numFmtId="0" fontId="93" fillId="4" borderId="49" xfId="54" applyFont="1" applyFill="1" applyBorder="1" applyAlignment="1">
      <alignment horizontal="center" vertical="center"/>
    </xf>
    <xf numFmtId="0" fontId="93" fillId="4" borderId="48" xfId="54" applyFont="1" applyFill="1" applyBorder="1" applyAlignment="1">
      <alignment horizontal="center" vertical="center"/>
    </xf>
    <xf numFmtId="0" fontId="133" fillId="4" borderId="5" xfId="54" applyFont="1" applyFill="1" applyBorder="1" applyAlignment="1">
      <alignment horizontal="center" vertical="center"/>
    </xf>
    <xf numFmtId="0" fontId="133" fillId="4" borderId="46" xfId="54" applyFont="1" applyFill="1" applyBorder="1" applyAlignment="1">
      <alignment horizontal="center" vertical="center"/>
    </xf>
    <xf numFmtId="0" fontId="133" fillId="4" borderId="45" xfId="54" applyFont="1" applyFill="1" applyBorder="1" applyAlignment="1">
      <alignment horizontal="center" vertical="center"/>
    </xf>
    <xf numFmtId="0" fontId="93" fillId="0" borderId="199" xfId="56" quotePrefix="1" applyFont="1" applyBorder="1" applyAlignment="1">
      <alignment horizontal="center" vertical="center" wrapText="1"/>
    </xf>
    <xf numFmtId="0" fontId="93" fillId="0" borderId="8" xfId="56" applyFont="1" applyBorder="1" applyAlignment="1">
      <alignment horizontal="center" vertical="center" wrapText="1"/>
    </xf>
    <xf numFmtId="0" fontId="93" fillId="0" borderId="6" xfId="56" applyFont="1" applyBorder="1" applyAlignment="1">
      <alignment horizontal="center" vertical="center" wrapText="1"/>
    </xf>
    <xf numFmtId="0" fontId="93" fillId="0" borderId="194" xfId="56" applyFont="1" applyBorder="1" applyAlignment="1">
      <alignment horizontal="center" vertical="center" wrapText="1"/>
    </xf>
    <xf numFmtId="0" fontId="93" fillId="0" borderId="193" xfId="56" applyFont="1" applyBorder="1" applyAlignment="1">
      <alignment horizontal="center" vertical="center" wrapText="1"/>
    </xf>
    <xf numFmtId="0" fontId="93" fillId="0" borderId="192" xfId="56" applyFont="1" applyBorder="1" applyAlignment="1">
      <alignment horizontal="center" vertical="center" wrapText="1"/>
    </xf>
    <xf numFmtId="0" fontId="93" fillId="0" borderId="9" xfId="56" applyFont="1" applyBorder="1" applyAlignment="1">
      <alignment horizontal="center" vertical="center" wrapText="1"/>
    </xf>
    <xf numFmtId="0" fontId="93" fillId="0" borderId="0" xfId="56" applyFont="1" applyBorder="1" applyAlignment="1">
      <alignment horizontal="center" vertical="center" wrapText="1"/>
    </xf>
    <xf numFmtId="0" fontId="93" fillId="0" borderId="25" xfId="56" applyFont="1" applyBorder="1" applyAlignment="1">
      <alignment horizontal="center" vertical="center" wrapText="1"/>
    </xf>
    <xf numFmtId="0" fontId="93" fillId="0" borderId="7" xfId="56" applyFont="1" applyBorder="1" applyAlignment="1">
      <alignment horizontal="center" vertical="center" wrapText="1"/>
    </xf>
    <xf numFmtId="0" fontId="93" fillId="0" borderId="31" xfId="56" applyFont="1" applyBorder="1" applyAlignment="1">
      <alignment horizontal="center" vertical="center" wrapText="1"/>
    </xf>
    <xf numFmtId="0" fontId="93" fillId="0" borderId="32" xfId="56" applyFont="1" applyBorder="1" applyAlignment="1">
      <alignment horizontal="center" vertical="center" wrapText="1"/>
    </xf>
    <xf numFmtId="0" fontId="93" fillId="4" borderId="86" xfId="56" applyFont="1" applyFill="1" applyBorder="1" applyAlignment="1">
      <alignment horizontal="center" vertical="center" wrapText="1"/>
    </xf>
    <xf numFmtId="0" fontId="93" fillId="0" borderId="10" xfId="56" applyFont="1" applyBorder="1" applyAlignment="1">
      <alignment horizontal="left" vertical="center" wrapText="1"/>
    </xf>
    <xf numFmtId="0" fontId="93" fillId="0" borderId="15" xfId="56" applyFont="1" applyBorder="1" applyAlignment="1">
      <alignment horizontal="left" vertical="center" wrapText="1"/>
    </xf>
    <xf numFmtId="0" fontId="93" fillId="0" borderId="11" xfId="56" applyFont="1" applyBorder="1" applyAlignment="1">
      <alignment horizontal="left" vertical="center" wrapText="1"/>
    </xf>
    <xf numFmtId="0" fontId="94" fillId="0" borderId="10" xfId="60" applyFont="1" applyBorder="1" applyAlignment="1">
      <alignment horizontal="center" vertical="center"/>
    </xf>
    <xf numFmtId="0" fontId="94" fillId="0" borderId="11" xfId="60" applyFont="1" applyBorder="1" applyAlignment="1">
      <alignment horizontal="center" vertical="center"/>
    </xf>
    <xf numFmtId="0" fontId="93" fillId="0" borderId="34" xfId="60" applyFont="1" applyBorder="1" applyAlignment="1">
      <alignment horizontal="center" vertical="center" wrapText="1"/>
    </xf>
    <xf numFmtId="0" fontId="93" fillId="0" borderId="55" xfId="60" applyFont="1" applyBorder="1" applyAlignment="1">
      <alignment horizontal="center" vertical="center" wrapText="1"/>
    </xf>
    <xf numFmtId="0" fontId="93" fillId="0" borderId="14" xfId="60" applyFont="1" applyBorder="1" applyAlignment="1">
      <alignment horizontal="center" vertical="center" wrapText="1"/>
    </xf>
    <xf numFmtId="0" fontId="93" fillId="0" borderId="96" xfId="60" applyFont="1" applyBorder="1" applyAlignment="1">
      <alignment horizontal="center" vertical="center" wrapText="1"/>
    </xf>
    <xf numFmtId="0" fontId="93" fillId="0" borderId="120" xfId="60" applyFont="1" applyBorder="1" applyAlignment="1">
      <alignment horizontal="center" vertical="center" wrapText="1"/>
    </xf>
    <xf numFmtId="0" fontId="93" fillId="0" borderId="91" xfId="60" applyFont="1" applyBorder="1" applyAlignment="1">
      <alignment horizontal="center" vertical="center" wrapText="1"/>
    </xf>
    <xf numFmtId="0" fontId="93" fillId="4" borderId="50" xfId="60" applyFont="1" applyFill="1" applyBorder="1" applyAlignment="1">
      <alignment horizontal="left" vertical="center" wrapText="1"/>
    </xf>
    <xf numFmtId="0" fontId="93" fillId="4" borderId="43" xfId="60" applyFont="1" applyFill="1" applyBorder="1" applyAlignment="1">
      <alignment horizontal="left" vertical="center" wrapText="1"/>
    </xf>
    <xf numFmtId="0" fontId="93" fillId="4" borderId="2" xfId="60" applyFont="1" applyFill="1" applyBorder="1" applyAlignment="1">
      <alignment horizontal="left" vertical="center" wrapText="1"/>
    </xf>
    <xf numFmtId="0" fontId="93" fillId="4" borderId="191" xfId="60" applyFont="1" applyFill="1" applyBorder="1" applyAlignment="1">
      <alignment horizontal="left" vertical="center" wrapText="1"/>
    </xf>
    <xf numFmtId="0" fontId="93" fillId="4" borderId="44" xfId="60" applyFont="1" applyFill="1" applyBorder="1" applyAlignment="1">
      <alignment horizontal="left" vertical="center" wrapText="1"/>
    </xf>
    <xf numFmtId="0" fontId="93" fillId="4" borderId="190" xfId="60" applyFont="1" applyFill="1" applyBorder="1" applyAlignment="1">
      <alignment horizontal="left" vertical="center" wrapText="1"/>
    </xf>
    <xf numFmtId="0" fontId="93" fillId="4" borderId="47" xfId="60" applyFont="1" applyFill="1" applyBorder="1" applyAlignment="1">
      <alignment horizontal="left" vertical="center" wrapText="1"/>
    </xf>
    <xf numFmtId="0" fontId="93" fillId="4" borderId="56" xfId="60" applyFont="1" applyFill="1" applyBorder="1" applyAlignment="1">
      <alignment horizontal="left" vertical="center" wrapText="1"/>
    </xf>
    <xf numFmtId="0" fontId="93" fillId="4" borderId="5" xfId="60" applyFont="1" applyFill="1" applyBorder="1" applyAlignment="1">
      <alignment horizontal="left" vertical="center" wrapText="1"/>
    </xf>
    <xf numFmtId="0" fontId="93" fillId="0" borderId="21" xfId="60" applyFont="1" applyBorder="1" applyAlignment="1">
      <alignment horizontal="center" vertical="center" wrapText="1"/>
    </xf>
    <xf numFmtId="0" fontId="93" fillId="4" borderId="57" xfId="60" applyFont="1" applyFill="1" applyBorder="1" applyAlignment="1">
      <alignment horizontal="left" vertical="center" wrapText="1"/>
    </xf>
    <xf numFmtId="0" fontId="93" fillId="4" borderId="49" xfId="60" applyFont="1" applyFill="1" applyBorder="1" applyAlignment="1">
      <alignment horizontal="left" vertical="center" wrapText="1"/>
    </xf>
    <xf numFmtId="0" fontId="93" fillId="4" borderId="18" xfId="60" applyFont="1" applyFill="1" applyBorder="1" applyAlignment="1">
      <alignment horizontal="left" vertical="center" wrapText="1"/>
    </xf>
    <xf numFmtId="0" fontId="93" fillId="4" borderId="189" xfId="60" applyFont="1" applyFill="1" applyBorder="1" applyAlignment="1">
      <alignment horizontal="left" vertical="center" wrapText="1"/>
    </xf>
    <xf numFmtId="0" fontId="93" fillId="4" borderId="19" xfId="60" applyFont="1" applyFill="1" applyBorder="1" applyAlignment="1">
      <alignment horizontal="left" vertical="center" wrapText="1"/>
    </xf>
    <xf numFmtId="0" fontId="93" fillId="4" borderId="46" xfId="60" applyFont="1" applyFill="1" applyBorder="1" applyAlignment="1">
      <alignment horizontal="left" vertical="center" wrapText="1"/>
    </xf>
    <xf numFmtId="0" fontId="93" fillId="0" borderId="154" xfId="56" applyFont="1" applyBorder="1" applyAlignment="1">
      <alignment horizontal="center" vertical="center" textRotation="255" wrapText="1"/>
    </xf>
    <xf numFmtId="0" fontId="93" fillId="0" borderId="52" xfId="56" applyFont="1" applyBorder="1" applyAlignment="1">
      <alignment horizontal="center" vertical="center" textRotation="255" wrapText="1"/>
    </xf>
    <xf numFmtId="0" fontId="93" fillId="0" borderId="54" xfId="56" applyFont="1" applyBorder="1" applyAlignment="1">
      <alignment horizontal="center" vertical="center" textRotation="255" wrapText="1"/>
    </xf>
    <xf numFmtId="0" fontId="93" fillId="0" borderId="194" xfId="56" applyFont="1" applyBorder="1" applyAlignment="1">
      <alignment horizontal="left" vertical="center" wrapText="1"/>
    </xf>
    <xf numFmtId="0" fontId="93" fillId="0" borderId="200" xfId="56" applyFont="1" applyBorder="1" applyAlignment="1">
      <alignment horizontal="left" vertical="center" wrapText="1"/>
    </xf>
    <xf numFmtId="0" fontId="93" fillId="4" borderId="9" xfId="56" applyFont="1" applyFill="1" applyBorder="1" applyAlignment="1">
      <alignment horizontal="center" vertical="center" wrapText="1"/>
    </xf>
    <xf numFmtId="0" fontId="93" fillId="4" borderId="0" xfId="56" applyFont="1" applyFill="1" applyBorder="1" applyAlignment="1">
      <alignment horizontal="center" vertical="center" wrapText="1"/>
    </xf>
    <xf numFmtId="0" fontId="93" fillId="4" borderId="13" xfId="56" applyFont="1" applyFill="1" applyBorder="1" applyAlignment="1">
      <alignment horizontal="center" vertical="center" wrapText="1"/>
    </xf>
    <xf numFmtId="0" fontId="93" fillId="0" borderId="194" xfId="60" applyFont="1" applyBorder="1" applyAlignment="1">
      <alignment horizontal="center" vertical="center"/>
    </xf>
    <xf numFmtId="0" fontId="93" fillId="0" borderId="193" xfId="60" applyFont="1" applyBorder="1" applyAlignment="1">
      <alignment horizontal="center" vertical="center"/>
    </xf>
    <xf numFmtId="0" fontId="93" fillId="0" borderId="192" xfId="60" applyFont="1" applyBorder="1" applyAlignment="1">
      <alignment horizontal="center" vertical="center"/>
    </xf>
    <xf numFmtId="0" fontId="93" fillId="0" borderId="22" xfId="60" applyFont="1" applyBorder="1" applyAlignment="1">
      <alignment horizontal="center" vertical="center"/>
    </xf>
    <xf numFmtId="0" fontId="93" fillId="0" borderId="21" xfId="60" applyFont="1" applyBorder="1" applyAlignment="1">
      <alignment horizontal="center" vertical="center"/>
    </xf>
    <xf numFmtId="0" fontId="93" fillId="0" borderId="23" xfId="60" applyFont="1" applyBorder="1" applyAlignment="1">
      <alignment horizontal="center" vertical="center"/>
    </xf>
    <xf numFmtId="0" fontId="93" fillId="0" borderId="193" xfId="60" applyFont="1" applyBorder="1" applyAlignment="1">
      <alignment horizontal="center" vertical="center" wrapText="1"/>
    </xf>
    <xf numFmtId="0" fontId="93" fillId="4" borderId="194" xfId="60" applyFont="1" applyFill="1" applyBorder="1" applyAlignment="1">
      <alignment horizontal="center" vertical="center"/>
    </xf>
    <xf numFmtId="0" fontId="93" fillId="4" borderId="200" xfId="60" applyFont="1" applyFill="1" applyBorder="1" applyAlignment="1">
      <alignment horizontal="center" vertical="center"/>
    </xf>
    <xf numFmtId="0" fontId="93" fillId="4" borderId="22" xfId="60" applyFont="1" applyFill="1" applyBorder="1" applyAlignment="1">
      <alignment horizontal="center" vertical="center"/>
    </xf>
    <xf numFmtId="0" fontId="93" fillId="4" borderId="20" xfId="60" applyFont="1" applyFill="1" applyBorder="1" applyAlignment="1">
      <alignment horizontal="center" vertical="center"/>
    </xf>
    <xf numFmtId="193" fontId="127" fillId="4" borderId="44" xfId="59" applyNumberFormat="1" applyFont="1" applyFill="1" applyBorder="1" applyAlignment="1" applyProtection="1">
      <alignment horizontal="right" vertical="center"/>
      <protection locked="0"/>
    </xf>
    <xf numFmtId="0" fontId="116" fillId="0" borderId="44" xfId="59" applyFont="1" applyBorder="1" applyAlignment="1">
      <alignment horizontal="left" vertical="center"/>
    </xf>
    <xf numFmtId="0" fontId="116" fillId="0" borderId="190" xfId="59" applyFont="1" applyBorder="1" applyAlignment="1">
      <alignment horizontal="center" vertical="center" shrinkToFit="1"/>
    </xf>
    <xf numFmtId="0" fontId="116" fillId="0" borderId="189" xfId="59" applyFont="1" applyBorder="1" applyAlignment="1">
      <alignment horizontal="center" vertical="center" shrinkToFit="1"/>
    </xf>
    <xf numFmtId="0" fontId="116" fillId="0" borderId="191" xfId="59" applyFont="1" applyBorder="1" applyAlignment="1">
      <alignment horizontal="center" vertical="center" shrinkToFit="1"/>
    </xf>
    <xf numFmtId="192" fontId="127" fillId="4" borderId="190" xfId="59" applyNumberFormat="1" applyFont="1" applyFill="1" applyBorder="1" applyAlignment="1" applyProtection="1">
      <alignment horizontal="right" vertical="center"/>
      <protection locked="0"/>
    </xf>
    <xf numFmtId="192" fontId="127" fillId="4" borderId="189" xfId="59" applyNumberFormat="1" applyFont="1" applyFill="1" applyBorder="1" applyAlignment="1" applyProtection="1">
      <alignment horizontal="right" vertical="center"/>
      <protection locked="0"/>
    </xf>
    <xf numFmtId="192" fontId="127" fillId="0" borderId="190" xfId="59" applyNumberFormat="1" applyFont="1" applyBorder="1" applyAlignment="1">
      <alignment horizontal="right" vertical="center"/>
    </xf>
    <xf numFmtId="192" fontId="127" fillId="0" borderId="189" xfId="59" applyNumberFormat="1" applyFont="1" applyBorder="1" applyAlignment="1">
      <alignment horizontal="right" vertical="center"/>
    </xf>
    <xf numFmtId="192" fontId="127" fillId="0" borderId="190" xfId="59" applyNumberFormat="1" applyFont="1" applyBorder="1" applyAlignment="1">
      <alignment horizontal="right" vertical="center" shrinkToFit="1"/>
    </xf>
    <xf numFmtId="0" fontId="116" fillId="0" borderId="44" xfId="59" applyFont="1" applyBorder="1" applyAlignment="1">
      <alignment horizontal="center" vertical="center" shrinkToFit="1"/>
    </xf>
    <xf numFmtId="0" fontId="116" fillId="0" borderId="32" xfId="59" applyFont="1" applyBorder="1" applyAlignment="1">
      <alignment horizontal="center" vertical="center"/>
    </xf>
    <xf numFmtId="192" fontId="127" fillId="4" borderId="7" xfId="59" applyNumberFormat="1" applyFont="1" applyFill="1" applyBorder="1" applyAlignment="1" applyProtection="1">
      <alignment horizontal="right" vertical="center" shrinkToFit="1"/>
      <protection locked="0"/>
    </xf>
    <xf numFmtId="0" fontId="134" fillId="0" borderId="10" xfId="59" applyFont="1" applyBorder="1" applyAlignment="1">
      <alignment horizontal="center" vertical="center"/>
    </xf>
    <xf numFmtId="0" fontId="134" fillId="0" borderId="15" xfId="59" applyFont="1" applyBorder="1" applyAlignment="1">
      <alignment horizontal="center" vertical="center"/>
    </xf>
    <xf numFmtId="0" fontId="134" fillId="0" borderId="11" xfId="59" applyFont="1" applyBorder="1" applyAlignment="1">
      <alignment horizontal="center" vertical="center"/>
    </xf>
    <xf numFmtId="0" fontId="134" fillId="0" borderId="24" xfId="59" applyFont="1" applyBorder="1" applyAlignment="1">
      <alignment horizontal="center" vertical="center"/>
    </xf>
    <xf numFmtId="0" fontId="134" fillId="0" borderId="21" xfId="59" applyFont="1" applyBorder="1" applyAlignment="1">
      <alignment horizontal="center" vertical="center"/>
    </xf>
    <xf numFmtId="0" fontId="134" fillId="0" borderId="20" xfId="59" applyFont="1" applyBorder="1" applyAlignment="1">
      <alignment horizontal="center" vertical="center"/>
    </xf>
    <xf numFmtId="191" fontId="127" fillId="0" borderId="190" xfId="59" applyNumberFormat="1" applyFont="1" applyFill="1" applyBorder="1" applyAlignment="1" applyProtection="1">
      <alignment horizontal="right" vertical="center"/>
      <protection locked="0"/>
    </xf>
    <xf numFmtId="191" fontId="127" fillId="0" borderId="189" xfId="59" applyNumberFormat="1" applyFont="1" applyFill="1" applyBorder="1" applyAlignment="1" applyProtection="1">
      <alignment horizontal="right" vertical="center"/>
      <protection locked="0"/>
    </xf>
    <xf numFmtId="191" fontId="127" fillId="0" borderId="191" xfId="59" applyNumberFormat="1" applyFont="1" applyFill="1" applyBorder="1" applyAlignment="1" applyProtection="1">
      <alignment horizontal="right" vertical="center"/>
      <protection locked="0"/>
    </xf>
    <xf numFmtId="191" fontId="44" fillId="0" borderId="44" xfId="59" applyNumberFormat="1" applyFont="1" applyBorder="1" applyAlignment="1">
      <alignment horizontal="center" vertical="center"/>
    </xf>
    <xf numFmtId="191" fontId="127" fillId="4" borderId="44" xfId="59" applyNumberFormat="1" applyFont="1" applyFill="1" applyBorder="1" applyAlignment="1" applyProtection="1">
      <alignment horizontal="right" vertical="center"/>
      <protection locked="0"/>
    </xf>
    <xf numFmtId="191" fontId="127" fillId="0" borderId="7" xfId="59" applyNumberFormat="1" applyFont="1" applyBorder="1" applyAlignment="1">
      <alignment horizontal="right" vertical="center" shrinkToFit="1"/>
    </xf>
    <xf numFmtId="191" fontId="127" fillId="0" borderId="31" xfId="59" applyNumberFormat="1" applyFont="1" applyBorder="1" applyAlignment="1">
      <alignment horizontal="right" vertical="center" shrinkToFit="1"/>
    </xf>
    <xf numFmtId="0" fontId="116" fillId="0" borderId="249" xfId="59" applyFont="1" applyBorder="1" applyAlignment="1">
      <alignment horizontal="center" vertical="center"/>
    </xf>
    <xf numFmtId="0" fontId="116" fillId="0" borderId="248" xfId="59" applyFont="1" applyBorder="1" applyAlignment="1">
      <alignment horizontal="center" vertical="center"/>
    </xf>
    <xf numFmtId="0" fontId="116" fillId="0" borderId="247" xfId="59" applyFont="1" applyBorder="1" applyAlignment="1">
      <alignment horizontal="center" vertical="center"/>
    </xf>
    <xf numFmtId="191" fontId="127" fillId="0" borderId="190" xfId="59" applyNumberFormat="1" applyFont="1" applyBorder="1" applyAlignment="1">
      <alignment horizontal="right" vertical="center" shrinkToFit="1"/>
    </xf>
    <xf numFmtId="191" fontId="127" fillId="0" borderId="189" xfId="59" applyNumberFormat="1" applyFont="1" applyBorder="1" applyAlignment="1">
      <alignment horizontal="right" vertical="center" shrinkToFit="1"/>
    </xf>
    <xf numFmtId="0" fontId="131" fillId="0" borderId="10" xfId="59" applyFont="1" applyBorder="1" applyAlignment="1">
      <alignment horizontal="center" vertical="center"/>
    </xf>
    <xf numFmtId="0" fontId="131" fillId="0" borderId="15" xfId="59" applyFont="1" applyBorder="1" applyAlignment="1">
      <alignment horizontal="center" vertical="center"/>
    </xf>
    <xf numFmtId="0" fontId="131" fillId="0" borderId="11" xfId="59" applyFont="1" applyBorder="1" applyAlignment="1">
      <alignment horizontal="center" vertical="center"/>
    </xf>
    <xf numFmtId="0" fontId="131" fillId="0" borderId="24" xfId="59" applyFont="1" applyBorder="1" applyAlignment="1">
      <alignment horizontal="center" vertical="center"/>
    </xf>
    <xf numFmtId="0" fontId="131" fillId="0" borderId="21" xfId="59" applyFont="1" applyBorder="1" applyAlignment="1">
      <alignment horizontal="center" vertical="center"/>
    </xf>
    <xf numFmtId="0" fontId="131" fillId="0" borderId="20" xfId="59" applyFont="1" applyBorder="1" applyAlignment="1">
      <alignment horizontal="center" vertical="center"/>
    </xf>
    <xf numFmtId="192" fontId="127" fillId="0" borderId="190" xfId="59" applyNumberFormat="1" applyFont="1" applyFill="1" applyBorder="1" applyAlignment="1">
      <alignment horizontal="right" vertical="center" shrinkToFit="1"/>
    </xf>
    <xf numFmtId="192" fontId="127" fillId="0" borderId="189" xfId="59" applyNumberFormat="1" applyFont="1" applyFill="1" applyBorder="1" applyAlignment="1">
      <alignment horizontal="right" vertical="center" shrinkToFit="1"/>
    </xf>
    <xf numFmtId="0" fontId="102" fillId="0" borderId="0" xfId="3" applyFont="1" applyFill="1" applyAlignment="1">
      <alignment vertical="center" wrapText="1"/>
    </xf>
    <xf numFmtId="0" fontId="96" fillId="4" borderId="190" xfId="3" applyFont="1" applyFill="1" applyBorder="1" applyAlignment="1">
      <alignment horizontal="center" vertical="center" shrinkToFit="1"/>
    </xf>
    <xf numFmtId="0" fontId="96" fillId="4" borderId="189" xfId="3" applyFont="1" applyFill="1" applyBorder="1" applyAlignment="1">
      <alignment horizontal="center" vertical="center" shrinkToFit="1"/>
    </xf>
    <xf numFmtId="0" fontId="96" fillId="4" borderId="188" xfId="3" applyFont="1" applyFill="1" applyBorder="1" applyAlignment="1">
      <alignment horizontal="center" vertical="center" shrinkToFit="1"/>
    </xf>
    <xf numFmtId="0" fontId="96" fillId="4" borderId="5" xfId="3" applyFont="1" applyFill="1" applyBorder="1" applyAlignment="1">
      <alignment horizontal="center" vertical="center" shrinkToFit="1"/>
    </xf>
    <xf numFmtId="0" fontId="96" fillId="4" borderId="46" xfId="3" applyFont="1" applyFill="1" applyBorder="1" applyAlignment="1">
      <alignment horizontal="center" vertical="center" shrinkToFit="1"/>
    </xf>
    <xf numFmtId="0" fontId="96" fillId="4" borderId="45" xfId="3" applyFont="1" applyFill="1" applyBorder="1" applyAlignment="1">
      <alignment horizontal="center" vertical="center" shrinkToFit="1"/>
    </xf>
    <xf numFmtId="0" fontId="96" fillId="0" borderId="190" xfId="3" applyFont="1" applyFill="1" applyBorder="1" applyAlignment="1">
      <alignment horizontal="center" vertical="center" wrapText="1"/>
    </xf>
    <xf numFmtId="0" fontId="96" fillId="0" borderId="189" xfId="3" applyFont="1" applyFill="1" applyBorder="1" applyAlignment="1">
      <alignment horizontal="center" vertical="center" wrapText="1"/>
    </xf>
    <xf numFmtId="0" fontId="96" fillId="0" borderId="188" xfId="3" applyFont="1" applyFill="1" applyBorder="1" applyAlignment="1">
      <alignment horizontal="center" vertical="center" wrapText="1"/>
    </xf>
    <xf numFmtId="0" fontId="96" fillId="0" borderId="5" xfId="3" applyFont="1" applyFill="1" applyBorder="1" applyAlignment="1">
      <alignment horizontal="center" vertical="center" wrapText="1" shrinkToFit="1"/>
    </xf>
    <xf numFmtId="0" fontId="96" fillId="0" borderId="46" xfId="3" applyFont="1" applyFill="1" applyBorder="1" applyAlignment="1">
      <alignment horizontal="center" vertical="center" wrapText="1" shrinkToFit="1"/>
    </xf>
    <xf numFmtId="9" fontId="96" fillId="0" borderId="46" xfId="61" applyFont="1" applyFill="1" applyBorder="1" applyAlignment="1">
      <alignment horizontal="center" vertical="center" wrapText="1" shrinkToFit="1"/>
    </xf>
    <xf numFmtId="0" fontId="96" fillId="4" borderId="191" xfId="3" applyFont="1" applyFill="1" applyBorder="1" applyAlignment="1">
      <alignment horizontal="center" vertical="center" shrinkToFit="1"/>
    </xf>
    <xf numFmtId="0" fontId="96" fillId="0" borderId="10" xfId="3" applyFont="1" applyFill="1" applyBorder="1" applyAlignment="1">
      <alignment horizontal="center" vertical="center" wrapText="1"/>
    </xf>
    <xf numFmtId="0" fontId="96" fillId="0" borderId="15" xfId="3" applyFont="1" applyFill="1" applyBorder="1" applyAlignment="1">
      <alignment horizontal="center" vertical="center" wrapText="1"/>
    </xf>
    <xf numFmtId="0" fontId="96" fillId="0" borderId="15" xfId="54" applyFont="1" applyBorder="1" applyAlignment="1">
      <alignment horizontal="center" vertical="center" wrapText="1"/>
    </xf>
    <xf numFmtId="0" fontId="96" fillId="0" borderId="34" xfId="54" applyFont="1" applyBorder="1" applyAlignment="1">
      <alignment horizontal="center" vertical="center" wrapText="1"/>
    </xf>
    <xf numFmtId="0" fontId="96" fillId="0" borderId="33" xfId="3" applyFont="1" applyFill="1" applyBorder="1" applyAlignment="1">
      <alignment horizontal="center" vertical="center" wrapText="1"/>
    </xf>
    <xf numFmtId="0" fontId="96" fillId="0" borderId="31" xfId="3" applyFont="1" applyFill="1" applyBorder="1" applyAlignment="1">
      <alignment horizontal="center" vertical="center" wrapText="1"/>
    </xf>
    <xf numFmtId="0" fontId="96" fillId="0" borderId="31" xfId="54" applyFont="1" applyBorder="1" applyAlignment="1">
      <alignment horizontal="center" vertical="center" wrapText="1"/>
    </xf>
    <xf numFmtId="0" fontId="96" fillId="0" borderId="32" xfId="54" applyFont="1" applyBorder="1" applyAlignment="1">
      <alignment horizontal="center" vertical="center" wrapText="1"/>
    </xf>
    <xf numFmtId="0" fontId="102" fillId="0" borderId="0" xfId="3" applyFont="1" applyFill="1" applyBorder="1" applyAlignment="1">
      <alignment horizontal="left" vertical="center" wrapText="1"/>
    </xf>
    <xf numFmtId="0" fontId="96" fillId="0" borderId="0" xfId="54" applyFont="1" applyAlignment="1">
      <alignment horizontal="left" vertical="center" wrapText="1"/>
    </xf>
    <xf numFmtId="0" fontId="96" fillId="0" borderId="46" xfId="54" applyFont="1" applyBorder="1" applyAlignment="1">
      <alignment horizontal="center" vertical="center" shrinkToFit="1"/>
    </xf>
    <xf numFmtId="0" fontId="96" fillId="0" borderId="47" xfId="54" applyFont="1" applyBorder="1" applyAlignment="1">
      <alignment horizontal="center" vertical="center" shrinkToFit="1"/>
    </xf>
    <xf numFmtId="0" fontId="96" fillId="0" borderId="19" xfId="3" applyFont="1" applyFill="1" applyBorder="1" applyAlignment="1">
      <alignment horizontal="right" vertical="center" shrinkToFit="1"/>
    </xf>
    <xf numFmtId="0" fontId="96" fillId="0" borderId="46" xfId="3" applyFont="1" applyFill="1" applyBorder="1" applyAlignment="1">
      <alignment horizontal="right" vertical="center" shrinkToFit="1"/>
    </xf>
    <xf numFmtId="0" fontId="96" fillId="0" borderId="5" xfId="3" applyFont="1" applyFill="1" applyBorder="1" applyAlignment="1">
      <alignment horizontal="right" vertical="center" wrapText="1" shrinkToFit="1"/>
    </xf>
    <xf numFmtId="0" fontId="96" fillId="0" borderId="46" xfId="3" applyFont="1" applyFill="1" applyBorder="1" applyAlignment="1">
      <alignment horizontal="right" vertical="center" wrapText="1" shrinkToFit="1"/>
    </xf>
    <xf numFmtId="0" fontId="96" fillId="4" borderId="47" xfId="3" applyFont="1" applyFill="1" applyBorder="1" applyAlignment="1">
      <alignment horizontal="center" vertical="center" shrinkToFit="1"/>
    </xf>
    <xf numFmtId="0" fontId="96" fillId="0" borderId="14" xfId="3" applyFont="1" applyFill="1" applyBorder="1" applyAlignment="1">
      <alignment horizontal="center" vertical="center" wrapText="1"/>
    </xf>
    <xf numFmtId="0" fontId="96" fillId="0" borderId="7" xfId="3" applyFont="1" applyFill="1" applyBorder="1" applyAlignment="1">
      <alignment horizontal="center" vertical="center" wrapText="1"/>
    </xf>
    <xf numFmtId="0" fontId="96" fillId="4" borderId="12" xfId="3" applyFont="1" applyFill="1" applyBorder="1" applyAlignment="1">
      <alignment horizontal="center" vertical="center" shrinkToFit="1"/>
    </xf>
    <xf numFmtId="0" fontId="96" fillId="4" borderId="44" xfId="3" applyFont="1" applyFill="1" applyBorder="1" applyAlignment="1">
      <alignment horizontal="center" vertical="center" shrinkToFit="1"/>
    </xf>
    <xf numFmtId="0" fontId="96" fillId="4" borderId="4" xfId="3" applyFont="1" applyFill="1" applyBorder="1" applyAlignment="1">
      <alignment horizontal="center" vertical="center" shrinkToFit="1"/>
    </xf>
    <xf numFmtId="0" fontId="96" fillId="4" borderId="56" xfId="3" applyFont="1" applyFill="1" applyBorder="1" applyAlignment="1">
      <alignment horizontal="center" vertical="center" shrinkToFit="1"/>
    </xf>
    <xf numFmtId="0" fontId="96" fillId="0" borderId="33" xfId="3" applyFont="1" applyFill="1" applyBorder="1" applyAlignment="1">
      <alignment horizontal="center" vertical="center"/>
    </xf>
    <xf numFmtId="0" fontId="96" fillId="0" borderId="31" xfId="3" applyFont="1" applyFill="1" applyBorder="1" applyAlignment="1">
      <alignment horizontal="center" vertical="center"/>
    </xf>
    <xf numFmtId="0" fontId="96" fillId="0" borderId="32" xfId="3" applyFont="1" applyFill="1" applyBorder="1" applyAlignment="1">
      <alignment horizontal="center" vertical="center"/>
    </xf>
    <xf numFmtId="0" fontId="108" fillId="0" borderId="7" xfId="3" applyFont="1" applyFill="1" applyBorder="1" applyAlignment="1">
      <alignment horizontal="center" vertical="center"/>
    </xf>
    <xf numFmtId="0" fontId="108" fillId="0" borderId="31" xfId="3" applyFont="1" applyFill="1" applyBorder="1" applyAlignment="1">
      <alignment horizontal="center" vertical="center"/>
    </xf>
    <xf numFmtId="0" fontId="108" fillId="0" borderId="30" xfId="3" applyFont="1" applyFill="1" applyBorder="1" applyAlignment="1">
      <alignment horizontal="center" vertical="center"/>
    </xf>
    <xf numFmtId="0" fontId="96" fillId="0" borderId="12" xfId="3" applyFont="1" applyBorder="1" applyAlignment="1">
      <alignment horizontal="center" vertical="center"/>
    </xf>
    <xf numFmtId="0" fontId="96" fillId="0" borderId="44" xfId="3" applyFont="1" applyBorder="1" applyAlignment="1">
      <alignment horizontal="center" vertical="center"/>
    </xf>
    <xf numFmtId="0" fontId="104" fillId="0" borderId="194" xfId="3" applyFont="1" applyFill="1" applyBorder="1" applyAlignment="1">
      <alignment horizontal="center" vertical="center" wrapText="1"/>
    </xf>
    <xf numFmtId="0" fontId="104" fillId="0" borderId="193" xfId="3" applyFont="1" applyFill="1" applyBorder="1" applyAlignment="1">
      <alignment horizontal="center" vertical="center" wrapText="1"/>
    </xf>
    <xf numFmtId="0" fontId="104" fillId="0" borderId="200" xfId="3" applyFont="1" applyFill="1" applyBorder="1" applyAlignment="1">
      <alignment horizontal="center" vertical="center" wrapText="1"/>
    </xf>
    <xf numFmtId="0" fontId="104" fillId="0" borderId="9" xfId="3" applyFont="1" applyFill="1" applyBorder="1" applyAlignment="1">
      <alignment horizontal="center" vertical="center" wrapText="1"/>
    </xf>
    <xf numFmtId="0" fontId="104" fillId="0" borderId="0" xfId="3" applyFont="1" applyFill="1" applyBorder="1" applyAlignment="1">
      <alignment horizontal="center" vertical="center" wrapText="1"/>
    </xf>
    <xf numFmtId="0" fontId="104" fillId="0" borderId="13" xfId="3" applyFont="1" applyFill="1" applyBorder="1" applyAlignment="1">
      <alignment horizontal="center" vertical="center" wrapText="1"/>
    </xf>
    <xf numFmtId="0" fontId="104" fillId="0" borderId="7" xfId="3" applyFont="1" applyFill="1" applyBorder="1" applyAlignment="1">
      <alignment horizontal="center" vertical="center" wrapText="1"/>
    </xf>
    <xf numFmtId="0" fontId="104" fillId="0" borderId="31" xfId="3" applyFont="1" applyFill="1" applyBorder="1" applyAlignment="1">
      <alignment horizontal="center" vertical="center" wrapText="1"/>
    </xf>
    <xf numFmtId="0" fontId="104" fillId="0" borderId="30" xfId="3" applyFont="1" applyFill="1" applyBorder="1" applyAlignment="1">
      <alignment horizontal="center" vertical="center" wrapText="1"/>
    </xf>
    <xf numFmtId="0" fontId="104" fillId="0" borderId="192" xfId="3" applyFont="1" applyFill="1" applyBorder="1" applyAlignment="1">
      <alignment horizontal="center" vertical="center" wrapText="1"/>
    </xf>
    <xf numFmtId="0" fontId="104" fillId="0" borderId="25" xfId="3" applyFont="1" applyFill="1" applyBorder="1" applyAlignment="1">
      <alignment horizontal="center" vertical="center" wrapText="1"/>
    </xf>
    <xf numFmtId="0" fontId="104" fillId="0" borderId="32" xfId="3" applyFont="1" applyFill="1" applyBorder="1" applyAlignment="1">
      <alignment horizontal="center" vertical="center" wrapText="1"/>
    </xf>
    <xf numFmtId="0" fontId="95" fillId="0" borderId="0" xfId="3" applyFont="1" applyFill="1" applyAlignment="1">
      <alignment horizontal="center" vertical="center"/>
    </xf>
    <xf numFmtId="0" fontId="96" fillId="0" borderId="57" xfId="54" applyFont="1" applyBorder="1" applyAlignment="1">
      <alignment horizontal="left" vertical="center"/>
    </xf>
    <xf numFmtId="0" fontId="108" fillId="0" borderId="49" xfId="54" applyFont="1" applyBorder="1" applyAlignment="1">
      <alignment horizontal="left" vertical="center"/>
    </xf>
    <xf numFmtId="0" fontId="108" fillId="0" borderId="50" xfId="54" applyFont="1" applyBorder="1" applyAlignment="1">
      <alignment horizontal="left" vertical="center"/>
    </xf>
    <xf numFmtId="0" fontId="108" fillId="4" borderId="2" xfId="54" applyFont="1" applyFill="1" applyBorder="1" applyAlignment="1">
      <alignment vertical="center"/>
    </xf>
    <xf numFmtId="0" fontId="108" fillId="4" borderId="49" xfId="54" applyFont="1" applyFill="1" applyBorder="1" applyAlignment="1">
      <alignment vertical="center"/>
    </xf>
    <xf numFmtId="0" fontId="108" fillId="4" borderId="48" xfId="54" applyFont="1" applyFill="1" applyBorder="1" applyAlignment="1">
      <alignment vertical="center"/>
    </xf>
    <xf numFmtId="0" fontId="108" fillId="0" borderId="18" xfId="54" applyFont="1" applyBorder="1" applyAlignment="1">
      <alignment horizontal="left" vertical="center"/>
    </xf>
    <xf numFmtId="0" fontId="108" fillId="0" borderId="189" xfId="54" applyFont="1" applyBorder="1" applyAlignment="1">
      <alignment horizontal="left" vertical="center"/>
    </xf>
    <xf numFmtId="0" fontId="108" fillId="0" borderId="191" xfId="54" applyFont="1" applyBorder="1" applyAlignment="1">
      <alignment horizontal="left" vertical="center"/>
    </xf>
    <xf numFmtId="0" fontId="108" fillId="4" borderId="188" xfId="54" applyFont="1" applyFill="1" applyBorder="1" applyAlignment="1">
      <alignment horizontal="center" vertical="center"/>
    </xf>
    <xf numFmtId="0" fontId="102" fillId="0" borderId="0" xfId="53" applyFont="1" applyAlignment="1">
      <alignment vertical="center"/>
    </xf>
    <xf numFmtId="0" fontId="108" fillId="0" borderId="0" xfId="53" applyFont="1" applyAlignment="1">
      <alignment vertical="center"/>
    </xf>
    <xf numFmtId="0" fontId="102" fillId="0" borderId="0" xfId="53" applyFont="1" applyAlignment="1">
      <alignment vertical="center" wrapText="1"/>
    </xf>
    <xf numFmtId="0" fontId="96" fillId="0" borderId="0" xfId="53" applyFont="1" applyAlignment="1">
      <alignment vertical="center" wrapText="1"/>
    </xf>
    <xf numFmtId="0" fontId="102" fillId="0" borderId="0" xfId="53" applyFont="1" applyAlignment="1">
      <alignment horizontal="left" vertical="center" wrapText="1"/>
    </xf>
    <xf numFmtId="0" fontId="102" fillId="0" borderId="0" xfId="53" applyFont="1" applyAlignment="1">
      <alignment horizontal="left" vertical="center"/>
    </xf>
    <xf numFmtId="0" fontId="108" fillId="4" borderId="0" xfId="53" applyFont="1" applyFill="1" applyAlignment="1">
      <alignment horizontal="right" vertical="center"/>
    </xf>
    <xf numFmtId="0" fontId="100" fillId="0" borderId="0" xfId="53" applyFont="1" applyBorder="1" applyAlignment="1">
      <alignment horizontal="center" vertical="center"/>
    </xf>
    <xf numFmtId="0" fontId="108" fillId="0" borderId="0" xfId="53" applyFont="1" applyAlignment="1">
      <alignment horizontal="center" vertical="center"/>
    </xf>
    <xf numFmtId="0" fontId="100" fillId="4" borderId="41" xfId="53" applyFont="1" applyFill="1" applyBorder="1" applyAlignment="1">
      <alignment horizontal="center" vertical="center"/>
    </xf>
    <xf numFmtId="0" fontId="100" fillId="4" borderId="40" xfId="53" applyFont="1" applyFill="1" applyBorder="1" applyAlignment="1">
      <alignment horizontal="center" vertical="center"/>
    </xf>
    <xf numFmtId="0" fontId="100" fillId="4" borderId="42" xfId="53" applyFont="1" applyFill="1" applyBorder="1" applyAlignment="1">
      <alignment horizontal="center" vertical="center"/>
    </xf>
    <xf numFmtId="0" fontId="108" fillId="4" borderId="27" xfId="53" applyFont="1" applyFill="1" applyBorder="1" applyAlignment="1">
      <alignment horizontal="center" vertical="center"/>
    </xf>
    <xf numFmtId="0" fontId="108" fillId="4" borderId="17" xfId="53" applyFont="1" applyFill="1" applyBorder="1" applyAlignment="1">
      <alignment horizontal="center" vertical="center"/>
    </xf>
    <xf numFmtId="0" fontId="108" fillId="4" borderId="41" xfId="53" applyFont="1" applyFill="1" applyBorder="1" applyAlignment="1">
      <alignment horizontal="center" vertical="center" wrapText="1"/>
    </xf>
    <xf numFmtId="0" fontId="108" fillId="4" borderId="40" xfId="53" applyFont="1" applyFill="1" applyBorder="1" applyAlignment="1">
      <alignment horizontal="center" vertical="center"/>
    </xf>
    <xf numFmtId="0" fontId="108" fillId="4" borderId="42" xfId="53" applyFont="1" applyFill="1" applyBorder="1" applyAlignment="1">
      <alignment horizontal="center" vertical="center"/>
    </xf>
    <xf numFmtId="0" fontId="108" fillId="0" borderId="154" xfId="53" applyFont="1" applyBorder="1" applyAlignment="1">
      <alignment horizontal="center" vertical="center" wrapText="1"/>
    </xf>
    <xf numFmtId="0" fontId="108" fillId="0" borderId="52" xfId="53" applyFont="1" applyBorder="1" applyAlignment="1">
      <alignment horizontal="center" vertical="center" wrapText="1"/>
    </xf>
    <xf numFmtId="0" fontId="108" fillId="0" borderId="54" xfId="53" applyFont="1" applyBorder="1" applyAlignment="1">
      <alignment horizontal="center" vertical="center" wrapText="1"/>
    </xf>
    <xf numFmtId="0" fontId="102" fillId="0" borderId="0" xfId="3" applyFont="1" applyFill="1" applyAlignment="1">
      <alignment horizontal="left" vertical="center" wrapText="1"/>
    </xf>
    <xf numFmtId="0" fontId="96" fillId="0" borderId="0" xfId="53" applyFont="1" applyAlignment="1">
      <alignment horizontal="left" vertical="center" wrapText="1"/>
    </xf>
    <xf numFmtId="0" fontId="96" fillId="0" borderId="15" xfId="53" applyFont="1" applyBorder="1" applyAlignment="1">
      <alignment horizontal="center" vertical="center" wrapText="1"/>
    </xf>
    <xf numFmtId="0" fontId="96" fillId="0" borderId="34" xfId="53" applyFont="1" applyBorder="1" applyAlignment="1">
      <alignment horizontal="center" vertical="center" wrapText="1"/>
    </xf>
    <xf numFmtId="0" fontId="96" fillId="0" borderId="31" xfId="53" applyFont="1" applyBorder="1" applyAlignment="1">
      <alignment horizontal="center" vertical="center" wrapText="1"/>
    </xf>
    <xf numFmtId="0" fontId="96" fillId="0" borderId="32" xfId="53" applyFont="1" applyBorder="1" applyAlignment="1">
      <alignment horizontal="center" vertical="center" wrapText="1"/>
    </xf>
    <xf numFmtId="0" fontId="96" fillId="0" borderId="7" xfId="53" applyFont="1" applyBorder="1" applyAlignment="1">
      <alignment horizontal="center" vertical="center" wrapText="1"/>
    </xf>
    <xf numFmtId="0" fontId="96" fillId="4" borderId="19" xfId="3" applyFont="1" applyFill="1" applyBorder="1" applyAlignment="1">
      <alignment horizontal="center" vertical="center" shrinkToFit="1"/>
    </xf>
    <xf numFmtId="0" fontId="96" fillId="4" borderId="46" xfId="53" applyFont="1" applyFill="1" applyBorder="1" applyAlignment="1">
      <alignment horizontal="center" vertical="center" shrinkToFit="1"/>
    </xf>
    <xf numFmtId="0" fontId="96" fillId="4" borderId="47" xfId="53" applyFont="1" applyFill="1" applyBorder="1" applyAlignment="1">
      <alignment horizontal="center" vertical="center" shrinkToFit="1"/>
    </xf>
    <xf numFmtId="0" fontId="138" fillId="4" borderId="12" xfId="3" applyFont="1" applyFill="1" applyBorder="1" applyAlignment="1">
      <alignment horizontal="center" vertical="center" shrinkToFit="1"/>
    </xf>
    <xf numFmtId="0" fontId="138" fillId="4" borderId="44" xfId="3" applyFont="1" applyFill="1" applyBorder="1" applyAlignment="1">
      <alignment horizontal="center" vertical="center" shrinkToFit="1"/>
    </xf>
    <xf numFmtId="0" fontId="108" fillId="0" borderId="18" xfId="53" applyFont="1" applyBorder="1" applyAlignment="1">
      <alignment horizontal="center" vertical="center"/>
    </xf>
    <xf numFmtId="0" fontId="108" fillId="0" borderId="40" xfId="53" applyFont="1" applyBorder="1" applyAlignment="1">
      <alignment horizontal="center" vertical="center"/>
    </xf>
    <xf numFmtId="0" fontId="108" fillId="0" borderId="42" xfId="53" applyFont="1" applyBorder="1" applyAlignment="1">
      <alignment horizontal="center" vertical="center"/>
    </xf>
    <xf numFmtId="0" fontId="108" fillId="4" borderId="41" xfId="53" applyFont="1" applyFill="1" applyBorder="1" applyAlignment="1">
      <alignment horizontal="center" vertical="center"/>
    </xf>
    <xf numFmtId="0" fontId="108" fillId="4" borderId="39" xfId="53" applyFont="1" applyFill="1" applyBorder="1" applyAlignment="1">
      <alignment vertical="center"/>
    </xf>
    <xf numFmtId="0" fontId="96" fillId="0" borderId="18" xfId="3" applyFont="1" applyFill="1" applyBorder="1" applyAlignment="1">
      <alignment horizontal="center" vertical="center"/>
    </xf>
    <xf numFmtId="0" fontId="96" fillId="0" borderId="40" xfId="3" applyFont="1" applyFill="1" applyBorder="1" applyAlignment="1">
      <alignment horizontal="center" vertical="center"/>
    </xf>
    <xf numFmtId="0" fontId="96" fillId="0" borderId="42" xfId="3" applyFont="1" applyFill="1" applyBorder="1" applyAlignment="1">
      <alignment horizontal="center" vertical="center"/>
    </xf>
    <xf numFmtId="0" fontId="108" fillId="0" borderId="41" xfId="3" applyFont="1" applyFill="1" applyBorder="1" applyAlignment="1">
      <alignment horizontal="center" vertical="center"/>
    </xf>
    <xf numFmtId="0" fontId="108" fillId="0" borderId="39" xfId="3" applyFont="1" applyFill="1" applyBorder="1" applyAlignment="1">
      <alignment horizontal="center" vertical="center"/>
    </xf>
    <xf numFmtId="0" fontId="102" fillId="0" borderId="12" xfId="3" applyFont="1" applyBorder="1" applyAlignment="1">
      <alignment horizontal="center" vertical="center"/>
    </xf>
    <xf numFmtId="0" fontId="102" fillId="0" borderId="44" xfId="3" applyFont="1" applyBorder="1" applyAlignment="1">
      <alignment horizontal="center" vertical="center"/>
    </xf>
    <xf numFmtId="0" fontId="104" fillId="0" borderId="28" xfId="3" applyFont="1" applyFill="1" applyBorder="1" applyAlignment="1">
      <alignment horizontal="center" vertical="center" wrapText="1"/>
    </xf>
    <xf numFmtId="0" fontId="104" fillId="0" borderId="86" xfId="3" applyFont="1" applyFill="1" applyBorder="1" applyAlignment="1">
      <alignment horizontal="center" vertical="center" wrapText="1"/>
    </xf>
    <xf numFmtId="0" fontId="108" fillId="0" borderId="0" xfId="53" applyFont="1" applyAlignment="1">
      <alignment horizontal="right" vertical="center"/>
    </xf>
    <xf numFmtId="0" fontId="100" fillId="0" borderId="0" xfId="3" applyFont="1" applyFill="1" applyAlignment="1">
      <alignment horizontal="center" vertical="center"/>
    </xf>
    <xf numFmtId="0" fontId="100" fillId="0" borderId="21" xfId="53" applyFont="1" applyBorder="1" applyAlignment="1">
      <alignment horizontal="center" vertical="center"/>
    </xf>
    <xf numFmtId="0" fontId="108" fillId="0" borderId="21" xfId="53" applyFont="1" applyBorder="1" applyAlignment="1">
      <alignment vertical="center"/>
    </xf>
    <xf numFmtId="0" fontId="96" fillId="0" borderId="57" xfId="53" applyFont="1" applyBorder="1" applyAlignment="1">
      <alignment horizontal="center" vertical="center"/>
    </xf>
    <xf numFmtId="0" fontId="108" fillId="0" borderId="49" xfId="53" applyFont="1" applyBorder="1" applyAlignment="1">
      <alignment horizontal="center" vertical="center"/>
    </xf>
    <xf numFmtId="0" fontId="108" fillId="0" borderId="50" xfId="53" applyFont="1" applyBorder="1" applyAlignment="1">
      <alignment horizontal="center" vertical="center"/>
    </xf>
    <xf numFmtId="0" fontId="108" fillId="4" borderId="2" xfId="53" applyFont="1" applyFill="1" applyBorder="1" applyAlignment="1">
      <alignment vertical="center"/>
    </xf>
    <xf numFmtId="0" fontId="108" fillId="4" borderId="48" xfId="53" applyFont="1" applyFill="1" applyBorder="1" applyAlignment="1">
      <alignment vertical="center"/>
    </xf>
  </cellXfs>
  <cellStyles count="6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61"/>
    <cellStyle name="メモ 2" xfId="33"/>
    <cellStyle name="メモ 3" xfId="47"/>
    <cellStyle name="リンク セル 2" xfId="34"/>
    <cellStyle name="悪い 2" xfId="35"/>
    <cellStyle name="計算 2" xfId="36"/>
    <cellStyle name="計算 3" xfId="48"/>
    <cellStyle name="警告文 2" xfId="37"/>
    <cellStyle name="桁区切り 2" xfId="55"/>
    <cellStyle name="見出し 1 2" xfId="38"/>
    <cellStyle name="見出し 2 2" xfId="39"/>
    <cellStyle name="見出し 3 2" xfId="40"/>
    <cellStyle name="見出し 4 2" xfId="41"/>
    <cellStyle name="集計 2" xfId="42"/>
    <cellStyle name="集計 3" xfId="49"/>
    <cellStyle name="出力 2" xfId="43"/>
    <cellStyle name="出力 3" xfId="50"/>
    <cellStyle name="説明文 2" xfId="44"/>
    <cellStyle name="入力 2" xfId="45"/>
    <cellStyle name="入力 3" xfId="51"/>
    <cellStyle name="標準" xfId="0" builtinId="0"/>
    <cellStyle name="標準 2" xfId="1"/>
    <cellStyle name="標準 2 2" xfId="52"/>
    <cellStyle name="標準 2 2 2" xfId="60"/>
    <cellStyle name="標準 2 3" xfId="54"/>
    <cellStyle name="標準 3" xfId="2"/>
    <cellStyle name="標準 4" xfId="53"/>
    <cellStyle name="標準 4 2" xfId="59"/>
    <cellStyle name="標準 5" xfId="58"/>
    <cellStyle name="標準_【様式例】新規加算の体制届出書" xfId="57"/>
    <cellStyle name="標準_③-２加算様式（就労）" xfId="3"/>
    <cellStyle name="標準_総括表を変更しました（６／２３）" xfId="4"/>
    <cellStyle name="標準_特定事業所加算届出様式" xfId="56"/>
    <cellStyle name="標準_報酬コード表" xfId="5"/>
    <cellStyle name="良い 2" xfId="46"/>
  </cellStyles>
  <dxfs count="17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2"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0" y="1508760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3"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0" y="150876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4"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0" y="150876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5"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0" y="150876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15</xdr:row>
      <xdr:rowOff>289560</xdr:rowOff>
    </xdr:from>
    <xdr:to>
      <xdr:col>6</xdr:col>
      <xdr:colOff>495300</xdr:colOff>
      <xdr:row>15</xdr:row>
      <xdr:rowOff>289560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118610" y="3657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278130</xdr:rowOff>
    </xdr:from>
    <xdr:to>
      <xdr:col>6</xdr:col>
      <xdr:colOff>495300</xdr:colOff>
      <xdr:row>19</xdr:row>
      <xdr:rowOff>278130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118610" y="45681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291465</xdr:rowOff>
    </xdr:from>
    <xdr:to>
      <xdr:col>6</xdr:col>
      <xdr:colOff>485775</xdr:colOff>
      <xdr:row>11</xdr:row>
      <xdr:rowOff>291465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13</xdr:row>
      <xdr:rowOff>152400</xdr:rowOff>
    </xdr:from>
    <xdr:to>
      <xdr:col>5</xdr:col>
      <xdr:colOff>600075</xdr:colOff>
      <xdr:row>14</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43299" y="31242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13</xdr:row>
      <xdr:rowOff>306043</xdr:rowOff>
    </xdr:from>
    <xdr:to>
      <xdr:col>7</xdr:col>
      <xdr:colOff>108497</xdr:colOff>
      <xdr:row>14</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38363" y="3201643"/>
          <a:ext cx="79067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15</xdr:row>
      <xdr:rowOff>0</xdr:rowOff>
    </xdr:from>
    <xdr:to>
      <xdr:col>6</xdr:col>
      <xdr:colOff>7620</xdr:colOff>
      <xdr:row>16</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68880" y="3429000"/>
          <a:ext cx="1242060" cy="45720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3772946" y="3861112"/>
          <a:ext cx="467342" cy="523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046820" y="4020676"/>
          <a:ext cx="1217912"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2507512" y="86965"/>
          <a:ext cx="19289747" cy="2803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648391" y="12909384"/>
          <a:ext cx="40218016" cy="16766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23462693" y="1568649"/>
          <a:ext cx="699850" cy="27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4991045" y="4439533"/>
          <a:ext cx="2523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14880921" y="4440087"/>
          <a:ext cx="2523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24756995" y="4440641"/>
          <a:ext cx="2523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34640687" y="4447380"/>
          <a:ext cx="237104" cy="1262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44677965" y="168275"/>
          <a:ext cx="5454847" cy="3374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水色のセルのみ入力してください。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45104685" y="838834"/>
          <a:ext cx="6744335" cy="6718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2507512" y="86965"/>
          <a:ext cx="19289747" cy="2803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648391" y="12909384"/>
          <a:ext cx="40218016" cy="16766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23462693" y="1568649"/>
          <a:ext cx="699850" cy="27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4991045" y="4439533"/>
          <a:ext cx="2523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14880921" y="4440087"/>
          <a:ext cx="2523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24756995" y="4440641"/>
          <a:ext cx="2523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34640687" y="4447380"/>
          <a:ext cx="237104" cy="1262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0998675" y="413491"/>
          <a:ext cx="27511549" cy="29677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51825525" y="158260"/>
          <a:ext cx="13453942" cy="5342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水色のセルのみ入力してください。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75354</xdr:colOff>
      <xdr:row>2</xdr:row>
      <xdr:rowOff>72026</xdr:rowOff>
    </xdr:from>
    <xdr:to>
      <xdr:col>46</xdr:col>
      <xdr:colOff>86138</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06589" y="416583"/>
          <a:ext cx="4065949" cy="3060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4213800" y="46891"/>
          <a:ext cx="2409093" cy="538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水色のセルのみ入力してください。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2617179" y="7761049"/>
          <a:ext cx="3085111" cy="30512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46</xdr:col>
      <xdr:colOff>33130</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06590" y="416583"/>
          <a:ext cx="4012940" cy="3060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4213800" y="46891"/>
          <a:ext cx="2409093" cy="538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水色のセルのみ入力してください。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2617179" y="7761049"/>
          <a:ext cx="3085111" cy="30512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18"/>
  <sheetViews>
    <sheetView tabSelected="1" zoomScaleNormal="100" workbookViewId="0">
      <selection activeCell="C9" sqref="C9"/>
    </sheetView>
  </sheetViews>
  <sheetFormatPr defaultRowHeight="18"/>
  <cols>
    <col min="1" max="1" width="2.109375" style="48" customWidth="1"/>
    <col min="2" max="2" width="11.21875" style="48" customWidth="1"/>
    <col min="3" max="8" width="11.77734375" style="48" customWidth="1"/>
    <col min="9" max="9" width="11.21875" style="48" customWidth="1"/>
    <col min="10" max="10" width="13.21875" style="48" customWidth="1"/>
    <col min="11" max="16384" width="8.88671875" style="48"/>
  </cols>
  <sheetData>
    <row r="1" spans="2:11">
      <c r="B1" s="47" t="s">
        <v>155</v>
      </c>
    </row>
    <row r="2" spans="2:11" ht="151.19999999999999" customHeight="1">
      <c r="B2" s="825" t="s">
        <v>156</v>
      </c>
      <c r="C2" s="825"/>
      <c r="D2" s="825"/>
      <c r="E2" s="825"/>
      <c r="F2" s="825"/>
      <c r="G2" s="825"/>
      <c r="H2" s="825"/>
      <c r="I2" s="49"/>
      <c r="J2" s="49"/>
      <c r="K2" s="49"/>
    </row>
    <row r="3" spans="2:11" ht="14.25" customHeight="1">
      <c r="B3" s="49"/>
      <c r="C3" s="49"/>
      <c r="D3" s="49"/>
      <c r="E3" s="49"/>
      <c r="F3" s="49"/>
      <c r="G3" s="49"/>
      <c r="H3" s="49"/>
      <c r="I3" s="49"/>
      <c r="J3" s="49"/>
      <c r="K3" s="49"/>
    </row>
    <row r="4" spans="2:11">
      <c r="B4" s="47" t="s">
        <v>157</v>
      </c>
      <c r="G4" s="50"/>
      <c r="H4" s="50"/>
      <c r="I4" s="50"/>
    </row>
    <row r="5" spans="2:11">
      <c r="B5" s="180" t="s">
        <v>52</v>
      </c>
      <c r="C5" s="826" t="s">
        <v>158</v>
      </c>
      <c r="D5" s="826"/>
      <c r="E5" s="826"/>
      <c r="F5" s="826"/>
      <c r="G5" s="826"/>
      <c r="H5" s="826"/>
    </row>
    <row r="6" spans="2:11">
      <c r="B6" s="180" t="s">
        <v>159</v>
      </c>
      <c r="C6" s="51" t="s">
        <v>160</v>
      </c>
      <c r="D6" s="52"/>
      <c r="E6" s="52"/>
      <c r="F6" s="52"/>
      <c r="G6" s="52"/>
      <c r="H6" s="53"/>
    </row>
    <row r="7" spans="2:11">
      <c r="B7" s="180" t="s">
        <v>54</v>
      </c>
      <c r="C7" s="51" t="s">
        <v>53</v>
      </c>
      <c r="D7" s="52"/>
      <c r="E7" s="52"/>
      <c r="F7" s="52"/>
      <c r="G7" s="52"/>
      <c r="H7" s="53"/>
    </row>
    <row r="8" spans="2:11">
      <c r="B8" s="180" t="s">
        <v>56</v>
      </c>
      <c r="C8" s="51" t="s">
        <v>161</v>
      </c>
      <c r="D8" s="52" t="s">
        <v>162</v>
      </c>
      <c r="E8" s="52" t="s">
        <v>61</v>
      </c>
      <c r="F8" s="52"/>
      <c r="G8" s="52"/>
      <c r="H8" s="53"/>
    </row>
    <row r="9" spans="2:11">
      <c r="B9" s="54" t="s">
        <v>58</v>
      </c>
      <c r="C9" s="55" t="s">
        <v>63</v>
      </c>
      <c r="D9" s="56" t="s">
        <v>163</v>
      </c>
      <c r="E9" s="57" t="s">
        <v>59</v>
      </c>
      <c r="F9" s="56" t="s">
        <v>55</v>
      </c>
      <c r="G9" s="56" t="s">
        <v>62</v>
      </c>
      <c r="H9" s="58" t="s">
        <v>164</v>
      </c>
    </row>
    <row r="10" spans="2:11">
      <c r="B10" s="59"/>
      <c r="C10" s="60" t="s">
        <v>165</v>
      </c>
      <c r="D10" s="61"/>
      <c r="E10" s="62"/>
      <c r="F10" s="61"/>
      <c r="G10" s="61"/>
      <c r="H10" s="63"/>
    </row>
    <row r="11" spans="2:11">
      <c r="B11" s="54" t="s">
        <v>68</v>
      </c>
      <c r="C11" s="64" t="s">
        <v>57</v>
      </c>
      <c r="D11" s="56" t="s">
        <v>64</v>
      </c>
      <c r="E11" s="56" t="s">
        <v>65</v>
      </c>
      <c r="F11" s="56" t="s">
        <v>66</v>
      </c>
      <c r="G11" s="56" t="s">
        <v>166</v>
      </c>
      <c r="H11" s="58" t="s">
        <v>105</v>
      </c>
    </row>
    <row r="12" spans="2:11">
      <c r="B12" s="59"/>
      <c r="C12" s="60" t="s">
        <v>167</v>
      </c>
      <c r="D12" s="61" t="s">
        <v>60</v>
      </c>
      <c r="E12" s="61" t="s">
        <v>69</v>
      </c>
      <c r="F12" s="61"/>
      <c r="G12" s="61"/>
      <c r="H12" s="63"/>
    </row>
    <row r="13" spans="2:11">
      <c r="B13" s="54" t="s">
        <v>70</v>
      </c>
      <c r="C13" s="64" t="s">
        <v>67</v>
      </c>
      <c r="D13" s="56" t="s">
        <v>107</v>
      </c>
      <c r="E13" s="56" t="s">
        <v>108</v>
      </c>
      <c r="F13" s="56" t="s">
        <v>72</v>
      </c>
      <c r="G13" s="56" t="s">
        <v>74</v>
      </c>
      <c r="H13" s="58" t="s">
        <v>83</v>
      </c>
    </row>
    <row r="14" spans="2:11">
      <c r="B14" s="65"/>
      <c r="C14" s="66" t="s">
        <v>168</v>
      </c>
      <c r="D14" s="67" t="s">
        <v>169</v>
      </c>
      <c r="E14" s="67" t="s">
        <v>78</v>
      </c>
      <c r="F14" s="67" t="s">
        <v>80</v>
      </c>
      <c r="G14" s="67" t="s">
        <v>73</v>
      </c>
      <c r="H14" s="68" t="s">
        <v>170</v>
      </c>
    </row>
    <row r="15" spans="2:11">
      <c r="B15" s="65"/>
      <c r="C15" s="66" t="s">
        <v>75</v>
      </c>
      <c r="D15" s="67" t="s">
        <v>171</v>
      </c>
      <c r="E15" s="67" t="s">
        <v>172</v>
      </c>
      <c r="F15" s="67" t="s">
        <v>71</v>
      </c>
      <c r="G15" s="67" t="s">
        <v>106</v>
      </c>
      <c r="H15" s="68" t="s">
        <v>76</v>
      </c>
    </row>
    <row r="16" spans="2:11">
      <c r="B16" s="69"/>
      <c r="C16" s="60" t="s">
        <v>77</v>
      </c>
      <c r="D16" s="61" t="s">
        <v>79</v>
      </c>
      <c r="E16" s="61" t="s">
        <v>81</v>
      </c>
      <c r="F16" s="61" t="s">
        <v>82</v>
      </c>
      <c r="G16" s="61" t="s">
        <v>84</v>
      </c>
      <c r="H16" s="63"/>
    </row>
    <row r="17" spans="2:8">
      <c r="B17" s="180" t="s">
        <v>147</v>
      </c>
      <c r="C17" s="51" t="s">
        <v>160</v>
      </c>
      <c r="D17" s="52"/>
      <c r="E17" s="52"/>
      <c r="F17" s="52"/>
      <c r="G17" s="52"/>
      <c r="H17" s="53"/>
    </row>
    <row r="18" spans="2:8">
      <c r="B18" s="180" t="s">
        <v>173</v>
      </c>
      <c r="C18" s="51" t="s">
        <v>160</v>
      </c>
      <c r="D18" s="52"/>
      <c r="E18" s="52"/>
      <c r="F18" s="52"/>
      <c r="G18" s="52"/>
      <c r="H18" s="53"/>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08"/>
  <sheetViews>
    <sheetView showGridLines="0" view="pageBreakPreview" zoomScaleNormal="100" zoomScaleSheetLayoutView="100" workbookViewId="0">
      <selection activeCell="V7" sqref="V7:AJ8"/>
    </sheetView>
  </sheetViews>
  <sheetFormatPr defaultColWidth="9" defaultRowHeight="21" customHeight="1"/>
  <cols>
    <col min="1" max="29" width="2.6640625" style="3" customWidth="1"/>
    <col min="30" max="30" width="2.6640625" style="19" customWidth="1"/>
    <col min="31" max="32" width="2.6640625" style="3" customWidth="1"/>
    <col min="33" max="33" width="2.6640625" style="19" customWidth="1"/>
    <col min="34" max="35" width="2.6640625" style="3" customWidth="1"/>
    <col min="36" max="36" width="2.6640625" style="19" customWidth="1"/>
    <col min="37" max="40" width="2.6640625" style="3" customWidth="1"/>
    <col min="41" max="16384" width="9" style="3"/>
  </cols>
  <sheetData>
    <row r="1" spans="1:40" s="2" customFormat="1" ht="24.9" customHeight="1">
      <c r="A1" s="6" t="s">
        <v>16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2" customFormat="1" ht="15.9" customHeight="1">
      <c r="A2" s="833" t="s">
        <v>17</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191"/>
      <c r="AL2" s="191"/>
      <c r="AM2" s="191"/>
      <c r="AN2" s="191"/>
    </row>
    <row r="3" spans="1:40" s="2" customFormat="1" ht="9" customHeight="1"/>
    <row r="4" spans="1:40" s="192" customFormat="1" ht="15" customHeight="1">
      <c r="A4" s="70"/>
      <c r="B4" s="70"/>
      <c r="C4" s="70"/>
      <c r="D4" s="70"/>
      <c r="E4" s="70"/>
      <c r="F4" s="70"/>
      <c r="G4" s="70"/>
      <c r="H4" s="70"/>
      <c r="I4" s="70"/>
      <c r="J4" s="70"/>
      <c r="K4" s="70"/>
      <c r="L4" s="70"/>
      <c r="M4" s="70"/>
      <c r="N4" s="70"/>
      <c r="O4" s="70"/>
      <c r="P4" s="70"/>
      <c r="Q4" s="70"/>
      <c r="R4" s="70"/>
      <c r="S4" s="70"/>
      <c r="T4" s="70"/>
      <c r="U4" s="70"/>
      <c r="V4" s="70"/>
      <c r="W4" s="70"/>
      <c r="Y4" s="834" t="s">
        <v>174</v>
      </c>
      <c r="Z4" s="834"/>
      <c r="AA4" s="835"/>
      <c r="AB4" s="835"/>
      <c r="AC4" s="70" t="s">
        <v>2</v>
      </c>
      <c r="AD4" s="836"/>
      <c r="AE4" s="836"/>
      <c r="AF4" s="70" t="s">
        <v>1</v>
      </c>
      <c r="AG4" s="836"/>
      <c r="AH4" s="836"/>
      <c r="AI4" s="70" t="s">
        <v>0</v>
      </c>
      <c r="AJ4" s="35"/>
    </row>
    <row r="5" spans="1:40" s="2" customFormat="1" ht="12.75" customHeight="1">
      <c r="Y5" s="71"/>
      <c r="Z5" s="71"/>
      <c r="AA5" s="71"/>
      <c r="AB5" s="71"/>
    </row>
    <row r="6" spans="1:40" s="192" customFormat="1" ht="14.25" customHeight="1">
      <c r="A6" s="837" t="s">
        <v>175</v>
      </c>
      <c r="B6" s="837"/>
      <c r="C6" s="837"/>
      <c r="D6" s="837"/>
      <c r="E6" s="837"/>
      <c r="F6" s="837"/>
      <c r="G6" s="837"/>
      <c r="H6" s="837"/>
      <c r="I6" s="837"/>
      <c r="J6" s="837"/>
      <c r="K6" s="19"/>
      <c r="L6" s="19"/>
      <c r="AD6" s="35"/>
      <c r="AG6" s="35"/>
      <c r="AJ6" s="35"/>
    </row>
    <row r="7" spans="1:40" s="72" customFormat="1" ht="12" customHeight="1">
      <c r="A7" s="837"/>
      <c r="B7" s="837"/>
      <c r="C7" s="837"/>
      <c r="D7" s="837"/>
      <c r="E7" s="837"/>
      <c r="F7" s="837"/>
      <c r="G7" s="837"/>
      <c r="H7" s="837"/>
      <c r="I7" s="837"/>
      <c r="J7" s="837"/>
      <c r="K7" s="19"/>
      <c r="L7" s="19"/>
      <c r="M7" s="838" t="s">
        <v>18</v>
      </c>
      <c r="N7" s="838"/>
      <c r="O7" s="838"/>
      <c r="P7" s="839" t="s">
        <v>19</v>
      </c>
      <c r="Q7" s="839"/>
      <c r="R7" s="839"/>
      <c r="S7" s="839"/>
      <c r="T7" s="839"/>
      <c r="U7" s="828" t="s">
        <v>94</v>
      </c>
      <c r="V7" s="840"/>
      <c r="W7" s="840"/>
      <c r="X7" s="840"/>
      <c r="Y7" s="840"/>
      <c r="Z7" s="840"/>
      <c r="AA7" s="840"/>
      <c r="AB7" s="840"/>
      <c r="AC7" s="840"/>
      <c r="AD7" s="840"/>
      <c r="AE7" s="840"/>
      <c r="AF7" s="840"/>
      <c r="AG7" s="840"/>
      <c r="AH7" s="840"/>
      <c r="AI7" s="840"/>
      <c r="AJ7" s="840"/>
    </row>
    <row r="8" spans="1:40" s="72" customFormat="1" ht="12" customHeight="1">
      <c r="A8" s="19"/>
      <c r="B8" s="19"/>
      <c r="C8" s="19"/>
      <c r="D8" s="19"/>
      <c r="E8" s="19"/>
      <c r="F8" s="19"/>
      <c r="G8" s="19"/>
      <c r="H8" s="19"/>
      <c r="I8" s="19"/>
      <c r="J8" s="19"/>
      <c r="K8" s="19"/>
      <c r="L8" s="19"/>
      <c r="M8" s="838"/>
      <c r="N8" s="838"/>
      <c r="O8" s="838"/>
      <c r="P8" s="839"/>
      <c r="Q8" s="839"/>
      <c r="R8" s="839"/>
      <c r="S8" s="839"/>
      <c r="T8" s="839"/>
      <c r="U8" s="828"/>
      <c r="V8" s="830"/>
      <c r="W8" s="830"/>
      <c r="X8" s="830"/>
      <c r="Y8" s="830"/>
      <c r="Z8" s="830"/>
      <c r="AA8" s="830"/>
      <c r="AB8" s="830"/>
      <c r="AC8" s="830"/>
      <c r="AD8" s="830"/>
      <c r="AE8" s="830"/>
      <c r="AF8" s="830"/>
      <c r="AG8" s="830"/>
      <c r="AH8" s="830"/>
      <c r="AI8" s="830"/>
      <c r="AJ8" s="830"/>
    </row>
    <row r="9" spans="1:40" s="72" customFormat="1" ht="12" customHeight="1">
      <c r="M9" s="838"/>
      <c r="N9" s="838"/>
      <c r="O9" s="838"/>
      <c r="P9" s="827" t="s">
        <v>20</v>
      </c>
      <c r="Q9" s="827"/>
      <c r="R9" s="827"/>
      <c r="S9" s="827"/>
      <c r="T9" s="827"/>
      <c r="U9" s="828" t="s">
        <v>94</v>
      </c>
      <c r="V9" s="829"/>
      <c r="W9" s="829"/>
      <c r="X9" s="829"/>
      <c r="Y9" s="829"/>
      <c r="Z9" s="829"/>
      <c r="AA9" s="829"/>
      <c r="AB9" s="829"/>
      <c r="AC9" s="829"/>
      <c r="AD9" s="829"/>
      <c r="AE9" s="829"/>
      <c r="AF9" s="829"/>
      <c r="AG9" s="829"/>
      <c r="AH9" s="829"/>
      <c r="AI9" s="829"/>
      <c r="AJ9" s="829"/>
    </row>
    <row r="10" spans="1:40" s="72" customFormat="1" ht="12" customHeight="1">
      <c r="M10" s="838"/>
      <c r="N10" s="838"/>
      <c r="O10" s="838"/>
      <c r="P10" s="827"/>
      <c r="Q10" s="827"/>
      <c r="R10" s="827"/>
      <c r="S10" s="827"/>
      <c r="T10" s="827"/>
      <c r="U10" s="828"/>
      <c r="V10" s="830"/>
      <c r="W10" s="830"/>
      <c r="X10" s="830"/>
      <c r="Y10" s="830"/>
      <c r="Z10" s="830"/>
      <c r="AA10" s="830"/>
      <c r="AB10" s="830"/>
      <c r="AC10" s="830"/>
      <c r="AD10" s="830"/>
      <c r="AE10" s="830"/>
      <c r="AF10" s="830"/>
      <c r="AG10" s="830"/>
      <c r="AH10" s="830"/>
      <c r="AI10" s="830"/>
      <c r="AJ10" s="830"/>
    </row>
    <row r="11" spans="1:40" s="72" customFormat="1" ht="21.75" customHeight="1">
      <c r="M11" s="838"/>
      <c r="N11" s="838"/>
      <c r="O11" s="838"/>
      <c r="P11" s="827" t="s">
        <v>21</v>
      </c>
      <c r="Q11" s="827"/>
      <c r="R11" s="827"/>
      <c r="S11" s="827"/>
      <c r="T11" s="827"/>
      <c r="U11" s="189" t="s">
        <v>94</v>
      </c>
      <c r="V11" s="831"/>
      <c r="W11" s="831"/>
      <c r="X11" s="831"/>
      <c r="Y11" s="831"/>
      <c r="Z11" s="831"/>
      <c r="AA11" s="831"/>
      <c r="AB11" s="831"/>
      <c r="AC11" s="831"/>
      <c r="AD11" s="831"/>
      <c r="AE11" s="831"/>
      <c r="AF11" s="831"/>
      <c r="AG11" s="831"/>
      <c r="AH11" s="831"/>
      <c r="AI11" s="831"/>
      <c r="AJ11" s="831"/>
    </row>
    <row r="12" spans="1:40" s="192" customFormat="1" ht="14.1" customHeight="1">
      <c r="Q12" s="189"/>
      <c r="R12" s="189"/>
      <c r="S12" s="189"/>
      <c r="T12" s="189"/>
      <c r="U12" s="189"/>
      <c r="V12" s="40"/>
      <c r="W12" s="40"/>
      <c r="X12" s="40"/>
      <c r="Y12" s="40"/>
      <c r="Z12" s="40"/>
      <c r="AA12" s="40"/>
      <c r="AB12" s="40"/>
      <c r="AC12" s="40"/>
      <c r="AD12" s="40"/>
      <c r="AE12" s="40"/>
      <c r="AF12" s="40"/>
      <c r="AG12" s="40"/>
      <c r="AH12" s="40"/>
      <c r="AI12" s="40"/>
      <c r="AJ12" s="40"/>
      <c r="AK12" s="189"/>
    </row>
    <row r="13" spans="1:40" s="192" customFormat="1" ht="14.1" customHeight="1">
      <c r="A13" s="832" t="s">
        <v>22</v>
      </c>
      <c r="B13" s="832"/>
      <c r="C13" s="832"/>
      <c r="D13" s="832"/>
      <c r="E13" s="832"/>
      <c r="F13" s="832"/>
      <c r="G13" s="832"/>
      <c r="H13" s="832"/>
      <c r="I13" s="832"/>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32"/>
      <c r="AG13" s="832"/>
      <c r="AH13" s="832"/>
      <c r="AI13" s="832"/>
      <c r="AJ13" s="832"/>
      <c r="AK13" s="189"/>
    </row>
    <row r="14" spans="1:40" s="2" customFormat="1" ht="10.5" customHeight="1" thickBot="1">
      <c r="A14" s="832"/>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row>
    <row r="15" spans="1:40" s="2" customFormat="1" ht="21" customHeight="1" thickBot="1">
      <c r="A15" s="868" t="s">
        <v>6</v>
      </c>
      <c r="B15" s="869"/>
      <c r="C15" s="869"/>
      <c r="D15" s="869"/>
      <c r="E15" s="869"/>
      <c r="F15" s="870"/>
      <c r="G15" s="871" t="s">
        <v>268</v>
      </c>
      <c r="H15" s="872"/>
      <c r="I15" s="872" t="s">
        <v>269</v>
      </c>
      <c r="J15" s="872"/>
      <c r="K15" s="873" t="s">
        <v>268</v>
      </c>
      <c r="L15" s="873"/>
      <c r="M15" s="873" t="s">
        <v>270</v>
      </c>
      <c r="N15" s="873"/>
      <c r="O15" s="865"/>
      <c r="P15" s="865"/>
      <c r="Q15" s="865"/>
      <c r="R15" s="865"/>
      <c r="S15" s="865"/>
      <c r="T15" s="865"/>
      <c r="U15" s="865"/>
      <c r="V15" s="865"/>
      <c r="W15" s="865"/>
      <c r="X15" s="865"/>
      <c r="Y15" s="865"/>
      <c r="Z15" s="866"/>
      <c r="AA15" s="28"/>
      <c r="AB15" s="867"/>
      <c r="AC15" s="867"/>
      <c r="AD15" s="190"/>
      <c r="AE15" s="190"/>
      <c r="AF15" s="190"/>
      <c r="AG15" s="190"/>
      <c r="AH15" s="190"/>
      <c r="AI15" s="190"/>
      <c r="AJ15" s="190"/>
    </row>
    <row r="16" spans="1:40" s="192" customFormat="1" ht="15" customHeight="1">
      <c r="A16" s="841" t="s">
        <v>23</v>
      </c>
      <c r="B16" s="842"/>
      <c r="C16" s="842"/>
      <c r="D16" s="842"/>
      <c r="E16" s="842"/>
      <c r="F16" s="842"/>
      <c r="G16" s="73" t="s">
        <v>95</v>
      </c>
      <c r="H16" s="74"/>
      <c r="I16" s="74"/>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6"/>
    </row>
    <row r="17" spans="1:36" s="192" customFormat="1" ht="24" customHeight="1">
      <c r="A17" s="843"/>
      <c r="B17" s="844"/>
      <c r="C17" s="844"/>
      <c r="D17" s="844"/>
      <c r="E17" s="844"/>
      <c r="F17" s="844"/>
      <c r="G17" s="847"/>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9"/>
    </row>
    <row r="18" spans="1:36" s="192" customFormat="1" ht="15" customHeight="1">
      <c r="A18" s="850" t="s">
        <v>24</v>
      </c>
      <c r="B18" s="851"/>
      <c r="C18" s="851"/>
      <c r="D18" s="851"/>
      <c r="E18" s="851"/>
      <c r="F18" s="852"/>
      <c r="G18" s="859" t="s">
        <v>25</v>
      </c>
      <c r="H18" s="860"/>
      <c r="I18" s="860"/>
      <c r="J18" s="860"/>
      <c r="K18" s="861"/>
      <c r="L18" s="861"/>
      <c r="M18" s="861"/>
      <c r="N18" s="861"/>
      <c r="O18" s="861"/>
      <c r="P18" s="75" t="s">
        <v>96</v>
      </c>
      <c r="Q18" s="37"/>
      <c r="R18" s="38"/>
      <c r="S18" s="38"/>
      <c r="T18" s="38"/>
      <c r="U18" s="38"/>
      <c r="V18" s="38"/>
      <c r="W18" s="38"/>
      <c r="X18" s="38"/>
      <c r="Y18" s="38"/>
      <c r="Z18" s="38"/>
      <c r="AA18" s="38"/>
      <c r="AB18" s="38"/>
      <c r="AC18" s="38"/>
      <c r="AD18" s="38"/>
      <c r="AE18" s="38"/>
      <c r="AF18" s="38"/>
      <c r="AG18" s="38"/>
      <c r="AH18" s="38"/>
      <c r="AI18" s="38"/>
      <c r="AJ18" s="39"/>
    </row>
    <row r="19" spans="1:36" s="192" customFormat="1" ht="15" customHeight="1">
      <c r="A19" s="853"/>
      <c r="B19" s="854"/>
      <c r="C19" s="854"/>
      <c r="D19" s="854"/>
      <c r="E19" s="854"/>
      <c r="F19" s="855"/>
      <c r="G19" s="862"/>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4"/>
    </row>
    <row r="20" spans="1:36" s="192" customFormat="1" ht="15" customHeight="1">
      <c r="A20" s="853"/>
      <c r="B20" s="854"/>
      <c r="C20" s="854"/>
      <c r="D20" s="854"/>
      <c r="E20" s="854"/>
      <c r="F20" s="855"/>
      <c r="G20" s="862"/>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4"/>
    </row>
    <row r="21" spans="1:36" s="192" customFormat="1" ht="3.9" customHeight="1" thickBot="1">
      <c r="A21" s="856"/>
      <c r="B21" s="857"/>
      <c r="C21" s="857"/>
      <c r="D21" s="857"/>
      <c r="E21" s="857"/>
      <c r="F21" s="858"/>
      <c r="G21" s="76"/>
      <c r="H21" s="77"/>
      <c r="I21" s="77"/>
      <c r="J21" s="77"/>
      <c r="K21" s="77"/>
      <c r="L21" s="14"/>
      <c r="M21" s="14"/>
      <c r="N21" s="14"/>
      <c r="O21" s="14"/>
      <c r="P21" s="14"/>
      <c r="Q21" s="15"/>
      <c r="R21" s="16"/>
      <c r="S21" s="16"/>
      <c r="T21" s="16"/>
      <c r="U21" s="16"/>
      <c r="V21" s="16"/>
      <c r="W21" s="16"/>
      <c r="X21" s="16"/>
      <c r="Y21" s="16"/>
      <c r="Z21" s="16"/>
      <c r="AA21" s="16"/>
      <c r="AB21" s="16"/>
      <c r="AC21" s="16"/>
      <c r="AD21" s="16"/>
      <c r="AE21" s="16"/>
      <c r="AF21" s="17"/>
      <c r="AG21" s="17"/>
      <c r="AH21" s="16"/>
      <c r="AI21" s="16"/>
      <c r="AJ21" s="18"/>
    </row>
    <row r="22" spans="1:36" ht="12" customHeight="1" thickBo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9"/>
      <c r="AG22" s="79"/>
      <c r="AH22" s="78"/>
      <c r="AI22" s="78"/>
      <c r="AJ22" s="79"/>
    </row>
    <row r="23" spans="1:36" ht="20.100000000000001" customHeight="1">
      <c r="A23" s="874" t="s">
        <v>26</v>
      </c>
      <c r="B23" s="875"/>
      <c r="C23" s="875"/>
      <c r="D23" s="875"/>
      <c r="E23" s="875"/>
      <c r="F23" s="875"/>
      <c r="G23" s="875"/>
      <c r="H23" s="875"/>
      <c r="I23" s="876"/>
      <c r="J23" s="880" t="s">
        <v>27</v>
      </c>
      <c r="K23" s="881"/>
      <c r="L23" s="881"/>
      <c r="M23" s="884" t="s">
        <v>28</v>
      </c>
      <c r="N23" s="885"/>
      <c r="O23" s="885"/>
      <c r="P23" s="885"/>
      <c r="Q23" s="885"/>
      <c r="R23" s="885"/>
      <c r="S23" s="885"/>
      <c r="T23" s="885"/>
      <c r="U23" s="885"/>
      <c r="V23" s="885"/>
      <c r="W23" s="885"/>
      <c r="X23" s="885"/>
      <c r="Y23" s="886"/>
      <c r="Z23" s="884" t="s">
        <v>29</v>
      </c>
      <c r="AA23" s="885"/>
      <c r="AB23" s="885"/>
      <c r="AC23" s="885"/>
      <c r="AD23" s="885"/>
      <c r="AE23" s="885"/>
      <c r="AF23" s="885"/>
      <c r="AG23" s="885"/>
      <c r="AH23" s="885"/>
      <c r="AI23" s="885"/>
      <c r="AJ23" s="890"/>
    </row>
    <row r="24" spans="1:36" ht="20.100000000000001" customHeight="1">
      <c r="A24" s="877"/>
      <c r="B24" s="878"/>
      <c r="C24" s="878"/>
      <c r="D24" s="878"/>
      <c r="E24" s="878"/>
      <c r="F24" s="878"/>
      <c r="G24" s="878"/>
      <c r="H24" s="878"/>
      <c r="I24" s="879"/>
      <c r="J24" s="882"/>
      <c r="K24" s="883"/>
      <c r="L24" s="883"/>
      <c r="M24" s="887"/>
      <c r="N24" s="888"/>
      <c r="O24" s="888"/>
      <c r="P24" s="888"/>
      <c r="Q24" s="888"/>
      <c r="R24" s="888"/>
      <c r="S24" s="888"/>
      <c r="T24" s="888"/>
      <c r="U24" s="888"/>
      <c r="V24" s="888"/>
      <c r="W24" s="888"/>
      <c r="X24" s="888"/>
      <c r="Y24" s="889"/>
      <c r="Z24" s="887"/>
      <c r="AA24" s="888"/>
      <c r="AB24" s="888"/>
      <c r="AC24" s="888"/>
      <c r="AD24" s="888"/>
      <c r="AE24" s="888"/>
      <c r="AF24" s="888"/>
      <c r="AG24" s="888"/>
      <c r="AH24" s="888"/>
      <c r="AI24" s="888"/>
      <c r="AJ24" s="891"/>
    </row>
    <row r="25" spans="1:36" ht="3" customHeight="1">
      <c r="A25" s="892" t="s">
        <v>30</v>
      </c>
      <c r="B25" s="895" t="s">
        <v>31</v>
      </c>
      <c r="C25" s="896"/>
      <c r="D25" s="896"/>
      <c r="E25" s="896"/>
      <c r="F25" s="896"/>
      <c r="G25" s="896"/>
      <c r="H25" s="896"/>
      <c r="I25" s="897"/>
      <c r="J25" s="181"/>
      <c r="K25" s="182"/>
      <c r="L25" s="183"/>
      <c r="M25" s="904"/>
      <c r="N25" s="905"/>
      <c r="O25" s="905"/>
      <c r="P25" s="905"/>
      <c r="Q25" s="905"/>
      <c r="R25" s="905"/>
      <c r="S25" s="905"/>
      <c r="T25" s="905"/>
      <c r="U25" s="905"/>
      <c r="V25" s="905"/>
      <c r="W25" s="905"/>
      <c r="X25" s="905"/>
      <c r="Y25" s="906"/>
      <c r="Z25" s="907"/>
      <c r="AA25" s="908"/>
      <c r="AB25" s="908"/>
      <c r="AC25" s="908"/>
      <c r="AD25" s="908"/>
      <c r="AE25" s="908"/>
      <c r="AF25" s="908"/>
      <c r="AG25" s="908"/>
      <c r="AH25" s="908"/>
      <c r="AI25" s="908"/>
      <c r="AJ25" s="909"/>
    </row>
    <row r="26" spans="1:36" ht="9.9" customHeight="1">
      <c r="A26" s="893"/>
      <c r="B26" s="898"/>
      <c r="C26" s="899"/>
      <c r="D26" s="899"/>
      <c r="E26" s="899"/>
      <c r="F26" s="899"/>
      <c r="G26" s="899"/>
      <c r="H26" s="899"/>
      <c r="I26" s="900"/>
      <c r="J26" s="910"/>
      <c r="K26" s="911"/>
      <c r="L26" s="912"/>
      <c r="M26" s="913"/>
      <c r="N26" s="917" t="s">
        <v>32</v>
      </c>
      <c r="O26" s="917"/>
      <c r="P26" s="917"/>
      <c r="Q26" s="186"/>
      <c r="R26" s="918" t="s">
        <v>33</v>
      </c>
      <c r="S26" s="918"/>
      <c r="T26" s="918"/>
      <c r="U26" s="186"/>
      <c r="V26" s="918" t="s">
        <v>34</v>
      </c>
      <c r="W26" s="918"/>
      <c r="X26" s="918"/>
      <c r="Y26" s="919"/>
      <c r="Z26" s="920" t="s">
        <v>174</v>
      </c>
      <c r="AA26" s="921"/>
      <c r="AB26" s="915"/>
      <c r="AC26" s="915"/>
      <c r="AD26" s="914" t="s">
        <v>2</v>
      </c>
      <c r="AE26" s="915"/>
      <c r="AF26" s="915"/>
      <c r="AG26" s="914" t="s">
        <v>1</v>
      </c>
      <c r="AH26" s="915"/>
      <c r="AI26" s="915"/>
      <c r="AJ26" s="916" t="s">
        <v>0</v>
      </c>
    </row>
    <row r="27" spans="1:36" ht="9.9" customHeight="1">
      <c r="A27" s="893"/>
      <c r="B27" s="898"/>
      <c r="C27" s="899"/>
      <c r="D27" s="899"/>
      <c r="E27" s="899"/>
      <c r="F27" s="899"/>
      <c r="G27" s="899"/>
      <c r="H27" s="899"/>
      <c r="I27" s="900"/>
      <c r="J27" s="910"/>
      <c r="K27" s="911"/>
      <c r="L27" s="912"/>
      <c r="M27" s="913"/>
      <c r="N27" s="917"/>
      <c r="O27" s="917"/>
      <c r="P27" s="917"/>
      <c r="Q27" s="186"/>
      <c r="R27" s="918"/>
      <c r="S27" s="918"/>
      <c r="T27" s="918"/>
      <c r="U27" s="186"/>
      <c r="V27" s="918"/>
      <c r="W27" s="918"/>
      <c r="X27" s="918"/>
      <c r="Y27" s="919"/>
      <c r="Z27" s="922"/>
      <c r="AA27" s="921"/>
      <c r="AB27" s="915"/>
      <c r="AC27" s="915"/>
      <c r="AD27" s="914"/>
      <c r="AE27" s="915"/>
      <c r="AF27" s="915"/>
      <c r="AG27" s="914"/>
      <c r="AH27" s="915"/>
      <c r="AI27" s="915"/>
      <c r="AJ27" s="916"/>
    </row>
    <row r="28" spans="1:36" ht="3" customHeight="1">
      <c r="A28" s="893"/>
      <c r="B28" s="901"/>
      <c r="C28" s="902"/>
      <c r="D28" s="902"/>
      <c r="E28" s="902"/>
      <c r="F28" s="902"/>
      <c r="G28" s="902"/>
      <c r="H28" s="902"/>
      <c r="I28" s="903"/>
      <c r="J28" s="187"/>
      <c r="K28" s="188"/>
      <c r="L28" s="81"/>
      <c r="M28" s="887"/>
      <c r="N28" s="888"/>
      <c r="O28" s="888"/>
      <c r="P28" s="888"/>
      <c r="Q28" s="888"/>
      <c r="R28" s="888"/>
      <c r="S28" s="888"/>
      <c r="T28" s="888"/>
      <c r="U28" s="888"/>
      <c r="V28" s="888"/>
      <c r="W28" s="888"/>
      <c r="X28" s="888"/>
      <c r="Y28" s="889"/>
      <c r="Z28" s="887"/>
      <c r="AA28" s="888"/>
      <c r="AB28" s="888"/>
      <c r="AC28" s="888"/>
      <c r="AD28" s="888"/>
      <c r="AE28" s="888"/>
      <c r="AF28" s="888"/>
      <c r="AG28" s="888"/>
      <c r="AH28" s="888"/>
      <c r="AI28" s="888"/>
      <c r="AJ28" s="891"/>
    </row>
    <row r="29" spans="1:36" ht="3" customHeight="1">
      <c r="A29" s="893"/>
      <c r="B29" s="895" t="s">
        <v>35</v>
      </c>
      <c r="C29" s="896"/>
      <c r="D29" s="896"/>
      <c r="E29" s="896"/>
      <c r="F29" s="896"/>
      <c r="G29" s="896"/>
      <c r="H29" s="896"/>
      <c r="I29" s="897"/>
      <c r="J29" s="181"/>
      <c r="K29" s="182"/>
      <c r="L29" s="183"/>
      <c r="M29" s="904"/>
      <c r="N29" s="905"/>
      <c r="O29" s="905"/>
      <c r="P29" s="905"/>
      <c r="Q29" s="905"/>
      <c r="R29" s="905"/>
      <c r="S29" s="905"/>
      <c r="T29" s="905"/>
      <c r="U29" s="905"/>
      <c r="V29" s="905"/>
      <c r="W29" s="905"/>
      <c r="X29" s="905"/>
      <c r="Y29" s="906"/>
      <c r="Z29" s="907"/>
      <c r="AA29" s="908"/>
      <c r="AB29" s="908"/>
      <c r="AC29" s="908"/>
      <c r="AD29" s="908"/>
      <c r="AE29" s="908"/>
      <c r="AF29" s="908"/>
      <c r="AG29" s="908"/>
      <c r="AH29" s="908"/>
      <c r="AI29" s="908"/>
      <c r="AJ29" s="909"/>
    </row>
    <row r="30" spans="1:36" ht="9.9" customHeight="1">
      <c r="A30" s="893"/>
      <c r="B30" s="898"/>
      <c r="C30" s="899"/>
      <c r="D30" s="899"/>
      <c r="E30" s="899"/>
      <c r="F30" s="899"/>
      <c r="G30" s="899"/>
      <c r="H30" s="899"/>
      <c r="I30" s="900"/>
      <c r="J30" s="910"/>
      <c r="K30" s="911"/>
      <c r="L30" s="912"/>
      <c r="M30" s="913"/>
      <c r="N30" s="917" t="s">
        <v>32</v>
      </c>
      <c r="O30" s="917"/>
      <c r="P30" s="917"/>
      <c r="Q30" s="186"/>
      <c r="R30" s="918" t="s">
        <v>33</v>
      </c>
      <c r="S30" s="918"/>
      <c r="T30" s="918"/>
      <c r="U30" s="186"/>
      <c r="V30" s="918" t="s">
        <v>34</v>
      </c>
      <c r="W30" s="918"/>
      <c r="X30" s="918"/>
      <c r="Y30" s="919"/>
      <c r="Z30" s="920" t="s">
        <v>174</v>
      </c>
      <c r="AA30" s="921"/>
      <c r="AB30" s="915"/>
      <c r="AC30" s="915"/>
      <c r="AD30" s="914" t="s">
        <v>2</v>
      </c>
      <c r="AE30" s="915"/>
      <c r="AF30" s="915"/>
      <c r="AG30" s="914" t="s">
        <v>1</v>
      </c>
      <c r="AH30" s="915"/>
      <c r="AI30" s="915"/>
      <c r="AJ30" s="916" t="s">
        <v>0</v>
      </c>
    </row>
    <row r="31" spans="1:36" ht="9.9" customHeight="1">
      <c r="A31" s="893"/>
      <c r="B31" s="898"/>
      <c r="C31" s="899"/>
      <c r="D31" s="899"/>
      <c r="E31" s="899"/>
      <c r="F31" s="899"/>
      <c r="G31" s="899"/>
      <c r="H31" s="899"/>
      <c r="I31" s="900"/>
      <c r="J31" s="910"/>
      <c r="K31" s="911"/>
      <c r="L31" s="912"/>
      <c r="M31" s="913"/>
      <c r="N31" s="917"/>
      <c r="O31" s="917"/>
      <c r="P31" s="917"/>
      <c r="Q31" s="186"/>
      <c r="R31" s="918"/>
      <c r="S31" s="918"/>
      <c r="T31" s="918"/>
      <c r="U31" s="186"/>
      <c r="V31" s="918"/>
      <c r="W31" s="918"/>
      <c r="X31" s="918"/>
      <c r="Y31" s="919"/>
      <c r="Z31" s="922"/>
      <c r="AA31" s="921"/>
      <c r="AB31" s="915"/>
      <c r="AC31" s="915"/>
      <c r="AD31" s="914"/>
      <c r="AE31" s="915"/>
      <c r="AF31" s="915"/>
      <c r="AG31" s="914"/>
      <c r="AH31" s="915"/>
      <c r="AI31" s="915"/>
      <c r="AJ31" s="916"/>
    </row>
    <row r="32" spans="1:36" ht="3" customHeight="1">
      <c r="A32" s="893"/>
      <c r="B32" s="901"/>
      <c r="C32" s="902"/>
      <c r="D32" s="902"/>
      <c r="E32" s="902"/>
      <c r="F32" s="902"/>
      <c r="G32" s="902"/>
      <c r="H32" s="902"/>
      <c r="I32" s="903"/>
      <c r="J32" s="187"/>
      <c r="K32" s="188"/>
      <c r="L32" s="81"/>
      <c r="M32" s="887"/>
      <c r="N32" s="888"/>
      <c r="O32" s="888"/>
      <c r="P32" s="888"/>
      <c r="Q32" s="888"/>
      <c r="R32" s="888"/>
      <c r="S32" s="888"/>
      <c r="T32" s="888"/>
      <c r="U32" s="888"/>
      <c r="V32" s="888"/>
      <c r="W32" s="888"/>
      <c r="X32" s="888"/>
      <c r="Y32" s="889"/>
      <c r="Z32" s="887"/>
      <c r="AA32" s="888"/>
      <c r="AB32" s="888"/>
      <c r="AC32" s="888"/>
      <c r="AD32" s="888"/>
      <c r="AE32" s="888"/>
      <c r="AF32" s="888"/>
      <c r="AG32" s="888"/>
      <c r="AH32" s="888"/>
      <c r="AI32" s="888"/>
      <c r="AJ32" s="891"/>
    </row>
    <row r="33" spans="1:36" ht="3" customHeight="1">
      <c r="A33" s="893"/>
      <c r="B33" s="895" t="s">
        <v>36</v>
      </c>
      <c r="C33" s="896"/>
      <c r="D33" s="896"/>
      <c r="E33" s="896"/>
      <c r="F33" s="896"/>
      <c r="G33" s="896"/>
      <c r="H33" s="896"/>
      <c r="I33" s="897"/>
      <c r="J33" s="181"/>
      <c r="K33" s="182"/>
      <c r="L33" s="183"/>
      <c r="M33" s="904"/>
      <c r="N33" s="905"/>
      <c r="O33" s="905"/>
      <c r="P33" s="905"/>
      <c r="Q33" s="905"/>
      <c r="R33" s="905"/>
      <c r="S33" s="905"/>
      <c r="T33" s="905"/>
      <c r="U33" s="905"/>
      <c r="V33" s="905"/>
      <c r="W33" s="905"/>
      <c r="X33" s="905"/>
      <c r="Y33" s="906"/>
      <c r="Z33" s="907"/>
      <c r="AA33" s="908"/>
      <c r="AB33" s="908"/>
      <c r="AC33" s="908"/>
      <c r="AD33" s="908"/>
      <c r="AE33" s="908"/>
      <c r="AF33" s="908"/>
      <c r="AG33" s="908"/>
      <c r="AH33" s="908"/>
      <c r="AI33" s="908"/>
      <c r="AJ33" s="909"/>
    </row>
    <row r="34" spans="1:36" ht="9.9" customHeight="1">
      <c r="A34" s="893"/>
      <c r="B34" s="898"/>
      <c r="C34" s="899"/>
      <c r="D34" s="899"/>
      <c r="E34" s="899"/>
      <c r="F34" s="899"/>
      <c r="G34" s="899"/>
      <c r="H34" s="899"/>
      <c r="I34" s="900"/>
      <c r="J34" s="910"/>
      <c r="K34" s="911"/>
      <c r="L34" s="912"/>
      <c r="M34" s="913"/>
      <c r="N34" s="917" t="s">
        <v>32</v>
      </c>
      <c r="O34" s="917"/>
      <c r="P34" s="917"/>
      <c r="Q34" s="186"/>
      <c r="R34" s="918" t="s">
        <v>33</v>
      </c>
      <c r="S34" s="918"/>
      <c r="T34" s="918"/>
      <c r="U34" s="186"/>
      <c r="V34" s="918" t="s">
        <v>34</v>
      </c>
      <c r="W34" s="918"/>
      <c r="X34" s="918"/>
      <c r="Y34" s="919"/>
      <c r="Z34" s="920" t="s">
        <v>174</v>
      </c>
      <c r="AA34" s="921"/>
      <c r="AB34" s="915"/>
      <c r="AC34" s="915"/>
      <c r="AD34" s="914" t="s">
        <v>2</v>
      </c>
      <c r="AE34" s="915"/>
      <c r="AF34" s="915"/>
      <c r="AG34" s="914" t="s">
        <v>1</v>
      </c>
      <c r="AH34" s="915"/>
      <c r="AI34" s="915"/>
      <c r="AJ34" s="916" t="s">
        <v>0</v>
      </c>
    </row>
    <row r="35" spans="1:36" ht="9.9" customHeight="1">
      <c r="A35" s="893"/>
      <c r="B35" s="898"/>
      <c r="C35" s="899"/>
      <c r="D35" s="899"/>
      <c r="E35" s="899"/>
      <c r="F35" s="899"/>
      <c r="G35" s="899"/>
      <c r="H35" s="899"/>
      <c r="I35" s="900"/>
      <c r="J35" s="910"/>
      <c r="K35" s="911"/>
      <c r="L35" s="912"/>
      <c r="M35" s="913"/>
      <c r="N35" s="917"/>
      <c r="O35" s="917"/>
      <c r="P35" s="917"/>
      <c r="Q35" s="186"/>
      <c r="R35" s="918"/>
      <c r="S35" s="918"/>
      <c r="T35" s="918"/>
      <c r="U35" s="186"/>
      <c r="V35" s="918"/>
      <c r="W35" s="918"/>
      <c r="X35" s="918"/>
      <c r="Y35" s="919"/>
      <c r="Z35" s="922"/>
      <c r="AA35" s="921"/>
      <c r="AB35" s="915"/>
      <c r="AC35" s="915"/>
      <c r="AD35" s="914"/>
      <c r="AE35" s="915"/>
      <c r="AF35" s="915"/>
      <c r="AG35" s="914"/>
      <c r="AH35" s="915"/>
      <c r="AI35" s="915"/>
      <c r="AJ35" s="916"/>
    </row>
    <row r="36" spans="1:36" ht="3" customHeight="1">
      <c r="A36" s="893"/>
      <c r="B36" s="901"/>
      <c r="C36" s="902"/>
      <c r="D36" s="902"/>
      <c r="E36" s="902"/>
      <c r="F36" s="902"/>
      <c r="G36" s="902"/>
      <c r="H36" s="902"/>
      <c r="I36" s="903"/>
      <c r="J36" s="187"/>
      <c r="K36" s="188"/>
      <c r="L36" s="81"/>
      <c r="M36" s="887"/>
      <c r="N36" s="888"/>
      <c r="O36" s="888"/>
      <c r="P36" s="888"/>
      <c r="Q36" s="888"/>
      <c r="R36" s="888"/>
      <c r="S36" s="888"/>
      <c r="T36" s="888"/>
      <c r="U36" s="888"/>
      <c r="V36" s="888"/>
      <c r="W36" s="888"/>
      <c r="X36" s="888"/>
      <c r="Y36" s="889"/>
      <c r="Z36" s="887"/>
      <c r="AA36" s="888"/>
      <c r="AB36" s="888"/>
      <c r="AC36" s="888"/>
      <c r="AD36" s="888"/>
      <c r="AE36" s="888"/>
      <c r="AF36" s="888"/>
      <c r="AG36" s="888"/>
      <c r="AH36" s="888"/>
      <c r="AI36" s="888"/>
      <c r="AJ36" s="891"/>
    </row>
    <row r="37" spans="1:36" ht="3" customHeight="1">
      <c r="A37" s="893"/>
      <c r="B37" s="895" t="s">
        <v>37</v>
      </c>
      <c r="C37" s="896"/>
      <c r="D37" s="896"/>
      <c r="E37" s="896"/>
      <c r="F37" s="896"/>
      <c r="G37" s="896"/>
      <c r="H37" s="896"/>
      <c r="I37" s="897"/>
      <c r="J37" s="181"/>
      <c r="K37" s="182"/>
      <c r="L37" s="183"/>
      <c r="M37" s="904"/>
      <c r="N37" s="905"/>
      <c r="O37" s="905"/>
      <c r="P37" s="905"/>
      <c r="Q37" s="905"/>
      <c r="R37" s="905"/>
      <c r="S37" s="905"/>
      <c r="T37" s="905"/>
      <c r="U37" s="905"/>
      <c r="V37" s="905"/>
      <c r="W37" s="905"/>
      <c r="X37" s="905"/>
      <c r="Y37" s="906"/>
      <c r="Z37" s="907"/>
      <c r="AA37" s="908"/>
      <c r="AB37" s="908"/>
      <c r="AC37" s="908"/>
      <c r="AD37" s="908"/>
      <c r="AE37" s="908"/>
      <c r="AF37" s="908"/>
      <c r="AG37" s="908"/>
      <c r="AH37" s="908"/>
      <c r="AI37" s="908"/>
      <c r="AJ37" s="909"/>
    </row>
    <row r="38" spans="1:36" ht="9.9" customHeight="1">
      <c r="A38" s="893"/>
      <c r="B38" s="898"/>
      <c r="C38" s="899"/>
      <c r="D38" s="899"/>
      <c r="E38" s="899"/>
      <c r="F38" s="899"/>
      <c r="G38" s="899"/>
      <c r="H38" s="899"/>
      <c r="I38" s="900"/>
      <c r="J38" s="910"/>
      <c r="K38" s="911"/>
      <c r="L38" s="912"/>
      <c r="M38" s="913"/>
      <c r="N38" s="917" t="s">
        <v>32</v>
      </c>
      <c r="O38" s="917"/>
      <c r="P38" s="917"/>
      <c r="Q38" s="186"/>
      <c r="R38" s="918" t="s">
        <v>33</v>
      </c>
      <c r="S38" s="918"/>
      <c r="T38" s="918"/>
      <c r="U38" s="186"/>
      <c r="V38" s="918" t="s">
        <v>34</v>
      </c>
      <c r="W38" s="918"/>
      <c r="X38" s="918"/>
      <c r="Y38" s="919"/>
      <c r="Z38" s="920" t="s">
        <v>174</v>
      </c>
      <c r="AA38" s="921"/>
      <c r="AB38" s="915"/>
      <c r="AC38" s="915"/>
      <c r="AD38" s="914" t="s">
        <v>2</v>
      </c>
      <c r="AE38" s="915"/>
      <c r="AF38" s="915"/>
      <c r="AG38" s="914" t="s">
        <v>1</v>
      </c>
      <c r="AH38" s="915"/>
      <c r="AI38" s="915"/>
      <c r="AJ38" s="916" t="s">
        <v>0</v>
      </c>
    </row>
    <row r="39" spans="1:36" ht="9.9" customHeight="1">
      <c r="A39" s="893"/>
      <c r="B39" s="898"/>
      <c r="C39" s="899"/>
      <c r="D39" s="899"/>
      <c r="E39" s="899"/>
      <c r="F39" s="899"/>
      <c r="G39" s="899"/>
      <c r="H39" s="899"/>
      <c r="I39" s="900"/>
      <c r="J39" s="910"/>
      <c r="K39" s="911"/>
      <c r="L39" s="912"/>
      <c r="M39" s="913"/>
      <c r="N39" s="917"/>
      <c r="O39" s="917"/>
      <c r="P39" s="917"/>
      <c r="Q39" s="186"/>
      <c r="R39" s="918"/>
      <c r="S39" s="918"/>
      <c r="T39" s="918"/>
      <c r="U39" s="186"/>
      <c r="V39" s="918"/>
      <c r="W39" s="918"/>
      <c r="X39" s="918"/>
      <c r="Y39" s="919"/>
      <c r="Z39" s="922"/>
      <c r="AA39" s="921"/>
      <c r="AB39" s="915"/>
      <c r="AC39" s="915"/>
      <c r="AD39" s="914"/>
      <c r="AE39" s="915"/>
      <c r="AF39" s="915"/>
      <c r="AG39" s="914"/>
      <c r="AH39" s="915"/>
      <c r="AI39" s="915"/>
      <c r="AJ39" s="916"/>
    </row>
    <row r="40" spans="1:36" ht="3" customHeight="1">
      <c r="A40" s="893"/>
      <c r="B40" s="901"/>
      <c r="C40" s="902"/>
      <c r="D40" s="902"/>
      <c r="E40" s="902"/>
      <c r="F40" s="902"/>
      <c r="G40" s="902"/>
      <c r="H40" s="902"/>
      <c r="I40" s="903"/>
      <c r="J40" s="187"/>
      <c r="K40" s="188"/>
      <c r="L40" s="81"/>
      <c r="M40" s="887"/>
      <c r="N40" s="888"/>
      <c r="O40" s="888"/>
      <c r="P40" s="888"/>
      <c r="Q40" s="888"/>
      <c r="R40" s="888"/>
      <c r="S40" s="888"/>
      <c r="T40" s="888"/>
      <c r="U40" s="888"/>
      <c r="V40" s="888"/>
      <c r="W40" s="888"/>
      <c r="X40" s="888"/>
      <c r="Y40" s="889"/>
      <c r="Z40" s="887"/>
      <c r="AA40" s="888"/>
      <c r="AB40" s="888"/>
      <c r="AC40" s="888"/>
      <c r="AD40" s="888"/>
      <c r="AE40" s="888"/>
      <c r="AF40" s="888"/>
      <c r="AG40" s="888"/>
      <c r="AH40" s="888"/>
      <c r="AI40" s="888"/>
      <c r="AJ40" s="891"/>
    </row>
    <row r="41" spans="1:36" ht="3" customHeight="1">
      <c r="A41" s="893"/>
      <c r="B41" s="895" t="s">
        <v>38</v>
      </c>
      <c r="C41" s="896"/>
      <c r="D41" s="896"/>
      <c r="E41" s="896"/>
      <c r="F41" s="896"/>
      <c r="G41" s="896"/>
      <c r="H41" s="896"/>
      <c r="I41" s="897"/>
      <c r="J41" s="181"/>
      <c r="K41" s="182"/>
      <c r="L41" s="183"/>
      <c r="M41" s="904"/>
      <c r="N41" s="905"/>
      <c r="O41" s="905"/>
      <c r="P41" s="905"/>
      <c r="Q41" s="905"/>
      <c r="R41" s="905"/>
      <c r="S41" s="905"/>
      <c r="T41" s="905"/>
      <c r="U41" s="905"/>
      <c r="V41" s="905"/>
      <c r="W41" s="905"/>
      <c r="X41" s="905"/>
      <c r="Y41" s="906"/>
      <c r="Z41" s="907"/>
      <c r="AA41" s="908"/>
      <c r="AB41" s="908"/>
      <c r="AC41" s="908"/>
      <c r="AD41" s="908"/>
      <c r="AE41" s="908"/>
      <c r="AF41" s="908"/>
      <c r="AG41" s="908"/>
      <c r="AH41" s="908"/>
      <c r="AI41" s="908"/>
      <c r="AJ41" s="909"/>
    </row>
    <row r="42" spans="1:36" ht="9.9" customHeight="1">
      <c r="A42" s="893"/>
      <c r="B42" s="898"/>
      <c r="C42" s="899"/>
      <c r="D42" s="899"/>
      <c r="E42" s="899"/>
      <c r="F42" s="899"/>
      <c r="G42" s="899"/>
      <c r="H42" s="899"/>
      <c r="I42" s="900"/>
      <c r="J42" s="910"/>
      <c r="K42" s="911"/>
      <c r="L42" s="912"/>
      <c r="M42" s="913"/>
      <c r="N42" s="917" t="s">
        <v>32</v>
      </c>
      <c r="O42" s="917"/>
      <c r="P42" s="917"/>
      <c r="Q42" s="186"/>
      <c r="R42" s="918" t="s">
        <v>33</v>
      </c>
      <c r="S42" s="918"/>
      <c r="T42" s="918"/>
      <c r="U42" s="186"/>
      <c r="V42" s="918" t="s">
        <v>34</v>
      </c>
      <c r="W42" s="918"/>
      <c r="X42" s="918"/>
      <c r="Y42" s="919"/>
      <c r="Z42" s="920" t="s">
        <v>174</v>
      </c>
      <c r="AA42" s="921"/>
      <c r="AB42" s="915"/>
      <c r="AC42" s="915"/>
      <c r="AD42" s="914" t="s">
        <v>2</v>
      </c>
      <c r="AE42" s="915"/>
      <c r="AF42" s="915"/>
      <c r="AG42" s="914" t="s">
        <v>1</v>
      </c>
      <c r="AH42" s="915"/>
      <c r="AI42" s="915"/>
      <c r="AJ42" s="916" t="s">
        <v>0</v>
      </c>
    </row>
    <row r="43" spans="1:36" ht="9.9" customHeight="1">
      <c r="A43" s="893"/>
      <c r="B43" s="898"/>
      <c r="C43" s="899"/>
      <c r="D43" s="899"/>
      <c r="E43" s="899"/>
      <c r="F43" s="899"/>
      <c r="G43" s="899"/>
      <c r="H43" s="899"/>
      <c r="I43" s="900"/>
      <c r="J43" s="910"/>
      <c r="K43" s="911"/>
      <c r="L43" s="912"/>
      <c r="M43" s="913"/>
      <c r="N43" s="917"/>
      <c r="O43" s="917"/>
      <c r="P43" s="917"/>
      <c r="Q43" s="186"/>
      <c r="R43" s="918"/>
      <c r="S43" s="918"/>
      <c r="T43" s="918"/>
      <c r="U43" s="186"/>
      <c r="V43" s="918"/>
      <c r="W43" s="918"/>
      <c r="X43" s="918"/>
      <c r="Y43" s="919"/>
      <c r="Z43" s="922"/>
      <c r="AA43" s="921"/>
      <c r="AB43" s="915"/>
      <c r="AC43" s="915"/>
      <c r="AD43" s="914"/>
      <c r="AE43" s="915"/>
      <c r="AF43" s="915"/>
      <c r="AG43" s="914"/>
      <c r="AH43" s="915"/>
      <c r="AI43" s="915"/>
      <c r="AJ43" s="916"/>
    </row>
    <row r="44" spans="1:36" ht="3" customHeight="1">
      <c r="A44" s="893"/>
      <c r="B44" s="901"/>
      <c r="C44" s="902"/>
      <c r="D44" s="902"/>
      <c r="E44" s="902"/>
      <c r="F44" s="902"/>
      <c r="G44" s="902"/>
      <c r="H44" s="902"/>
      <c r="I44" s="903"/>
      <c r="J44" s="187"/>
      <c r="K44" s="188"/>
      <c r="L44" s="81"/>
      <c r="M44" s="887"/>
      <c r="N44" s="888"/>
      <c r="O44" s="888"/>
      <c r="P44" s="888"/>
      <c r="Q44" s="888"/>
      <c r="R44" s="888"/>
      <c r="S44" s="888"/>
      <c r="T44" s="888"/>
      <c r="U44" s="888"/>
      <c r="V44" s="888"/>
      <c r="W44" s="888"/>
      <c r="X44" s="888"/>
      <c r="Y44" s="889"/>
      <c r="Z44" s="887"/>
      <c r="AA44" s="888"/>
      <c r="AB44" s="888"/>
      <c r="AC44" s="888"/>
      <c r="AD44" s="888"/>
      <c r="AE44" s="888"/>
      <c r="AF44" s="888"/>
      <c r="AG44" s="888"/>
      <c r="AH44" s="888"/>
      <c r="AI44" s="888"/>
      <c r="AJ44" s="891"/>
    </row>
    <row r="45" spans="1:36" ht="3" customHeight="1">
      <c r="A45" s="893"/>
      <c r="B45" s="895" t="s">
        <v>39</v>
      </c>
      <c r="C45" s="896"/>
      <c r="D45" s="896"/>
      <c r="E45" s="896"/>
      <c r="F45" s="896"/>
      <c r="G45" s="896"/>
      <c r="H45" s="896"/>
      <c r="I45" s="897"/>
      <c r="J45" s="181"/>
      <c r="K45" s="182"/>
      <c r="L45" s="183"/>
      <c r="M45" s="904"/>
      <c r="N45" s="905"/>
      <c r="O45" s="905"/>
      <c r="P45" s="905"/>
      <c r="Q45" s="905"/>
      <c r="R45" s="905"/>
      <c r="S45" s="905"/>
      <c r="T45" s="905"/>
      <c r="U45" s="905"/>
      <c r="V45" s="905"/>
      <c r="W45" s="905"/>
      <c r="X45" s="905"/>
      <c r="Y45" s="906"/>
      <c r="Z45" s="907"/>
      <c r="AA45" s="908"/>
      <c r="AB45" s="908"/>
      <c r="AC45" s="908"/>
      <c r="AD45" s="908"/>
      <c r="AE45" s="908"/>
      <c r="AF45" s="908"/>
      <c r="AG45" s="908"/>
      <c r="AH45" s="908"/>
      <c r="AI45" s="908"/>
      <c r="AJ45" s="909"/>
    </row>
    <row r="46" spans="1:36" ht="9.9" customHeight="1">
      <c r="A46" s="893"/>
      <c r="B46" s="898"/>
      <c r="C46" s="899"/>
      <c r="D46" s="899"/>
      <c r="E46" s="899"/>
      <c r="F46" s="899"/>
      <c r="G46" s="899"/>
      <c r="H46" s="899"/>
      <c r="I46" s="900"/>
      <c r="J46" s="910"/>
      <c r="K46" s="911"/>
      <c r="L46" s="912"/>
      <c r="M46" s="913"/>
      <c r="N46" s="917" t="s">
        <v>32</v>
      </c>
      <c r="O46" s="917"/>
      <c r="P46" s="917"/>
      <c r="Q46" s="186"/>
      <c r="R46" s="918" t="s">
        <v>33</v>
      </c>
      <c r="S46" s="918"/>
      <c r="T46" s="918"/>
      <c r="U46" s="186"/>
      <c r="V46" s="918" t="s">
        <v>34</v>
      </c>
      <c r="W46" s="918"/>
      <c r="X46" s="918"/>
      <c r="Y46" s="919"/>
      <c r="Z46" s="920" t="s">
        <v>174</v>
      </c>
      <c r="AA46" s="921"/>
      <c r="AB46" s="915"/>
      <c r="AC46" s="915"/>
      <c r="AD46" s="914" t="s">
        <v>2</v>
      </c>
      <c r="AE46" s="915"/>
      <c r="AF46" s="915"/>
      <c r="AG46" s="914" t="s">
        <v>1</v>
      </c>
      <c r="AH46" s="915"/>
      <c r="AI46" s="915"/>
      <c r="AJ46" s="916" t="s">
        <v>0</v>
      </c>
    </row>
    <row r="47" spans="1:36" ht="9.9" customHeight="1">
      <c r="A47" s="893"/>
      <c r="B47" s="898"/>
      <c r="C47" s="899"/>
      <c r="D47" s="899"/>
      <c r="E47" s="899"/>
      <c r="F47" s="899"/>
      <c r="G47" s="899"/>
      <c r="H47" s="899"/>
      <c r="I47" s="900"/>
      <c r="J47" s="910"/>
      <c r="K47" s="911"/>
      <c r="L47" s="912"/>
      <c r="M47" s="913"/>
      <c r="N47" s="917"/>
      <c r="O47" s="917"/>
      <c r="P47" s="917"/>
      <c r="Q47" s="186"/>
      <c r="R47" s="918"/>
      <c r="S47" s="918"/>
      <c r="T47" s="918"/>
      <c r="U47" s="186"/>
      <c r="V47" s="918"/>
      <c r="W47" s="918"/>
      <c r="X47" s="918"/>
      <c r="Y47" s="919"/>
      <c r="Z47" s="922"/>
      <c r="AA47" s="921"/>
      <c r="AB47" s="915"/>
      <c r="AC47" s="915"/>
      <c r="AD47" s="914"/>
      <c r="AE47" s="915"/>
      <c r="AF47" s="915"/>
      <c r="AG47" s="914"/>
      <c r="AH47" s="915"/>
      <c r="AI47" s="915"/>
      <c r="AJ47" s="916"/>
    </row>
    <row r="48" spans="1:36" ht="3" customHeight="1">
      <c r="A48" s="893"/>
      <c r="B48" s="901"/>
      <c r="C48" s="902"/>
      <c r="D48" s="902"/>
      <c r="E48" s="902"/>
      <c r="F48" s="902"/>
      <c r="G48" s="902"/>
      <c r="H48" s="902"/>
      <c r="I48" s="903"/>
      <c r="J48" s="187"/>
      <c r="K48" s="188"/>
      <c r="L48" s="81"/>
      <c r="M48" s="887"/>
      <c r="N48" s="888"/>
      <c r="O48" s="888"/>
      <c r="P48" s="888"/>
      <c r="Q48" s="888"/>
      <c r="R48" s="888"/>
      <c r="S48" s="888"/>
      <c r="T48" s="888"/>
      <c r="U48" s="888"/>
      <c r="V48" s="888"/>
      <c r="W48" s="888"/>
      <c r="X48" s="888"/>
      <c r="Y48" s="889"/>
      <c r="Z48" s="887"/>
      <c r="AA48" s="888"/>
      <c r="AB48" s="888"/>
      <c r="AC48" s="888"/>
      <c r="AD48" s="888"/>
      <c r="AE48" s="888"/>
      <c r="AF48" s="888"/>
      <c r="AG48" s="888"/>
      <c r="AH48" s="888"/>
      <c r="AI48" s="888"/>
      <c r="AJ48" s="891"/>
    </row>
    <row r="49" spans="1:36" ht="3" customHeight="1">
      <c r="A49" s="893"/>
      <c r="B49" s="895" t="s">
        <v>40</v>
      </c>
      <c r="C49" s="896"/>
      <c r="D49" s="896"/>
      <c r="E49" s="896"/>
      <c r="F49" s="896"/>
      <c r="G49" s="896"/>
      <c r="H49" s="896"/>
      <c r="I49" s="897"/>
      <c r="J49" s="181"/>
      <c r="K49" s="182"/>
      <c r="L49" s="183"/>
      <c r="M49" s="904"/>
      <c r="N49" s="905"/>
      <c r="O49" s="905"/>
      <c r="P49" s="905"/>
      <c r="Q49" s="905"/>
      <c r="R49" s="905"/>
      <c r="S49" s="905"/>
      <c r="T49" s="905"/>
      <c r="U49" s="905"/>
      <c r="V49" s="905"/>
      <c r="W49" s="905"/>
      <c r="X49" s="905"/>
      <c r="Y49" s="906"/>
      <c r="Z49" s="907"/>
      <c r="AA49" s="908"/>
      <c r="AB49" s="908"/>
      <c r="AC49" s="908"/>
      <c r="AD49" s="908"/>
      <c r="AE49" s="908"/>
      <c r="AF49" s="908"/>
      <c r="AG49" s="908"/>
      <c r="AH49" s="908"/>
      <c r="AI49" s="908"/>
      <c r="AJ49" s="909"/>
    </row>
    <row r="50" spans="1:36" ht="9.9" customHeight="1">
      <c r="A50" s="893"/>
      <c r="B50" s="898"/>
      <c r="C50" s="899"/>
      <c r="D50" s="899"/>
      <c r="E50" s="899"/>
      <c r="F50" s="899"/>
      <c r="G50" s="899"/>
      <c r="H50" s="899"/>
      <c r="I50" s="900"/>
      <c r="J50" s="910"/>
      <c r="K50" s="911"/>
      <c r="L50" s="912"/>
      <c r="M50" s="913"/>
      <c r="N50" s="917" t="s">
        <v>32</v>
      </c>
      <c r="O50" s="917"/>
      <c r="P50" s="917"/>
      <c r="Q50" s="186"/>
      <c r="R50" s="918" t="s">
        <v>33</v>
      </c>
      <c r="S50" s="918"/>
      <c r="T50" s="918"/>
      <c r="U50" s="186"/>
      <c r="V50" s="918" t="s">
        <v>34</v>
      </c>
      <c r="W50" s="918"/>
      <c r="X50" s="918"/>
      <c r="Y50" s="919"/>
      <c r="Z50" s="920" t="s">
        <v>174</v>
      </c>
      <c r="AA50" s="921"/>
      <c r="AB50" s="915"/>
      <c r="AC50" s="915"/>
      <c r="AD50" s="914" t="s">
        <v>2</v>
      </c>
      <c r="AE50" s="915"/>
      <c r="AF50" s="915"/>
      <c r="AG50" s="914" t="s">
        <v>1</v>
      </c>
      <c r="AH50" s="915"/>
      <c r="AI50" s="915"/>
      <c r="AJ50" s="916" t="s">
        <v>0</v>
      </c>
    </row>
    <row r="51" spans="1:36" ht="9.9" customHeight="1">
      <c r="A51" s="893"/>
      <c r="B51" s="898"/>
      <c r="C51" s="899"/>
      <c r="D51" s="899"/>
      <c r="E51" s="899"/>
      <c r="F51" s="899"/>
      <c r="G51" s="899"/>
      <c r="H51" s="899"/>
      <c r="I51" s="900"/>
      <c r="J51" s="910"/>
      <c r="K51" s="911"/>
      <c r="L51" s="912"/>
      <c r="M51" s="913"/>
      <c r="N51" s="917"/>
      <c r="O51" s="917"/>
      <c r="P51" s="917"/>
      <c r="Q51" s="186"/>
      <c r="R51" s="918"/>
      <c r="S51" s="918"/>
      <c r="T51" s="918"/>
      <c r="U51" s="186"/>
      <c r="V51" s="918"/>
      <c r="W51" s="918"/>
      <c r="X51" s="918"/>
      <c r="Y51" s="919"/>
      <c r="Z51" s="922"/>
      <c r="AA51" s="921"/>
      <c r="AB51" s="915"/>
      <c r="AC51" s="915"/>
      <c r="AD51" s="914"/>
      <c r="AE51" s="915"/>
      <c r="AF51" s="915"/>
      <c r="AG51" s="914"/>
      <c r="AH51" s="915"/>
      <c r="AI51" s="915"/>
      <c r="AJ51" s="916"/>
    </row>
    <row r="52" spans="1:36" ht="3" customHeight="1">
      <c r="A52" s="893"/>
      <c r="B52" s="901"/>
      <c r="C52" s="902"/>
      <c r="D52" s="902"/>
      <c r="E52" s="902"/>
      <c r="F52" s="902"/>
      <c r="G52" s="902"/>
      <c r="H52" s="902"/>
      <c r="I52" s="903"/>
      <c r="J52" s="187"/>
      <c r="K52" s="188"/>
      <c r="L52" s="81"/>
      <c r="M52" s="887"/>
      <c r="N52" s="888"/>
      <c r="O52" s="888"/>
      <c r="P52" s="888"/>
      <c r="Q52" s="888"/>
      <c r="R52" s="888"/>
      <c r="S52" s="888"/>
      <c r="T52" s="888"/>
      <c r="U52" s="888"/>
      <c r="V52" s="888"/>
      <c r="W52" s="888"/>
      <c r="X52" s="888"/>
      <c r="Y52" s="889"/>
      <c r="Z52" s="887"/>
      <c r="AA52" s="888"/>
      <c r="AB52" s="888"/>
      <c r="AC52" s="888"/>
      <c r="AD52" s="888"/>
      <c r="AE52" s="888"/>
      <c r="AF52" s="888"/>
      <c r="AG52" s="888"/>
      <c r="AH52" s="888"/>
      <c r="AI52" s="888"/>
      <c r="AJ52" s="891"/>
    </row>
    <row r="53" spans="1:36" ht="3" customHeight="1">
      <c r="A53" s="893"/>
      <c r="B53" s="895" t="s">
        <v>41</v>
      </c>
      <c r="C53" s="896"/>
      <c r="D53" s="896"/>
      <c r="E53" s="896"/>
      <c r="F53" s="896"/>
      <c r="G53" s="896"/>
      <c r="H53" s="896"/>
      <c r="I53" s="897"/>
      <c r="J53" s="181"/>
      <c r="K53" s="182"/>
      <c r="L53" s="183"/>
      <c r="M53" s="904"/>
      <c r="N53" s="905"/>
      <c r="O53" s="905"/>
      <c r="P53" s="905"/>
      <c r="Q53" s="905"/>
      <c r="R53" s="905"/>
      <c r="S53" s="905"/>
      <c r="T53" s="905"/>
      <c r="U53" s="905"/>
      <c r="V53" s="905"/>
      <c r="W53" s="905"/>
      <c r="X53" s="905"/>
      <c r="Y53" s="906"/>
      <c r="Z53" s="907"/>
      <c r="AA53" s="908"/>
      <c r="AB53" s="908"/>
      <c r="AC53" s="908"/>
      <c r="AD53" s="908"/>
      <c r="AE53" s="908"/>
      <c r="AF53" s="908"/>
      <c r="AG53" s="908"/>
      <c r="AH53" s="908"/>
      <c r="AI53" s="908"/>
      <c r="AJ53" s="909"/>
    </row>
    <row r="54" spans="1:36" ht="9.9" customHeight="1">
      <c r="A54" s="893"/>
      <c r="B54" s="898"/>
      <c r="C54" s="899"/>
      <c r="D54" s="899"/>
      <c r="E54" s="899"/>
      <c r="F54" s="899"/>
      <c r="G54" s="899"/>
      <c r="H54" s="899"/>
      <c r="I54" s="900"/>
      <c r="J54" s="910"/>
      <c r="K54" s="911"/>
      <c r="L54" s="912"/>
      <c r="M54" s="913"/>
      <c r="N54" s="917" t="s">
        <v>32</v>
      </c>
      <c r="O54" s="917"/>
      <c r="P54" s="917"/>
      <c r="Q54" s="186"/>
      <c r="R54" s="918" t="s">
        <v>33</v>
      </c>
      <c r="S54" s="918"/>
      <c r="T54" s="918"/>
      <c r="U54" s="186"/>
      <c r="V54" s="918" t="s">
        <v>34</v>
      </c>
      <c r="W54" s="918"/>
      <c r="X54" s="918"/>
      <c r="Y54" s="919"/>
      <c r="Z54" s="920" t="s">
        <v>174</v>
      </c>
      <c r="AA54" s="921"/>
      <c r="AB54" s="915"/>
      <c r="AC54" s="915"/>
      <c r="AD54" s="914" t="s">
        <v>2</v>
      </c>
      <c r="AE54" s="915"/>
      <c r="AF54" s="915"/>
      <c r="AG54" s="914" t="s">
        <v>1</v>
      </c>
      <c r="AH54" s="915"/>
      <c r="AI54" s="915"/>
      <c r="AJ54" s="916" t="s">
        <v>0</v>
      </c>
    </row>
    <row r="55" spans="1:36" ht="9.9" customHeight="1">
      <c r="A55" s="893"/>
      <c r="B55" s="898"/>
      <c r="C55" s="899"/>
      <c r="D55" s="899"/>
      <c r="E55" s="899"/>
      <c r="F55" s="899"/>
      <c r="G55" s="899"/>
      <c r="H55" s="899"/>
      <c r="I55" s="900"/>
      <c r="J55" s="910"/>
      <c r="K55" s="911"/>
      <c r="L55" s="912"/>
      <c r="M55" s="913"/>
      <c r="N55" s="917"/>
      <c r="O55" s="917"/>
      <c r="P55" s="917"/>
      <c r="Q55" s="186"/>
      <c r="R55" s="918"/>
      <c r="S55" s="918"/>
      <c r="T55" s="918"/>
      <c r="U55" s="186"/>
      <c r="V55" s="918"/>
      <c r="W55" s="918"/>
      <c r="X55" s="918"/>
      <c r="Y55" s="919"/>
      <c r="Z55" s="922"/>
      <c r="AA55" s="921"/>
      <c r="AB55" s="915"/>
      <c r="AC55" s="915"/>
      <c r="AD55" s="914"/>
      <c r="AE55" s="915"/>
      <c r="AF55" s="915"/>
      <c r="AG55" s="914"/>
      <c r="AH55" s="915"/>
      <c r="AI55" s="915"/>
      <c r="AJ55" s="916"/>
    </row>
    <row r="56" spans="1:36" ht="3" customHeight="1">
      <c r="A56" s="893"/>
      <c r="B56" s="901"/>
      <c r="C56" s="902"/>
      <c r="D56" s="902"/>
      <c r="E56" s="902"/>
      <c r="F56" s="902"/>
      <c r="G56" s="902"/>
      <c r="H56" s="902"/>
      <c r="I56" s="903"/>
      <c r="J56" s="187"/>
      <c r="K56" s="188"/>
      <c r="L56" s="81"/>
      <c r="M56" s="887"/>
      <c r="N56" s="888"/>
      <c r="O56" s="888"/>
      <c r="P56" s="888"/>
      <c r="Q56" s="888"/>
      <c r="R56" s="888"/>
      <c r="S56" s="888"/>
      <c r="T56" s="888"/>
      <c r="U56" s="888"/>
      <c r="V56" s="888"/>
      <c r="W56" s="888"/>
      <c r="X56" s="888"/>
      <c r="Y56" s="889"/>
      <c r="Z56" s="887"/>
      <c r="AA56" s="888"/>
      <c r="AB56" s="888"/>
      <c r="AC56" s="888"/>
      <c r="AD56" s="888"/>
      <c r="AE56" s="888"/>
      <c r="AF56" s="888"/>
      <c r="AG56" s="888"/>
      <c r="AH56" s="888"/>
      <c r="AI56" s="888"/>
      <c r="AJ56" s="891"/>
    </row>
    <row r="57" spans="1:36" ht="3" customHeight="1">
      <c r="A57" s="893"/>
      <c r="B57" s="895" t="s">
        <v>42</v>
      </c>
      <c r="C57" s="896"/>
      <c r="D57" s="896"/>
      <c r="E57" s="896"/>
      <c r="F57" s="896"/>
      <c r="G57" s="896"/>
      <c r="H57" s="896"/>
      <c r="I57" s="897"/>
      <c r="J57" s="181"/>
      <c r="K57" s="182"/>
      <c r="L57" s="183"/>
      <c r="M57" s="904"/>
      <c r="N57" s="905"/>
      <c r="O57" s="905"/>
      <c r="P57" s="905"/>
      <c r="Q57" s="905"/>
      <c r="R57" s="905"/>
      <c r="S57" s="905"/>
      <c r="T57" s="905"/>
      <c r="U57" s="905"/>
      <c r="V57" s="905"/>
      <c r="W57" s="905"/>
      <c r="X57" s="905"/>
      <c r="Y57" s="906"/>
      <c r="Z57" s="907"/>
      <c r="AA57" s="908"/>
      <c r="AB57" s="908"/>
      <c r="AC57" s="908"/>
      <c r="AD57" s="908"/>
      <c r="AE57" s="908"/>
      <c r="AF57" s="908"/>
      <c r="AG57" s="908"/>
      <c r="AH57" s="908"/>
      <c r="AI57" s="908"/>
      <c r="AJ57" s="909"/>
    </row>
    <row r="58" spans="1:36" ht="9.9" customHeight="1">
      <c r="A58" s="893"/>
      <c r="B58" s="898"/>
      <c r="C58" s="899"/>
      <c r="D58" s="899"/>
      <c r="E58" s="899"/>
      <c r="F58" s="899"/>
      <c r="G58" s="899"/>
      <c r="H58" s="899"/>
      <c r="I58" s="900"/>
      <c r="J58" s="910"/>
      <c r="K58" s="911"/>
      <c r="L58" s="912"/>
      <c r="M58" s="913"/>
      <c r="N58" s="917" t="s">
        <v>32</v>
      </c>
      <c r="O58" s="917"/>
      <c r="P58" s="917"/>
      <c r="Q58" s="186"/>
      <c r="R58" s="918" t="s">
        <v>33</v>
      </c>
      <c r="S58" s="918"/>
      <c r="T58" s="918"/>
      <c r="U58" s="186"/>
      <c r="V58" s="918" t="s">
        <v>34</v>
      </c>
      <c r="W58" s="918"/>
      <c r="X58" s="918"/>
      <c r="Y58" s="919"/>
      <c r="Z58" s="920" t="s">
        <v>174</v>
      </c>
      <c r="AA58" s="921"/>
      <c r="AB58" s="915"/>
      <c r="AC58" s="915"/>
      <c r="AD58" s="914" t="s">
        <v>2</v>
      </c>
      <c r="AE58" s="915"/>
      <c r="AF58" s="915"/>
      <c r="AG58" s="914" t="s">
        <v>1</v>
      </c>
      <c r="AH58" s="915"/>
      <c r="AI58" s="915"/>
      <c r="AJ58" s="916" t="s">
        <v>0</v>
      </c>
    </row>
    <row r="59" spans="1:36" ht="9.9" customHeight="1">
      <c r="A59" s="893"/>
      <c r="B59" s="898"/>
      <c r="C59" s="899"/>
      <c r="D59" s="899"/>
      <c r="E59" s="899"/>
      <c r="F59" s="899"/>
      <c r="G59" s="899"/>
      <c r="H59" s="899"/>
      <c r="I59" s="900"/>
      <c r="J59" s="910"/>
      <c r="K59" s="911"/>
      <c r="L59" s="912"/>
      <c r="M59" s="913"/>
      <c r="N59" s="917"/>
      <c r="O59" s="917"/>
      <c r="P59" s="917"/>
      <c r="Q59" s="186"/>
      <c r="R59" s="918"/>
      <c r="S59" s="918"/>
      <c r="T59" s="918"/>
      <c r="U59" s="186"/>
      <c r="V59" s="918"/>
      <c r="W59" s="918"/>
      <c r="X59" s="918"/>
      <c r="Y59" s="919"/>
      <c r="Z59" s="922"/>
      <c r="AA59" s="921"/>
      <c r="AB59" s="915"/>
      <c r="AC59" s="915"/>
      <c r="AD59" s="914"/>
      <c r="AE59" s="915"/>
      <c r="AF59" s="915"/>
      <c r="AG59" s="914"/>
      <c r="AH59" s="915"/>
      <c r="AI59" s="915"/>
      <c r="AJ59" s="916"/>
    </row>
    <row r="60" spans="1:36" ht="3" customHeight="1">
      <c r="A60" s="894"/>
      <c r="B60" s="901"/>
      <c r="C60" s="902"/>
      <c r="D60" s="902"/>
      <c r="E60" s="902"/>
      <c r="F60" s="902"/>
      <c r="G60" s="902"/>
      <c r="H60" s="902"/>
      <c r="I60" s="903"/>
      <c r="J60" s="187"/>
      <c r="K60" s="188"/>
      <c r="L60" s="81"/>
      <c r="M60" s="887"/>
      <c r="N60" s="888"/>
      <c r="O60" s="888"/>
      <c r="P60" s="888"/>
      <c r="Q60" s="888"/>
      <c r="R60" s="888"/>
      <c r="S60" s="888"/>
      <c r="T60" s="888"/>
      <c r="U60" s="888"/>
      <c r="V60" s="888"/>
      <c r="W60" s="888"/>
      <c r="X60" s="888"/>
      <c r="Y60" s="889"/>
      <c r="Z60" s="887"/>
      <c r="AA60" s="888"/>
      <c r="AB60" s="888"/>
      <c r="AC60" s="888"/>
      <c r="AD60" s="888"/>
      <c r="AE60" s="888"/>
      <c r="AF60" s="888"/>
      <c r="AG60" s="888"/>
      <c r="AH60" s="888"/>
      <c r="AI60" s="888"/>
      <c r="AJ60" s="891"/>
    </row>
    <row r="61" spans="1:36" ht="3" customHeight="1">
      <c r="A61" s="923" t="s">
        <v>43</v>
      </c>
      <c r="B61" s="895" t="s">
        <v>44</v>
      </c>
      <c r="C61" s="896"/>
      <c r="D61" s="896"/>
      <c r="E61" s="896"/>
      <c r="F61" s="896"/>
      <c r="G61" s="896"/>
      <c r="H61" s="896"/>
      <c r="I61" s="897"/>
      <c r="J61" s="181"/>
      <c r="K61" s="182"/>
      <c r="L61" s="183"/>
      <c r="M61" s="904"/>
      <c r="N61" s="905"/>
      <c r="O61" s="905"/>
      <c r="P61" s="905"/>
      <c r="Q61" s="905"/>
      <c r="R61" s="905"/>
      <c r="S61" s="905"/>
      <c r="T61" s="905"/>
      <c r="U61" s="905"/>
      <c r="V61" s="905"/>
      <c r="W61" s="905"/>
      <c r="X61" s="905"/>
      <c r="Y61" s="906"/>
      <c r="Z61" s="907"/>
      <c r="AA61" s="908"/>
      <c r="AB61" s="908"/>
      <c r="AC61" s="908"/>
      <c r="AD61" s="908"/>
      <c r="AE61" s="908"/>
      <c r="AF61" s="908"/>
      <c r="AG61" s="908"/>
      <c r="AH61" s="908"/>
      <c r="AI61" s="908"/>
      <c r="AJ61" s="909"/>
    </row>
    <row r="62" spans="1:36" ht="9.9" customHeight="1">
      <c r="A62" s="923"/>
      <c r="B62" s="898"/>
      <c r="C62" s="899"/>
      <c r="D62" s="899"/>
      <c r="E62" s="899"/>
      <c r="F62" s="899"/>
      <c r="G62" s="899"/>
      <c r="H62" s="899"/>
      <c r="I62" s="900"/>
      <c r="J62" s="910"/>
      <c r="K62" s="911"/>
      <c r="L62" s="912"/>
      <c r="M62" s="913"/>
      <c r="N62" s="917" t="s">
        <v>32</v>
      </c>
      <c r="O62" s="917"/>
      <c r="P62" s="917"/>
      <c r="Q62" s="186"/>
      <c r="R62" s="918" t="s">
        <v>33</v>
      </c>
      <c r="S62" s="918"/>
      <c r="T62" s="918"/>
      <c r="U62" s="186"/>
      <c r="V62" s="918" t="s">
        <v>34</v>
      </c>
      <c r="W62" s="918"/>
      <c r="X62" s="918"/>
      <c r="Y62" s="919"/>
      <c r="Z62" s="920" t="s">
        <v>174</v>
      </c>
      <c r="AA62" s="921"/>
      <c r="AB62" s="915"/>
      <c r="AC62" s="915"/>
      <c r="AD62" s="914" t="s">
        <v>2</v>
      </c>
      <c r="AE62" s="915"/>
      <c r="AF62" s="915"/>
      <c r="AG62" s="914" t="s">
        <v>1</v>
      </c>
      <c r="AH62" s="915"/>
      <c r="AI62" s="915"/>
      <c r="AJ62" s="916" t="s">
        <v>0</v>
      </c>
    </row>
    <row r="63" spans="1:36" ht="9.9" customHeight="1">
      <c r="A63" s="923"/>
      <c r="B63" s="898"/>
      <c r="C63" s="899"/>
      <c r="D63" s="899"/>
      <c r="E63" s="899"/>
      <c r="F63" s="899"/>
      <c r="G63" s="899"/>
      <c r="H63" s="899"/>
      <c r="I63" s="900"/>
      <c r="J63" s="910"/>
      <c r="K63" s="911"/>
      <c r="L63" s="912"/>
      <c r="M63" s="913"/>
      <c r="N63" s="917"/>
      <c r="O63" s="917"/>
      <c r="P63" s="917"/>
      <c r="Q63" s="186"/>
      <c r="R63" s="918"/>
      <c r="S63" s="918"/>
      <c r="T63" s="918"/>
      <c r="U63" s="186"/>
      <c r="V63" s="918"/>
      <c r="W63" s="918"/>
      <c r="X63" s="918"/>
      <c r="Y63" s="919"/>
      <c r="Z63" s="922"/>
      <c r="AA63" s="921"/>
      <c r="AB63" s="915"/>
      <c r="AC63" s="915"/>
      <c r="AD63" s="914"/>
      <c r="AE63" s="915"/>
      <c r="AF63" s="915"/>
      <c r="AG63" s="914"/>
      <c r="AH63" s="915"/>
      <c r="AI63" s="915"/>
      <c r="AJ63" s="916"/>
    </row>
    <row r="64" spans="1:36" ht="3" customHeight="1">
      <c r="A64" s="923"/>
      <c r="B64" s="901"/>
      <c r="C64" s="902"/>
      <c r="D64" s="902"/>
      <c r="E64" s="902"/>
      <c r="F64" s="902"/>
      <c r="G64" s="902"/>
      <c r="H64" s="902"/>
      <c r="I64" s="903"/>
      <c r="J64" s="187"/>
      <c r="K64" s="188"/>
      <c r="L64" s="81"/>
      <c r="M64" s="887"/>
      <c r="N64" s="888"/>
      <c r="O64" s="888"/>
      <c r="P64" s="888"/>
      <c r="Q64" s="888"/>
      <c r="R64" s="888"/>
      <c r="S64" s="888"/>
      <c r="T64" s="888"/>
      <c r="U64" s="888"/>
      <c r="V64" s="888"/>
      <c r="W64" s="888"/>
      <c r="X64" s="888"/>
      <c r="Y64" s="889"/>
      <c r="Z64" s="887"/>
      <c r="AA64" s="888"/>
      <c r="AB64" s="888"/>
      <c r="AC64" s="888"/>
      <c r="AD64" s="888"/>
      <c r="AE64" s="888"/>
      <c r="AF64" s="888"/>
      <c r="AG64" s="888"/>
      <c r="AH64" s="888"/>
      <c r="AI64" s="888"/>
      <c r="AJ64" s="891"/>
    </row>
    <row r="65" spans="1:36" ht="3" customHeight="1">
      <c r="A65" s="923"/>
      <c r="B65" s="895" t="s">
        <v>45</v>
      </c>
      <c r="C65" s="896"/>
      <c r="D65" s="896"/>
      <c r="E65" s="896"/>
      <c r="F65" s="896"/>
      <c r="G65" s="896"/>
      <c r="H65" s="896"/>
      <c r="I65" s="897"/>
      <c r="J65" s="181"/>
      <c r="K65" s="182"/>
      <c r="L65" s="183"/>
      <c r="M65" s="904"/>
      <c r="N65" s="905"/>
      <c r="O65" s="905"/>
      <c r="P65" s="905"/>
      <c r="Q65" s="905"/>
      <c r="R65" s="905"/>
      <c r="S65" s="905"/>
      <c r="T65" s="905"/>
      <c r="U65" s="905"/>
      <c r="V65" s="905"/>
      <c r="W65" s="905"/>
      <c r="X65" s="905"/>
      <c r="Y65" s="906"/>
      <c r="Z65" s="907"/>
      <c r="AA65" s="908"/>
      <c r="AB65" s="908"/>
      <c r="AC65" s="908"/>
      <c r="AD65" s="908"/>
      <c r="AE65" s="908"/>
      <c r="AF65" s="908"/>
      <c r="AG65" s="908"/>
      <c r="AH65" s="908"/>
      <c r="AI65" s="908"/>
      <c r="AJ65" s="909"/>
    </row>
    <row r="66" spans="1:36" ht="9.9" customHeight="1">
      <c r="A66" s="923"/>
      <c r="B66" s="898"/>
      <c r="C66" s="899"/>
      <c r="D66" s="899"/>
      <c r="E66" s="899"/>
      <c r="F66" s="899"/>
      <c r="G66" s="899"/>
      <c r="H66" s="899"/>
      <c r="I66" s="900"/>
      <c r="J66" s="910"/>
      <c r="K66" s="911"/>
      <c r="L66" s="912"/>
      <c r="M66" s="913"/>
      <c r="N66" s="917" t="s">
        <v>32</v>
      </c>
      <c r="O66" s="917"/>
      <c r="P66" s="917"/>
      <c r="Q66" s="186"/>
      <c r="R66" s="918" t="s">
        <v>33</v>
      </c>
      <c r="S66" s="918"/>
      <c r="T66" s="918"/>
      <c r="U66" s="186"/>
      <c r="V66" s="918" t="s">
        <v>34</v>
      </c>
      <c r="W66" s="918"/>
      <c r="X66" s="918"/>
      <c r="Y66" s="919"/>
      <c r="Z66" s="920" t="s">
        <v>174</v>
      </c>
      <c r="AA66" s="921"/>
      <c r="AB66" s="915"/>
      <c r="AC66" s="915"/>
      <c r="AD66" s="914" t="s">
        <v>2</v>
      </c>
      <c r="AE66" s="915"/>
      <c r="AF66" s="915"/>
      <c r="AG66" s="914" t="s">
        <v>1</v>
      </c>
      <c r="AH66" s="915"/>
      <c r="AI66" s="915"/>
      <c r="AJ66" s="916" t="s">
        <v>0</v>
      </c>
    </row>
    <row r="67" spans="1:36" ht="9.9" customHeight="1">
      <c r="A67" s="923"/>
      <c r="B67" s="898"/>
      <c r="C67" s="899"/>
      <c r="D67" s="899"/>
      <c r="E67" s="899"/>
      <c r="F67" s="899"/>
      <c r="G67" s="899"/>
      <c r="H67" s="899"/>
      <c r="I67" s="900"/>
      <c r="J67" s="910"/>
      <c r="K67" s="911"/>
      <c r="L67" s="912"/>
      <c r="M67" s="913"/>
      <c r="N67" s="917"/>
      <c r="O67" s="917"/>
      <c r="P67" s="917"/>
      <c r="Q67" s="186"/>
      <c r="R67" s="918"/>
      <c r="S67" s="918"/>
      <c r="T67" s="918"/>
      <c r="U67" s="186"/>
      <c r="V67" s="918"/>
      <c r="W67" s="918"/>
      <c r="X67" s="918"/>
      <c r="Y67" s="919"/>
      <c r="Z67" s="922"/>
      <c r="AA67" s="921"/>
      <c r="AB67" s="915"/>
      <c r="AC67" s="915"/>
      <c r="AD67" s="914"/>
      <c r="AE67" s="915"/>
      <c r="AF67" s="915"/>
      <c r="AG67" s="914"/>
      <c r="AH67" s="915"/>
      <c r="AI67" s="915"/>
      <c r="AJ67" s="916"/>
    </row>
    <row r="68" spans="1:36" ht="3" customHeight="1">
      <c r="A68" s="923"/>
      <c r="B68" s="901"/>
      <c r="C68" s="902"/>
      <c r="D68" s="902"/>
      <c r="E68" s="902"/>
      <c r="F68" s="902"/>
      <c r="G68" s="902"/>
      <c r="H68" s="902"/>
      <c r="I68" s="903"/>
      <c r="J68" s="187"/>
      <c r="K68" s="188"/>
      <c r="L68" s="81"/>
      <c r="M68" s="887"/>
      <c r="N68" s="888"/>
      <c r="O68" s="888"/>
      <c r="P68" s="888"/>
      <c r="Q68" s="888"/>
      <c r="R68" s="888"/>
      <c r="S68" s="888"/>
      <c r="T68" s="888"/>
      <c r="U68" s="888"/>
      <c r="V68" s="888"/>
      <c r="W68" s="888"/>
      <c r="X68" s="888"/>
      <c r="Y68" s="889"/>
      <c r="Z68" s="887"/>
      <c r="AA68" s="888"/>
      <c r="AB68" s="888"/>
      <c r="AC68" s="888"/>
      <c r="AD68" s="888"/>
      <c r="AE68" s="888"/>
      <c r="AF68" s="888"/>
      <c r="AG68" s="888"/>
      <c r="AH68" s="888"/>
      <c r="AI68" s="888"/>
      <c r="AJ68" s="891"/>
    </row>
    <row r="69" spans="1:36" ht="3" customHeight="1">
      <c r="A69" s="923"/>
      <c r="B69" s="895" t="s">
        <v>46</v>
      </c>
      <c r="C69" s="896"/>
      <c r="D69" s="896"/>
      <c r="E69" s="896"/>
      <c r="F69" s="896"/>
      <c r="G69" s="896"/>
      <c r="H69" s="896"/>
      <c r="I69" s="897"/>
      <c r="J69" s="181"/>
      <c r="K69" s="182"/>
      <c r="L69" s="183"/>
      <c r="M69" s="904"/>
      <c r="N69" s="905"/>
      <c r="O69" s="905"/>
      <c r="P69" s="905"/>
      <c r="Q69" s="905"/>
      <c r="R69" s="905"/>
      <c r="S69" s="905"/>
      <c r="T69" s="905"/>
      <c r="U69" s="905"/>
      <c r="V69" s="905"/>
      <c r="W69" s="905"/>
      <c r="X69" s="905"/>
      <c r="Y69" s="906"/>
      <c r="Z69" s="907"/>
      <c r="AA69" s="908"/>
      <c r="AB69" s="908"/>
      <c r="AC69" s="908"/>
      <c r="AD69" s="908"/>
      <c r="AE69" s="908"/>
      <c r="AF69" s="908"/>
      <c r="AG69" s="908"/>
      <c r="AH69" s="908"/>
      <c r="AI69" s="908"/>
      <c r="AJ69" s="909"/>
    </row>
    <row r="70" spans="1:36" ht="9.9" customHeight="1">
      <c r="A70" s="923"/>
      <c r="B70" s="898"/>
      <c r="C70" s="899"/>
      <c r="D70" s="899"/>
      <c r="E70" s="899"/>
      <c r="F70" s="899"/>
      <c r="G70" s="899"/>
      <c r="H70" s="899"/>
      <c r="I70" s="900"/>
      <c r="J70" s="910"/>
      <c r="K70" s="911"/>
      <c r="L70" s="912"/>
      <c r="M70" s="913"/>
      <c r="N70" s="917" t="s">
        <v>32</v>
      </c>
      <c r="O70" s="917"/>
      <c r="P70" s="917"/>
      <c r="Q70" s="186"/>
      <c r="R70" s="918" t="s">
        <v>33</v>
      </c>
      <c r="S70" s="918"/>
      <c r="T70" s="918"/>
      <c r="U70" s="186"/>
      <c r="V70" s="918" t="s">
        <v>34</v>
      </c>
      <c r="W70" s="918"/>
      <c r="X70" s="918"/>
      <c r="Y70" s="919"/>
      <c r="Z70" s="920" t="s">
        <v>174</v>
      </c>
      <c r="AA70" s="921"/>
      <c r="AB70" s="915"/>
      <c r="AC70" s="915"/>
      <c r="AD70" s="914" t="s">
        <v>2</v>
      </c>
      <c r="AE70" s="915"/>
      <c r="AF70" s="915"/>
      <c r="AG70" s="914" t="s">
        <v>1</v>
      </c>
      <c r="AH70" s="915"/>
      <c r="AI70" s="915"/>
      <c r="AJ70" s="916" t="s">
        <v>0</v>
      </c>
    </row>
    <row r="71" spans="1:36" ht="9.9" customHeight="1">
      <c r="A71" s="923"/>
      <c r="B71" s="898"/>
      <c r="C71" s="899"/>
      <c r="D71" s="899"/>
      <c r="E71" s="899"/>
      <c r="F71" s="899"/>
      <c r="G71" s="899"/>
      <c r="H71" s="899"/>
      <c r="I71" s="900"/>
      <c r="J71" s="910"/>
      <c r="K71" s="911"/>
      <c r="L71" s="912"/>
      <c r="M71" s="913"/>
      <c r="N71" s="917"/>
      <c r="O71" s="917"/>
      <c r="P71" s="917"/>
      <c r="Q71" s="186"/>
      <c r="R71" s="918"/>
      <c r="S71" s="918"/>
      <c r="T71" s="918"/>
      <c r="U71" s="186"/>
      <c r="V71" s="918"/>
      <c r="W71" s="918"/>
      <c r="X71" s="918"/>
      <c r="Y71" s="919"/>
      <c r="Z71" s="922"/>
      <c r="AA71" s="921"/>
      <c r="AB71" s="915"/>
      <c r="AC71" s="915"/>
      <c r="AD71" s="914"/>
      <c r="AE71" s="915"/>
      <c r="AF71" s="915"/>
      <c r="AG71" s="914"/>
      <c r="AH71" s="915"/>
      <c r="AI71" s="915"/>
      <c r="AJ71" s="916"/>
    </row>
    <row r="72" spans="1:36" ht="3" customHeight="1">
      <c r="A72" s="923"/>
      <c r="B72" s="901"/>
      <c r="C72" s="902"/>
      <c r="D72" s="902"/>
      <c r="E72" s="902"/>
      <c r="F72" s="902"/>
      <c r="G72" s="902"/>
      <c r="H72" s="902"/>
      <c r="I72" s="903"/>
      <c r="J72" s="187"/>
      <c r="K72" s="188"/>
      <c r="L72" s="81"/>
      <c r="M72" s="887"/>
      <c r="N72" s="888"/>
      <c r="O72" s="888"/>
      <c r="P72" s="888"/>
      <c r="Q72" s="888"/>
      <c r="R72" s="888"/>
      <c r="S72" s="888"/>
      <c r="T72" s="888"/>
      <c r="U72" s="888"/>
      <c r="V72" s="888"/>
      <c r="W72" s="888"/>
      <c r="X72" s="888"/>
      <c r="Y72" s="889"/>
      <c r="Z72" s="887"/>
      <c r="AA72" s="888"/>
      <c r="AB72" s="888"/>
      <c r="AC72" s="888"/>
      <c r="AD72" s="888"/>
      <c r="AE72" s="888"/>
      <c r="AF72" s="888"/>
      <c r="AG72" s="888"/>
      <c r="AH72" s="888"/>
      <c r="AI72" s="888"/>
      <c r="AJ72" s="891"/>
    </row>
    <row r="73" spans="1:36" ht="3" customHeight="1">
      <c r="A73" s="923"/>
      <c r="B73" s="895" t="s">
        <v>47</v>
      </c>
      <c r="C73" s="896"/>
      <c r="D73" s="896"/>
      <c r="E73" s="896"/>
      <c r="F73" s="896"/>
      <c r="G73" s="896"/>
      <c r="H73" s="896"/>
      <c r="I73" s="897"/>
      <c r="J73" s="181"/>
      <c r="K73" s="182"/>
      <c r="L73" s="183"/>
      <c r="M73" s="904"/>
      <c r="N73" s="905"/>
      <c r="O73" s="905"/>
      <c r="P73" s="905"/>
      <c r="Q73" s="905"/>
      <c r="R73" s="905"/>
      <c r="S73" s="905"/>
      <c r="T73" s="905"/>
      <c r="U73" s="905"/>
      <c r="V73" s="905"/>
      <c r="W73" s="905"/>
      <c r="X73" s="905"/>
      <c r="Y73" s="906"/>
      <c r="Z73" s="907"/>
      <c r="AA73" s="908"/>
      <c r="AB73" s="908"/>
      <c r="AC73" s="908"/>
      <c r="AD73" s="908"/>
      <c r="AE73" s="908"/>
      <c r="AF73" s="908"/>
      <c r="AG73" s="908"/>
      <c r="AH73" s="908"/>
      <c r="AI73" s="908"/>
      <c r="AJ73" s="909"/>
    </row>
    <row r="74" spans="1:36" ht="9.9" customHeight="1">
      <c r="A74" s="923"/>
      <c r="B74" s="898"/>
      <c r="C74" s="899"/>
      <c r="D74" s="899"/>
      <c r="E74" s="899"/>
      <c r="F74" s="899"/>
      <c r="G74" s="899"/>
      <c r="H74" s="899"/>
      <c r="I74" s="900"/>
      <c r="J74" s="910"/>
      <c r="K74" s="911"/>
      <c r="L74" s="912"/>
      <c r="M74" s="913"/>
      <c r="N74" s="917" t="s">
        <v>32</v>
      </c>
      <c r="O74" s="917"/>
      <c r="P74" s="917"/>
      <c r="Q74" s="186"/>
      <c r="R74" s="918" t="s">
        <v>33</v>
      </c>
      <c r="S74" s="918"/>
      <c r="T74" s="918"/>
      <c r="U74" s="186"/>
      <c r="V74" s="918" t="s">
        <v>34</v>
      </c>
      <c r="W74" s="918"/>
      <c r="X74" s="918"/>
      <c r="Y74" s="919"/>
      <c r="Z74" s="920" t="s">
        <v>174</v>
      </c>
      <c r="AA74" s="921"/>
      <c r="AB74" s="915"/>
      <c r="AC74" s="915"/>
      <c r="AD74" s="914" t="s">
        <v>2</v>
      </c>
      <c r="AE74" s="915"/>
      <c r="AF74" s="915"/>
      <c r="AG74" s="914" t="s">
        <v>1</v>
      </c>
      <c r="AH74" s="915"/>
      <c r="AI74" s="915"/>
      <c r="AJ74" s="916" t="s">
        <v>0</v>
      </c>
    </row>
    <row r="75" spans="1:36" ht="9.9" customHeight="1">
      <c r="A75" s="923"/>
      <c r="B75" s="898"/>
      <c r="C75" s="899"/>
      <c r="D75" s="899"/>
      <c r="E75" s="899"/>
      <c r="F75" s="899"/>
      <c r="G75" s="899"/>
      <c r="H75" s="899"/>
      <c r="I75" s="900"/>
      <c r="J75" s="910"/>
      <c r="K75" s="911"/>
      <c r="L75" s="912"/>
      <c r="M75" s="913"/>
      <c r="N75" s="917"/>
      <c r="O75" s="917"/>
      <c r="P75" s="917"/>
      <c r="Q75" s="186"/>
      <c r="R75" s="918"/>
      <c r="S75" s="918"/>
      <c r="T75" s="918"/>
      <c r="U75" s="186"/>
      <c r="V75" s="918"/>
      <c r="W75" s="918"/>
      <c r="X75" s="918"/>
      <c r="Y75" s="919"/>
      <c r="Z75" s="922"/>
      <c r="AA75" s="921"/>
      <c r="AB75" s="915"/>
      <c r="AC75" s="915"/>
      <c r="AD75" s="914"/>
      <c r="AE75" s="915"/>
      <c r="AF75" s="915"/>
      <c r="AG75" s="914"/>
      <c r="AH75" s="915"/>
      <c r="AI75" s="915"/>
      <c r="AJ75" s="916"/>
    </row>
    <row r="76" spans="1:36" ht="3" customHeight="1">
      <c r="A76" s="923"/>
      <c r="B76" s="901"/>
      <c r="C76" s="902"/>
      <c r="D76" s="902"/>
      <c r="E76" s="902"/>
      <c r="F76" s="902"/>
      <c r="G76" s="902"/>
      <c r="H76" s="902"/>
      <c r="I76" s="903"/>
      <c r="J76" s="187"/>
      <c r="K76" s="188"/>
      <c r="L76" s="81"/>
      <c r="M76" s="887"/>
      <c r="N76" s="888"/>
      <c r="O76" s="888"/>
      <c r="P76" s="888"/>
      <c r="Q76" s="888"/>
      <c r="R76" s="888"/>
      <c r="S76" s="888"/>
      <c r="T76" s="888"/>
      <c r="U76" s="888"/>
      <c r="V76" s="888"/>
      <c r="W76" s="888"/>
      <c r="X76" s="888"/>
      <c r="Y76" s="889"/>
      <c r="Z76" s="887"/>
      <c r="AA76" s="888"/>
      <c r="AB76" s="888"/>
      <c r="AC76" s="888"/>
      <c r="AD76" s="888"/>
      <c r="AE76" s="888"/>
      <c r="AF76" s="888"/>
      <c r="AG76" s="888"/>
      <c r="AH76" s="888"/>
      <c r="AI76" s="888"/>
      <c r="AJ76" s="891"/>
    </row>
    <row r="77" spans="1:36" ht="3" customHeight="1">
      <c r="A77" s="923"/>
      <c r="B77" s="895" t="s">
        <v>48</v>
      </c>
      <c r="C77" s="896"/>
      <c r="D77" s="896"/>
      <c r="E77" s="896"/>
      <c r="F77" s="896"/>
      <c r="G77" s="896"/>
      <c r="H77" s="896"/>
      <c r="I77" s="897"/>
      <c r="J77" s="181"/>
      <c r="K77" s="182"/>
      <c r="L77" s="183"/>
      <c r="M77" s="904"/>
      <c r="N77" s="905"/>
      <c r="O77" s="905"/>
      <c r="P77" s="905"/>
      <c r="Q77" s="905"/>
      <c r="R77" s="905"/>
      <c r="S77" s="905"/>
      <c r="T77" s="905"/>
      <c r="U77" s="905"/>
      <c r="V77" s="905"/>
      <c r="W77" s="905"/>
      <c r="X77" s="905"/>
      <c r="Y77" s="906"/>
      <c r="Z77" s="907"/>
      <c r="AA77" s="908"/>
      <c r="AB77" s="908"/>
      <c r="AC77" s="908"/>
      <c r="AD77" s="908"/>
      <c r="AE77" s="908"/>
      <c r="AF77" s="908"/>
      <c r="AG77" s="908"/>
      <c r="AH77" s="908"/>
      <c r="AI77" s="908"/>
      <c r="AJ77" s="909"/>
    </row>
    <row r="78" spans="1:36" ht="9.9" customHeight="1">
      <c r="A78" s="923"/>
      <c r="B78" s="898"/>
      <c r="C78" s="899"/>
      <c r="D78" s="899"/>
      <c r="E78" s="899"/>
      <c r="F78" s="899"/>
      <c r="G78" s="899"/>
      <c r="H78" s="899"/>
      <c r="I78" s="900"/>
      <c r="J78" s="910"/>
      <c r="K78" s="911"/>
      <c r="L78" s="912"/>
      <c r="M78" s="913"/>
      <c r="N78" s="917" t="s">
        <v>32</v>
      </c>
      <c r="O78" s="917"/>
      <c r="P78" s="917"/>
      <c r="Q78" s="186"/>
      <c r="R78" s="918" t="s">
        <v>33</v>
      </c>
      <c r="S78" s="918"/>
      <c r="T78" s="918"/>
      <c r="U78" s="186"/>
      <c r="V78" s="918" t="s">
        <v>34</v>
      </c>
      <c r="W78" s="918"/>
      <c r="X78" s="918"/>
      <c r="Y78" s="919"/>
      <c r="Z78" s="920" t="s">
        <v>174</v>
      </c>
      <c r="AA78" s="921"/>
      <c r="AB78" s="915"/>
      <c r="AC78" s="915"/>
      <c r="AD78" s="914" t="s">
        <v>2</v>
      </c>
      <c r="AE78" s="915"/>
      <c r="AF78" s="915"/>
      <c r="AG78" s="914" t="s">
        <v>1</v>
      </c>
      <c r="AH78" s="915"/>
      <c r="AI78" s="915"/>
      <c r="AJ78" s="916" t="s">
        <v>0</v>
      </c>
    </row>
    <row r="79" spans="1:36" ht="9.9" customHeight="1">
      <c r="A79" s="923"/>
      <c r="B79" s="898"/>
      <c r="C79" s="899"/>
      <c r="D79" s="899"/>
      <c r="E79" s="899"/>
      <c r="F79" s="899"/>
      <c r="G79" s="899"/>
      <c r="H79" s="899"/>
      <c r="I79" s="900"/>
      <c r="J79" s="910"/>
      <c r="K79" s="911"/>
      <c r="L79" s="912"/>
      <c r="M79" s="913"/>
      <c r="N79" s="917"/>
      <c r="O79" s="917"/>
      <c r="P79" s="917"/>
      <c r="Q79" s="186"/>
      <c r="R79" s="918"/>
      <c r="S79" s="918"/>
      <c r="T79" s="918"/>
      <c r="U79" s="186"/>
      <c r="V79" s="918"/>
      <c r="W79" s="918"/>
      <c r="X79" s="918"/>
      <c r="Y79" s="919"/>
      <c r="Z79" s="922"/>
      <c r="AA79" s="921"/>
      <c r="AB79" s="915"/>
      <c r="AC79" s="915"/>
      <c r="AD79" s="914"/>
      <c r="AE79" s="915"/>
      <c r="AF79" s="915"/>
      <c r="AG79" s="914"/>
      <c r="AH79" s="915"/>
      <c r="AI79" s="915"/>
      <c r="AJ79" s="916"/>
    </row>
    <row r="80" spans="1:36" ht="3" customHeight="1">
      <c r="A80" s="923"/>
      <c r="B80" s="901"/>
      <c r="C80" s="902"/>
      <c r="D80" s="902"/>
      <c r="E80" s="902"/>
      <c r="F80" s="902"/>
      <c r="G80" s="902"/>
      <c r="H80" s="902"/>
      <c r="I80" s="903"/>
      <c r="J80" s="187"/>
      <c r="K80" s="188"/>
      <c r="L80" s="81"/>
      <c r="M80" s="887"/>
      <c r="N80" s="888"/>
      <c r="O80" s="888"/>
      <c r="P80" s="888"/>
      <c r="Q80" s="888"/>
      <c r="R80" s="888"/>
      <c r="S80" s="888"/>
      <c r="T80" s="888"/>
      <c r="U80" s="888"/>
      <c r="V80" s="888"/>
      <c r="W80" s="888"/>
      <c r="X80" s="888"/>
      <c r="Y80" s="889"/>
      <c r="Z80" s="887"/>
      <c r="AA80" s="888"/>
      <c r="AB80" s="888"/>
      <c r="AC80" s="888"/>
      <c r="AD80" s="888"/>
      <c r="AE80" s="888"/>
      <c r="AF80" s="888"/>
      <c r="AG80" s="888"/>
      <c r="AH80" s="888"/>
      <c r="AI80" s="888"/>
      <c r="AJ80" s="891"/>
    </row>
    <row r="81" spans="1:36" ht="3" customHeight="1">
      <c r="A81" s="923"/>
      <c r="B81" s="895" t="s">
        <v>49</v>
      </c>
      <c r="C81" s="896"/>
      <c r="D81" s="896"/>
      <c r="E81" s="896"/>
      <c r="F81" s="896"/>
      <c r="G81" s="896"/>
      <c r="H81" s="896"/>
      <c r="I81" s="897"/>
      <c r="J81" s="181"/>
      <c r="K81" s="182"/>
      <c r="L81" s="183"/>
      <c r="M81" s="904"/>
      <c r="N81" s="905"/>
      <c r="O81" s="905"/>
      <c r="P81" s="905"/>
      <c r="Q81" s="905"/>
      <c r="R81" s="905"/>
      <c r="S81" s="905"/>
      <c r="T81" s="905"/>
      <c r="U81" s="905"/>
      <c r="V81" s="905"/>
      <c r="W81" s="905"/>
      <c r="X81" s="905"/>
      <c r="Y81" s="906"/>
      <c r="Z81" s="907"/>
      <c r="AA81" s="908"/>
      <c r="AB81" s="908"/>
      <c r="AC81" s="908"/>
      <c r="AD81" s="908"/>
      <c r="AE81" s="908"/>
      <c r="AF81" s="908"/>
      <c r="AG81" s="908"/>
      <c r="AH81" s="908"/>
      <c r="AI81" s="908"/>
      <c r="AJ81" s="909"/>
    </row>
    <row r="82" spans="1:36" ht="9.9" customHeight="1">
      <c r="A82" s="923"/>
      <c r="B82" s="898"/>
      <c r="C82" s="899"/>
      <c r="D82" s="899"/>
      <c r="E82" s="899"/>
      <c r="F82" s="899"/>
      <c r="G82" s="899"/>
      <c r="H82" s="899"/>
      <c r="I82" s="900"/>
      <c r="J82" s="910"/>
      <c r="K82" s="911"/>
      <c r="L82" s="912"/>
      <c r="M82" s="913"/>
      <c r="N82" s="917" t="s">
        <v>32</v>
      </c>
      <c r="O82" s="917"/>
      <c r="P82" s="917"/>
      <c r="Q82" s="186"/>
      <c r="R82" s="918" t="s">
        <v>33</v>
      </c>
      <c r="S82" s="918"/>
      <c r="T82" s="918"/>
      <c r="U82" s="186"/>
      <c r="V82" s="918" t="s">
        <v>34</v>
      </c>
      <c r="W82" s="918"/>
      <c r="X82" s="918"/>
      <c r="Y82" s="919"/>
      <c r="Z82" s="920" t="s">
        <v>174</v>
      </c>
      <c r="AA82" s="921"/>
      <c r="AB82" s="915"/>
      <c r="AC82" s="915"/>
      <c r="AD82" s="914" t="s">
        <v>2</v>
      </c>
      <c r="AE82" s="915"/>
      <c r="AF82" s="915"/>
      <c r="AG82" s="914" t="s">
        <v>1</v>
      </c>
      <c r="AH82" s="915"/>
      <c r="AI82" s="915"/>
      <c r="AJ82" s="916" t="s">
        <v>0</v>
      </c>
    </row>
    <row r="83" spans="1:36" ht="9.9" customHeight="1">
      <c r="A83" s="923"/>
      <c r="B83" s="898"/>
      <c r="C83" s="899"/>
      <c r="D83" s="899"/>
      <c r="E83" s="899"/>
      <c r="F83" s="899"/>
      <c r="G83" s="899"/>
      <c r="H83" s="899"/>
      <c r="I83" s="900"/>
      <c r="J83" s="910"/>
      <c r="K83" s="911"/>
      <c r="L83" s="912"/>
      <c r="M83" s="913"/>
      <c r="N83" s="917"/>
      <c r="O83" s="917"/>
      <c r="P83" s="917"/>
      <c r="Q83" s="186"/>
      <c r="R83" s="918"/>
      <c r="S83" s="918"/>
      <c r="T83" s="918"/>
      <c r="U83" s="186"/>
      <c r="V83" s="918"/>
      <c r="W83" s="918"/>
      <c r="X83" s="918"/>
      <c r="Y83" s="919"/>
      <c r="Z83" s="922"/>
      <c r="AA83" s="921"/>
      <c r="AB83" s="915"/>
      <c r="AC83" s="915"/>
      <c r="AD83" s="914"/>
      <c r="AE83" s="915"/>
      <c r="AF83" s="915"/>
      <c r="AG83" s="914"/>
      <c r="AH83" s="915"/>
      <c r="AI83" s="915"/>
      <c r="AJ83" s="916"/>
    </row>
    <row r="84" spans="1:36" ht="3" customHeight="1">
      <c r="A84" s="923"/>
      <c r="B84" s="901"/>
      <c r="C84" s="902"/>
      <c r="D84" s="902"/>
      <c r="E84" s="902"/>
      <c r="F84" s="902"/>
      <c r="G84" s="902"/>
      <c r="H84" s="902"/>
      <c r="I84" s="903"/>
      <c r="J84" s="187"/>
      <c r="K84" s="188"/>
      <c r="L84" s="81"/>
      <c r="M84" s="887"/>
      <c r="N84" s="888"/>
      <c r="O84" s="888"/>
      <c r="P84" s="888"/>
      <c r="Q84" s="888"/>
      <c r="R84" s="888"/>
      <c r="S84" s="888"/>
      <c r="T84" s="888"/>
      <c r="U84" s="888"/>
      <c r="V84" s="888"/>
      <c r="W84" s="888"/>
      <c r="X84" s="888"/>
      <c r="Y84" s="889"/>
      <c r="Z84" s="887"/>
      <c r="AA84" s="888"/>
      <c r="AB84" s="888"/>
      <c r="AC84" s="888"/>
      <c r="AD84" s="888"/>
      <c r="AE84" s="888"/>
      <c r="AF84" s="888"/>
      <c r="AG84" s="888"/>
      <c r="AH84" s="888"/>
      <c r="AI84" s="888"/>
      <c r="AJ84" s="891"/>
    </row>
    <row r="85" spans="1:36" ht="3" customHeight="1">
      <c r="A85" s="923"/>
      <c r="B85" s="925" t="s">
        <v>97</v>
      </c>
      <c r="C85" s="926"/>
      <c r="D85" s="926"/>
      <c r="E85" s="926"/>
      <c r="F85" s="926"/>
      <c r="G85" s="926"/>
      <c r="H85" s="926"/>
      <c r="I85" s="927"/>
      <c r="J85" s="181"/>
      <c r="K85" s="182"/>
      <c r="L85" s="183"/>
      <c r="M85" s="904"/>
      <c r="N85" s="905"/>
      <c r="O85" s="905"/>
      <c r="P85" s="905"/>
      <c r="Q85" s="905"/>
      <c r="R85" s="905"/>
      <c r="S85" s="905"/>
      <c r="T85" s="905"/>
      <c r="U85" s="905"/>
      <c r="V85" s="905"/>
      <c r="W85" s="905"/>
      <c r="X85" s="905"/>
      <c r="Y85" s="906"/>
      <c r="Z85" s="907"/>
      <c r="AA85" s="908"/>
      <c r="AB85" s="908"/>
      <c r="AC85" s="908"/>
      <c r="AD85" s="908"/>
      <c r="AE85" s="908"/>
      <c r="AF85" s="908"/>
      <c r="AG85" s="908"/>
      <c r="AH85" s="908"/>
      <c r="AI85" s="908"/>
      <c r="AJ85" s="909"/>
    </row>
    <row r="86" spans="1:36" ht="9.9" customHeight="1">
      <c r="A86" s="923"/>
      <c r="B86" s="928"/>
      <c r="C86" s="929"/>
      <c r="D86" s="929"/>
      <c r="E86" s="929"/>
      <c r="F86" s="929"/>
      <c r="G86" s="929"/>
      <c r="H86" s="929"/>
      <c r="I86" s="930"/>
      <c r="J86" s="910"/>
      <c r="K86" s="911"/>
      <c r="L86" s="912"/>
      <c r="M86" s="913"/>
      <c r="N86" s="917" t="s">
        <v>32</v>
      </c>
      <c r="O86" s="917"/>
      <c r="P86" s="917"/>
      <c r="Q86" s="186"/>
      <c r="R86" s="918" t="s">
        <v>33</v>
      </c>
      <c r="S86" s="918"/>
      <c r="T86" s="918"/>
      <c r="U86" s="186"/>
      <c r="V86" s="918" t="s">
        <v>34</v>
      </c>
      <c r="W86" s="918"/>
      <c r="X86" s="918"/>
      <c r="Y86" s="919"/>
      <c r="Z86" s="920" t="s">
        <v>174</v>
      </c>
      <c r="AA86" s="921"/>
      <c r="AB86" s="915"/>
      <c r="AC86" s="915"/>
      <c r="AD86" s="914" t="s">
        <v>2</v>
      </c>
      <c r="AE86" s="915"/>
      <c r="AF86" s="915"/>
      <c r="AG86" s="914" t="s">
        <v>1</v>
      </c>
      <c r="AH86" s="915"/>
      <c r="AI86" s="915"/>
      <c r="AJ86" s="916" t="s">
        <v>0</v>
      </c>
    </row>
    <row r="87" spans="1:36" ht="9.9" customHeight="1">
      <c r="A87" s="923"/>
      <c r="B87" s="928"/>
      <c r="C87" s="929"/>
      <c r="D87" s="929"/>
      <c r="E87" s="929"/>
      <c r="F87" s="929"/>
      <c r="G87" s="929"/>
      <c r="H87" s="929"/>
      <c r="I87" s="930"/>
      <c r="J87" s="910"/>
      <c r="K87" s="911"/>
      <c r="L87" s="912"/>
      <c r="M87" s="913"/>
      <c r="N87" s="917"/>
      <c r="O87" s="917"/>
      <c r="P87" s="917"/>
      <c r="Q87" s="186"/>
      <c r="R87" s="918"/>
      <c r="S87" s="918"/>
      <c r="T87" s="918"/>
      <c r="U87" s="186"/>
      <c r="V87" s="918"/>
      <c r="W87" s="918"/>
      <c r="X87" s="918"/>
      <c r="Y87" s="919"/>
      <c r="Z87" s="922"/>
      <c r="AA87" s="921"/>
      <c r="AB87" s="915"/>
      <c r="AC87" s="915"/>
      <c r="AD87" s="914"/>
      <c r="AE87" s="915"/>
      <c r="AF87" s="915"/>
      <c r="AG87" s="914"/>
      <c r="AH87" s="915"/>
      <c r="AI87" s="915"/>
      <c r="AJ87" s="916"/>
    </row>
    <row r="88" spans="1:36" ht="3" customHeight="1">
      <c r="A88" s="923"/>
      <c r="B88" s="931"/>
      <c r="C88" s="932"/>
      <c r="D88" s="932"/>
      <c r="E88" s="932"/>
      <c r="F88" s="932"/>
      <c r="G88" s="932"/>
      <c r="H88" s="932"/>
      <c r="I88" s="933"/>
      <c r="J88" s="187"/>
      <c r="K88" s="188"/>
      <c r="L88" s="81"/>
      <c r="M88" s="887"/>
      <c r="N88" s="888"/>
      <c r="O88" s="888"/>
      <c r="P88" s="888"/>
      <c r="Q88" s="888"/>
      <c r="R88" s="888"/>
      <c r="S88" s="888"/>
      <c r="T88" s="888"/>
      <c r="U88" s="888"/>
      <c r="V88" s="888"/>
      <c r="W88" s="888"/>
      <c r="X88" s="888"/>
      <c r="Y88" s="889"/>
      <c r="Z88" s="887"/>
      <c r="AA88" s="888"/>
      <c r="AB88" s="888"/>
      <c r="AC88" s="888"/>
      <c r="AD88" s="888"/>
      <c r="AE88" s="888"/>
      <c r="AF88" s="888"/>
      <c r="AG88" s="888"/>
      <c r="AH88" s="888"/>
      <c r="AI88" s="888"/>
      <c r="AJ88" s="891"/>
    </row>
    <row r="89" spans="1:36" ht="3" customHeight="1">
      <c r="A89" s="923"/>
      <c r="B89" s="925" t="s">
        <v>98</v>
      </c>
      <c r="C89" s="926"/>
      <c r="D89" s="926"/>
      <c r="E89" s="926"/>
      <c r="F89" s="926"/>
      <c r="G89" s="926"/>
      <c r="H89" s="926"/>
      <c r="I89" s="927"/>
      <c r="J89" s="181"/>
      <c r="K89" s="182"/>
      <c r="L89" s="183"/>
      <c r="M89" s="904"/>
      <c r="N89" s="905"/>
      <c r="O89" s="905"/>
      <c r="P89" s="905"/>
      <c r="Q89" s="905"/>
      <c r="R89" s="905"/>
      <c r="S89" s="905"/>
      <c r="T89" s="905"/>
      <c r="U89" s="905"/>
      <c r="V89" s="905"/>
      <c r="W89" s="905"/>
      <c r="X89" s="905"/>
      <c r="Y89" s="906"/>
      <c r="Z89" s="907"/>
      <c r="AA89" s="908"/>
      <c r="AB89" s="908"/>
      <c r="AC89" s="908"/>
      <c r="AD89" s="908"/>
      <c r="AE89" s="908"/>
      <c r="AF89" s="908"/>
      <c r="AG89" s="908"/>
      <c r="AH89" s="908"/>
      <c r="AI89" s="908"/>
      <c r="AJ89" s="909"/>
    </row>
    <row r="90" spans="1:36" ht="9.9" customHeight="1">
      <c r="A90" s="923"/>
      <c r="B90" s="928"/>
      <c r="C90" s="929"/>
      <c r="D90" s="929"/>
      <c r="E90" s="929"/>
      <c r="F90" s="929"/>
      <c r="G90" s="929"/>
      <c r="H90" s="929"/>
      <c r="I90" s="930"/>
      <c r="J90" s="910"/>
      <c r="K90" s="911"/>
      <c r="L90" s="912"/>
      <c r="M90" s="913"/>
      <c r="N90" s="917" t="s">
        <v>32</v>
      </c>
      <c r="O90" s="917"/>
      <c r="P90" s="917"/>
      <c r="Q90" s="186"/>
      <c r="R90" s="918" t="s">
        <v>33</v>
      </c>
      <c r="S90" s="918"/>
      <c r="T90" s="918"/>
      <c r="U90" s="186"/>
      <c r="V90" s="918" t="s">
        <v>34</v>
      </c>
      <c r="W90" s="918"/>
      <c r="X90" s="918"/>
      <c r="Y90" s="919"/>
      <c r="Z90" s="920" t="s">
        <v>174</v>
      </c>
      <c r="AA90" s="921"/>
      <c r="AB90" s="915"/>
      <c r="AC90" s="915"/>
      <c r="AD90" s="914" t="s">
        <v>2</v>
      </c>
      <c r="AE90" s="915"/>
      <c r="AF90" s="915"/>
      <c r="AG90" s="914" t="s">
        <v>1</v>
      </c>
      <c r="AH90" s="915"/>
      <c r="AI90" s="915"/>
      <c r="AJ90" s="916" t="s">
        <v>0</v>
      </c>
    </row>
    <row r="91" spans="1:36" ht="9.9" customHeight="1">
      <c r="A91" s="923"/>
      <c r="B91" s="928"/>
      <c r="C91" s="929"/>
      <c r="D91" s="929"/>
      <c r="E91" s="929"/>
      <c r="F91" s="929"/>
      <c r="G91" s="929"/>
      <c r="H91" s="929"/>
      <c r="I91" s="930"/>
      <c r="J91" s="910"/>
      <c r="K91" s="911"/>
      <c r="L91" s="912"/>
      <c r="M91" s="913"/>
      <c r="N91" s="917"/>
      <c r="O91" s="917"/>
      <c r="P91" s="917"/>
      <c r="Q91" s="186"/>
      <c r="R91" s="918"/>
      <c r="S91" s="918"/>
      <c r="T91" s="918"/>
      <c r="U91" s="186"/>
      <c r="V91" s="918"/>
      <c r="W91" s="918"/>
      <c r="X91" s="918"/>
      <c r="Y91" s="919"/>
      <c r="Z91" s="922"/>
      <c r="AA91" s="921"/>
      <c r="AB91" s="915"/>
      <c r="AC91" s="915"/>
      <c r="AD91" s="914"/>
      <c r="AE91" s="915"/>
      <c r="AF91" s="915"/>
      <c r="AG91" s="914"/>
      <c r="AH91" s="915"/>
      <c r="AI91" s="915"/>
      <c r="AJ91" s="916"/>
    </row>
    <row r="92" spans="1:36" ht="3" customHeight="1">
      <c r="A92" s="923"/>
      <c r="B92" s="931"/>
      <c r="C92" s="932"/>
      <c r="D92" s="932"/>
      <c r="E92" s="932"/>
      <c r="F92" s="932"/>
      <c r="G92" s="932"/>
      <c r="H92" s="932"/>
      <c r="I92" s="933"/>
      <c r="J92" s="187"/>
      <c r="K92" s="188"/>
      <c r="L92" s="81"/>
      <c r="M92" s="887"/>
      <c r="N92" s="888"/>
      <c r="O92" s="888"/>
      <c r="P92" s="888"/>
      <c r="Q92" s="888"/>
      <c r="R92" s="888"/>
      <c r="S92" s="888"/>
      <c r="T92" s="888"/>
      <c r="U92" s="888"/>
      <c r="V92" s="888"/>
      <c r="W92" s="888"/>
      <c r="X92" s="888"/>
      <c r="Y92" s="889"/>
      <c r="Z92" s="887"/>
      <c r="AA92" s="888"/>
      <c r="AB92" s="888"/>
      <c r="AC92" s="888"/>
      <c r="AD92" s="888"/>
      <c r="AE92" s="888"/>
      <c r="AF92" s="888"/>
      <c r="AG92" s="888"/>
      <c r="AH92" s="888"/>
      <c r="AI92" s="888"/>
      <c r="AJ92" s="891"/>
    </row>
    <row r="93" spans="1:36" ht="3" customHeight="1">
      <c r="A93" s="923"/>
      <c r="B93" s="925" t="s">
        <v>4</v>
      </c>
      <c r="C93" s="926"/>
      <c r="D93" s="926"/>
      <c r="E93" s="926"/>
      <c r="F93" s="926"/>
      <c r="G93" s="926"/>
      <c r="H93" s="926"/>
      <c r="I93" s="927"/>
      <c r="J93" s="181"/>
      <c r="K93" s="182"/>
      <c r="L93" s="183"/>
      <c r="M93" s="904"/>
      <c r="N93" s="905"/>
      <c r="O93" s="905"/>
      <c r="P93" s="905"/>
      <c r="Q93" s="905"/>
      <c r="R93" s="905"/>
      <c r="S93" s="905"/>
      <c r="T93" s="905"/>
      <c r="U93" s="905"/>
      <c r="V93" s="905"/>
      <c r="W93" s="905"/>
      <c r="X93" s="905"/>
      <c r="Y93" s="906"/>
      <c r="Z93" s="907"/>
      <c r="AA93" s="908"/>
      <c r="AB93" s="908"/>
      <c r="AC93" s="908"/>
      <c r="AD93" s="908"/>
      <c r="AE93" s="908"/>
      <c r="AF93" s="908"/>
      <c r="AG93" s="908"/>
      <c r="AH93" s="908"/>
      <c r="AI93" s="908"/>
      <c r="AJ93" s="909"/>
    </row>
    <row r="94" spans="1:36" ht="9.9" customHeight="1">
      <c r="A94" s="923"/>
      <c r="B94" s="928"/>
      <c r="C94" s="929"/>
      <c r="D94" s="929"/>
      <c r="E94" s="929"/>
      <c r="F94" s="929"/>
      <c r="G94" s="929"/>
      <c r="H94" s="929"/>
      <c r="I94" s="930"/>
      <c r="J94" s="910"/>
      <c r="K94" s="911"/>
      <c r="L94" s="912"/>
      <c r="M94" s="913"/>
      <c r="N94" s="917" t="s">
        <v>32</v>
      </c>
      <c r="O94" s="917"/>
      <c r="P94" s="917"/>
      <c r="Q94" s="186"/>
      <c r="R94" s="918" t="s">
        <v>33</v>
      </c>
      <c r="S94" s="918"/>
      <c r="T94" s="918"/>
      <c r="U94" s="186"/>
      <c r="V94" s="918" t="s">
        <v>34</v>
      </c>
      <c r="W94" s="918"/>
      <c r="X94" s="918"/>
      <c r="Y94" s="919"/>
      <c r="Z94" s="920" t="s">
        <v>174</v>
      </c>
      <c r="AA94" s="921"/>
      <c r="AB94" s="915"/>
      <c r="AC94" s="915"/>
      <c r="AD94" s="914" t="s">
        <v>2</v>
      </c>
      <c r="AE94" s="915"/>
      <c r="AF94" s="915"/>
      <c r="AG94" s="914" t="s">
        <v>1</v>
      </c>
      <c r="AH94" s="915"/>
      <c r="AI94" s="915"/>
      <c r="AJ94" s="916" t="s">
        <v>0</v>
      </c>
    </row>
    <row r="95" spans="1:36" ht="9.9" customHeight="1">
      <c r="A95" s="923"/>
      <c r="B95" s="928"/>
      <c r="C95" s="929"/>
      <c r="D95" s="929"/>
      <c r="E95" s="929"/>
      <c r="F95" s="929"/>
      <c r="G95" s="929"/>
      <c r="H95" s="929"/>
      <c r="I95" s="930"/>
      <c r="J95" s="910"/>
      <c r="K95" s="911"/>
      <c r="L95" s="912"/>
      <c r="M95" s="913"/>
      <c r="N95" s="917"/>
      <c r="O95" s="917"/>
      <c r="P95" s="917"/>
      <c r="Q95" s="186"/>
      <c r="R95" s="918"/>
      <c r="S95" s="918"/>
      <c r="T95" s="918"/>
      <c r="U95" s="186"/>
      <c r="V95" s="918"/>
      <c r="W95" s="918"/>
      <c r="X95" s="918"/>
      <c r="Y95" s="919"/>
      <c r="Z95" s="922"/>
      <c r="AA95" s="921"/>
      <c r="AB95" s="915"/>
      <c r="AC95" s="915"/>
      <c r="AD95" s="914"/>
      <c r="AE95" s="915"/>
      <c r="AF95" s="915"/>
      <c r="AG95" s="914"/>
      <c r="AH95" s="915"/>
      <c r="AI95" s="915"/>
      <c r="AJ95" s="916"/>
    </row>
    <row r="96" spans="1:36" ht="3" customHeight="1">
      <c r="A96" s="924"/>
      <c r="B96" s="931"/>
      <c r="C96" s="932"/>
      <c r="D96" s="932"/>
      <c r="E96" s="932"/>
      <c r="F96" s="932"/>
      <c r="G96" s="932"/>
      <c r="H96" s="932"/>
      <c r="I96" s="933"/>
      <c r="J96" s="82"/>
      <c r="K96" s="83"/>
      <c r="L96" s="84"/>
      <c r="M96" s="913"/>
      <c r="N96" s="934"/>
      <c r="O96" s="934"/>
      <c r="P96" s="934"/>
      <c r="Q96" s="934"/>
      <c r="R96" s="934"/>
      <c r="S96" s="934"/>
      <c r="T96" s="934"/>
      <c r="U96" s="934"/>
      <c r="V96" s="934"/>
      <c r="W96" s="934"/>
      <c r="X96" s="934"/>
      <c r="Y96" s="919"/>
      <c r="Z96" s="887"/>
      <c r="AA96" s="888"/>
      <c r="AB96" s="888"/>
      <c r="AC96" s="888"/>
      <c r="AD96" s="888"/>
      <c r="AE96" s="888"/>
      <c r="AF96" s="888"/>
      <c r="AG96" s="888"/>
      <c r="AH96" s="888"/>
      <c r="AI96" s="888"/>
      <c r="AJ96" s="891"/>
    </row>
    <row r="97" spans="1:36" ht="3.75" customHeight="1">
      <c r="A97" s="935" t="s">
        <v>50</v>
      </c>
      <c r="B97" s="896"/>
      <c r="C97" s="896"/>
      <c r="D97" s="896"/>
      <c r="E97" s="896"/>
      <c r="F97" s="896"/>
      <c r="G97" s="896"/>
      <c r="H97" s="896"/>
      <c r="I97" s="897"/>
      <c r="J97" s="181"/>
      <c r="K97" s="182"/>
      <c r="L97" s="183"/>
      <c r="M97" s="904"/>
      <c r="N97" s="905"/>
      <c r="O97" s="905"/>
      <c r="P97" s="905"/>
      <c r="Q97" s="905"/>
      <c r="R97" s="905"/>
      <c r="S97" s="905"/>
      <c r="T97" s="905"/>
      <c r="U97" s="905"/>
      <c r="V97" s="905"/>
      <c r="W97" s="905"/>
      <c r="X97" s="905"/>
      <c r="Y97" s="906"/>
      <c r="Z97" s="907"/>
      <c r="AA97" s="908"/>
      <c r="AB97" s="908"/>
      <c r="AC97" s="908"/>
      <c r="AD97" s="908"/>
      <c r="AE97" s="908"/>
      <c r="AF97" s="908"/>
      <c r="AG97" s="908"/>
      <c r="AH97" s="908"/>
      <c r="AI97" s="908"/>
      <c r="AJ97" s="909"/>
    </row>
    <row r="98" spans="1:36" ht="9.9" customHeight="1">
      <c r="A98" s="936"/>
      <c r="B98" s="899"/>
      <c r="C98" s="899"/>
      <c r="D98" s="899"/>
      <c r="E98" s="899"/>
      <c r="F98" s="899"/>
      <c r="G98" s="899"/>
      <c r="H98" s="899"/>
      <c r="I98" s="900"/>
      <c r="J98" s="910"/>
      <c r="K98" s="911"/>
      <c r="L98" s="912"/>
      <c r="M98" s="913"/>
      <c r="N98" s="917" t="s">
        <v>32</v>
      </c>
      <c r="O98" s="917"/>
      <c r="P98" s="917"/>
      <c r="Q98" s="186"/>
      <c r="R98" s="918" t="s">
        <v>33</v>
      </c>
      <c r="S98" s="918"/>
      <c r="T98" s="918"/>
      <c r="U98" s="186"/>
      <c r="V98" s="918" t="s">
        <v>34</v>
      </c>
      <c r="W98" s="918"/>
      <c r="X98" s="918"/>
      <c r="Y98" s="919"/>
      <c r="Z98" s="920" t="s">
        <v>174</v>
      </c>
      <c r="AA98" s="921"/>
      <c r="AB98" s="915"/>
      <c r="AC98" s="915"/>
      <c r="AD98" s="914" t="s">
        <v>2</v>
      </c>
      <c r="AE98" s="915"/>
      <c r="AF98" s="915"/>
      <c r="AG98" s="914" t="s">
        <v>1</v>
      </c>
      <c r="AH98" s="915"/>
      <c r="AI98" s="915"/>
      <c r="AJ98" s="916" t="s">
        <v>0</v>
      </c>
    </row>
    <row r="99" spans="1:36" ht="9.9" customHeight="1">
      <c r="A99" s="936"/>
      <c r="B99" s="899"/>
      <c r="C99" s="899"/>
      <c r="D99" s="899"/>
      <c r="E99" s="899"/>
      <c r="F99" s="899"/>
      <c r="G99" s="899"/>
      <c r="H99" s="899"/>
      <c r="I99" s="900"/>
      <c r="J99" s="910"/>
      <c r="K99" s="911"/>
      <c r="L99" s="912"/>
      <c r="M99" s="913"/>
      <c r="N99" s="917"/>
      <c r="O99" s="917"/>
      <c r="P99" s="917"/>
      <c r="Q99" s="186"/>
      <c r="R99" s="918"/>
      <c r="S99" s="918"/>
      <c r="T99" s="918"/>
      <c r="U99" s="186"/>
      <c r="V99" s="918"/>
      <c r="W99" s="918"/>
      <c r="X99" s="918"/>
      <c r="Y99" s="919"/>
      <c r="Z99" s="922"/>
      <c r="AA99" s="921"/>
      <c r="AB99" s="915"/>
      <c r="AC99" s="915"/>
      <c r="AD99" s="914"/>
      <c r="AE99" s="915"/>
      <c r="AF99" s="915"/>
      <c r="AG99" s="914"/>
      <c r="AH99" s="915"/>
      <c r="AI99" s="915"/>
      <c r="AJ99" s="916"/>
    </row>
    <row r="100" spans="1:36" ht="3" customHeight="1">
      <c r="A100" s="937"/>
      <c r="B100" s="902"/>
      <c r="C100" s="902"/>
      <c r="D100" s="902"/>
      <c r="E100" s="902"/>
      <c r="F100" s="902"/>
      <c r="G100" s="902"/>
      <c r="H100" s="902"/>
      <c r="I100" s="903"/>
      <c r="J100" s="187"/>
      <c r="K100" s="188"/>
      <c r="L100" s="81"/>
      <c r="M100" s="887"/>
      <c r="N100" s="888"/>
      <c r="O100" s="888"/>
      <c r="P100" s="888"/>
      <c r="Q100" s="888"/>
      <c r="R100" s="888"/>
      <c r="S100" s="888"/>
      <c r="T100" s="888"/>
      <c r="U100" s="888"/>
      <c r="V100" s="888"/>
      <c r="W100" s="888"/>
      <c r="X100" s="888"/>
      <c r="Y100" s="889"/>
      <c r="Z100" s="887"/>
      <c r="AA100" s="888"/>
      <c r="AB100" s="888"/>
      <c r="AC100" s="888"/>
      <c r="AD100" s="888"/>
      <c r="AE100" s="888"/>
      <c r="AF100" s="888"/>
      <c r="AG100" s="888"/>
      <c r="AH100" s="888"/>
      <c r="AI100" s="888"/>
      <c r="AJ100" s="891"/>
    </row>
    <row r="101" spans="1:36" ht="3" customHeight="1">
      <c r="A101" s="935" t="s">
        <v>51</v>
      </c>
      <c r="B101" s="896"/>
      <c r="C101" s="896"/>
      <c r="D101" s="896"/>
      <c r="E101" s="896"/>
      <c r="F101" s="896"/>
      <c r="G101" s="896"/>
      <c r="H101" s="896"/>
      <c r="I101" s="897"/>
      <c r="J101" s="181"/>
      <c r="K101" s="182"/>
      <c r="L101" s="183"/>
      <c r="M101" s="904"/>
      <c r="N101" s="905"/>
      <c r="O101" s="905"/>
      <c r="P101" s="905"/>
      <c r="Q101" s="905"/>
      <c r="R101" s="905"/>
      <c r="S101" s="905"/>
      <c r="T101" s="905"/>
      <c r="U101" s="905"/>
      <c r="V101" s="905"/>
      <c r="W101" s="905"/>
      <c r="X101" s="905"/>
      <c r="Y101" s="906"/>
      <c r="Z101" s="907"/>
      <c r="AA101" s="908"/>
      <c r="AB101" s="908"/>
      <c r="AC101" s="908"/>
      <c r="AD101" s="908"/>
      <c r="AE101" s="908"/>
      <c r="AF101" s="908"/>
      <c r="AG101" s="908"/>
      <c r="AH101" s="908"/>
      <c r="AI101" s="908"/>
      <c r="AJ101" s="909"/>
    </row>
    <row r="102" spans="1:36" ht="9.9" customHeight="1">
      <c r="A102" s="936"/>
      <c r="B102" s="899"/>
      <c r="C102" s="899"/>
      <c r="D102" s="899"/>
      <c r="E102" s="899"/>
      <c r="F102" s="899"/>
      <c r="G102" s="899"/>
      <c r="H102" s="899"/>
      <c r="I102" s="900"/>
      <c r="J102" s="910"/>
      <c r="K102" s="911"/>
      <c r="L102" s="912"/>
      <c r="M102" s="913"/>
      <c r="N102" s="917" t="s">
        <v>32</v>
      </c>
      <c r="O102" s="917"/>
      <c r="P102" s="917"/>
      <c r="Q102" s="186"/>
      <c r="R102" s="918" t="s">
        <v>33</v>
      </c>
      <c r="S102" s="918"/>
      <c r="T102" s="918"/>
      <c r="U102" s="186"/>
      <c r="V102" s="918" t="s">
        <v>34</v>
      </c>
      <c r="W102" s="918"/>
      <c r="X102" s="918"/>
      <c r="Y102" s="919"/>
      <c r="Z102" s="920" t="s">
        <v>174</v>
      </c>
      <c r="AA102" s="921"/>
      <c r="AB102" s="915"/>
      <c r="AC102" s="915"/>
      <c r="AD102" s="914" t="s">
        <v>2</v>
      </c>
      <c r="AE102" s="915"/>
      <c r="AF102" s="915"/>
      <c r="AG102" s="914" t="s">
        <v>1</v>
      </c>
      <c r="AH102" s="915"/>
      <c r="AI102" s="915"/>
      <c r="AJ102" s="916" t="s">
        <v>0</v>
      </c>
    </row>
    <row r="103" spans="1:36" ht="9.9" customHeight="1">
      <c r="A103" s="936"/>
      <c r="B103" s="899"/>
      <c r="C103" s="899"/>
      <c r="D103" s="899"/>
      <c r="E103" s="899"/>
      <c r="F103" s="899"/>
      <c r="G103" s="899"/>
      <c r="H103" s="899"/>
      <c r="I103" s="900"/>
      <c r="J103" s="910"/>
      <c r="K103" s="911"/>
      <c r="L103" s="912"/>
      <c r="M103" s="913"/>
      <c r="N103" s="917"/>
      <c r="O103" s="917"/>
      <c r="P103" s="917"/>
      <c r="Q103" s="186"/>
      <c r="R103" s="918"/>
      <c r="S103" s="918"/>
      <c r="T103" s="918"/>
      <c r="U103" s="186"/>
      <c r="V103" s="918"/>
      <c r="W103" s="918"/>
      <c r="X103" s="918"/>
      <c r="Y103" s="919"/>
      <c r="Z103" s="922"/>
      <c r="AA103" s="921"/>
      <c r="AB103" s="915"/>
      <c r="AC103" s="915"/>
      <c r="AD103" s="914"/>
      <c r="AE103" s="915"/>
      <c r="AF103" s="915"/>
      <c r="AG103" s="914"/>
      <c r="AH103" s="915"/>
      <c r="AI103" s="915"/>
      <c r="AJ103" s="916"/>
    </row>
    <row r="104" spans="1:36" ht="4.5" customHeight="1">
      <c r="A104" s="936"/>
      <c r="B104" s="899"/>
      <c r="C104" s="899"/>
      <c r="D104" s="899"/>
      <c r="E104" s="899"/>
      <c r="F104" s="899"/>
      <c r="G104" s="899"/>
      <c r="H104" s="899"/>
      <c r="I104" s="900"/>
      <c r="J104" s="82"/>
      <c r="K104" s="83"/>
      <c r="L104" s="84"/>
      <c r="M104" s="913"/>
      <c r="N104" s="934"/>
      <c r="O104" s="934"/>
      <c r="P104" s="934"/>
      <c r="Q104" s="934"/>
      <c r="R104" s="934"/>
      <c r="S104" s="934"/>
      <c r="T104" s="934"/>
      <c r="U104" s="934"/>
      <c r="V104" s="934"/>
      <c r="W104" s="934"/>
      <c r="X104" s="934"/>
      <c r="Y104" s="919"/>
      <c r="Z104" s="887"/>
      <c r="AA104" s="888"/>
      <c r="AB104" s="888"/>
      <c r="AC104" s="888"/>
      <c r="AD104" s="888"/>
      <c r="AE104" s="888"/>
      <c r="AF104" s="888"/>
      <c r="AG104" s="888"/>
      <c r="AH104" s="888"/>
      <c r="AI104" s="888"/>
      <c r="AJ104" s="891"/>
    </row>
    <row r="105" spans="1:36" ht="3" customHeight="1">
      <c r="A105" s="935" t="s">
        <v>99</v>
      </c>
      <c r="B105" s="896"/>
      <c r="C105" s="896"/>
      <c r="D105" s="896"/>
      <c r="E105" s="896"/>
      <c r="F105" s="896"/>
      <c r="G105" s="896"/>
      <c r="H105" s="896"/>
      <c r="I105" s="897"/>
      <c r="J105" s="181"/>
      <c r="K105" s="182"/>
      <c r="L105" s="183"/>
      <c r="M105" s="904"/>
      <c r="N105" s="905"/>
      <c r="O105" s="905"/>
      <c r="P105" s="905"/>
      <c r="Q105" s="905"/>
      <c r="R105" s="905"/>
      <c r="S105" s="905"/>
      <c r="T105" s="905"/>
      <c r="U105" s="905"/>
      <c r="V105" s="905"/>
      <c r="W105" s="905"/>
      <c r="X105" s="905"/>
      <c r="Y105" s="906"/>
      <c r="Z105" s="907"/>
      <c r="AA105" s="908"/>
      <c r="AB105" s="908"/>
      <c r="AC105" s="908"/>
      <c r="AD105" s="908"/>
      <c r="AE105" s="908"/>
      <c r="AF105" s="908"/>
      <c r="AG105" s="908"/>
      <c r="AH105" s="908"/>
      <c r="AI105" s="908"/>
      <c r="AJ105" s="909"/>
    </row>
    <row r="106" spans="1:36" ht="9.75" customHeight="1">
      <c r="A106" s="936"/>
      <c r="B106" s="899"/>
      <c r="C106" s="899"/>
      <c r="D106" s="899"/>
      <c r="E106" s="899"/>
      <c r="F106" s="899"/>
      <c r="G106" s="899"/>
      <c r="H106" s="899"/>
      <c r="I106" s="900"/>
      <c r="J106" s="910"/>
      <c r="K106" s="911"/>
      <c r="L106" s="912"/>
      <c r="M106" s="913"/>
      <c r="N106" s="917" t="s">
        <v>32</v>
      </c>
      <c r="O106" s="917"/>
      <c r="P106" s="917"/>
      <c r="Q106" s="186"/>
      <c r="R106" s="918" t="s">
        <v>33</v>
      </c>
      <c r="S106" s="918"/>
      <c r="T106" s="918"/>
      <c r="U106" s="186"/>
      <c r="V106" s="918" t="s">
        <v>34</v>
      </c>
      <c r="W106" s="918"/>
      <c r="X106" s="918"/>
      <c r="Y106" s="919"/>
      <c r="Z106" s="920" t="s">
        <v>174</v>
      </c>
      <c r="AA106" s="921"/>
      <c r="AB106" s="915"/>
      <c r="AC106" s="915"/>
      <c r="AD106" s="914" t="s">
        <v>2</v>
      </c>
      <c r="AE106" s="915"/>
      <c r="AF106" s="915"/>
      <c r="AG106" s="914" t="s">
        <v>1</v>
      </c>
      <c r="AH106" s="915"/>
      <c r="AI106" s="915"/>
      <c r="AJ106" s="916" t="s">
        <v>0</v>
      </c>
    </row>
    <row r="107" spans="1:36" ht="9.75" customHeight="1">
      <c r="A107" s="936"/>
      <c r="B107" s="899"/>
      <c r="C107" s="899"/>
      <c r="D107" s="899"/>
      <c r="E107" s="899"/>
      <c r="F107" s="899"/>
      <c r="G107" s="899"/>
      <c r="H107" s="899"/>
      <c r="I107" s="900"/>
      <c r="J107" s="910"/>
      <c r="K107" s="911"/>
      <c r="L107" s="912"/>
      <c r="M107" s="913"/>
      <c r="N107" s="917"/>
      <c r="O107" s="917"/>
      <c r="P107" s="917"/>
      <c r="Q107" s="186"/>
      <c r="R107" s="918"/>
      <c r="S107" s="918"/>
      <c r="T107" s="918"/>
      <c r="U107" s="186"/>
      <c r="V107" s="918"/>
      <c r="W107" s="918"/>
      <c r="X107" s="918"/>
      <c r="Y107" s="919"/>
      <c r="Z107" s="922"/>
      <c r="AA107" s="921"/>
      <c r="AB107" s="915"/>
      <c r="AC107" s="915"/>
      <c r="AD107" s="914"/>
      <c r="AE107" s="915"/>
      <c r="AF107" s="915"/>
      <c r="AG107" s="914"/>
      <c r="AH107" s="915"/>
      <c r="AI107" s="915"/>
      <c r="AJ107" s="916"/>
    </row>
    <row r="108" spans="1:36" ht="3" customHeight="1" thickBot="1">
      <c r="A108" s="938"/>
      <c r="B108" s="939"/>
      <c r="C108" s="939"/>
      <c r="D108" s="939"/>
      <c r="E108" s="939"/>
      <c r="F108" s="939"/>
      <c r="G108" s="939"/>
      <c r="H108" s="939"/>
      <c r="I108" s="940"/>
      <c r="J108" s="85"/>
      <c r="K108" s="86"/>
      <c r="L108" s="87"/>
      <c r="M108" s="941"/>
      <c r="N108" s="942"/>
      <c r="O108" s="942"/>
      <c r="P108" s="942"/>
      <c r="Q108" s="942"/>
      <c r="R108" s="942"/>
      <c r="S108" s="942"/>
      <c r="T108" s="942"/>
      <c r="U108" s="942"/>
      <c r="V108" s="942"/>
      <c r="W108" s="942"/>
      <c r="X108" s="942"/>
      <c r="Y108" s="943"/>
      <c r="Z108" s="941"/>
      <c r="AA108" s="942"/>
      <c r="AB108" s="942"/>
      <c r="AC108" s="942"/>
      <c r="AD108" s="942"/>
      <c r="AE108" s="942"/>
      <c r="AF108" s="942"/>
      <c r="AG108" s="942"/>
      <c r="AH108" s="942"/>
      <c r="AI108" s="942"/>
      <c r="AJ108" s="944"/>
    </row>
  </sheetData>
  <mergeCells count="419">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146"/>
  <sheetViews>
    <sheetView showGridLines="0" view="pageBreakPreview" zoomScaleNormal="100" zoomScaleSheetLayoutView="100" workbookViewId="0">
      <selection activeCell="U4" sqref="U4:V4"/>
    </sheetView>
  </sheetViews>
  <sheetFormatPr defaultRowHeight="13.2"/>
  <cols>
    <col min="1" max="5" width="5.109375" customWidth="1"/>
    <col min="6" max="6" width="3.6640625" customWidth="1"/>
    <col min="7" max="7" width="1.6640625" customWidth="1"/>
    <col min="8" max="32" width="3.6640625" customWidth="1"/>
  </cols>
  <sheetData>
    <row r="1" spans="1:33" s="1" customFormat="1" ht="16.2">
      <c r="A1" s="129" t="s">
        <v>259</v>
      </c>
      <c r="B1" s="129"/>
      <c r="C1" s="129"/>
      <c r="D1" s="129"/>
      <c r="E1" s="129"/>
      <c r="F1" s="129"/>
      <c r="G1" s="129"/>
      <c r="H1" s="129"/>
      <c r="I1" s="129"/>
      <c r="J1" s="129"/>
      <c r="K1" s="129"/>
      <c r="L1" s="129"/>
      <c r="M1" s="129"/>
      <c r="N1" s="129"/>
      <c r="O1" s="129"/>
      <c r="P1" s="129"/>
      <c r="Q1" s="129"/>
      <c r="R1" s="129"/>
      <c r="S1" s="129"/>
      <c r="T1" s="129"/>
      <c r="U1" s="129"/>
      <c r="V1" s="129"/>
      <c r="W1" s="129"/>
      <c r="X1" s="128"/>
      <c r="Y1" s="129"/>
      <c r="AA1" s="128"/>
      <c r="AB1" s="128"/>
      <c r="AC1" s="128"/>
      <c r="AD1" s="128"/>
      <c r="AE1" s="128"/>
      <c r="AF1" s="128"/>
    </row>
    <row r="2" spans="1:33" s="1" customFormat="1" ht="21">
      <c r="A2" s="951" t="s">
        <v>258</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834"/>
      <c r="AE2" s="834"/>
      <c r="AF2" s="834"/>
    </row>
    <row r="3" spans="1:33" s="1" customFormat="1" ht="7.5" customHeight="1" thickBot="1">
      <c r="A3" s="33"/>
      <c r="B3" s="33"/>
      <c r="C3" s="33"/>
      <c r="D3" s="33"/>
      <c r="E3" s="33"/>
      <c r="F3" s="127"/>
      <c r="G3" s="33"/>
      <c r="H3" s="46"/>
      <c r="I3" s="46"/>
      <c r="J3" s="46"/>
      <c r="K3" s="46"/>
      <c r="L3" s="46"/>
      <c r="M3" s="46"/>
      <c r="N3" s="46"/>
      <c r="O3" s="46"/>
      <c r="P3" s="46"/>
      <c r="Q3" s="46"/>
      <c r="R3" s="46"/>
      <c r="S3" s="46"/>
      <c r="T3" s="46"/>
      <c r="U3" s="46"/>
      <c r="V3" s="46"/>
      <c r="W3" s="46"/>
      <c r="X3" s="46"/>
      <c r="Y3" s="46"/>
      <c r="Z3" s="46"/>
      <c r="AA3" s="46"/>
      <c r="AB3" s="46"/>
      <c r="AC3" s="46"/>
      <c r="AD3" s="46"/>
      <c r="AE3" s="46"/>
      <c r="AF3" s="46"/>
    </row>
    <row r="4" spans="1:33" s="1" customFormat="1" ht="18.75" customHeight="1">
      <c r="A4" s="952" t="s">
        <v>52</v>
      </c>
      <c r="B4" s="953"/>
      <c r="C4" s="953"/>
      <c r="D4" s="954"/>
      <c r="F4" s="955" t="s">
        <v>6</v>
      </c>
      <c r="G4" s="956"/>
      <c r="H4" s="956"/>
      <c r="I4" s="956"/>
      <c r="J4" s="956"/>
      <c r="K4" s="956"/>
      <c r="L4" s="957"/>
      <c r="M4" s="958" t="s">
        <v>271</v>
      </c>
      <c r="N4" s="959"/>
      <c r="O4" s="960" t="s">
        <v>272</v>
      </c>
      <c r="P4" s="960"/>
      <c r="Q4" s="960" t="s">
        <v>271</v>
      </c>
      <c r="R4" s="960"/>
      <c r="S4" s="960" t="s">
        <v>273</v>
      </c>
      <c r="T4" s="960"/>
      <c r="U4" s="961"/>
      <c r="V4" s="961"/>
      <c r="W4" s="961"/>
      <c r="X4" s="961"/>
      <c r="Y4" s="961"/>
      <c r="Z4" s="961"/>
      <c r="AA4" s="961"/>
      <c r="AB4" s="961"/>
      <c r="AC4" s="961"/>
      <c r="AD4" s="961"/>
      <c r="AE4" s="962"/>
      <c r="AF4" s="963"/>
    </row>
    <row r="5" spans="1:33" s="1" customFormat="1" ht="29.25" customHeight="1">
      <c r="A5" s="969" t="s">
        <v>257</v>
      </c>
      <c r="B5" s="970"/>
      <c r="C5" s="970"/>
      <c r="D5" s="971"/>
      <c r="F5" s="975" t="s">
        <v>256</v>
      </c>
      <c r="G5" s="976"/>
      <c r="H5" s="976"/>
      <c r="I5" s="976"/>
      <c r="J5" s="976"/>
      <c r="K5" s="976"/>
      <c r="L5" s="977"/>
      <c r="M5" s="978"/>
      <c r="N5" s="979"/>
      <c r="O5" s="979"/>
      <c r="P5" s="979"/>
      <c r="Q5" s="979"/>
      <c r="R5" s="979"/>
      <c r="S5" s="979"/>
      <c r="T5" s="979"/>
      <c r="U5" s="979"/>
      <c r="V5" s="979"/>
      <c r="W5" s="979"/>
      <c r="X5" s="979"/>
      <c r="Y5" s="979"/>
      <c r="Z5" s="979"/>
      <c r="AA5" s="979"/>
      <c r="AB5" s="979"/>
      <c r="AC5" s="979"/>
      <c r="AD5" s="979"/>
      <c r="AE5" s="979"/>
      <c r="AF5" s="980"/>
    </row>
    <row r="6" spans="1:33" s="1" customFormat="1" ht="18.75" customHeight="1" thickBot="1">
      <c r="A6" s="972"/>
      <c r="B6" s="973"/>
      <c r="C6" s="973"/>
      <c r="D6" s="974"/>
      <c r="F6" s="981" t="s">
        <v>5</v>
      </c>
      <c r="G6" s="982"/>
      <c r="H6" s="982"/>
      <c r="I6" s="982"/>
      <c r="J6" s="982"/>
      <c r="K6" s="982"/>
      <c r="L6" s="983"/>
      <c r="M6" s="984" t="s">
        <v>4</v>
      </c>
      <c r="N6" s="985"/>
      <c r="O6" s="985"/>
      <c r="P6" s="985"/>
      <c r="Q6" s="985"/>
      <c r="R6" s="985"/>
      <c r="S6" s="985"/>
      <c r="T6" s="985"/>
      <c r="U6" s="985"/>
      <c r="V6" s="985"/>
      <c r="W6" s="985"/>
      <c r="X6" s="985"/>
      <c r="Y6" s="985"/>
      <c r="Z6" s="985"/>
      <c r="AA6" s="985"/>
      <c r="AB6" s="985"/>
      <c r="AC6" s="985"/>
      <c r="AD6" s="985"/>
      <c r="AE6" s="985"/>
      <c r="AF6" s="986"/>
    </row>
    <row r="7" spans="1:33" s="1" customFormat="1" ht="5.25" customHeight="1" thickBot="1">
      <c r="F7" s="127"/>
      <c r="H7" s="4"/>
      <c r="I7" s="4"/>
      <c r="J7" s="4"/>
      <c r="K7" s="4"/>
      <c r="L7" s="4"/>
      <c r="M7" s="4"/>
      <c r="N7" s="4"/>
      <c r="O7" s="4"/>
      <c r="P7" s="4"/>
      <c r="Q7" s="4"/>
      <c r="R7" s="4"/>
      <c r="S7" s="4"/>
      <c r="T7" s="4"/>
      <c r="U7" s="4"/>
      <c r="V7" s="4"/>
      <c r="W7" s="4"/>
      <c r="X7" s="4"/>
      <c r="Y7" s="4"/>
      <c r="Z7" s="4"/>
      <c r="AA7" s="4"/>
      <c r="AB7" s="4"/>
      <c r="AC7" s="4"/>
      <c r="AD7" s="4"/>
      <c r="AE7" s="4"/>
      <c r="AF7" s="4"/>
    </row>
    <row r="8" spans="1:33" s="1" customFormat="1" ht="19.5" customHeight="1" thickBot="1">
      <c r="A8" s="987" t="s">
        <v>28</v>
      </c>
      <c r="B8" s="988"/>
      <c r="C8" s="988"/>
      <c r="D8" s="988"/>
      <c r="E8" s="988"/>
      <c r="F8" s="988"/>
      <c r="G8" s="988"/>
      <c r="H8" s="988"/>
      <c r="I8" s="988"/>
      <c r="J8" s="988"/>
      <c r="K8" s="988"/>
      <c r="L8" s="988"/>
      <c r="M8" s="988"/>
      <c r="N8" s="988"/>
      <c r="O8" s="988"/>
      <c r="P8" s="988"/>
      <c r="Q8" s="988"/>
      <c r="R8" s="988"/>
      <c r="S8" s="989"/>
      <c r="U8" s="990" t="s">
        <v>29</v>
      </c>
      <c r="V8" s="991"/>
      <c r="W8" s="991"/>
      <c r="X8" s="991"/>
      <c r="Y8" s="991"/>
      <c r="Z8" s="991"/>
      <c r="AA8" s="991"/>
      <c r="AB8" s="991"/>
      <c r="AC8" s="991"/>
      <c r="AD8" s="991"/>
      <c r="AE8" s="991"/>
      <c r="AF8" s="992"/>
    </row>
    <row r="9" spans="1:33" s="1" customFormat="1" ht="3" customHeight="1">
      <c r="A9" s="126"/>
      <c r="B9" s="80"/>
      <c r="C9" s="80"/>
      <c r="D9" s="80"/>
      <c r="E9" s="80"/>
      <c r="F9" s="125"/>
      <c r="G9" s="125"/>
      <c r="H9" s="125"/>
      <c r="I9" s="125"/>
      <c r="J9" s="125"/>
      <c r="K9" s="125"/>
      <c r="L9" s="125"/>
      <c r="M9" s="125"/>
      <c r="N9" s="125"/>
      <c r="O9" s="125"/>
      <c r="P9" s="125"/>
      <c r="Q9" s="125"/>
      <c r="R9" s="125"/>
      <c r="S9" s="124"/>
      <c r="U9" s="123"/>
      <c r="V9" s="122"/>
      <c r="W9" s="122"/>
      <c r="X9" s="122"/>
      <c r="Y9" s="122"/>
      <c r="Z9" s="122"/>
      <c r="AA9" s="122"/>
      <c r="AB9" s="122"/>
      <c r="AC9" s="122"/>
      <c r="AD9" s="122"/>
      <c r="AE9" s="122"/>
      <c r="AF9" s="121"/>
    </row>
    <row r="10" spans="1:33" s="1" customFormat="1" ht="19.5" customHeight="1">
      <c r="A10" s="24"/>
      <c r="B10" s="993" t="s">
        <v>32</v>
      </c>
      <c r="C10" s="993"/>
      <c r="D10" s="993"/>
      <c r="E10" s="993"/>
      <c r="F10" s="4"/>
      <c r="G10" s="993" t="s">
        <v>33</v>
      </c>
      <c r="H10" s="993"/>
      <c r="I10" s="993"/>
      <c r="J10" s="993"/>
      <c r="K10" s="993"/>
      <c r="L10" s="4"/>
      <c r="M10" s="4"/>
      <c r="N10" s="993" t="s">
        <v>34</v>
      </c>
      <c r="O10" s="993"/>
      <c r="P10" s="993"/>
      <c r="Q10" s="993"/>
      <c r="R10" s="993"/>
      <c r="S10" s="118"/>
      <c r="U10" s="120"/>
      <c r="V10" s="119" t="s">
        <v>255</v>
      </c>
      <c r="W10" s="1029"/>
      <c r="X10" s="1029"/>
      <c r="Y10" s="4" t="s">
        <v>2</v>
      </c>
      <c r="Z10" s="1029"/>
      <c r="AA10" s="1029"/>
      <c r="AB10" s="4" t="s">
        <v>1</v>
      </c>
      <c r="AC10" s="1029"/>
      <c r="AD10" s="1029"/>
      <c r="AE10" s="4" t="s">
        <v>9</v>
      </c>
      <c r="AF10" s="118"/>
    </row>
    <row r="11" spans="1:33" s="1" customFormat="1" ht="3" customHeight="1" thickBot="1">
      <c r="A11" s="117"/>
      <c r="B11" s="116"/>
      <c r="C11" s="116"/>
      <c r="D11" s="116"/>
      <c r="E11" s="116"/>
      <c r="F11" s="115"/>
      <c r="G11" s="115"/>
      <c r="H11" s="115"/>
      <c r="I11" s="115"/>
      <c r="J11" s="115"/>
      <c r="K11" s="115"/>
      <c r="L11" s="115"/>
      <c r="M11" s="115"/>
      <c r="N11" s="115"/>
      <c r="O11" s="115"/>
      <c r="P11" s="115"/>
      <c r="Q11" s="115"/>
      <c r="R11" s="115"/>
      <c r="S11" s="114"/>
      <c r="U11" s="113"/>
      <c r="V11" s="25"/>
      <c r="W11" s="112"/>
      <c r="X11" s="112"/>
      <c r="Y11" s="112"/>
      <c r="Z11" s="112"/>
      <c r="AA11" s="112"/>
      <c r="AB11" s="112"/>
      <c r="AC11" s="112"/>
      <c r="AD11" s="112"/>
      <c r="AE11" s="112"/>
      <c r="AF11" s="111"/>
    </row>
    <row r="12" spans="1:33" s="1" customFormat="1" ht="5.25" customHeight="1" thickBot="1">
      <c r="A12" s="110"/>
    </row>
    <row r="13" spans="1:33" s="1" customFormat="1" ht="27" customHeight="1" thickBot="1">
      <c r="A13" s="1030" t="s">
        <v>254</v>
      </c>
      <c r="B13" s="1031"/>
      <c r="C13" s="1031"/>
      <c r="D13" s="1031"/>
      <c r="E13" s="1031"/>
      <c r="F13" s="1032"/>
      <c r="G13" s="1033"/>
      <c r="H13" s="1034"/>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5"/>
      <c r="AG13" s="109"/>
    </row>
    <row r="14" spans="1:33" s="1" customFormat="1" ht="22.5" customHeight="1" thickBot="1">
      <c r="A14" s="108" t="s">
        <v>11</v>
      </c>
      <c r="B14" s="107"/>
      <c r="C14" s="107"/>
      <c r="D14" s="107"/>
      <c r="E14" s="107"/>
      <c r="F14" s="106" t="s">
        <v>253</v>
      </c>
      <c r="G14" s="1023" t="s">
        <v>252</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5"/>
    </row>
    <row r="15" spans="1:33" s="1" customFormat="1" ht="3" customHeight="1">
      <c r="A15" s="994" t="s">
        <v>251</v>
      </c>
      <c r="B15" s="995"/>
      <c r="C15" s="995"/>
      <c r="D15" s="995"/>
      <c r="E15" s="996"/>
      <c r="F15" s="148"/>
      <c r="G15" s="149"/>
      <c r="H15" s="964"/>
      <c r="I15" s="965"/>
      <c r="J15" s="965"/>
      <c r="K15" s="42"/>
      <c r="L15" s="966"/>
      <c r="M15" s="965"/>
      <c r="N15" s="965"/>
      <c r="O15" s="965"/>
      <c r="P15" s="965"/>
      <c r="Q15" s="965"/>
      <c r="R15" s="965"/>
      <c r="S15" s="966"/>
      <c r="T15" s="965"/>
      <c r="U15" s="965"/>
      <c r="V15" s="965"/>
      <c r="W15" s="965"/>
      <c r="X15" s="965"/>
      <c r="Y15" s="966"/>
      <c r="Z15" s="965"/>
      <c r="AA15" s="965"/>
      <c r="AB15" s="965"/>
      <c r="AC15" s="965"/>
      <c r="AD15" s="965"/>
      <c r="AE15" s="966"/>
      <c r="AF15" s="967"/>
    </row>
    <row r="16" spans="1:33" s="1" customFormat="1" ht="21.75" customHeight="1">
      <c r="A16" s="997"/>
      <c r="B16" s="998"/>
      <c r="C16" s="998"/>
      <c r="D16" s="998"/>
      <c r="E16" s="999"/>
      <c r="F16" s="135"/>
      <c r="G16" s="34"/>
      <c r="H16" s="968"/>
      <c r="I16" s="968"/>
      <c r="J16" s="968"/>
      <c r="K16" s="133" t="s">
        <v>3</v>
      </c>
      <c r="L16" s="34"/>
      <c r="M16" s="34"/>
      <c r="N16" s="34"/>
      <c r="O16" s="34"/>
      <c r="P16" s="34"/>
      <c r="Q16" s="34"/>
      <c r="R16" s="34"/>
      <c r="S16" s="136"/>
      <c r="T16" s="34"/>
      <c r="U16" s="34"/>
      <c r="V16" s="34"/>
      <c r="W16" s="34"/>
      <c r="X16" s="34"/>
      <c r="Y16" s="136"/>
      <c r="Z16" s="34"/>
      <c r="AA16" s="34"/>
      <c r="AB16" s="34"/>
      <c r="AC16" s="34"/>
      <c r="AD16" s="34"/>
      <c r="AE16" s="136"/>
      <c r="AF16" s="139"/>
    </row>
    <row r="17" spans="1:34" s="1" customFormat="1" ht="3" customHeight="1">
      <c r="A17" s="1000"/>
      <c r="B17" s="1001"/>
      <c r="C17" s="1001"/>
      <c r="D17" s="1001"/>
      <c r="E17" s="1002"/>
      <c r="F17" s="150"/>
      <c r="G17" s="133"/>
      <c r="H17" s="34"/>
      <c r="I17" s="34"/>
      <c r="J17" s="34"/>
      <c r="K17" s="34"/>
      <c r="L17" s="34"/>
      <c r="M17" s="34"/>
      <c r="N17" s="34"/>
      <c r="O17" s="34"/>
      <c r="P17" s="34"/>
      <c r="Q17" s="34"/>
      <c r="R17" s="34"/>
      <c r="S17" s="136"/>
      <c r="T17" s="34"/>
      <c r="U17" s="34"/>
      <c r="V17" s="34"/>
      <c r="W17" s="34"/>
      <c r="X17" s="34"/>
      <c r="Y17" s="136"/>
      <c r="Z17" s="34"/>
      <c r="AA17" s="34"/>
      <c r="AB17" s="34"/>
      <c r="AC17" s="34"/>
      <c r="AD17" s="34"/>
      <c r="AE17" s="136"/>
      <c r="AF17" s="139"/>
    </row>
    <row r="18" spans="1:34" s="1" customFormat="1" ht="3" customHeight="1">
      <c r="A18" s="1003"/>
      <c r="B18" s="1004"/>
      <c r="C18" s="1004"/>
      <c r="D18" s="1004"/>
      <c r="E18" s="1004"/>
      <c r="F18" s="151"/>
      <c r="G18" s="144"/>
      <c r="H18" s="1037"/>
      <c r="I18" s="1037"/>
      <c r="J18" s="1037"/>
      <c r="K18" s="1037"/>
      <c r="L18" s="1037"/>
      <c r="M18" s="1037"/>
      <c r="N18" s="1037"/>
      <c r="O18" s="1037"/>
      <c r="P18" s="152"/>
      <c r="Q18" s="152"/>
      <c r="R18" s="1037"/>
      <c r="S18" s="1037"/>
      <c r="T18" s="1037"/>
      <c r="U18" s="1037"/>
      <c r="V18" s="1037"/>
      <c r="W18" s="1037"/>
      <c r="X18" s="1037"/>
      <c r="Y18" s="1037"/>
      <c r="Z18" s="42"/>
      <c r="AA18" s="42"/>
      <c r="AB18" s="42"/>
      <c r="AC18" s="42"/>
      <c r="AD18" s="42"/>
      <c r="AE18" s="42"/>
      <c r="AF18" s="146"/>
    </row>
    <row r="19" spans="1:34" s="1" customFormat="1" ht="21.75" customHeight="1">
      <c r="A19" s="1005" t="s">
        <v>250</v>
      </c>
      <c r="B19" s="1006"/>
      <c r="C19" s="1006"/>
      <c r="D19" s="1006"/>
      <c r="E19" s="1006"/>
      <c r="F19" s="153"/>
      <c r="G19" s="133"/>
      <c r="H19" s="945" t="s">
        <v>249</v>
      </c>
      <c r="I19" s="946"/>
      <c r="J19" s="946"/>
      <c r="K19" s="946"/>
      <c r="L19" s="946"/>
      <c r="M19" s="946"/>
      <c r="N19" s="946"/>
      <c r="O19" s="154"/>
      <c r="P19" s="945" t="s">
        <v>248</v>
      </c>
      <c r="Q19" s="946"/>
      <c r="R19" s="946"/>
      <c r="S19" s="946"/>
      <c r="T19" s="946"/>
      <c r="U19" s="946"/>
      <c r="V19" s="946"/>
      <c r="W19" s="154"/>
      <c r="X19" s="945" t="s">
        <v>247</v>
      </c>
      <c r="Y19" s="946"/>
      <c r="Z19" s="946"/>
      <c r="AA19" s="946"/>
      <c r="AB19" s="946"/>
      <c r="AC19" s="946"/>
      <c r="AD19" s="946"/>
      <c r="AE19" s="154"/>
      <c r="AF19" s="139"/>
    </row>
    <row r="20" spans="1:34" s="1" customFormat="1" ht="3" customHeight="1">
      <c r="A20" s="155"/>
      <c r="B20" s="156"/>
      <c r="C20" s="156"/>
      <c r="D20" s="156"/>
      <c r="E20" s="156"/>
      <c r="F20" s="157"/>
      <c r="G20" s="21"/>
      <c r="H20" s="21"/>
      <c r="I20" s="21"/>
      <c r="J20" s="21"/>
      <c r="K20" s="21"/>
      <c r="L20" s="21"/>
      <c r="M20" s="21"/>
      <c r="N20" s="21"/>
      <c r="O20" s="21"/>
      <c r="P20" s="158"/>
      <c r="Q20" s="158"/>
      <c r="R20" s="21"/>
      <c r="S20" s="21"/>
      <c r="T20" s="21"/>
      <c r="U20" s="21"/>
      <c r="V20" s="21"/>
      <c r="W20" s="21"/>
      <c r="X20" s="21"/>
      <c r="Y20" s="21"/>
      <c r="Z20" s="44"/>
      <c r="AA20" s="44"/>
      <c r="AB20" s="44"/>
      <c r="AC20" s="44"/>
      <c r="AD20" s="44"/>
      <c r="AE20" s="44"/>
      <c r="AF20" s="143"/>
    </row>
    <row r="21" spans="1:34" s="105" customFormat="1" ht="3" customHeight="1">
      <c r="A21" s="1015" t="s">
        <v>246</v>
      </c>
      <c r="B21" s="1004"/>
      <c r="C21" s="1004"/>
      <c r="D21" s="1004"/>
      <c r="E21" s="1004"/>
      <c r="F21" s="153"/>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46"/>
    </row>
    <row r="22" spans="1:34" s="105" customFormat="1" ht="21.75" customHeight="1">
      <c r="A22" s="1005"/>
      <c r="B22" s="1006"/>
      <c r="C22" s="1006"/>
      <c r="D22" s="1006"/>
      <c r="E22" s="1006"/>
      <c r="F22" s="153"/>
      <c r="G22" s="133"/>
      <c r="H22" s="950" t="s">
        <v>178</v>
      </c>
      <c r="I22" s="950"/>
      <c r="J22" s="950"/>
      <c r="K22" s="950"/>
      <c r="L22" s="950" t="s">
        <v>245</v>
      </c>
      <c r="M22" s="950"/>
      <c r="N22" s="950"/>
      <c r="O22" s="950"/>
      <c r="P22" s="1036"/>
      <c r="Q22" s="950" t="s">
        <v>244</v>
      </c>
      <c r="R22" s="950"/>
      <c r="S22" s="950"/>
      <c r="T22" s="950"/>
      <c r="U22" s="1036"/>
      <c r="V22" s="950" t="s">
        <v>243</v>
      </c>
      <c r="W22" s="950"/>
      <c r="X22" s="950"/>
      <c r="Y22" s="950"/>
      <c r="Z22" s="1036"/>
      <c r="AA22" s="950" t="s">
        <v>242</v>
      </c>
      <c r="AB22" s="950"/>
      <c r="AC22" s="950"/>
      <c r="AD22" s="950"/>
      <c r="AE22" s="1036"/>
      <c r="AF22" s="130"/>
    </row>
    <row r="23" spans="1:34" s="105" customFormat="1" ht="3" customHeight="1">
      <c r="A23" s="1026"/>
      <c r="B23" s="1027"/>
      <c r="C23" s="1027"/>
      <c r="D23" s="1027"/>
      <c r="E23" s="1027"/>
      <c r="F23" s="157"/>
      <c r="G23" s="44"/>
      <c r="H23" s="44"/>
      <c r="I23" s="44"/>
      <c r="J23" s="44"/>
      <c r="K23" s="44"/>
      <c r="L23" s="44"/>
      <c r="M23" s="44"/>
      <c r="N23" s="44"/>
      <c r="O23" s="44"/>
      <c r="P23" s="44"/>
      <c r="Q23" s="44"/>
      <c r="R23" s="44"/>
      <c r="S23" s="44"/>
      <c r="T23" s="44"/>
      <c r="U23" s="44"/>
      <c r="V23" s="44"/>
      <c r="W23" s="21"/>
      <c r="X23" s="21"/>
      <c r="Y23" s="21"/>
      <c r="Z23" s="21"/>
      <c r="AA23" s="21"/>
      <c r="AB23" s="21"/>
      <c r="AC23" s="21"/>
      <c r="AD23" s="21"/>
      <c r="AE23" s="21"/>
      <c r="AF23" s="159"/>
    </row>
    <row r="24" spans="1:34" s="1" customFormat="1" ht="3" customHeight="1">
      <c r="A24" s="1015" t="s">
        <v>241</v>
      </c>
      <c r="B24" s="1016"/>
      <c r="C24" s="1016"/>
      <c r="D24" s="1016"/>
      <c r="E24" s="1016"/>
      <c r="F24" s="160"/>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146"/>
    </row>
    <row r="25" spans="1:34" s="1" customFormat="1" ht="21.75" customHeight="1">
      <c r="A25" s="1017"/>
      <c r="B25" s="1018"/>
      <c r="C25" s="1018"/>
      <c r="D25" s="1018"/>
      <c r="E25" s="1018"/>
      <c r="F25" s="1041"/>
      <c r="G25" s="136"/>
      <c r="H25" s="950" t="s">
        <v>240</v>
      </c>
      <c r="I25" s="950"/>
      <c r="J25" s="950"/>
      <c r="K25" s="950"/>
      <c r="L25" s="950"/>
      <c r="M25" s="136"/>
      <c r="N25" s="950" t="s">
        <v>239</v>
      </c>
      <c r="O25" s="950"/>
      <c r="P25" s="950"/>
      <c r="Q25" s="950"/>
      <c r="R25" s="950"/>
      <c r="S25" s="136"/>
      <c r="T25" s="950" t="s">
        <v>260</v>
      </c>
      <c r="U25" s="950"/>
      <c r="V25" s="950"/>
      <c r="W25" s="950"/>
      <c r="X25" s="950"/>
      <c r="Y25" s="136"/>
      <c r="Z25" s="950" t="s">
        <v>261</v>
      </c>
      <c r="AA25" s="950"/>
      <c r="AB25" s="950"/>
      <c r="AC25" s="950"/>
      <c r="AD25" s="950"/>
      <c r="AE25" s="136"/>
      <c r="AF25" s="139"/>
    </row>
    <row r="26" spans="1:34" s="1" customFormat="1" ht="25.8" customHeight="1">
      <c r="A26" s="1017"/>
      <c r="B26" s="1018"/>
      <c r="C26" s="1018"/>
      <c r="D26" s="1018"/>
      <c r="E26" s="1018"/>
      <c r="F26" s="1041"/>
      <c r="G26" s="136"/>
      <c r="H26" s="1022" t="s">
        <v>262</v>
      </c>
      <c r="I26" s="950"/>
      <c r="J26" s="950"/>
      <c r="K26" s="950"/>
      <c r="L26" s="950"/>
      <c r="M26" s="136"/>
      <c r="N26" s="1022" t="s">
        <v>263</v>
      </c>
      <c r="O26" s="950"/>
      <c r="P26" s="950"/>
      <c r="Q26" s="950"/>
      <c r="R26" s="950"/>
      <c r="S26" s="136"/>
      <c r="T26" s="1022" t="s">
        <v>264</v>
      </c>
      <c r="U26" s="950"/>
      <c r="V26" s="950"/>
      <c r="W26" s="950"/>
      <c r="X26" s="950"/>
      <c r="Y26" s="136"/>
      <c r="Z26" s="947"/>
      <c r="AA26" s="947"/>
      <c r="AB26" s="947"/>
      <c r="AC26" s="947"/>
      <c r="AD26" s="947"/>
      <c r="AE26" s="136"/>
      <c r="AF26" s="139"/>
      <c r="AH26" s="104"/>
    </row>
    <row r="27" spans="1:34" s="1" customFormat="1" ht="3" customHeight="1">
      <c r="A27" s="1019"/>
      <c r="B27" s="1020"/>
      <c r="C27" s="1020"/>
      <c r="D27" s="1020"/>
      <c r="E27" s="1020"/>
      <c r="F27" s="161"/>
      <c r="G27" s="21"/>
      <c r="H27" s="162"/>
      <c r="I27" s="162"/>
      <c r="J27" s="162"/>
      <c r="K27" s="162"/>
      <c r="L27" s="162"/>
      <c r="M27" s="162"/>
      <c r="N27" s="162"/>
      <c r="O27" s="162"/>
      <c r="P27" s="162"/>
      <c r="Q27" s="162"/>
      <c r="R27" s="162"/>
      <c r="S27" s="44"/>
      <c r="T27" s="162"/>
      <c r="U27" s="162"/>
      <c r="V27" s="162"/>
      <c r="W27" s="162"/>
      <c r="X27" s="162"/>
      <c r="Y27" s="44"/>
      <c r="Z27" s="162"/>
      <c r="AA27" s="162"/>
      <c r="AB27" s="162"/>
      <c r="AC27" s="162"/>
      <c r="AD27" s="162"/>
      <c r="AE27" s="44"/>
      <c r="AF27" s="143"/>
    </row>
    <row r="28" spans="1:34" s="1" customFormat="1" ht="3" customHeight="1">
      <c r="A28" s="1005" t="s">
        <v>87</v>
      </c>
      <c r="B28" s="1006"/>
      <c r="C28" s="1006"/>
      <c r="D28" s="1006"/>
      <c r="E28" s="1006"/>
      <c r="F28" s="153"/>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146"/>
    </row>
    <row r="29" spans="1:34" s="1" customFormat="1" ht="21.75" customHeight="1">
      <c r="A29" s="1005"/>
      <c r="B29" s="1006"/>
      <c r="C29" s="1006"/>
      <c r="D29" s="1006"/>
      <c r="E29" s="1006"/>
      <c r="F29" s="1042"/>
      <c r="G29" s="133"/>
      <c r="H29" s="950" t="s">
        <v>178</v>
      </c>
      <c r="I29" s="950"/>
      <c r="J29" s="950"/>
      <c r="K29" s="950"/>
      <c r="L29" s="133"/>
      <c r="M29" s="947" t="s">
        <v>238</v>
      </c>
      <c r="N29" s="948"/>
      <c r="O29" s="948"/>
      <c r="P29" s="948"/>
      <c r="Q29" s="948"/>
      <c r="R29" s="948"/>
      <c r="S29" s="949"/>
      <c r="T29" s="34"/>
      <c r="U29" s="947" t="s">
        <v>237</v>
      </c>
      <c r="V29" s="948"/>
      <c r="W29" s="948"/>
      <c r="X29" s="948"/>
      <c r="Y29" s="948"/>
      <c r="Z29" s="948"/>
      <c r="AA29" s="949"/>
      <c r="AB29" s="133"/>
      <c r="AC29" s="133"/>
      <c r="AD29" s="133"/>
      <c r="AE29" s="136"/>
      <c r="AF29" s="139"/>
    </row>
    <row r="30" spans="1:34" s="1" customFormat="1" ht="21.75" customHeight="1">
      <c r="A30" s="1005"/>
      <c r="B30" s="1006"/>
      <c r="C30" s="1006"/>
      <c r="D30" s="1006"/>
      <c r="E30" s="1006"/>
      <c r="F30" s="1041"/>
      <c r="G30" s="133"/>
      <c r="H30" s="1028" t="s">
        <v>236</v>
      </c>
      <c r="I30" s="1028"/>
      <c r="J30" s="1028"/>
      <c r="K30" s="1028"/>
      <c r="L30" s="1028"/>
      <c r="M30" s="1028"/>
      <c r="N30" s="1028"/>
      <c r="O30" s="1028"/>
      <c r="P30" s="1028"/>
      <c r="Q30" s="1028"/>
      <c r="R30" s="1028"/>
      <c r="S30" s="1028"/>
      <c r="T30" s="1028"/>
      <c r="U30" s="1028"/>
      <c r="V30" s="1028"/>
      <c r="W30" s="34"/>
      <c r="X30" s="34"/>
      <c r="Y30" s="34"/>
      <c r="Z30" s="34"/>
      <c r="AA30" s="34"/>
      <c r="AB30" s="34"/>
      <c r="AC30" s="133"/>
      <c r="AD30" s="133"/>
      <c r="AE30" s="133"/>
      <c r="AF30" s="139"/>
    </row>
    <row r="31" spans="1:34" s="1" customFormat="1" ht="4.5" customHeight="1">
      <c r="A31" s="1026"/>
      <c r="B31" s="1027"/>
      <c r="C31" s="1027"/>
      <c r="D31" s="1027"/>
      <c r="E31" s="1027"/>
      <c r="F31" s="157"/>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143"/>
    </row>
    <row r="32" spans="1:34" s="1" customFormat="1" ht="3" customHeight="1">
      <c r="A32" s="1015" t="s">
        <v>86</v>
      </c>
      <c r="B32" s="1021"/>
      <c r="C32" s="1021"/>
      <c r="D32" s="1021"/>
      <c r="E32" s="1021"/>
      <c r="F32" s="135"/>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9"/>
    </row>
    <row r="33" spans="1:38" s="1" customFormat="1" ht="21.75" customHeight="1">
      <c r="A33" s="1007"/>
      <c r="B33" s="1008"/>
      <c r="C33" s="1008"/>
      <c r="D33" s="1008"/>
      <c r="E33" s="1008"/>
      <c r="F33" s="135"/>
      <c r="G33" s="133"/>
      <c r="H33" s="950" t="s">
        <v>178</v>
      </c>
      <c r="I33" s="950"/>
      <c r="J33" s="950"/>
      <c r="K33" s="950"/>
      <c r="L33" s="133"/>
      <c r="M33" s="950" t="s">
        <v>100</v>
      </c>
      <c r="N33" s="950"/>
      <c r="O33" s="950"/>
      <c r="P33" s="950"/>
      <c r="Q33" s="136"/>
      <c r="R33" s="136"/>
      <c r="S33" s="136"/>
      <c r="T33" s="136"/>
      <c r="U33" s="136"/>
      <c r="V33" s="136"/>
      <c r="W33" s="136"/>
      <c r="X33" s="136"/>
      <c r="Y33" s="136"/>
      <c r="Z33" s="136"/>
      <c r="AA33" s="136"/>
      <c r="AB33" s="163"/>
      <c r="AC33" s="163"/>
      <c r="AD33" s="163"/>
      <c r="AE33" s="163"/>
      <c r="AF33" s="139"/>
    </row>
    <row r="34" spans="1:38" s="1" customFormat="1" ht="3" customHeight="1">
      <c r="A34" s="1009"/>
      <c r="B34" s="1010"/>
      <c r="C34" s="1010"/>
      <c r="D34" s="1010"/>
      <c r="E34" s="1010"/>
      <c r="F34" s="134"/>
      <c r="G34" s="44"/>
      <c r="H34" s="44"/>
      <c r="I34" s="44"/>
      <c r="J34" s="44"/>
      <c r="K34" s="44"/>
      <c r="L34" s="44"/>
      <c r="M34" s="44"/>
      <c r="N34" s="44"/>
      <c r="O34" s="44"/>
      <c r="P34" s="44"/>
      <c r="Q34" s="44"/>
      <c r="R34" s="44"/>
      <c r="S34" s="44"/>
      <c r="T34" s="44"/>
      <c r="U34" s="44"/>
      <c r="V34" s="44"/>
      <c r="W34" s="21"/>
      <c r="X34" s="21"/>
      <c r="Y34" s="21"/>
      <c r="Z34" s="21"/>
      <c r="AA34" s="21"/>
      <c r="AB34" s="21"/>
      <c r="AC34" s="21"/>
      <c r="AD34" s="21"/>
      <c r="AE34" s="21"/>
      <c r="AF34" s="159"/>
    </row>
    <row r="35" spans="1:38" s="1" customFormat="1" ht="3" customHeight="1">
      <c r="A35" s="1015" t="s">
        <v>101</v>
      </c>
      <c r="B35" s="1021"/>
      <c r="C35" s="1021"/>
      <c r="D35" s="1021"/>
      <c r="E35" s="1021"/>
      <c r="F35" s="135"/>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9"/>
    </row>
    <row r="36" spans="1:38" s="1" customFormat="1" ht="21.75" customHeight="1">
      <c r="A36" s="1007"/>
      <c r="B36" s="1008"/>
      <c r="C36" s="1008"/>
      <c r="D36" s="1008"/>
      <c r="E36" s="1008"/>
      <c r="F36" s="135"/>
      <c r="G36" s="133"/>
      <c r="H36" s="950" t="s">
        <v>178</v>
      </c>
      <c r="I36" s="950"/>
      <c r="J36" s="950"/>
      <c r="K36" s="950"/>
      <c r="L36" s="133"/>
      <c r="M36" s="950" t="s">
        <v>100</v>
      </c>
      <c r="N36" s="950"/>
      <c r="O36" s="950"/>
      <c r="P36" s="950"/>
      <c r="Q36" s="136"/>
      <c r="R36" s="136"/>
      <c r="S36" s="136"/>
      <c r="T36" s="136"/>
      <c r="U36" s="136"/>
      <c r="V36" s="136"/>
      <c r="W36" s="136"/>
      <c r="X36" s="136"/>
      <c r="Y36" s="136"/>
      <c r="Z36" s="136"/>
      <c r="AA36" s="136"/>
      <c r="AB36" s="163"/>
      <c r="AC36" s="163"/>
      <c r="AD36" s="163"/>
      <c r="AE36" s="163"/>
      <c r="AF36" s="139"/>
    </row>
    <row r="37" spans="1:38" s="1" customFormat="1" ht="3" customHeight="1">
      <c r="A37" s="1009"/>
      <c r="B37" s="1010"/>
      <c r="C37" s="1010"/>
      <c r="D37" s="1010"/>
      <c r="E37" s="1010"/>
      <c r="F37" s="134"/>
      <c r="G37" s="44"/>
      <c r="H37" s="44"/>
      <c r="I37" s="44"/>
      <c r="J37" s="44"/>
      <c r="K37" s="44"/>
      <c r="L37" s="44"/>
      <c r="M37" s="44"/>
      <c r="N37" s="44"/>
      <c r="O37" s="44"/>
      <c r="P37" s="44"/>
      <c r="Q37" s="44"/>
      <c r="R37" s="44"/>
      <c r="S37" s="44"/>
      <c r="T37" s="44"/>
      <c r="U37" s="44"/>
      <c r="V37" s="44"/>
      <c r="W37" s="21"/>
      <c r="X37" s="21"/>
      <c r="Y37" s="21"/>
      <c r="Z37" s="21"/>
      <c r="AA37" s="21"/>
      <c r="AB37" s="21"/>
      <c r="AC37" s="21"/>
      <c r="AD37" s="21"/>
      <c r="AE37" s="21"/>
      <c r="AF37" s="159"/>
    </row>
    <row r="38" spans="1:38" s="1" customFormat="1" ht="3" customHeight="1">
      <c r="A38" s="1015" t="s">
        <v>235</v>
      </c>
      <c r="B38" s="1021"/>
      <c r="C38" s="1021"/>
      <c r="D38" s="1021"/>
      <c r="E38" s="1021"/>
      <c r="F38" s="131"/>
      <c r="G38" s="42"/>
      <c r="H38" s="42"/>
      <c r="I38" s="42"/>
      <c r="J38" s="42"/>
      <c r="K38" s="42"/>
      <c r="L38" s="42"/>
      <c r="M38" s="42"/>
      <c r="N38" s="42"/>
      <c r="O38" s="42"/>
      <c r="P38" s="42"/>
      <c r="Q38" s="966"/>
      <c r="R38" s="966"/>
      <c r="S38" s="966"/>
      <c r="T38" s="966"/>
      <c r="U38" s="966"/>
      <c r="V38" s="966"/>
      <c r="W38" s="966"/>
      <c r="X38" s="966"/>
      <c r="Y38" s="966"/>
      <c r="Z38" s="966"/>
      <c r="AA38" s="966"/>
      <c r="AB38" s="966"/>
      <c r="AC38" s="966"/>
      <c r="AD38" s="966"/>
      <c r="AE38" s="966"/>
      <c r="AF38" s="967"/>
    </row>
    <row r="39" spans="1:38" s="1" customFormat="1" ht="21.75" customHeight="1">
      <c r="A39" s="1007"/>
      <c r="B39" s="1008"/>
      <c r="C39" s="1008"/>
      <c r="D39" s="1008"/>
      <c r="E39" s="1008"/>
      <c r="F39" s="132"/>
      <c r="G39" s="133"/>
      <c r="H39" s="950" t="s">
        <v>178</v>
      </c>
      <c r="I39" s="950"/>
      <c r="J39" s="950"/>
      <c r="K39" s="950"/>
      <c r="L39" s="133"/>
      <c r="M39" s="950" t="s">
        <v>100</v>
      </c>
      <c r="N39" s="950"/>
      <c r="O39" s="950"/>
      <c r="P39" s="950"/>
      <c r="Q39" s="1011"/>
      <c r="R39" s="1011"/>
      <c r="S39" s="1011"/>
      <c r="T39" s="1011"/>
      <c r="U39" s="1011"/>
      <c r="V39" s="1011"/>
      <c r="W39" s="1011"/>
      <c r="X39" s="1011"/>
      <c r="Y39" s="1011"/>
      <c r="Z39" s="1011"/>
      <c r="AA39" s="1011"/>
      <c r="AB39" s="1011"/>
      <c r="AC39" s="1011"/>
      <c r="AD39" s="1011"/>
      <c r="AE39" s="1011"/>
      <c r="AF39" s="1012"/>
      <c r="AG39" s="101"/>
      <c r="AH39" s="102"/>
      <c r="AI39" s="101"/>
    </row>
    <row r="40" spans="1:38" s="1" customFormat="1" ht="3" customHeight="1">
      <c r="A40" s="1009"/>
      <c r="B40" s="1010"/>
      <c r="C40" s="1010"/>
      <c r="D40" s="1010"/>
      <c r="E40" s="1010"/>
      <c r="F40" s="134"/>
      <c r="G40" s="44"/>
      <c r="H40" s="44"/>
      <c r="I40" s="44"/>
      <c r="J40" s="44"/>
      <c r="K40" s="44"/>
      <c r="L40" s="44"/>
      <c r="M40" s="44"/>
      <c r="N40" s="44"/>
      <c r="O40" s="44"/>
      <c r="P40" s="44"/>
      <c r="Q40" s="1013"/>
      <c r="R40" s="1013"/>
      <c r="S40" s="1013"/>
      <c r="T40" s="1013"/>
      <c r="U40" s="1013"/>
      <c r="V40" s="1013"/>
      <c r="W40" s="1013"/>
      <c r="X40" s="1013"/>
      <c r="Y40" s="1013"/>
      <c r="Z40" s="1013"/>
      <c r="AA40" s="1013"/>
      <c r="AB40" s="1013"/>
      <c r="AC40" s="1013"/>
      <c r="AD40" s="1013"/>
      <c r="AE40" s="1013"/>
      <c r="AF40" s="1014"/>
    </row>
    <row r="41" spans="1:38" s="1" customFormat="1" ht="3" customHeight="1">
      <c r="A41" s="1015" t="s">
        <v>234</v>
      </c>
      <c r="B41" s="1021"/>
      <c r="C41" s="1021"/>
      <c r="D41" s="1021"/>
      <c r="E41" s="1021"/>
      <c r="F41" s="131"/>
      <c r="G41" s="42"/>
      <c r="H41" s="42"/>
      <c r="I41" s="42"/>
      <c r="J41" s="42"/>
      <c r="K41" s="42"/>
      <c r="L41" s="42"/>
      <c r="M41" s="42"/>
      <c r="N41" s="42"/>
      <c r="O41" s="42"/>
      <c r="P41" s="42"/>
      <c r="Q41" s="966"/>
      <c r="R41" s="966"/>
      <c r="S41" s="966"/>
      <c r="T41" s="966"/>
      <c r="U41" s="966"/>
      <c r="V41" s="966"/>
      <c r="W41" s="966"/>
      <c r="X41" s="966"/>
      <c r="Y41" s="966"/>
      <c r="Z41" s="966"/>
      <c r="AA41" s="966"/>
      <c r="AB41" s="966"/>
      <c r="AC41" s="966"/>
      <c r="AD41" s="966"/>
      <c r="AE41" s="966"/>
      <c r="AF41" s="967"/>
    </row>
    <row r="42" spans="1:38" s="1" customFormat="1" ht="21.75" customHeight="1">
      <c r="A42" s="1007"/>
      <c r="B42" s="1008"/>
      <c r="C42" s="1008"/>
      <c r="D42" s="1008"/>
      <c r="E42" s="1008"/>
      <c r="F42" s="132"/>
      <c r="G42" s="133"/>
      <c r="H42" s="950" t="s">
        <v>178</v>
      </c>
      <c r="I42" s="950"/>
      <c r="J42" s="950"/>
      <c r="K42" s="950"/>
      <c r="L42" s="133"/>
      <c r="M42" s="950" t="s">
        <v>100</v>
      </c>
      <c r="N42" s="950"/>
      <c r="O42" s="950"/>
      <c r="P42" s="950"/>
      <c r="Q42" s="1011"/>
      <c r="R42" s="1011"/>
      <c r="S42" s="1011"/>
      <c r="T42" s="1011"/>
      <c r="U42" s="1011"/>
      <c r="V42" s="1011"/>
      <c r="W42" s="1011"/>
      <c r="X42" s="1011"/>
      <c r="Y42" s="1011"/>
      <c r="Z42" s="1011"/>
      <c r="AA42" s="1011"/>
      <c r="AB42" s="1011"/>
      <c r="AC42" s="1011"/>
      <c r="AD42" s="1011"/>
      <c r="AE42" s="1011"/>
      <c r="AF42" s="1012"/>
      <c r="AG42" s="101"/>
      <c r="AH42" s="101"/>
      <c r="AI42" s="101"/>
      <c r="AJ42" s="101"/>
      <c r="AK42" s="101"/>
      <c r="AL42" s="101"/>
    </row>
    <row r="43" spans="1:38" s="1" customFormat="1" ht="3" customHeight="1">
      <c r="A43" s="1009"/>
      <c r="B43" s="1010"/>
      <c r="C43" s="1010"/>
      <c r="D43" s="1010"/>
      <c r="E43" s="1010"/>
      <c r="F43" s="134"/>
      <c r="G43" s="44"/>
      <c r="H43" s="44"/>
      <c r="I43" s="44"/>
      <c r="J43" s="44"/>
      <c r="K43" s="44"/>
      <c r="L43" s="44"/>
      <c r="M43" s="44"/>
      <c r="N43" s="44"/>
      <c r="O43" s="44"/>
      <c r="P43" s="44"/>
      <c r="Q43" s="1013"/>
      <c r="R43" s="1013"/>
      <c r="S43" s="1013"/>
      <c r="T43" s="1013"/>
      <c r="U43" s="1013"/>
      <c r="V43" s="1013"/>
      <c r="W43" s="1013"/>
      <c r="X43" s="1013"/>
      <c r="Y43" s="1013"/>
      <c r="Z43" s="1013"/>
      <c r="AA43" s="1013"/>
      <c r="AB43" s="1013"/>
      <c r="AC43" s="1013"/>
      <c r="AD43" s="1013"/>
      <c r="AE43" s="1013"/>
      <c r="AF43" s="1014"/>
    </row>
    <row r="44" spans="1:38" s="1" customFormat="1" ht="3" customHeight="1">
      <c r="A44" s="1007" t="s">
        <v>233</v>
      </c>
      <c r="B44" s="1008"/>
      <c r="C44" s="1008"/>
      <c r="D44" s="1008"/>
      <c r="E44" s="1008"/>
      <c r="F44" s="135"/>
      <c r="G44" s="136"/>
      <c r="H44" s="136"/>
      <c r="I44" s="136"/>
      <c r="J44" s="136"/>
      <c r="K44" s="136"/>
      <c r="L44" s="136"/>
      <c r="M44" s="136"/>
      <c r="N44" s="136"/>
      <c r="O44" s="136"/>
      <c r="P44" s="136"/>
      <c r="Q44" s="1011"/>
      <c r="R44" s="1011"/>
      <c r="S44" s="1011"/>
      <c r="T44" s="1011"/>
      <c r="U44" s="1011"/>
      <c r="V44" s="1011"/>
      <c r="W44" s="1011"/>
      <c r="X44" s="1011"/>
      <c r="Y44" s="1011"/>
      <c r="Z44" s="1011"/>
      <c r="AA44" s="1011"/>
      <c r="AB44" s="1011"/>
      <c r="AC44" s="1011"/>
      <c r="AD44" s="1011"/>
      <c r="AE44" s="1011"/>
      <c r="AF44" s="1012"/>
    </row>
    <row r="45" spans="1:38" s="1" customFormat="1" ht="21.75" customHeight="1">
      <c r="A45" s="1007"/>
      <c r="B45" s="1008"/>
      <c r="C45" s="1008"/>
      <c r="D45" s="1008"/>
      <c r="E45" s="1008"/>
      <c r="F45" s="132"/>
      <c r="G45" s="133"/>
      <c r="H45" s="950" t="s">
        <v>178</v>
      </c>
      <c r="I45" s="950"/>
      <c r="J45" s="950"/>
      <c r="K45" s="950"/>
      <c r="L45" s="133"/>
      <c r="M45" s="950" t="s">
        <v>100</v>
      </c>
      <c r="N45" s="950"/>
      <c r="O45" s="950"/>
      <c r="P45" s="950"/>
      <c r="Q45" s="1011"/>
      <c r="R45" s="1011"/>
      <c r="S45" s="1011"/>
      <c r="T45" s="1011"/>
      <c r="U45" s="1011"/>
      <c r="V45" s="1011"/>
      <c r="W45" s="1011"/>
      <c r="X45" s="1011"/>
      <c r="Y45" s="1011"/>
      <c r="Z45" s="1011"/>
      <c r="AA45" s="1011"/>
      <c r="AB45" s="1011"/>
      <c r="AC45" s="1011"/>
      <c r="AD45" s="1011"/>
      <c r="AE45" s="1011"/>
      <c r="AF45" s="1012"/>
      <c r="AG45" s="101"/>
      <c r="AH45" s="101"/>
      <c r="AI45" s="101"/>
      <c r="AJ45" s="101"/>
      <c r="AK45" s="101"/>
      <c r="AL45" s="101"/>
    </row>
    <row r="46" spans="1:38" s="1" customFormat="1" ht="3" customHeight="1">
      <c r="A46" s="1009"/>
      <c r="B46" s="1010"/>
      <c r="C46" s="1010"/>
      <c r="D46" s="1010"/>
      <c r="E46" s="1010"/>
      <c r="F46" s="134"/>
      <c r="G46" s="44"/>
      <c r="H46" s="44"/>
      <c r="I46" s="44"/>
      <c r="J46" s="44"/>
      <c r="K46" s="44"/>
      <c r="L46" s="44"/>
      <c r="M46" s="44"/>
      <c r="N46" s="44"/>
      <c r="O46" s="44"/>
      <c r="P46" s="44"/>
      <c r="Q46" s="1013"/>
      <c r="R46" s="1013"/>
      <c r="S46" s="1013"/>
      <c r="T46" s="1013"/>
      <c r="U46" s="1013"/>
      <c r="V46" s="1013"/>
      <c r="W46" s="1013"/>
      <c r="X46" s="1013"/>
      <c r="Y46" s="1013"/>
      <c r="Z46" s="1013"/>
      <c r="AA46" s="1013"/>
      <c r="AB46" s="1013"/>
      <c r="AC46" s="1013"/>
      <c r="AD46" s="1013"/>
      <c r="AE46" s="1013"/>
      <c r="AF46" s="1014"/>
    </row>
    <row r="47" spans="1:38" s="1" customFormat="1" ht="3" customHeight="1">
      <c r="A47" s="1015" t="s">
        <v>232</v>
      </c>
      <c r="B47" s="1021"/>
      <c r="C47" s="1021"/>
      <c r="D47" s="1021"/>
      <c r="E47" s="1021"/>
      <c r="F47" s="131"/>
      <c r="G47" s="42"/>
      <c r="H47" s="42"/>
      <c r="I47" s="42"/>
      <c r="J47" s="42"/>
      <c r="K47" s="42"/>
      <c r="L47" s="42"/>
      <c r="M47" s="42"/>
      <c r="N47" s="42"/>
      <c r="O47" s="42"/>
      <c r="P47" s="42"/>
      <c r="Q47" s="966"/>
      <c r="R47" s="966"/>
      <c r="S47" s="966"/>
      <c r="T47" s="966"/>
      <c r="U47" s="966"/>
      <c r="V47" s="966"/>
      <c r="W47" s="966"/>
      <c r="X47" s="966"/>
      <c r="Y47" s="966"/>
      <c r="Z47" s="966"/>
      <c r="AA47" s="966"/>
      <c r="AB47" s="966"/>
      <c r="AC47" s="966"/>
      <c r="AD47" s="966"/>
      <c r="AE47" s="966"/>
      <c r="AF47" s="967"/>
    </row>
    <row r="48" spans="1:38" s="1" customFormat="1" ht="21.75" customHeight="1">
      <c r="A48" s="1007"/>
      <c r="B48" s="1008"/>
      <c r="C48" s="1008"/>
      <c r="D48" s="1008"/>
      <c r="E48" s="1008"/>
      <c r="F48" s="132"/>
      <c r="G48" s="133"/>
      <c r="H48" s="950" t="s">
        <v>178</v>
      </c>
      <c r="I48" s="950"/>
      <c r="J48" s="950"/>
      <c r="K48" s="950"/>
      <c r="L48" s="133"/>
      <c r="M48" s="950" t="s">
        <v>100</v>
      </c>
      <c r="N48" s="950"/>
      <c r="O48" s="950"/>
      <c r="P48" s="950"/>
      <c r="Q48" s="1011"/>
      <c r="R48" s="1011"/>
      <c r="S48" s="1011"/>
      <c r="T48" s="1011"/>
      <c r="U48" s="1011"/>
      <c r="V48" s="1011"/>
      <c r="W48" s="1011"/>
      <c r="X48" s="1011"/>
      <c r="Y48" s="1011"/>
      <c r="Z48" s="1011"/>
      <c r="AA48" s="1011"/>
      <c r="AB48" s="1011"/>
      <c r="AC48" s="1011"/>
      <c r="AD48" s="1011"/>
      <c r="AE48" s="1011"/>
      <c r="AF48" s="1012"/>
      <c r="AG48" s="101"/>
      <c r="AH48" s="101"/>
      <c r="AI48" s="101"/>
      <c r="AJ48" s="101"/>
      <c r="AK48" s="101"/>
      <c r="AL48" s="101"/>
    </row>
    <row r="49" spans="1:32" s="1" customFormat="1" ht="3" customHeight="1">
      <c r="A49" s="1009"/>
      <c r="B49" s="1010"/>
      <c r="C49" s="1010"/>
      <c r="D49" s="1010"/>
      <c r="E49" s="1010"/>
      <c r="F49" s="134"/>
      <c r="G49" s="44"/>
      <c r="H49" s="44"/>
      <c r="I49" s="44"/>
      <c r="J49" s="44"/>
      <c r="K49" s="44"/>
      <c r="L49" s="44"/>
      <c r="M49" s="44"/>
      <c r="N49" s="44"/>
      <c r="O49" s="44"/>
      <c r="P49" s="44"/>
      <c r="Q49" s="1013"/>
      <c r="R49" s="1013"/>
      <c r="S49" s="1013"/>
      <c r="T49" s="1013"/>
      <c r="U49" s="1013"/>
      <c r="V49" s="1013"/>
      <c r="W49" s="1013"/>
      <c r="X49" s="1013"/>
      <c r="Y49" s="1013"/>
      <c r="Z49" s="1013"/>
      <c r="AA49" s="1013"/>
      <c r="AB49" s="1013"/>
      <c r="AC49" s="1013"/>
      <c r="AD49" s="1013"/>
      <c r="AE49" s="1013"/>
      <c r="AF49" s="1014"/>
    </row>
    <row r="50" spans="1:32" s="1" customFormat="1" ht="3" customHeight="1">
      <c r="A50" s="1015" t="s">
        <v>102</v>
      </c>
      <c r="B50" s="1021"/>
      <c r="C50" s="1021"/>
      <c r="D50" s="1021"/>
      <c r="E50" s="1021"/>
      <c r="F50" s="131"/>
      <c r="G50" s="23"/>
      <c r="H50" s="42"/>
      <c r="I50" s="42"/>
      <c r="J50" s="42"/>
      <c r="K50" s="42"/>
      <c r="L50" s="42"/>
      <c r="M50" s="42"/>
      <c r="N50" s="42"/>
      <c r="O50" s="42"/>
      <c r="P50" s="42"/>
      <c r="Q50" s="42"/>
      <c r="R50" s="42"/>
      <c r="S50" s="42"/>
      <c r="T50" s="42"/>
      <c r="U50" s="42"/>
      <c r="V50" s="42"/>
      <c r="W50" s="42"/>
      <c r="X50" s="42"/>
      <c r="Y50" s="42"/>
      <c r="Z50" s="42"/>
      <c r="AA50" s="42"/>
      <c r="AB50" s="42"/>
      <c r="AC50" s="42"/>
      <c r="AD50" s="42"/>
      <c r="AE50" s="42"/>
      <c r="AF50" s="146"/>
    </row>
    <row r="51" spans="1:32" s="1" customFormat="1" ht="21.75" customHeight="1">
      <c r="A51" s="1007"/>
      <c r="B51" s="1008"/>
      <c r="C51" s="1008"/>
      <c r="D51" s="1008"/>
      <c r="E51" s="1008"/>
      <c r="F51" s="135"/>
      <c r="G51" s="164"/>
      <c r="H51" s="950" t="s">
        <v>178</v>
      </c>
      <c r="I51" s="950"/>
      <c r="J51" s="950"/>
      <c r="K51" s="950"/>
      <c r="L51" s="133"/>
      <c r="M51" s="950" t="s">
        <v>231</v>
      </c>
      <c r="N51" s="950"/>
      <c r="O51" s="950"/>
      <c r="P51" s="950"/>
      <c r="Q51" s="136"/>
      <c r="R51" s="950" t="s">
        <v>182</v>
      </c>
      <c r="S51" s="950"/>
      <c r="T51" s="950"/>
      <c r="U51" s="950"/>
      <c r="V51" s="136"/>
      <c r="W51" s="950" t="s">
        <v>205</v>
      </c>
      <c r="X51" s="950"/>
      <c r="Y51" s="950"/>
      <c r="Z51" s="950"/>
      <c r="AA51" s="136"/>
      <c r="AB51" s="136"/>
      <c r="AC51" s="136"/>
      <c r="AD51" s="136"/>
      <c r="AE51" s="136"/>
      <c r="AF51" s="139"/>
    </row>
    <row r="52" spans="1:32" s="1" customFormat="1" ht="3" customHeight="1">
      <c r="A52" s="1009"/>
      <c r="B52" s="1010"/>
      <c r="C52" s="1010"/>
      <c r="D52" s="1010"/>
      <c r="E52" s="1010"/>
      <c r="F52" s="134"/>
      <c r="G52" s="22"/>
      <c r="H52" s="44"/>
      <c r="I52" s="44"/>
      <c r="J52" s="44"/>
      <c r="K52" s="44"/>
      <c r="L52" s="44"/>
      <c r="M52" s="44"/>
      <c r="N52" s="44"/>
      <c r="O52" s="44"/>
      <c r="P52" s="44"/>
      <c r="Q52" s="44"/>
      <c r="R52" s="44"/>
      <c r="S52" s="44"/>
      <c r="T52" s="44"/>
      <c r="U52" s="44"/>
      <c r="V52" s="44"/>
      <c r="W52" s="44"/>
      <c r="X52" s="44"/>
      <c r="Y52" s="44"/>
      <c r="Z52" s="44"/>
      <c r="AA52" s="44"/>
      <c r="AB52" s="44"/>
      <c r="AC52" s="44"/>
      <c r="AD52" s="44"/>
      <c r="AE52" s="44"/>
      <c r="AF52" s="143"/>
    </row>
    <row r="53" spans="1:32" s="1" customFormat="1" ht="3" customHeight="1">
      <c r="A53" s="1007" t="s">
        <v>138</v>
      </c>
      <c r="B53" s="1008"/>
      <c r="C53" s="1008"/>
      <c r="D53" s="1008"/>
      <c r="E53" s="1008"/>
      <c r="F53" s="135"/>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9"/>
    </row>
    <row r="54" spans="1:32" s="1" customFormat="1" ht="21.75" customHeight="1">
      <c r="A54" s="1007"/>
      <c r="B54" s="1008"/>
      <c r="C54" s="1008"/>
      <c r="D54" s="1008"/>
      <c r="E54" s="1008"/>
      <c r="F54" s="135"/>
      <c r="G54" s="133"/>
      <c r="H54" s="950" t="s">
        <v>178</v>
      </c>
      <c r="I54" s="950"/>
      <c r="J54" s="950"/>
      <c r="K54" s="950"/>
      <c r="L54" s="133"/>
      <c r="M54" s="950" t="s">
        <v>230</v>
      </c>
      <c r="N54" s="950"/>
      <c r="O54" s="950"/>
      <c r="P54" s="950"/>
      <c r="Q54" s="136"/>
      <c r="R54" s="950" t="s">
        <v>229</v>
      </c>
      <c r="S54" s="950"/>
      <c r="T54" s="950"/>
      <c r="U54" s="950"/>
      <c r="V54" s="136"/>
      <c r="W54" s="136"/>
      <c r="X54" s="136"/>
      <c r="Y54" s="136"/>
      <c r="Z54" s="136"/>
      <c r="AA54" s="136"/>
      <c r="AB54" s="163"/>
      <c r="AC54" s="163"/>
      <c r="AD54" s="163"/>
      <c r="AE54" s="163"/>
      <c r="AF54" s="139"/>
    </row>
    <row r="55" spans="1:32" s="1" customFormat="1" ht="3" customHeight="1">
      <c r="A55" s="1009"/>
      <c r="B55" s="1010"/>
      <c r="C55" s="1010"/>
      <c r="D55" s="1010"/>
      <c r="E55" s="1010"/>
      <c r="F55" s="134"/>
      <c r="G55" s="44"/>
      <c r="H55" s="44"/>
      <c r="I55" s="44"/>
      <c r="J55" s="44"/>
      <c r="K55" s="44"/>
      <c r="L55" s="44"/>
      <c r="M55" s="44"/>
      <c r="N55" s="44"/>
      <c r="O55" s="44"/>
      <c r="P55" s="44"/>
      <c r="Q55" s="44"/>
      <c r="R55" s="44"/>
      <c r="S55" s="44"/>
      <c r="T55" s="44"/>
      <c r="U55" s="44"/>
      <c r="V55" s="44"/>
      <c r="W55" s="21"/>
      <c r="X55" s="21"/>
      <c r="Y55" s="21"/>
      <c r="Z55" s="21"/>
      <c r="AA55" s="21"/>
      <c r="AB55" s="21"/>
      <c r="AC55" s="21"/>
      <c r="AD55" s="21"/>
      <c r="AE55" s="21"/>
      <c r="AF55" s="159"/>
    </row>
    <row r="56" spans="1:32" s="1" customFormat="1" ht="3" customHeight="1">
      <c r="A56" s="1015" t="s">
        <v>103</v>
      </c>
      <c r="B56" s="1021"/>
      <c r="C56" s="1021"/>
      <c r="D56" s="1021"/>
      <c r="E56" s="1021"/>
      <c r="F56" s="135"/>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9"/>
    </row>
    <row r="57" spans="1:32" s="1" customFormat="1" ht="21.75" customHeight="1">
      <c r="A57" s="1007"/>
      <c r="B57" s="1008"/>
      <c r="C57" s="1008"/>
      <c r="D57" s="1008"/>
      <c r="E57" s="1008"/>
      <c r="F57" s="135"/>
      <c r="G57" s="133"/>
      <c r="H57" s="950" t="s">
        <v>178</v>
      </c>
      <c r="I57" s="950"/>
      <c r="J57" s="950"/>
      <c r="K57" s="950"/>
      <c r="L57" s="133"/>
      <c r="M57" s="950" t="s">
        <v>100</v>
      </c>
      <c r="N57" s="950"/>
      <c r="O57" s="950"/>
      <c r="P57" s="950"/>
      <c r="Q57" s="136"/>
      <c r="R57" s="136"/>
      <c r="S57" s="136"/>
      <c r="T57" s="136"/>
      <c r="U57" s="136"/>
      <c r="V57" s="136"/>
      <c r="W57" s="136"/>
      <c r="X57" s="136"/>
      <c r="Y57" s="136"/>
      <c r="Z57" s="136"/>
      <c r="AA57" s="136"/>
      <c r="AB57" s="163"/>
      <c r="AC57" s="163"/>
      <c r="AD57" s="163"/>
      <c r="AE57" s="163"/>
      <c r="AF57" s="139"/>
    </row>
    <row r="58" spans="1:32" s="1" customFormat="1" ht="3" customHeight="1">
      <c r="A58" s="1009"/>
      <c r="B58" s="1010"/>
      <c r="C58" s="1010"/>
      <c r="D58" s="1010"/>
      <c r="E58" s="1010"/>
      <c r="F58" s="134"/>
      <c r="G58" s="44"/>
      <c r="H58" s="44"/>
      <c r="I58" s="44"/>
      <c r="J58" s="44"/>
      <c r="K58" s="44"/>
      <c r="L58" s="44"/>
      <c r="M58" s="44"/>
      <c r="N58" s="44"/>
      <c r="O58" s="44"/>
      <c r="P58" s="44"/>
      <c r="Q58" s="44"/>
      <c r="R58" s="44"/>
      <c r="S58" s="44"/>
      <c r="T58" s="44"/>
      <c r="U58" s="44"/>
      <c r="V58" s="44"/>
      <c r="W58" s="21"/>
      <c r="X58" s="21"/>
      <c r="Y58" s="21"/>
      <c r="Z58" s="21"/>
      <c r="AA58" s="21"/>
      <c r="AB58" s="21"/>
      <c r="AC58" s="21"/>
      <c r="AD58" s="21"/>
      <c r="AE58" s="21"/>
      <c r="AF58" s="159"/>
    </row>
    <row r="59" spans="1:32" s="1" customFormat="1" ht="3" customHeight="1">
      <c r="A59" s="1015" t="s">
        <v>12</v>
      </c>
      <c r="B59" s="1021"/>
      <c r="C59" s="1021"/>
      <c r="D59" s="1021"/>
      <c r="E59" s="1021"/>
      <c r="F59" s="131"/>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46"/>
    </row>
    <row r="60" spans="1:32" s="1" customFormat="1" ht="18" customHeight="1">
      <c r="A60" s="1007"/>
      <c r="B60" s="1008"/>
      <c r="C60" s="1008"/>
      <c r="D60" s="1008"/>
      <c r="E60" s="1008"/>
      <c r="F60" s="1042"/>
      <c r="G60" s="133"/>
      <c r="H60" s="950" t="s">
        <v>178</v>
      </c>
      <c r="I60" s="950"/>
      <c r="J60" s="950"/>
      <c r="K60" s="950"/>
      <c r="L60" s="133"/>
      <c r="M60" s="950" t="s">
        <v>183</v>
      </c>
      <c r="N60" s="950"/>
      <c r="O60" s="950"/>
      <c r="P60" s="950"/>
      <c r="Q60" s="136"/>
      <c r="R60" s="950" t="s">
        <v>228</v>
      </c>
      <c r="S60" s="950"/>
      <c r="T60" s="950"/>
      <c r="U60" s="950"/>
      <c r="V60" s="136"/>
      <c r="W60" s="950" t="s">
        <v>227</v>
      </c>
      <c r="X60" s="950"/>
      <c r="Y60" s="950"/>
      <c r="Z60" s="950"/>
      <c r="AA60" s="136"/>
      <c r="AB60" s="945" t="s">
        <v>226</v>
      </c>
      <c r="AC60" s="945"/>
      <c r="AD60" s="945"/>
      <c r="AE60" s="945"/>
      <c r="AF60" s="139"/>
    </row>
    <row r="61" spans="1:32" s="103" customFormat="1" ht="18" customHeight="1">
      <c r="A61" s="1007"/>
      <c r="B61" s="1008"/>
      <c r="C61" s="1008"/>
      <c r="D61" s="1008"/>
      <c r="E61" s="1008"/>
      <c r="F61" s="1041"/>
      <c r="G61" s="133"/>
      <c r="H61" s="947"/>
      <c r="I61" s="947"/>
      <c r="J61" s="947"/>
      <c r="K61" s="947"/>
      <c r="L61" s="133"/>
      <c r="M61" s="945" t="s">
        <v>225</v>
      </c>
      <c r="N61" s="945"/>
      <c r="O61" s="945"/>
      <c r="P61" s="945"/>
      <c r="Q61" s="136"/>
      <c r="R61" s="945" t="s">
        <v>224</v>
      </c>
      <c r="S61" s="945"/>
      <c r="T61" s="945"/>
      <c r="U61" s="945"/>
      <c r="V61" s="136"/>
      <c r="W61" s="945" t="s">
        <v>223</v>
      </c>
      <c r="X61" s="945"/>
      <c r="Y61" s="945"/>
      <c r="Z61" s="945"/>
      <c r="AA61" s="946"/>
      <c r="AB61" s="946"/>
      <c r="AC61" s="163"/>
      <c r="AD61" s="163"/>
      <c r="AE61" s="163"/>
      <c r="AF61" s="139"/>
    </row>
    <row r="62" spans="1:32" s="103" customFormat="1" ht="3" customHeight="1">
      <c r="A62" s="1009"/>
      <c r="B62" s="1010"/>
      <c r="C62" s="1010"/>
      <c r="D62" s="1010"/>
      <c r="E62" s="1010"/>
      <c r="F62" s="134"/>
      <c r="G62" s="44"/>
      <c r="H62" s="44"/>
      <c r="I62" s="44"/>
      <c r="J62" s="44"/>
      <c r="K62" s="44"/>
      <c r="L62" s="44"/>
      <c r="M62" s="44"/>
      <c r="N62" s="44"/>
      <c r="O62" s="44"/>
      <c r="P62" s="44"/>
      <c r="Q62" s="44"/>
      <c r="R62" s="44"/>
      <c r="S62" s="44"/>
      <c r="T62" s="44"/>
      <c r="U62" s="44"/>
      <c r="V62" s="44"/>
      <c r="W62" s="21"/>
      <c r="X62" s="21"/>
      <c r="Y62" s="21"/>
      <c r="Z62" s="21"/>
      <c r="AA62" s="21"/>
      <c r="AB62" s="21"/>
      <c r="AC62" s="21"/>
      <c r="AD62" s="21"/>
      <c r="AE62" s="21"/>
      <c r="AF62" s="159"/>
    </row>
    <row r="63" spans="1:32" s="103" customFormat="1" ht="3" customHeight="1">
      <c r="A63" s="1015" t="s">
        <v>222</v>
      </c>
      <c r="B63" s="1021"/>
      <c r="C63" s="1021"/>
      <c r="D63" s="1021"/>
      <c r="E63" s="1021"/>
      <c r="F63" s="135"/>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9"/>
    </row>
    <row r="64" spans="1:32" s="103" customFormat="1" ht="21.75" customHeight="1">
      <c r="A64" s="1007"/>
      <c r="B64" s="1008"/>
      <c r="C64" s="1008"/>
      <c r="D64" s="1008"/>
      <c r="E64" s="1008"/>
      <c r="F64" s="150"/>
      <c r="G64" s="133"/>
      <c r="H64" s="968"/>
      <c r="I64" s="968"/>
      <c r="J64" s="968"/>
      <c r="K64" s="133" t="s">
        <v>3</v>
      </c>
      <c r="L64" s="34"/>
      <c r="M64" s="34"/>
      <c r="N64" s="34"/>
      <c r="O64" s="34"/>
      <c r="P64" s="34"/>
      <c r="Q64" s="34"/>
      <c r="R64" s="34"/>
      <c r="S64" s="136"/>
      <c r="T64" s="34"/>
      <c r="U64" s="34"/>
      <c r="V64" s="34"/>
      <c r="W64" s="34"/>
      <c r="X64" s="34"/>
      <c r="Y64" s="136"/>
      <c r="Z64" s="34"/>
      <c r="AA64" s="34"/>
      <c r="AB64" s="34"/>
      <c r="AC64" s="34"/>
      <c r="AD64" s="34"/>
      <c r="AE64" s="136"/>
      <c r="AF64" s="139"/>
    </row>
    <row r="65" spans="1:32" s="103" customFormat="1" ht="3" customHeight="1">
      <c r="A65" s="1009"/>
      <c r="B65" s="1010"/>
      <c r="C65" s="1010"/>
      <c r="D65" s="1010"/>
      <c r="E65" s="1010"/>
      <c r="F65" s="134"/>
      <c r="G65" s="44"/>
      <c r="H65" s="44"/>
      <c r="I65" s="44"/>
      <c r="J65" s="44"/>
      <c r="K65" s="44"/>
      <c r="L65" s="44"/>
      <c r="M65" s="44"/>
      <c r="N65" s="44"/>
      <c r="O65" s="44"/>
      <c r="P65" s="44"/>
      <c r="Q65" s="44"/>
      <c r="R65" s="44"/>
      <c r="S65" s="44"/>
      <c r="T65" s="44"/>
      <c r="U65" s="44"/>
      <c r="V65" s="44"/>
      <c r="W65" s="21"/>
      <c r="X65" s="21"/>
      <c r="Y65" s="21"/>
      <c r="Z65" s="21"/>
      <c r="AA65" s="21"/>
      <c r="AB65" s="21"/>
      <c r="AC65" s="21"/>
      <c r="AD65" s="21"/>
      <c r="AE65" s="21"/>
      <c r="AF65" s="159"/>
    </row>
    <row r="66" spans="1:32" s="103" customFormat="1" ht="3" customHeight="1">
      <c r="A66" s="1015" t="s">
        <v>221</v>
      </c>
      <c r="B66" s="1021"/>
      <c r="C66" s="1021"/>
      <c r="D66" s="1021"/>
      <c r="E66" s="1021"/>
      <c r="F66" s="135"/>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9"/>
    </row>
    <row r="67" spans="1:32" s="103" customFormat="1" ht="18" customHeight="1">
      <c r="A67" s="1007"/>
      <c r="B67" s="1008"/>
      <c r="C67" s="1008"/>
      <c r="D67" s="1008"/>
      <c r="E67" s="1008"/>
      <c r="F67" s="1042"/>
      <c r="G67" s="133"/>
      <c r="H67" s="1043" t="s">
        <v>148</v>
      </c>
      <c r="I67" s="1044"/>
      <c r="J67" s="1044"/>
      <c r="K67" s="1044"/>
      <c r="L67" s="1044"/>
      <c r="M67" s="165"/>
      <c r="N67" s="1043" t="s">
        <v>220</v>
      </c>
      <c r="O67" s="1044"/>
      <c r="P67" s="1044"/>
      <c r="Q67" s="1044"/>
      <c r="R67" s="1044"/>
      <c r="S67" s="165"/>
      <c r="T67" s="1043" t="s">
        <v>219</v>
      </c>
      <c r="U67" s="1044"/>
      <c r="V67" s="1044"/>
      <c r="W67" s="1044"/>
      <c r="X67" s="1044"/>
      <c r="Y67" s="165"/>
      <c r="Z67" s="1043" t="s">
        <v>218</v>
      </c>
      <c r="AA67" s="1044"/>
      <c r="AB67" s="1044"/>
      <c r="AC67" s="1044"/>
      <c r="AD67" s="1044"/>
      <c r="AE67" s="166"/>
      <c r="AF67" s="139"/>
    </row>
    <row r="68" spans="1:32" s="103" customFormat="1" ht="18" customHeight="1">
      <c r="A68" s="1007"/>
      <c r="B68" s="1008"/>
      <c r="C68" s="1008"/>
      <c r="D68" s="1008"/>
      <c r="E68" s="1008"/>
      <c r="F68" s="1041"/>
      <c r="G68" s="133"/>
      <c r="H68" s="1043" t="s">
        <v>217</v>
      </c>
      <c r="I68" s="1044"/>
      <c r="J68" s="1044"/>
      <c r="K68" s="1044"/>
      <c r="L68" s="1044"/>
      <c r="M68" s="165"/>
      <c r="N68" s="1043" t="s">
        <v>216</v>
      </c>
      <c r="O68" s="1044"/>
      <c r="P68" s="1044"/>
      <c r="Q68" s="1044"/>
      <c r="R68" s="1044"/>
      <c r="S68" s="165"/>
      <c r="T68" s="1043" t="s">
        <v>215</v>
      </c>
      <c r="U68" s="1044"/>
      <c r="V68" s="1044"/>
      <c r="W68" s="1044"/>
      <c r="X68" s="1044"/>
      <c r="Y68" s="165"/>
      <c r="Z68" s="1043" t="s">
        <v>214</v>
      </c>
      <c r="AA68" s="1044"/>
      <c r="AB68" s="1044"/>
      <c r="AC68" s="1044"/>
      <c r="AD68" s="1044"/>
      <c r="AE68" s="948"/>
      <c r="AF68" s="139"/>
    </row>
    <row r="69" spans="1:32" s="103" customFormat="1" ht="3" customHeight="1">
      <c r="A69" s="1009"/>
      <c r="B69" s="1010"/>
      <c r="C69" s="1010"/>
      <c r="D69" s="1010"/>
      <c r="E69" s="1010"/>
      <c r="F69" s="134"/>
      <c r="G69" s="44"/>
      <c r="H69" s="44"/>
      <c r="I69" s="44"/>
      <c r="J69" s="44"/>
      <c r="K69" s="44"/>
      <c r="L69" s="44"/>
      <c r="M69" s="44"/>
      <c r="N69" s="44"/>
      <c r="O69" s="44"/>
      <c r="P69" s="44"/>
      <c r="Q69" s="44"/>
      <c r="R69" s="44"/>
      <c r="S69" s="44"/>
      <c r="T69" s="44"/>
      <c r="U69" s="44"/>
      <c r="V69" s="44"/>
      <c r="W69" s="21"/>
      <c r="X69" s="21"/>
      <c r="Y69" s="21"/>
      <c r="Z69" s="21"/>
      <c r="AA69" s="21"/>
      <c r="AB69" s="21"/>
      <c r="AC69" s="21"/>
      <c r="AD69" s="21"/>
      <c r="AE69" s="21"/>
      <c r="AF69" s="159"/>
    </row>
    <row r="70" spans="1:32" s="103" customFormat="1" ht="3" customHeight="1">
      <c r="A70" s="1015" t="s">
        <v>213</v>
      </c>
      <c r="B70" s="1021"/>
      <c r="C70" s="1021"/>
      <c r="D70" s="1021"/>
      <c r="E70" s="1021"/>
      <c r="F70" s="135"/>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9"/>
    </row>
    <row r="71" spans="1:32" s="103" customFormat="1" ht="21.75" customHeight="1">
      <c r="A71" s="1007"/>
      <c r="B71" s="1008"/>
      <c r="C71" s="1008"/>
      <c r="D71" s="1008"/>
      <c r="E71" s="1008"/>
      <c r="F71" s="135"/>
      <c r="G71" s="133"/>
      <c r="H71" s="950" t="s">
        <v>178</v>
      </c>
      <c r="I71" s="950"/>
      <c r="J71" s="950"/>
      <c r="K71" s="950"/>
      <c r="L71" s="133"/>
      <c r="M71" s="950" t="s">
        <v>100</v>
      </c>
      <c r="N71" s="950"/>
      <c r="O71" s="950"/>
      <c r="P71" s="950"/>
      <c r="Q71" s="136"/>
      <c r="R71" s="136"/>
      <c r="S71" s="136"/>
      <c r="T71" s="136"/>
      <c r="U71" s="136"/>
      <c r="V71" s="136"/>
      <c r="W71" s="136"/>
      <c r="X71" s="136"/>
      <c r="Y71" s="136"/>
      <c r="Z71" s="136"/>
      <c r="AA71" s="136"/>
      <c r="AB71" s="163"/>
      <c r="AC71" s="163"/>
      <c r="AD71" s="163"/>
      <c r="AE71" s="163"/>
      <c r="AF71" s="139"/>
    </row>
    <row r="72" spans="1:32" s="103" customFormat="1" ht="3" customHeight="1">
      <c r="A72" s="1009"/>
      <c r="B72" s="1010"/>
      <c r="C72" s="1010"/>
      <c r="D72" s="1010"/>
      <c r="E72" s="1010"/>
      <c r="F72" s="134"/>
      <c r="G72" s="44"/>
      <c r="H72" s="44"/>
      <c r="I72" s="44"/>
      <c r="J72" s="44"/>
      <c r="K72" s="44"/>
      <c r="L72" s="44"/>
      <c r="M72" s="44"/>
      <c r="N72" s="44"/>
      <c r="O72" s="44"/>
      <c r="P72" s="44"/>
      <c r="Q72" s="44"/>
      <c r="R72" s="44"/>
      <c r="S72" s="44"/>
      <c r="T72" s="44"/>
      <c r="U72" s="44"/>
      <c r="V72" s="44"/>
      <c r="W72" s="21"/>
      <c r="X72" s="21"/>
      <c r="Y72" s="21"/>
      <c r="Z72" s="21"/>
      <c r="AA72" s="21"/>
      <c r="AB72" s="21"/>
      <c r="AC72" s="21"/>
      <c r="AD72" s="21"/>
      <c r="AE72" s="21"/>
      <c r="AF72" s="159"/>
    </row>
    <row r="73" spans="1:32" s="103" customFormat="1" ht="3" customHeight="1">
      <c r="A73" s="167"/>
      <c r="B73" s="168"/>
      <c r="C73" s="168"/>
      <c r="D73" s="168"/>
      <c r="E73" s="168"/>
      <c r="F73" s="148"/>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146"/>
    </row>
    <row r="74" spans="1:32" s="103" customFormat="1" ht="21.75" customHeight="1">
      <c r="A74" s="1007" t="s">
        <v>212</v>
      </c>
      <c r="B74" s="1008"/>
      <c r="C74" s="1008"/>
      <c r="D74" s="1008"/>
      <c r="E74" s="1008"/>
      <c r="F74" s="135"/>
      <c r="G74" s="136"/>
      <c r="H74" s="950" t="s">
        <v>178</v>
      </c>
      <c r="I74" s="950"/>
      <c r="J74" s="950"/>
      <c r="K74" s="950"/>
      <c r="L74" s="133"/>
      <c r="M74" s="950" t="s">
        <v>100</v>
      </c>
      <c r="N74" s="950"/>
      <c r="O74" s="950"/>
      <c r="P74" s="950"/>
      <c r="Q74" s="136"/>
      <c r="R74" s="136"/>
      <c r="S74" s="136"/>
      <c r="T74" s="136"/>
      <c r="U74" s="136"/>
      <c r="V74" s="136"/>
      <c r="W74" s="136"/>
      <c r="X74" s="136"/>
      <c r="Y74" s="136"/>
      <c r="Z74" s="136"/>
      <c r="AA74" s="136"/>
      <c r="AB74" s="163"/>
      <c r="AC74" s="163"/>
      <c r="AD74" s="163"/>
      <c r="AE74" s="163"/>
      <c r="AF74" s="139"/>
    </row>
    <row r="75" spans="1:32" s="103" customFormat="1" ht="3" customHeight="1">
      <c r="A75" s="169"/>
      <c r="B75" s="170"/>
      <c r="C75" s="170"/>
      <c r="D75" s="170"/>
      <c r="E75" s="170"/>
      <c r="F75" s="171"/>
      <c r="G75" s="44"/>
      <c r="H75" s="44"/>
      <c r="I75" s="44"/>
      <c r="J75" s="44"/>
      <c r="K75" s="44"/>
      <c r="L75" s="44"/>
      <c r="M75" s="44"/>
      <c r="N75" s="44"/>
      <c r="O75" s="44"/>
      <c r="P75" s="44"/>
      <c r="Q75" s="44"/>
      <c r="R75" s="44"/>
      <c r="S75" s="44"/>
      <c r="T75" s="44"/>
      <c r="U75" s="44"/>
      <c r="V75" s="44"/>
      <c r="W75" s="21"/>
      <c r="X75" s="21"/>
      <c r="Y75" s="21"/>
      <c r="Z75" s="21"/>
      <c r="AA75" s="21"/>
      <c r="AB75" s="21"/>
      <c r="AC75" s="21"/>
      <c r="AD75" s="21"/>
      <c r="AE75" s="21"/>
      <c r="AF75" s="159"/>
    </row>
    <row r="76" spans="1:32" s="103" customFormat="1" ht="3" customHeight="1">
      <c r="A76" s="1015" t="s">
        <v>137</v>
      </c>
      <c r="B76" s="1004"/>
      <c r="C76" s="1004"/>
      <c r="D76" s="1004"/>
      <c r="E76" s="1004"/>
      <c r="F76" s="151"/>
      <c r="G76" s="23"/>
      <c r="H76" s="42"/>
      <c r="I76" s="42"/>
      <c r="J76" s="42"/>
      <c r="K76" s="42"/>
      <c r="L76" s="42"/>
      <c r="M76" s="42"/>
      <c r="N76" s="42"/>
      <c r="O76" s="42"/>
      <c r="P76" s="42"/>
      <c r="Q76" s="42"/>
      <c r="R76" s="42"/>
      <c r="S76" s="42"/>
      <c r="T76" s="42"/>
      <c r="U76" s="42"/>
      <c r="V76" s="42"/>
      <c r="W76" s="42"/>
      <c r="X76" s="42"/>
      <c r="Y76" s="42"/>
      <c r="Z76" s="42"/>
      <c r="AA76" s="42"/>
      <c r="AB76" s="42"/>
      <c r="AC76" s="42"/>
      <c r="AD76" s="42"/>
      <c r="AE76" s="42"/>
      <c r="AF76" s="146"/>
    </row>
    <row r="77" spans="1:32" s="103" customFormat="1" ht="21.75" customHeight="1">
      <c r="A77" s="1005"/>
      <c r="B77" s="1006"/>
      <c r="C77" s="1006"/>
      <c r="D77" s="1006"/>
      <c r="E77" s="1006"/>
      <c r="F77" s="153"/>
      <c r="G77" s="164"/>
      <c r="H77" s="950" t="s">
        <v>178</v>
      </c>
      <c r="I77" s="950"/>
      <c r="J77" s="950"/>
      <c r="K77" s="950"/>
      <c r="L77" s="133"/>
      <c r="M77" s="950" t="s">
        <v>100</v>
      </c>
      <c r="N77" s="950"/>
      <c r="O77" s="950"/>
      <c r="P77" s="950"/>
      <c r="Q77" s="136"/>
      <c r="R77" s="136"/>
      <c r="S77" s="136"/>
      <c r="T77" s="136"/>
      <c r="U77" s="136"/>
      <c r="V77" s="136"/>
      <c r="W77" s="136"/>
      <c r="X77" s="136"/>
      <c r="Y77" s="136"/>
      <c r="Z77" s="136"/>
      <c r="AA77" s="136"/>
      <c r="AB77" s="136"/>
      <c r="AC77" s="136"/>
      <c r="AD77" s="136"/>
      <c r="AE77" s="136"/>
      <c r="AF77" s="139"/>
    </row>
    <row r="78" spans="1:32" s="103" customFormat="1" ht="3" customHeight="1">
      <c r="A78" s="1026"/>
      <c r="B78" s="1027"/>
      <c r="C78" s="1027"/>
      <c r="D78" s="1027"/>
      <c r="E78" s="1027"/>
      <c r="F78" s="157"/>
      <c r="G78" s="22"/>
      <c r="H78" s="44"/>
      <c r="I78" s="44"/>
      <c r="J78" s="44"/>
      <c r="K78" s="44"/>
      <c r="L78" s="44"/>
      <c r="M78" s="44"/>
      <c r="N78" s="44"/>
      <c r="O78" s="44"/>
      <c r="P78" s="44"/>
      <c r="Q78" s="44"/>
      <c r="R78" s="44"/>
      <c r="S78" s="44"/>
      <c r="T78" s="44"/>
      <c r="U78" s="44"/>
      <c r="V78" s="44"/>
      <c r="W78" s="44"/>
      <c r="X78" s="44"/>
      <c r="Y78" s="44"/>
      <c r="Z78" s="44"/>
      <c r="AA78" s="44"/>
      <c r="AB78" s="44"/>
      <c r="AC78" s="44"/>
      <c r="AD78" s="44"/>
      <c r="AE78" s="44"/>
      <c r="AF78" s="143"/>
    </row>
    <row r="79" spans="1:32" s="103" customFormat="1" ht="3" customHeight="1">
      <c r="A79" s="1015" t="s">
        <v>211</v>
      </c>
      <c r="B79" s="1021"/>
      <c r="C79" s="1021"/>
      <c r="D79" s="1021"/>
      <c r="E79" s="1021"/>
      <c r="F79" s="135"/>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9"/>
    </row>
    <row r="80" spans="1:32" s="103" customFormat="1" ht="21.75" customHeight="1">
      <c r="A80" s="1007"/>
      <c r="B80" s="1008"/>
      <c r="C80" s="1008"/>
      <c r="D80" s="1008"/>
      <c r="E80" s="1008"/>
      <c r="F80" s="135"/>
      <c r="G80" s="133"/>
      <c r="H80" s="950" t="s">
        <v>178</v>
      </c>
      <c r="I80" s="950"/>
      <c r="J80" s="950"/>
      <c r="K80" s="950"/>
      <c r="L80" s="133"/>
      <c r="M80" s="950" t="s">
        <v>100</v>
      </c>
      <c r="N80" s="950"/>
      <c r="O80" s="950"/>
      <c r="P80" s="950"/>
      <c r="Q80" s="136"/>
      <c r="R80" s="136"/>
      <c r="S80" s="136"/>
      <c r="T80" s="136"/>
      <c r="U80" s="136"/>
      <c r="V80" s="136"/>
      <c r="W80" s="136"/>
      <c r="X80" s="136"/>
      <c r="Y80" s="136"/>
      <c r="Z80" s="136"/>
      <c r="AA80" s="136"/>
      <c r="AB80" s="163"/>
      <c r="AC80" s="163"/>
      <c r="AD80" s="163"/>
      <c r="AE80" s="163"/>
      <c r="AF80" s="139"/>
    </row>
    <row r="81" spans="1:32" s="103" customFormat="1" ht="3" customHeight="1">
      <c r="A81" s="1009"/>
      <c r="B81" s="1010"/>
      <c r="C81" s="1010"/>
      <c r="D81" s="1010"/>
      <c r="E81" s="1010"/>
      <c r="F81" s="134"/>
      <c r="G81" s="44"/>
      <c r="H81" s="44"/>
      <c r="I81" s="44"/>
      <c r="J81" s="44"/>
      <c r="K81" s="44"/>
      <c r="L81" s="44"/>
      <c r="M81" s="44"/>
      <c r="N81" s="44"/>
      <c r="O81" s="44"/>
      <c r="P81" s="44"/>
      <c r="Q81" s="44"/>
      <c r="R81" s="44"/>
      <c r="S81" s="44"/>
      <c r="T81" s="44"/>
      <c r="U81" s="44"/>
      <c r="V81" s="44"/>
      <c r="W81" s="21"/>
      <c r="X81" s="21"/>
      <c r="Y81" s="21"/>
      <c r="Z81" s="21"/>
      <c r="AA81" s="21"/>
      <c r="AB81" s="21"/>
      <c r="AC81" s="21"/>
      <c r="AD81" s="21"/>
      <c r="AE81" s="21"/>
      <c r="AF81" s="159"/>
    </row>
    <row r="82" spans="1:32" s="103" customFormat="1" ht="3" customHeight="1">
      <c r="A82" s="1015" t="s">
        <v>104</v>
      </c>
      <c r="B82" s="1021"/>
      <c r="C82" s="1021"/>
      <c r="D82" s="1021"/>
      <c r="E82" s="1021"/>
      <c r="F82" s="135"/>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9"/>
    </row>
    <row r="83" spans="1:32" s="103" customFormat="1" ht="21.75" customHeight="1">
      <c r="A83" s="1007"/>
      <c r="B83" s="1008"/>
      <c r="C83" s="1008"/>
      <c r="D83" s="1008"/>
      <c r="E83" s="1008"/>
      <c r="F83" s="135"/>
      <c r="G83" s="133"/>
      <c r="H83" s="950" t="s">
        <v>178</v>
      </c>
      <c r="I83" s="950"/>
      <c r="J83" s="950"/>
      <c r="K83" s="950"/>
      <c r="L83" s="133"/>
      <c r="M83" s="950" t="s">
        <v>100</v>
      </c>
      <c r="N83" s="950"/>
      <c r="O83" s="950"/>
      <c r="P83" s="950"/>
      <c r="Q83" s="136"/>
      <c r="R83" s="136"/>
      <c r="S83" s="136"/>
      <c r="T83" s="136"/>
      <c r="U83" s="136"/>
      <c r="V83" s="136"/>
      <c r="W83" s="136"/>
      <c r="X83" s="136"/>
      <c r="Y83" s="136"/>
      <c r="Z83" s="136"/>
      <c r="AA83" s="136"/>
      <c r="AB83" s="163"/>
      <c r="AC83" s="163"/>
      <c r="AD83" s="163"/>
      <c r="AE83" s="163"/>
      <c r="AF83" s="139"/>
    </row>
    <row r="84" spans="1:32" s="103" customFormat="1" ht="3" customHeight="1">
      <c r="A84" s="1009"/>
      <c r="B84" s="1010"/>
      <c r="C84" s="1010"/>
      <c r="D84" s="1010"/>
      <c r="E84" s="1010"/>
      <c r="F84" s="134"/>
      <c r="G84" s="44"/>
      <c r="H84" s="44"/>
      <c r="I84" s="44"/>
      <c r="J84" s="44"/>
      <c r="K84" s="44"/>
      <c r="L84" s="44"/>
      <c r="M84" s="44"/>
      <c r="N84" s="44"/>
      <c r="O84" s="44"/>
      <c r="P84" s="44"/>
      <c r="Q84" s="44"/>
      <c r="R84" s="44"/>
      <c r="S84" s="44"/>
      <c r="T84" s="44"/>
      <c r="U84" s="44"/>
      <c r="V84" s="44"/>
      <c r="W84" s="21"/>
      <c r="X84" s="21"/>
      <c r="Y84" s="21"/>
      <c r="Z84" s="21"/>
      <c r="AA84" s="21"/>
      <c r="AB84" s="21"/>
      <c r="AC84" s="21"/>
      <c r="AD84" s="21"/>
      <c r="AE84" s="21"/>
      <c r="AF84" s="159"/>
    </row>
    <row r="85" spans="1:32" s="103" customFormat="1" ht="3" customHeight="1">
      <c r="A85" s="1015" t="s">
        <v>210</v>
      </c>
      <c r="B85" s="1021"/>
      <c r="C85" s="1021"/>
      <c r="D85" s="1021"/>
      <c r="E85" s="1021"/>
      <c r="F85" s="135"/>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9"/>
    </row>
    <row r="86" spans="1:32" s="103" customFormat="1" ht="21.75" customHeight="1">
      <c r="A86" s="1007"/>
      <c r="B86" s="1008"/>
      <c r="C86" s="1008"/>
      <c r="D86" s="1008"/>
      <c r="E86" s="1008"/>
      <c r="F86" s="135"/>
      <c r="G86" s="133"/>
      <c r="H86" s="950" t="s">
        <v>178</v>
      </c>
      <c r="I86" s="950"/>
      <c r="J86" s="950"/>
      <c r="K86" s="950"/>
      <c r="L86" s="133"/>
      <c r="M86" s="950" t="s">
        <v>100</v>
      </c>
      <c r="N86" s="950"/>
      <c r="O86" s="950"/>
      <c r="P86" s="950"/>
      <c r="Q86" s="136"/>
      <c r="R86" s="136"/>
      <c r="S86" s="136"/>
      <c r="T86" s="136"/>
      <c r="U86" s="136"/>
      <c r="V86" s="136"/>
      <c r="W86" s="136"/>
      <c r="X86" s="136"/>
      <c r="Y86" s="136"/>
      <c r="Z86" s="136"/>
      <c r="AA86" s="136"/>
      <c r="AB86" s="163"/>
      <c r="AC86" s="163"/>
      <c r="AD86" s="163"/>
      <c r="AE86" s="163"/>
      <c r="AF86" s="139"/>
    </row>
    <row r="87" spans="1:32" s="103" customFormat="1" ht="3" customHeight="1">
      <c r="A87" s="1009"/>
      <c r="B87" s="1010"/>
      <c r="C87" s="1010"/>
      <c r="D87" s="1010"/>
      <c r="E87" s="1010"/>
      <c r="F87" s="134"/>
      <c r="G87" s="44"/>
      <c r="H87" s="44"/>
      <c r="I87" s="44"/>
      <c r="J87" s="44"/>
      <c r="K87" s="44"/>
      <c r="L87" s="44"/>
      <c r="M87" s="44"/>
      <c r="N87" s="44"/>
      <c r="O87" s="44"/>
      <c r="P87" s="44"/>
      <c r="Q87" s="44"/>
      <c r="R87" s="44"/>
      <c r="S87" s="44"/>
      <c r="T87" s="44"/>
      <c r="U87" s="44"/>
      <c r="V87" s="44"/>
      <c r="W87" s="21"/>
      <c r="X87" s="21"/>
      <c r="Y87" s="21"/>
      <c r="Z87" s="21"/>
      <c r="AA87" s="21"/>
      <c r="AB87" s="21"/>
      <c r="AC87" s="21"/>
      <c r="AD87" s="21"/>
      <c r="AE87" s="21"/>
      <c r="AF87" s="159"/>
    </row>
    <row r="88" spans="1:32" s="103" customFormat="1" ht="3" customHeight="1">
      <c r="A88" s="1015" t="s">
        <v>149</v>
      </c>
      <c r="B88" s="1021"/>
      <c r="C88" s="1021"/>
      <c r="D88" s="1021"/>
      <c r="E88" s="1021"/>
      <c r="F88" s="135"/>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9"/>
    </row>
    <row r="89" spans="1:32" s="103" customFormat="1" ht="21.75" customHeight="1">
      <c r="A89" s="1007"/>
      <c r="B89" s="1008"/>
      <c r="C89" s="1008"/>
      <c r="D89" s="1008"/>
      <c r="E89" s="1008"/>
      <c r="F89" s="135"/>
      <c r="G89" s="133"/>
      <c r="H89" s="950" t="s">
        <v>178</v>
      </c>
      <c r="I89" s="950"/>
      <c r="J89" s="950"/>
      <c r="K89" s="950"/>
      <c r="L89" s="133"/>
      <c r="M89" s="950" t="s">
        <v>100</v>
      </c>
      <c r="N89" s="950"/>
      <c r="O89" s="950"/>
      <c r="P89" s="950"/>
      <c r="Q89" s="136"/>
      <c r="R89" s="136"/>
      <c r="S89" s="136"/>
      <c r="T89" s="136"/>
      <c r="U89" s="136"/>
      <c r="V89" s="136"/>
      <c r="W89" s="136"/>
      <c r="X89" s="136"/>
      <c r="Y89" s="136"/>
      <c r="Z89" s="136"/>
      <c r="AA89" s="136"/>
      <c r="AB89" s="163"/>
      <c r="AC89" s="163"/>
      <c r="AD89" s="163"/>
      <c r="AE89" s="163"/>
      <c r="AF89" s="139"/>
    </row>
    <row r="90" spans="1:32" s="103" customFormat="1" ht="3" customHeight="1">
      <c r="A90" s="1009"/>
      <c r="B90" s="1010"/>
      <c r="C90" s="1010"/>
      <c r="D90" s="1010"/>
      <c r="E90" s="1010"/>
      <c r="F90" s="134"/>
      <c r="G90" s="44"/>
      <c r="H90" s="44"/>
      <c r="I90" s="44"/>
      <c r="J90" s="44"/>
      <c r="K90" s="44"/>
      <c r="L90" s="44"/>
      <c r="M90" s="44"/>
      <c r="N90" s="44"/>
      <c r="O90" s="44"/>
      <c r="P90" s="44"/>
      <c r="Q90" s="44"/>
      <c r="R90" s="44"/>
      <c r="S90" s="44"/>
      <c r="T90" s="44"/>
      <c r="U90" s="44"/>
      <c r="V90" s="44"/>
      <c r="W90" s="21"/>
      <c r="X90" s="21"/>
      <c r="Y90" s="21"/>
      <c r="Z90" s="21"/>
      <c r="AA90" s="21"/>
      <c r="AB90" s="21"/>
      <c r="AC90" s="21"/>
      <c r="AD90" s="21"/>
      <c r="AE90" s="21"/>
      <c r="AF90" s="159"/>
    </row>
    <row r="91" spans="1:32" s="103" customFormat="1" ht="3" customHeight="1">
      <c r="A91" s="1015" t="s">
        <v>85</v>
      </c>
      <c r="B91" s="1021"/>
      <c r="C91" s="1021"/>
      <c r="D91" s="1021"/>
      <c r="E91" s="1021"/>
      <c r="F91" s="135"/>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9"/>
    </row>
    <row r="92" spans="1:32" s="103" customFormat="1" ht="21.75" customHeight="1">
      <c r="A92" s="1007"/>
      <c r="B92" s="1008"/>
      <c r="C92" s="1008"/>
      <c r="D92" s="1008"/>
      <c r="E92" s="1008"/>
      <c r="F92" s="135"/>
      <c r="G92" s="133"/>
      <c r="H92" s="950" t="s">
        <v>178</v>
      </c>
      <c r="I92" s="950"/>
      <c r="J92" s="950"/>
      <c r="K92" s="950"/>
      <c r="L92" s="133"/>
      <c r="M92" s="950" t="s">
        <v>100</v>
      </c>
      <c r="N92" s="950"/>
      <c r="O92" s="950"/>
      <c r="P92" s="950"/>
      <c r="Q92" s="136"/>
      <c r="R92" s="136"/>
      <c r="S92" s="136"/>
      <c r="T92" s="136"/>
      <c r="U92" s="136"/>
      <c r="V92" s="136"/>
      <c r="W92" s="136"/>
      <c r="X92" s="136"/>
      <c r="Y92" s="136"/>
      <c r="Z92" s="136"/>
      <c r="AA92" s="136"/>
      <c r="AB92" s="163"/>
      <c r="AC92" s="163"/>
      <c r="AD92" s="163"/>
      <c r="AE92" s="163"/>
      <c r="AF92" s="139"/>
    </row>
    <row r="93" spans="1:32" s="103" customFormat="1" ht="3" customHeight="1">
      <c r="A93" s="1009"/>
      <c r="B93" s="1010"/>
      <c r="C93" s="1010"/>
      <c r="D93" s="1010"/>
      <c r="E93" s="1010"/>
      <c r="F93" s="134"/>
      <c r="G93" s="44"/>
      <c r="H93" s="44"/>
      <c r="I93" s="44"/>
      <c r="J93" s="44"/>
      <c r="K93" s="44"/>
      <c r="L93" s="44"/>
      <c r="M93" s="44"/>
      <c r="N93" s="44"/>
      <c r="O93" s="44"/>
      <c r="P93" s="44"/>
      <c r="Q93" s="44"/>
      <c r="R93" s="44"/>
      <c r="S93" s="44"/>
      <c r="T93" s="44"/>
      <c r="U93" s="44"/>
      <c r="V93" s="44"/>
      <c r="W93" s="21"/>
      <c r="X93" s="21"/>
      <c r="Y93" s="21"/>
      <c r="Z93" s="21"/>
      <c r="AA93" s="21"/>
      <c r="AB93" s="21"/>
      <c r="AC93" s="21"/>
      <c r="AD93" s="21"/>
      <c r="AE93" s="21"/>
      <c r="AF93" s="159"/>
    </row>
    <row r="94" spans="1:32" s="103" customFormat="1" ht="3" customHeight="1">
      <c r="A94" s="1015" t="s">
        <v>209</v>
      </c>
      <c r="B94" s="1021"/>
      <c r="C94" s="1021"/>
      <c r="D94" s="1021"/>
      <c r="E94" s="1021"/>
      <c r="F94" s="135"/>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9"/>
    </row>
    <row r="95" spans="1:32" s="103" customFormat="1" ht="21.75" customHeight="1">
      <c r="A95" s="1007"/>
      <c r="B95" s="1008"/>
      <c r="C95" s="1008"/>
      <c r="D95" s="1008"/>
      <c r="E95" s="1008"/>
      <c r="F95" s="135"/>
      <c r="G95" s="133"/>
      <c r="H95" s="950" t="s">
        <v>178</v>
      </c>
      <c r="I95" s="950"/>
      <c r="J95" s="950"/>
      <c r="K95" s="950"/>
      <c r="L95" s="133"/>
      <c r="M95" s="950" t="s">
        <v>100</v>
      </c>
      <c r="N95" s="950"/>
      <c r="O95" s="950"/>
      <c r="P95" s="950"/>
      <c r="Q95" s="136"/>
      <c r="R95" s="136"/>
      <c r="S95" s="136"/>
      <c r="T95" s="136"/>
      <c r="U95" s="136"/>
      <c r="V95" s="136"/>
      <c r="W95" s="136"/>
      <c r="X95" s="136"/>
      <c r="Y95" s="136"/>
      <c r="Z95" s="136"/>
      <c r="AA95" s="136"/>
      <c r="AB95" s="163"/>
      <c r="AC95" s="163"/>
      <c r="AD95" s="163"/>
      <c r="AE95" s="163"/>
      <c r="AF95" s="139"/>
    </row>
    <row r="96" spans="1:32" s="103" customFormat="1" ht="3" customHeight="1">
      <c r="A96" s="1009"/>
      <c r="B96" s="1010"/>
      <c r="C96" s="1010"/>
      <c r="D96" s="1010"/>
      <c r="E96" s="1010"/>
      <c r="F96" s="134"/>
      <c r="G96" s="44"/>
      <c r="H96" s="44"/>
      <c r="I96" s="44"/>
      <c r="J96" s="44"/>
      <c r="K96" s="44"/>
      <c r="L96" s="44"/>
      <c r="M96" s="44"/>
      <c r="N96" s="44"/>
      <c r="O96" s="44"/>
      <c r="P96" s="44"/>
      <c r="Q96" s="44"/>
      <c r="R96" s="44"/>
      <c r="S96" s="44"/>
      <c r="T96" s="44"/>
      <c r="U96" s="44"/>
      <c r="V96" s="44"/>
      <c r="W96" s="21"/>
      <c r="X96" s="21"/>
      <c r="Y96" s="21"/>
      <c r="Z96" s="21"/>
      <c r="AA96" s="21"/>
      <c r="AB96" s="21"/>
      <c r="AC96" s="21"/>
      <c r="AD96" s="21"/>
      <c r="AE96" s="21"/>
      <c r="AF96" s="159"/>
    </row>
    <row r="97" spans="1:38" s="1" customFormat="1" ht="3" customHeight="1">
      <c r="A97" s="1015" t="s">
        <v>208</v>
      </c>
      <c r="B97" s="1021"/>
      <c r="C97" s="1021"/>
      <c r="D97" s="1021"/>
      <c r="E97" s="1021"/>
      <c r="F97" s="131"/>
      <c r="G97" s="42"/>
      <c r="H97" s="42"/>
      <c r="I97" s="42"/>
      <c r="J97" s="42"/>
      <c r="K97" s="42"/>
      <c r="L97" s="42"/>
      <c r="M97" s="42"/>
      <c r="N97" s="42"/>
      <c r="O97" s="42"/>
      <c r="P97" s="42"/>
      <c r="Q97" s="966"/>
      <c r="R97" s="966"/>
      <c r="S97" s="966"/>
      <c r="T97" s="966"/>
      <c r="U97" s="966"/>
      <c r="V97" s="966"/>
      <c r="W97" s="966"/>
      <c r="X97" s="966"/>
      <c r="Y97" s="966"/>
      <c r="Z97" s="966"/>
      <c r="AA97" s="966"/>
      <c r="AB97" s="966"/>
      <c r="AC97" s="966"/>
      <c r="AD97" s="966"/>
      <c r="AE97" s="966"/>
      <c r="AF97" s="967"/>
    </row>
    <row r="98" spans="1:38" s="1" customFormat="1" ht="21.75" customHeight="1">
      <c r="A98" s="1007"/>
      <c r="B98" s="1008"/>
      <c r="C98" s="1008"/>
      <c r="D98" s="1008"/>
      <c r="E98" s="1008"/>
      <c r="F98" s="132"/>
      <c r="G98" s="133"/>
      <c r="H98" s="950" t="s">
        <v>207</v>
      </c>
      <c r="I98" s="950"/>
      <c r="J98" s="950"/>
      <c r="K98" s="950"/>
      <c r="L98" s="133"/>
      <c r="M98" s="950" t="s">
        <v>185</v>
      </c>
      <c r="N98" s="950"/>
      <c r="O98" s="950"/>
      <c r="P98" s="950"/>
      <c r="Q98" s="1011"/>
      <c r="R98" s="1011"/>
      <c r="S98" s="1011"/>
      <c r="T98" s="1011"/>
      <c r="U98" s="1011"/>
      <c r="V98" s="1011"/>
      <c r="W98" s="1011"/>
      <c r="X98" s="1011"/>
      <c r="Y98" s="1011"/>
      <c r="Z98" s="1011"/>
      <c r="AA98" s="1011"/>
      <c r="AB98" s="1011"/>
      <c r="AC98" s="1011"/>
      <c r="AD98" s="1011"/>
      <c r="AE98" s="1011"/>
      <c r="AF98" s="1012"/>
      <c r="AG98" s="101"/>
      <c r="AH98" s="102"/>
      <c r="AI98" s="101"/>
    </row>
    <row r="99" spans="1:38" s="1" customFormat="1" ht="3" customHeight="1">
      <c r="A99" s="1009"/>
      <c r="B99" s="1010"/>
      <c r="C99" s="1010"/>
      <c r="D99" s="1010"/>
      <c r="E99" s="1010"/>
      <c r="F99" s="134"/>
      <c r="G99" s="44"/>
      <c r="H99" s="44"/>
      <c r="I99" s="44"/>
      <c r="J99" s="44"/>
      <c r="K99" s="44"/>
      <c r="L99" s="44"/>
      <c r="M99" s="44"/>
      <c r="N99" s="44"/>
      <c r="O99" s="44"/>
      <c r="P99" s="44"/>
      <c r="Q99" s="1013"/>
      <c r="R99" s="1013"/>
      <c r="S99" s="1013"/>
      <c r="T99" s="1013"/>
      <c r="U99" s="1013"/>
      <c r="V99" s="1013"/>
      <c r="W99" s="1013"/>
      <c r="X99" s="1013"/>
      <c r="Y99" s="1013"/>
      <c r="Z99" s="1013"/>
      <c r="AA99" s="1013"/>
      <c r="AB99" s="1013"/>
      <c r="AC99" s="1013"/>
      <c r="AD99" s="1013"/>
      <c r="AE99" s="1013"/>
      <c r="AF99" s="1014"/>
    </row>
    <row r="100" spans="1:38" s="1" customFormat="1" ht="3" customHeight="1">
      <c r="A100" s="1015" t="s">
        <v>206</v>
      </c>
      <c r="B100" s="1021"/>
      <c r="C100" s="1021"/>
      <c r="D100" s="1021"/>
      <c r="E100" s="1021"/>
      <c r="F100" s="131"/>
      <c r="G100" s="42"/>
      <c r="H100" s="42"/>
      <c r="I100" s="42"/>
      <c r="J100" s="42"/>
      <c r="K100" s="42"/>
      <c r="L100" s="42"/>
      <c r="M100" s="42"/>
      <c r="N100" s="42"/>
      <c r="O100" s="42"/>
      <c r="P100" s="42"/>
      <c r="Q100" s="966"/>
      <c r="R100" s="966"/>
      <c r="S100" s="966"/>
      <c r="T100" s="966"/>
      <c r="U100" s="966"/>
      <c r="V100" s="966"/>
      <c r="W100" s="966"/>
      <c r="X100" s="966"/>
      <c r="Y100" s="966"/>
      <c r="Z100" s="966"/>
      <c r="AA100" s="966"/>
      <c r="AB100" s="966"/>
      <c r="AC100" s="966"/>
      <c r="AD100" s="966"/>
      <c r="AE100" s="966"/>
      <c r="AF100" s="967"/>
    </row>
    <row r="101" spans="1:38" s="1" customFormat="1" ht="21.75" customHeight="1">
      <c r="A101" s="1007"/>
      <c r="B101" s="1008"/>
      <c r="C101" s="1008"/>
      <c r="D101" s="1008"/>
      <c r="E101" s="1008"/>
      <c r="F101" s="132"/>
      <c r="G101" s="133"/>
      <c r="H101" s="950" t="s">
        <v>178</v>
      </c>
      <c r="I101" s="950"/>
      <c r="J101" s="950"/>
      <c r="K101" s="950"/>
      <c r="L101" s="133"/>
      <c r="M101" s="950" t="s">
        <v>100</v>
      </c>
      <c r="N101" s="950"/>
      <c r="O101" s="950"/>
      <c r="P101" s="950"/>
      <c r="Q101" s="1011"/>
      <c r="R101" s="1011"/>
      <c r="S101" s="1011"/>
      <c r="T101" s="1011"/>
      <c r="U101" s="1011"/>
      <c r="V101" s="1011"/>
      <c r="W101" s="1011"/>
      <c r="X101" s="1011"/>
      <c r="Y101" s="1011"/>
      <c r="Z101" s="1011"/>
      <c r="AA101" s="1011"/>
      <c r="AB101" s="1011"/>
      <c r="AC101" s="1011"/>
      <c r="AD101" s="1011"/>
      <c r="AE101" s="1011"/>
      <c r="AF101" s="1012"/>
      <c r="AG101" s="101"/>
      <c r="AH101" s="101"/>
      <c r="AI101" s="101"/>
      <c r="AJ101" s="101"/>
      <c r="AK101" s="101"/>
      <c r="AL101" s="101"/>
    </row>
    <row r="102" spans="1:38" s="1" customFormat="1" ht="3" customHeight="1">
      <c r="A102" s="1009"/>
      <c r="B102" s="1010"/>
      <c r="C102" s="1010"/>
      <c r="D102" s="1010"/>
      <c r="E102" s="1010"/>
      <c r="F102" s="134"/>
      <c r="G102" s="44"/>
      <c r="H102" s="44"/>
      <c r="I102" s="44"/>
      <c r="J102" s="44"/>
      <c r="K102" s="44"/>
      <c r="L102" s="44"/>
      <c r="M102" s="44"/>
      <c r="N102" s="44"/>
      <c r="O102" s="44"/>
      <c r="P102" s="44"/>
      <c r="Q102" s="1013"/>
      <c r="R102" s="1013"/>
      <c r="S102" s="1013"/>
      <c r="T102" s="1013"/>
      <c r="U102" s="1013"/>
      <c r="V102" s="1013"/>
      <c r="W102" s="1013"/>
      <c r="X102" s="1013"/>
      <c r="Y102" s="1013"/>
      <c r="Z102" s="1013"/>
      <c r="AA102" s="1013"/>
      <c r="AB102" s="1013"/>
      <c r="AC102" s="1013"/>
      <c r="AD102" s="1013"/>
      <c r="AE102" s="1013"/>
      <c r="AF102" s="1014"/>
    </row>
    <row r="103" spans="1:38" s="1" customFormat="1" ht="3" customHeight="1">
      <c r="A103" s="1054" t="s">
        <v>266</v>
      </c>
      <c r="B103" s="1055"/>
      <c r="C103" s="1055"/>
      <c r="D103" s="1055"/>
      <c r="E103" s="1056"/>
      <c r="F103" s="172"/>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4"/>
    </row>
    <row r="104" spans="1:38" s="1" customFormat="1" ht="27" customHeight="1">
      <c r="A104" s="1007"/>
      <c r="B104" s="1008"/>
      <c r="C104" s="1008"/>
      <c r="D104" s="1008"/>
      <c r="E104" s="1039"/>
      <c r="F104" s="1042"/>
      <c r="G104" s="136"/>
      <c r="H104" s="950" t="s">
        <v>178</v>
      </c>
      <c r="I104" s="950"/>
      <c r="J104" s="950"/>
      <c r="K104" s="950"/>
      <c r="L104" s="133"/>
      <c r="M104" s="950" t="s">
        <v>183</v>
      </c>
      <c r="N104" s="950"/>
      <c r="O104" s="950"/>
      <c r="P104" s="950"/>
      <c r="Q104" s="136"/>
      <c r="R104" s="950" t="s">
        <v>182</v>
      </c>
      <c r="S104" s="950"/>
      <c r="T104" s="950"/>
      <c r="U104" s="950"/>
      <c r="V104" s="136"/>
      <c r="W104" s="136"/>
      <c r="X104" s="950" t="s">
        <v>205</v>
      </c>
      <c r="Y104" s="950"/>
      <c r="Z104" s="950"/>
      <c r="AA104" s="950"/>
      <c r="AB104" s="950" t="s">
        <v>204</v>
      </c>
      <c r="AC104" s="950"/>
      <c r="AD104" s="950"/>
      <c r="AE104" s="950"/>
      <c r="AF104" s="139"/>
    </row>
    <row r="105" spans="1:38" s="1" customFormat="1" ht="27" customHeight="1">
      <c r="A105" s="1007"/>
      <c r="B105" s="1008"/>
      <c r="C105" s="1008"/>
      <c r="D105" s="1008"/>
      <c r="E105" s="1039"/>
      <c r="F105" s="1041"/>
      <c r="G105" s="136"/>
      <c r="H105" s="1058" t="s">
        <v>203</v>
      </c>
      <c r="I105" s="1059"/>
      <c r="J105" s="1059"/>
      <c r="K105" s="1059"/>
      <c r="L105" s="1059"/>
      <c r="M105" s="1059"/>
      <c r="N105" s="1059"/>
      <c r="O105" s="1059"/>
      <c r="P105" s="1059"/>
      <c r="Q105" s="1059"/>
      <c r="R105" s="1059"/>
      <c r="S105" s="137"/>
      <c r="T105" s="1058"/>
      <c r="U105" s="1059"/>
      <c r="V105" s="1059"/>
      <c r="W105" s="1059"/>
      <c r="X105" s="1059"/>
      <c r="Y105" s="1059"/>
      <c r="Z105" s="1059"/>
      <c r="AA105" s="1059"/>
      <c r="AB105" s="1059"/>
      <c r="AC105" s="1059"/>
      <c r="AD105" s="1059"/>
      <c r="AE105" s="137"/>
      <c r="AF105" s="139"/>
    </row>
    <row r="106" spans="1:38" s="1" customFormat="1" ht="3" customHeight="1">
      <c r="A106" s="1007"/>
      <c r="B106" s="1057"/>
      <c r="C106" s="1057"/>
      <c r="D106" s="1057"/>
      <c r="E106" s="1039"/>
      <c r="F106" s="134"/>
      <c r="G106" s="44"/>
      <c r="H106" s="44"/>
      <c r="I106" s="44"/>
      <c r="J106" s="44"/>
      <c r="K106" s="44"/>
      <c r="L106" s="44"/>
      <c r="M106" s="44"/>
      <c r="N106" s="44"/>
      <c r="O106" s="44"/>
      <c r="P106" s="44"/>
      <c r="Q106" s="44"/>
      <c r="R106" s="44"/>
      <c r="S106" s="44"/>
      <c r="T106" s="44"/>
      <c r="U106" s="44"/>
      <c r="V106" s="44"/>
      <c r="W106" s="21"/>
      <c r="X106" s="21"/>
      <c r="Y106" s="21"/>
      <c r="Z106" s="21"/>
      <c r="AA106" s="21"/>
      <c r="AB106" s="21"/>
      <c r="AC106" s="21"/>
      <c r="AD106" s="21"/>
      <c r="AE106" s="21"/>
      <c r="AF106" s="159"/>
    </row>
    <row r="107" spans="1:38" s="1" customFormat="1" ht="3" customHeight="1">
      <c r="A107" s="1015" t="s">
        <v>267</v>
      </c>
      <c r="B107" s="1021"/>
      <c r="C107" s="1021"/>
      <c r="D107" s="1021"/>
      <c r="E107" s="1060"/>
      <c r="F107" s="131"/>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146"/>
    </row>
    <row r="108" spans="1:38" s="1" customFormat="1" ht="21.75" customHeight="1">
      <c r="A108" s="1007"/>
      <c r="B108" s="1008"/>
      <c r="C108" s="1008"/>
      <c r="D108" s="1008"/>
      <c r="E108" s="1039"/>
      <c r="F108" s="1070"/>
      <c r="G108" s="45"/>
      <c r="H108" s="1067" t="s">
        <v>202</v>
      </c>
      <c r="I108" s="1068"/>
      <c r="J108" s="1068"/>
      <c r="K108" s="138"/>
      <c r="L108" s="1067" t="s">
        <v>201</v>
      </c>
      <c r="M108" s="1068"/>
      <c r="N108" s="1068"/>
      <c r="O108" s="138"/>
      <c r="P108" s="1067" t="s">
        <v>200</v>
      </c>
      <c r="Q108" s="1068"/>
      <c r="R108" s="1068"/>
      <c r="S108" s="175"/>
      <c r="T108" s="1067" t="s">
        <v>199</v>
      </c>
      <c r="U108" s="1069"/>
      <c r="V108" s="1069"/>
      <c r="W108" s="43"/>
      <c r="X108" s="1067" t="s">
        <v>198</v>
      </c>
      <c r="Y108" s="1069"/>
      <c r="Z108" s="1069"/>
      <c r="AA108" s="138"/>
      <c r="AB108" s="1067" t="s">
        <v>197</v>
      </c>
      <c r="AC108" s="1068"/>
      <c r="AD108" s="1068"/>
      <c r="AE108" s="43"/>
      <c r="AF108" s="139"/>
    </row>
    <row r="109" spans="1:38" s="1" customFormat="1" ht="3" customHeight="1">
      <c r="A109" s="1007"/>
      <c r="B109" s="1057"/>
      <c r="C109" s="1057"/>
      <c r="D109" s="1057"/>
      <c r="E109" s="1039"/>
      <c r="F109" s="1070"/>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139"/>
    </row>
    <row r="110" spans="1:38" s="1" customFormat="1" ht="3" customHeight="1">
      <c r="A110" s="1061"/>
      <c r="B110" s="1062"/>
      <c r="C110" s="1062"/>
      <c r="D110" s="1062"/>
      <c r="E110" s="1063"/>
      <c r="F110" s="1070"/>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139"/>
    </row>
    <row r="111" spans="1:38" s="1" customFormat="1" ht="21.75" customHeight="1">
      <c r="A111" s="1061"/>
      <c r="B111" s="1062"/>
      <c r="C111" s="1062"/>
      <c r="D111" s="1062"/>
      <c r="E111" s="1063"/>
      <c r="F111" s="1070"/>
      <c r="G111" s="45"/>
      <c r="H111" s="1067" t="s">
        <v>196</v>
      </c>
      <c r="I111" s="1068"/>
      <c r="J111" s="1068"/>
      <c r="K111" s="138"/>
      <c r="L111" s="1067" t="s">
        <v>195</v>
      </c>
      <c r="M111" s="1068"/>
      <c r="N111" s="1068"/>
      <c r="O111" s="138"/>
      <c r="P111" s="1067" t="s">
        <v>194</v>
      </c>
      <c r="Q111" s="1068"/>
      <c r="R111" s="1068"/>
      <c r="S111" s="138"/>
      <c r="T111" s="1067" t="s">
        <v>193</v>
      </c>
      <c r="U111" s="1069"/>
      <c r="V111" s="1069"/>
      <c r="W111" s="138"/>
      <c r="X111" s="1067" t="s">
        <v>192</v>
      </c>
      <c r="Y111" s="1069"/>
      <c r="Z111" s="1069"/>
      <c r="AA111" s="138"/>
      <c r="AB111" s="1067" t="s">
        <v>191</v>
      </c>
      <c r="AC111" s="1068"/>
      <c r="AD111" s="1068"/>
      <c r="AE111" s="43"/>
      <c r="AF111" s="139"/>
    </row>
    <row r="112" spans="1:38" s="1" customFormat="1" ht="3" customHeight="1">
      <c r="A112" s="1061"/>
      <c r="B112" s="1062"/>
      <c r="C112" s="1062"/>
      <c r="D112" s="1062"/>
      <c r="E112" s="1063"/>
      <c r="F112" s="1070"/>
      <c r="G112" s="43"/>
      <c r="H112" s="43"/>
      <c r="I112" s="43"/>
      <c r="J112" s="43"/>
      <c r="K112" s="43"/>
      <c r="L112" s="43"/>
      <c r="M112" s="43"/>
      <c r="N112" s="43"/>
      <c r="O112" s="43"/>
      <c r="P112" s="43"/>
      <c r="Q112" s="43"/>
      <c r="R112" s="43"/>
      <c r="S112" s="43"/>
      <c r="T112" s="43"/>
      <c r="U112" s="43"/>
      <c r="V112" s="43"/>
      <c r="W112" s="45"/>
      <c r="X112" s="45"/>
      <c r="Y112" s="45"/>
      <c r="Z112" s="45"/>
      <c r="AA112" s="45"/>
      <c r="AB112" s="45"/>
      <c r="AC112" s="45"/>
      <c r="AD112" s="45"/>
      <c r="AE112" s="45"/>
      <c r="AF112" s="140"/>
    </row>
    <row r="113" spans="1:38" s="1" customFormat="1" ht="3" customHeight="1">
      <c r="A113" s="1061"/>
      <c r="B113" s="1062"/>
      <c r="C113" s="1062"/>
      <c r="D113" s="1062"/>
      <c r="E113" s="1063"/>
      <c r="F113" s="1070"/>
      <c r="G113" s="43"/>
      <c r="H113" s="43"/>
      <c r="I113" s="43"/>
      <c r="J113" s="43"/>
      <c r="K113" s="43"/>
      <c r="L113" s="43"/>
      <c r="M113" s="43"/>
      <c r="N113" s="43"/>
      <c r="O113" s="43"/>
      <c r="P113" s="43"/>
      <c r="Q113" s="43"/>
      <c r="R113" s="43"/>
      <c r="S113" s="43"/>
      <c r="T113" s="43"/>
      <c r="U113" s="43"/>
      <c r="V113" s="43"/>
      <c r="W113" s="45"/>
      <c r="X113" s="45"/>
      <c r="Y113" s="45"/>
      <c r="Z113" s="45"/>
      <c r="AA113" s="45"/>
      <c r="AB113" s="45"/>
      <c r="AC113" s="45"/>
      <c r="AD113" s="45"/>
      <c r="AE113" s="45"/>
      <c r="AF113" s="140"/>
    </row>
    <row r="114" spans="1:38" s="1" customFormat="1" ht="21.75" customHeight="1">
      <c r="A114" s="1061"/>
      <c r="B114" s="1062"/>
      <c r="C114" s="1062"/>
      <c r="D114" s="1062"/>
      <c r="E114" s="1063"/>
      <c r="F114" s="1070"/>
      <c r="G114" s="45"/>
      <c r="H114" s="1067" t="s">
        <v>190</v>
      </c>
      <c r="I114" s="1068"/>
      <c r="J114" s="1068"/>
      <c r="K114" s="141"/>
      <c r="L114" s="1067" t="s">
        <v>189</v>
      </c>
      <c r="M114" s="1068"/>
      <c r="N114" s="1068"/>
      <c r="O114" s="41"/>
      <c r="P114" s="41"/>
      <c r="Q114" s="43"/>
      <c r="R114" s="43"/>
      <c r="S114" s="43"/>
      <c r="T114" s="43"/>
      <c r="U114" s="43"/>
      <c r="V114" s="43"/>
      <c r="W114" s="43"/>
      <c r="X114" s="43"/>
      <c r="Y114" s="43"/>
      <c r="Z114" s="43"/>
      <c r="AA114" s="43"/>
      <c r="AB114" s="43"/>
      <c r="AC114" s="43"/>
      <c r="AD114" s="43"/>
      <c r="AE114" s="43"/>
      <c r="AF114" s="139"/>
    </row>
    <row r="115" spans="1:38" s="1" customFormat="1" ht="3" customHeight="1">
      <c r="A115" s="1064"/>
      <c r="B115" s="1065"/>
      <c r="C115" s="1065"/>
      <c r="D115" s="1065"/>
      <c r="E115" s="1066"/>
      <c r="F115" s="134"/>
      <c r="G115" s="21"/>
      <c r="H115" s="142"/>
      <c r="I115" s="142"/>
      <c r="J115" s="142"/>
      <c r="K115" s="142"/>
      <c r="L115" s="21"/>
      <c r="M115" s="142"/>
      <c r="N115" s="142"/>
      <c r="O115" s="142"/>
      <c r="P115" s="142"/>
      <c r="Q115" s="44"/>
      <c r="R115" s="44"/>
      <c r="S115" s="44"/>
      <c r="T115" s="44"/>
      <c r="U115" s="44"/>
      <c r="V115" s="44"/>
      <c r="W115" s="44"/>
      <c r="X115" s="44"/>
      <c r="Y115" s="44"/>
      <c r="Z115" s="44"/>
      <c r="AA115" s="44"/>
      <c r="AB115" s="44"/>
      <c r="AC115" s="44"/>
      <c r="AD115" s="44"/>
      <c r="AE115" s="44"/>
      <c r="AF115" s="143"/>
    </row>
    <row r="116" spans="1:38" s="1" customFormat="1" ht="3" customHeight="1">
      <c r="A116" s="1015" t="s">
        <v>188</v>
      </c>
      <c r="B116" s="1021"/>
      <c r="C116" s="1021"/>
      <c r="D116" s="1021"/>
      <c r="E116" s="1021"/>
      <c r="F116" s="131"/>
      <c r="G116" s="42"/>
      <c r="H116" s="42"/>
      <c r="I116" s="42"/>
      <c r="J116" s="42"/>
      <c r="K116" s="42"/>
      <c r="L116" s="42"/>
      <c r="M116" s="42"/>
      <c r="N116" s="42"/>
      <c r="O116" s="42"/>
      <c r="P116" s="42"/>
      <c r="Q116" s="966"/>
      <c r="R116" s="966"/>
      <c r="S116" s="966"/>
      <c r="T116" s="966"/>
      <c r="U116" s="966"/>
      <c r="V116" s="966"/>
      <c r="W116" s="966"/>
      <c r="X116" s="966"/>
      <c r="Y116" s="966"/>
      <c r="Z116" s="966"/>
      <c r="AA116" s="966"/>
      <c r="AB116" s="966"/>
      <c r="AC116" s="966"/>
      <c r="AD116" s="966"/>
      <c r="AE116" s="966"/>
      <c r="AF116" s="967"/>
    </row>
    <row r="117" spans="1:38" s="1" customFormat="1" ht="21.75" customHeight="1">
      <c r="A117" s="1007"/>
      <c r="B117" s="1008"/>
      <c r="C117" s="1008"/>
      <c r="D117" s="1008"/>
      <c r="E117" s="1008"/>
      <c r="F117" s="132"/>
      <c r="G117" s="133"/>
      <c r="H117" s="950" t="s">
        <v>178</v>
      </c>
      <c r="I117" s="950"/>
      <c r="J117" s="950"/>
      <c r="K117" s="950"/>
      <c r="L117" s="133"/>
      <c r="M117" s="950" t="s">
        <v>100</v>
      </c>
      <c r="N117" s="950"/>
      <c r="O117" s="950"/>
      <c r="P117" s="950"/>
      <c r="Q117" s="1011"/>
      <c r="R117" s="1011"/>
      <c r="S117" s="1011"/>
      <c r="T117" s="1011"/>
      <c r="U117" s="1011"/>
      <c r="V117" s="1011"/>
      <c r="W117" s="1011"/>
      <c r="X117" s="1011"/>
      <c r="Y117" s="1011"/>
      <c r="Z117" s="1011"/>
      <c r="AA117" s="1011"/>
      <c r="AB117" s="1011"/>
      <c r="AC117" s="1011"/>
      <c r="AD117" s="1011"/>
      <c r="AE117" s="1011"/>
      <c r="AF117" s="1012"/>
      <c r="AG117" s="101"/>
      <c r="AH117" s="101"/>
      <c r="AI117" s="101"/>
      <c r="AJ117" s="101"/>
      <c r="AK117" s="101"/>
      <c r="AL117" s="101"/>
    </row>
    <row r="118" spans="1:38" s="1" customFormat="1" ht="3" customHeight="1">
      <c r="A118" s="1009"/>
      <c r="B118" s="1010"/>
      <c r="C118" s="1010"/>
      <c r="D118" s="1010"/>
      <c r="E118" s="1010"/>
      <c r="F118" s="134"/>
      <c r="G118" s="44"/>
      <c r="H118" s="44"/>
      <c r="I118" s="44"/>
      <c r="J118" s="44"/>
      <c r="K118" s="44"/>
      <c r="L118" s="44"/>
      <c r="M118" s="44"/>
      <c r="N118" s="44"/>
      <c r="O118" s="44"/>
      <c r="P118" s="44"/>
      <c r="Q118" s="1013"/>
      <c r="R118" s="1013"/>
      <c r="S118" s="1013"/>
      <c r="T118" s="1013"/>
      <c r="U118" s="1013"/>
      <c r="V118" s="1013"/>
      <c r="W118" s="1013"/>
      <c r="X118" s="1013"/>
      <c r="Y118" s="1013"/>
      <c r="Z118" s="1013"/>
      <c r="AA118" s="1013"/>
      <c r="AB118" s="1013"/>
      <c r="AC118" s="1013"/>
      <c r="AD118" s="1013"/>
      <c r="AE118" s="1013"/>
      <c r="AF118" s="1014"/>
    </row>
    <row r="119" spans="1:38" s="1" customFormat="1" ht="3" customHeight="1">
      <c r="A119" s="176"/>
      <c r="B119" s="177"/>
      <c r="C119" s="177"/>
      <c r="D119" s="177"/>
      <c r="E119" s="178"/>
      <c r="F119" s="131"/>
      <c r="G119" s="144"/>
      <c r="H119" s="145"/>
      <c r="I119" s="145"/>
      <c r="J119" s="145"/>
      <c r="K119" s="145"/>
      <c r="L119" s="144"/>
      <c r="M119" s="145"/>
      <c r="N119" s="145"/>
      <c r="O119" s="145"/>
      <c r="P119" s="145"/>
      <c r="Q119" s="42"/>
      <c r="R119" s="42"/>
      <c r="S119" s="42"/>
      <c r="T119" s="42"/>
      <c r="U119" s="42"/>
      <c r="V119" s="42"/>
      <c r="W119" s="42"/>
      <c r="X119" s="42"/>
      <c r="Y119" s="42"/>
      <c r="Z119" s="42"/>
      <c r="AA119" s="42"/>
      <c r="AB119" s="42"/>
      <c r="AC119" s="42"/>
      <c r="AD119" s="42"/>
      <c r="AE119" s="42"/>
      <c r="AF119" s="146"/>
    </row>
    <row r="120" spans="1:38" s="1" customFormat="1" ht="21.75" customHeight="1">
      <c r="A120" s="1007" t="s">
        <v>187</v>
      </c>
      <c r="B120" s="1008"/>
      <c r="C120" s="1008"/>
      <c r="D120" s="1008"/>
      <c r="E120" s="1039"/>
      <c r="F120" s="135"/>
      <c r="G120" s="136"/>
      <c r="H120" s="950" t="s">
        <v>186</v>
      </c>
      <c r="I120" s="950"/>
      <c r="J120" s="950"/>
      <c r="K120" s="950"/>
      <c r="L120" s="136"/>
      <c r="M120" s="1047" t="s">
        <v>185</v>
      </c>
      <c r="N120" s="1047"/>
      <c r="O120" s="1047"/>
      <c r="P120" s="1047"/>
      <c r="Q120" s="136"/>
      <c r="R120" s="136"/>
      <c r="S120" s="136"/>
      <c r="T120" s="136"/>
      <c r="U120" s="136"/>
      <c r="V120" s="136"/>
      <c r="W120" s="136"/>
      <c r="X120" s="136"/>
      <c r="Y120" s="136"/>
      <c r="Z120" s="136"/>
      <c r="AA120" s="136"/>
      <c r="AB120" s="136"/>
      <c r="AC120" s="136"/>
      <c r="AD120" s="136"/>
      <c r="AE120" s="136"/>
      <c r="AF120" s="139"/>
    </row>
    <row r="121" spans="1:38" s="1" customFormat="1" ht="3" customHeight="1">
      <c r="A121" s="1007"/>
      <c r="B121" s="1008"/>
      <c r="C121" s="1008"/>
      <c r="D121" s="1008"/>
      <c r="E121" s="1039"/>
      <c r="F121" s="135"/>
      <c r="G121" s="136"/>
      <c r="H121" s="136"/>
      <c r="I121" s="136"/>
      <c r="J121" s="136"/>
      <c r="K121" s="136"/>
      <c r="L121" s="136"/>
      <c r="M121" s="136"/>
      <c r="N121" s="136"/>
      <c r="O121" s="136"/>
      <c r="P121" s="136"/>
      <c r="Q121" s="136"/>
      <c r="R121" s="136"/>
      <c r="S121" s="136"/>
      <c r="T121" s="136"/>
      <c r="U121" s="136"/>
      <c r="V121" s="136"/>
      <c r="W121" s="133"/>
      <c r="X121" s="133"/>
      <c r="Y121" s="133"/>
      <c r="Z121" s="133"/>
      <c r="AA121" s="133"/>
      <c r="AB121" s="133"/>
      <c r="AC121" s="133"/>
      <c r="AD121" s="133"/>
      <c r="AE121" s="133"/>
      <c r="AF121" s="140"/>
    </row>
    <row r="122" spans="1:38" s="1" customFormat="1" ht="3" customHeight="1">
      <c r="A122" s="1015" t="s">
        <v>184</v>
      </c>
      <c r="B122" s="1021"/>
      <c r="C122" s="1021"/>
      <c r="D122" s="1021"/>
      <c r="E122" s="1021"/>
      <c r="F122" s="131"/>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146"/>
    </row>
    <row r="123" spans="1:38" s="1" customFormat="1" ht="21.75" customHeight="1">
      <c r="A123" s="1007"/>
      <c r="B123" s="1008"/>
      <c r="C123" s="1008"/>
      <c r="D123" s="1008"/>
      <c r="E123" s="1008"/>
      <c r="F123" s="132"/>
      <c r="G123" s="133"/>
      <c r="H123" s="950" t="s">
        <v>178</v>
      </c>
      <c r="I123" s="950"/>
      <c r="J123" s="950"/>
      <c r="K123" s="950"/>
      <c r="L123" s="133"/>
      <c r="M123" s="950" t="s">
        <v>183</v>
      </c>
      <c r="N123" s="950"/>
      <c r="O123" s="950"/>
      <c r="P123" s="950"/>
      <c r="Q123" s="136"/>
      <c r="R123" s="950" t="s">
        <v>182</v>
      </c>
      <c r="S123" s="950"/>
      <c r="T123" s="950"/>
      <c r="U123" s="950"/>
      <c r="V123" s="136"/>
      <c r="W123" s="950" t="s">
        <v>181</v>
      </c>
      <c r="X123" s="950"/>
      <c r="Y123" s="950"/>
      <c r="Z123" s="950"/>
      <c r="AA123" s="1036"/>
      <c r="AB123" s="950"/>
      <c r="AC123" s="950"/>
      <c r="AD123" s="950"/>
      <c r="AE123" s="950"/>
      <c r="AF123" s="139"/>
      <c r="AG123" s="101"/>
      <c r="AH123" s="102"/>
      <c r="AI123" s="101"/>
    </row>
    <row r="124" spans="1:38" s="1" customFormat="1" ht="3" customHeight="1">
      <c r="A124" s="1009"/>
      <c r="B124" s="1010"/>
      <c r="C124" s="1010"/>
      <c r="D124" s="1010"/>
      <c r="E124" s="1010"/>
      <c r="F124" s="13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143"/>
    </row>
    <row r="125" spans="1:38" s="1" customFormat="1" ht="3" customHeight="1">
      <c r="A125" s="1015" t="s">
        <v>180</v>
      </c>
      <c r="B125" s="1021"/>
      <c r="C125" s="1021"/>
      <c r="D125" s="1021"/>
      <c r="E125" s="1021"/>
      <c r="F125" s="131"/>
      <c r="G125" s="42"/>
      <c r="H125" s="42"/>
      <c r="I125" s="42"/>
      <c r="J125" s="42"/>
      <c r="K125" s="42"/>
      <c r="L125" s="42"/>
      <c r="M125" s="42"/>
      <c r="N125" s="42"/>
      <c r="O125" s="42"/>
      <c r="P125" s="42"/>
      <c r="Q125" s="966"/>
      <c r="R125" s="966"/>
      <c r="S125" s="966"/>
      <c r="T125" s="966"/>
      <c r="U125" s="966"/>
      <c r="V125" s="966"/>
      <c r="W125" s="966"/>
      <c r="X125" s="966"/>
      <c r="Y125" s="966"/>
      <c r="Z125" s="966"/>
      <c r="AA125" s="966"/>
      <c r="AB125" s="966"/>
      <c r="AC125" s="966"/>
      <c r="AD125" s="966"/>
      <c r="AE125" s="966"/>
      <c r="AF125" s="967"/>
    </row>
    <row r="126" spans="1:38" s="1" customFormat="1" ht="21.75" customHeight="1">
      <c r="A126" s="1007"/>
      <c r="B126" s="1008"/>
      <c r="C126" s="1008"/>
      <c r="D126" s="1008"/>
      <c r="E126" s="1008"/>
      <c r="F126" s="132"/>
      <c r="G126" s="133"/>
      <c r="H126" s="950" t="s">
        <v>178</v>
      </c>
      <c r="I126" s="950"/>
      <c r="J126" s="950"/>
      <c r="K126" s="950"/>
      <c r="L126" s="133"/>
      <c r="M126" s="950" t="s">
        <v>100</v>
      </c>
      <c r="N126" s="950"/>
      <c r="O126" s="950"/>
      <c r="P126" s="950"/>
      <c r="Q126" s="1011"/>
      <c r="R126" s="1011"/>
      <c r="S126" s="1011"/>
      <c r="T126" s="1011"/>
      <c r="U126" s="1011"/>
      <c r="V126" s="1011"/>
      <c r="W126" s="1011"/>
      <c r="X126" s="1011"/>
      <c r="Y126" s="1011"/>
      <c r="Z126" s="1011"/>
      <c r="AA126" s="1011"/>
      <c r="AB126" s="1011"/>
      <c r="AC126" s="1011"/>
      <c r="AD126" s="1011"/>
      <c r="AE126" s="1011"/>
      <c r="AF126" s="1012"/>
      <c r="AG126" s="101"/>
      <c r="AH126" s="101"/>
      <c r="AI126" s="101"/>
      <c r="AJ126" s="101"/>
      <c r="AK126" s="101"/>
      <c r="AL126" s="101"/>
    </row>
    <row r="127" spans="1:38" s="1" customFormat="1" ht="3" customHeight="1">
      <c r="A127" s="1009"/>
      <c r="B127" s="1010"/>
      <c r="C127" s="1010"/>
      <c r="D127" s="1010"/>
      <c r="E127" s="1010"/>
      <c r="F127" s="134"/>
      <c r="G127" s="44"/>
      <c r="H127" s="44"/>
      <c r="I127" s="44"/>
      <c r="J127" s="44"/>
      <c r="K127" s="44"/>
      <c r="L127" s="44"/>
      <c r="M127" s="44"/>
      <c r="N127" s="44"/>
      <c r="O127" s="44"/>
      <c r="P127" s="44"/>
      <c r="Q127" s="1013"/>
      <c r="R127" s="1013"/>
      <c r="S127" s="1013"/>
      <c r="T127" s="1013"/>
      <c r="U127" s="1013"/>
      <c r="V127" s="1013"/>
      <c r="W127" s="1013"/>
      <c r="X127" s="1013"/>
      <c r="Y127" s="1013"/>
      <c r="Z127" s="1013"/>
      <c r="AA127" s="1013"/>
      <c r="AB127" s="1013"/>
      <c r="AC127" s="1013"/>
      <c r="AD127" s="1013"/>
      <c r="AE127" s="1013"/>
      <c r="AF127" s="1014"/>
    </row>
    <row r="128" spans="1:38" s="1" customFormat="1" ht="3" customHeight="1">
      <c r="A128" s="1015" t="s">
        <v>179</v>
      </c>
      <c r="B128" s="1021"/>
      <c r="C128" s="1021"/>
      <c r="D128" s="1021"/>
      <c r="E128" s="1021"/>
      <c r="F128" s="131"/>
      <c r="G128" s="42"/>
      <c r="H128" s="42"/>
      <c r="I128" s="42"/>
      <c r="J128" s="42"/>
      <c r="K128" s="42"/>
      <c r="L128" s="42"/>
      <c r="M128" s="42"/>
      <c r="N128" s="42"/>
      <c r="O128" s="42"/>
      <c r="P128" s="42"/>
      <c r="Q128" s="966"/>
      <c r="R128" s="966"/>
      <c r="S128" s="966"/>
      <c r="T128" s="966"/>
      <c r="U128" s="966"/>
      <c r="V128" s="966"/>
      <c r="W128" s="966"/>
      <c r="X128" s="966"/>
      <c r="Y128" s="966"/>
      <c r="Z128" s="966"/>
      <c r="AA128" s="966"/>
      <c r="AB128" s="966"/>
      <c r="AC128" s="966"/>
      <c r="AD128" s="966"/>
      <c r="AE128" s="966"/>
      <c r="AF128" s="967"/>
    </row>
    <row r="129" spans="1:38" s="1" customFormat="1" ht="21.75" customHeight="1">
      <c r="A129" s="1007"/>
      <c r="B129" s="1008"/>
      <c r="C129" s="1008"/>
      <c r="D129" s="1008"/>
      <c r="E129" s="1008"/>
      <c r="F129" s="132"/>
      <c r="G129" s="133"/>
      <c r="H129" s="950" t="s">
        <v>178</v>
      </c>
      <c r="I129" s="950"/>
      <c r="J129" s="950"/>
      <c r="K129" s="950"/>
      <c r="L129" s="133"/>
      <c r="M129" s="950" t="s">
        <v>100</v>
      </c>
      <c r="N129" s="950"/>
      <c r="O129" s="950"/>
      <c r="P129" s="950"/>
      <c r="Q129" s="1011"/>
      <c r="R129" s="1011"/>
      <c r="S129" s="1011"/>
      <c r="T129" s="1011"/>
      <c r="U129" s="1011"/>
      <c r="V129" s="1011"/>
      <c r="W129" s="1011"/>
      <c r="X129" s="1011"/>
      <c r="Y129" s="1011"/>
      <c r="Z129" s="1011"/>
      <c r="AA129" s="1011"/>
      <c r="AB129" s="1011"/>
      <c r="AC129" s="1011"/>
      <c r="AD129" s="1011"/>
      <c r="AE129" s="1011"/>
      <c r="AF129" s="1012"/>
      <c r="AG129" s="101"/>
      <c r="AH129" s="101"/>
      <c r="AI129" s="101"/>
      <c r="AJ129" s="101"/>
      <c r="AK129" s="101"/>
      <c r="AL129" s="101"/>
    </row>
    <row r="130" spans="1:38" s="1" customFormat="1" ht="3" customHeight="1" thickBot="1">
      <c r="A130" s="1050"/>
      <c r="B130" s="1051"/>
      <c r="C130" s="1051"/>
      <c r="D130" s="1051"/>
      <c r="E130" s="1051"/>
      <c r="F130" s="147"/>
      <c r="G130" s="20"/>
      <c r="H130" s="20"/>
      <c r="I130" s="20"/>
      <c r="J130" s="20"/>
      <c r="K130" s="20"/>
      <c r="L130" s="20"/>
      <c r="M130" s="20"/>
      <c r="N130" s="20"/>
      <c r="O130" s="20"/>
      <c r="P130" s="20"/>
      <c r="Q130" s="1052"/>
      <c r="R130" s="1052"/>
      <c r="S130" s="1052"/>
      <c r="T130" s="1052"/>
      <c r="U130" s="1052"/>
      <c r="V130" s="1052"/>
      <c r="W130" s="1052"/>
      <c r="X130" s="1052"/>
      <c r="Y130" s="1052"/>
      <c r="Z130" s="1052"/>
      <c r="AA130" s="1052"/>
      <c r="AB130" s="1052"/>
      <c r="AC130" s="1052"/>
      <c r="AD130" s="1052"/>
      <c r="AE130" s="1052"/>
      <c r="AF130" s="1053"/>
    </row>
    <row r="131" spans="1:38" s="100" customFormat="1" ht="18" customHeight="1">
      <c r="A131" s="179" t="s">
        <v>177</v>
      </c>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row>
    <row r="132" spans="1:38" s="2" customFormat="1" ht="18" customHeight="1">
      <c r="A132" s="1045" t="s">
        <v>176</v>
      </c>
      <c r="B132" s="1046"/>
      <c r="C132" s="1046"/>
      <c r="D132" s="1046"/>
      <c r="E132" s="1046"/>
      <c r="F132" s="1046"/>
      <c r="G132" s="1046"/>
      <c r="H132" s="1046"/>
      <c r="I132" s="1046"/>
      <c r="J132" s="1046"/>
      <c r="K132" s="1046"/>
      <c r="L132" s="1046"/>
      <c r="M132" s="1046"/>
      <c r="N132" s="1046"/>
      <c r="O132" s="1046"/>
      <c r="P132" s="1046"/>
      <c r="Q132" s="1046"/>
      <c r="R132" s="1046"/>
      <c r="S132" s="1046"/>
      <c r="T132" s="1046"/>
      <c r="U132" s="1046"/>
      <c r="V132" s="1046"/>
      <c r="W132" s="1046"/>
      <c r="X132" s="1046"/>
      <c r="Y132" s="1046"/>
      <c r="Z132" s="1046"/>
      <c r="AA132" s="1046"/>
      <c r="AB132" s="1046"/>
      <c r="AC132" s="1046"/>
      <c r="AD132" s="1046"/>
      <c r="AE132" s="1046"/>
      <c r="AF132" s="1046"/>
    </row>
    <row r="133" spans="1:38" s="2" customFormat="1" ht="18" customHeight="1">
      <c r="A133" s="1045" t="s">
        <v>265</v>
      </c>
      <c r="B133" s="1046"/>
      <c r="C133" s="1046"/>
      <c r="D133" s="1046"/>
      <c r="E133" s="1046"/>
      <c r="F133" s="1046"/>
      <c r="G133" s="1046"/>
      <c r="H133" s="1046"/>
      <c r="I133" s="1046"/>
      <c r="J133" s="1046"/>
      <c r="K133" s="1046"/>
      <c r="L133" s="1046"/>
      <c r="M133" s="1046"/>
      <c r="N133" s="1046"/>
      <c r="O133" s="1046"/>
      <c r="P133" s="1046"/>
      <c r="Q133" s="1046"/>
      <c r="R133" s="1046"/>
      <c r="S133" s="1046"/>
      <c r="T133" s="1046"/>
      <c r="U133" s="1046"/>
      <c r="V133" s="1046"/>
      <c r="W133" s="1046"/>
      <c r="X133" s="1046"/>
      <c r="Y133" s="1046"/>
      <c r="Z133" s="1046"/>
      <c r="AA133" s="1046"/>
      <c r="AB133" s="1046"/>
      <c r="AC133" s="1046"/>
      <c r="AD133" s="1046"/>
      <c r="AE133" s="1046"/>
      <c r="AF133" s="1046"/>
    </row>
    <row r="134" spans="1:38" s="100" customFormat="1">
      <c r="A134" s="35"/>
      <c r="B134"/>
      <c r="C134"/>
      <c r="D134"/>
      <c r="E134"/>
      <c r="F134"/>
      <c r="G134"/>
      <c r="H134"/>
      <c r="I134"/>
      <c r="J134"/>
      <c r="K134"/>
      <c r="L134"/>
      <c r="M134"/>
      <c r="N134"/>
      <c r="O134"/>
      <c r="P134"/>
      <c r="Q134"/>
      <c r="R134"/>
      <c r="S134"/>
      <c r="T134"/>
      <c r="U134"/>
      <c r="V134"/>
      <c r="W134"/>
      <c r="X134"/>
      <c r="Y134"/>
      <c r="Z134"/>
      <c r="AA134"/>
      <c r="AB134"/>
      <c r="AC134"/>
      <c r="AD134"/>
      <c r="AE134"/>
      <c r="AF134"/>
    </row>
    <row r="135" spans="1:38" s="100" customFormat="1">
      <c r="A135" s="35"/>
      <c r="B135"/>
      <c r="C135"/>
      <c r="D135"/>
      <c r="E135"/>
      <c r="F135"/>
      <c r="G135"/>
      <c r="H135"/>
      <c r="I135"/>
      <c r="J135"/>
      <c r="K135"/>
      <c r="L135"/>
      <c r="M135"/>
      <c r="N135"/>
      <c r="O135"/>
      <c r="P135"/>
      <c r="Q135"/>
      <c r="R135"/>
      <c r="S135"/>
      <c r="T135"/>
      <c r="U135"/>
      <c r="V135"/>
      <c r="W135"/>
      <c r="X135"/>
      <c r="Y135"/>
      <c r="Z135"/>
      <c r="AA135"/>
      <c r="AB135"/>
      <c r="AC135"/>
      <c r="AD135"/>
      <c r="AE135"/>
      <c r="AF135"/>
    </row>
    <row r="136" spans="1:38" s="96" customFormat="1" ht="18" customHeight="1">
      <c r="A136" s="99"/>
      <c r="B136" s="95"/>
      <c r="C136" s="1048"/>
      <c r="D136" s="1048"/>
      <c r="E136" s="1048"/>
      <c r="F136" s="1048"/>
      <c r="G136" s="1048"/>
      <c r="H136" s="1048"/>
      <c r="I136" s="1048"/>
      <c r="J136" s="1048"/>
      <c r="K136" s="1048"/>
      <c r="L136" s="1048"/>
      <c r="M136" s="1048"/>
      <c r="N136" s="1048"/>
      <c r="O136" s="1048"/>
      <c r="P136" s="1048"/>
      <c r="Q136" s="1048"/>
      <c r="R136" s="1048"/>
      <c r="S136" s="1048"/>
      <c r="T136" s="1048"/>
      <c r="U136" s="1048"/>
      <c r="V136" s="1048"/>
      <c r="W136" s="1048"/>
      <c r="X136" s="1048"/>
      <c r="Y136" s="1048"/>
      <c r="Z136" s="1048"/>
      <c r="AA136" s="1048"/>
      <c r="AB136" s="1048"/>
      <c r="AC136" s="1048"/>
      <c r="AD136" s="1048"/>
      <c r="AE136" s="1048"/>
      <c r="AF136" s="1048"/>
      <c r="AG136" s="1048"/>
      <c r="AH136" s="1048"/>
      <c r="AI136" s="1048"/>
      <c r="AJ136" s="98"/>
      <c r="AK136" s="97"/>
    </row>
    <row r="137" spans="1:38" s="93" customFormat="1" ht="18" customHeight="1">
      <c r="A137" s="95"/>
      <c r="B137" s="1049"/>
      <c r="C137" s="1049"/>
      <c r="D137" s="1049"/>
      <c r="E137" s="1049"/>
      <c r="F137" s="1049"/>
      <c r="G137" s="1049"/>
      <c r="H137" s="1049"/>
      <c r="I137" s="1049"/>
      <c r="J137" s="1049"/>
      <c r="K137" s="1049"/>
      <c r="L137" s="1049"/>
      <c r="M137" s="1049"/>
      <c r="N137" s="1049"/>
      <c r="O137" s="1049"/>
      <c r="P137" s="1049"/>
      <c r="Q137" s="1049"/>
      <c r="R137" s="1049"/>
      <c r="S137" s="1049"/>
      <c r="T137" s="1049"/>
      <c r="U137" s="1049"/>
      <c r="V137" s="1049"/>
      <c r="W137" s="1049"/>
      <c r="X137" s="1049"/>
      <c r="Y137" s="1049"/>
      <c r="Z137" s="1049"/>
      <c r="AA137" s="1049"/>
      <c r="AB137" s="1049"/>
      <c r="AC137" s="1049"/>
      <c r="AD137" s="1049"/>
      <c r="AE137" s="1049"/>
      <c r="AF137" s="1049"/>
      <c r="AG137" s="1049"/>
      <c r="AH137" s="1049"/>
      <c r="AI137" s="1049"/>
      <c r="AJ137" s="94"/>
      <c r="AK137" s="94"/>
    </row>
    <row r="138" spans="1:38" s="91" customFormat="1" ht="16.5" customHeight="1">
      <c r="A138" s="92"/>
      <c r="B138" s="1040"/>
      <c r="C138" s="1040"/>
      <c r="D138" s="1040"/>
      <c r="E138" s="1040"/>
      <c r="F138" s="1040"/>
      <c r="G138" s="1040"/>
      <c r="H138" s="1040"/>
      <c r="I138" s="1040"/>
      <c r="J138" s="1040"/>
      <c r="K138" s="1040"/>
      <c r="L138" s="1040"/>
      <c r="M138" s="1040"/>
      <c r="N138" s="1040"/>
      <c r="O138" s="1040"/>
      <c r="P138" s="1040"/>
      <c r="Q138" s="1040"/>
      <c r="R138" s="1040"/>
      <c r="S138" s="1040"/>
      <c r="T138" s="1040"/>
      <c r="U138" s="1040"/>
      <c r="V138" s="1040"/>
      <c r="W138" s="1040"/>
      <c r="X138" s="1040"/>
      <c r="Y138" s="1040"/>
      <c r="Z138" s="1040"/>
      <c r="AA138" s="1040"/>
      <c r="AB138" s="1040"/>
      <c r="AC138" s="1040"/>
      <c r="AD138" s="1040"/>
      <c r="AE138" s="1040"/>
      <c r="AF138" s="1040"/>
    </row>
    <row r="139" spans="1:38" s="91" customFormat="1" ht="16.5" customHeight="1">
      <c r="A139" s="1040"/>
      <c r="B139" s="1040"/>
      <c r="C139" s="1040"/>
      <c r="D139" s="1040"/>
      <c r="E139" s="1040"/>
      <c r="F139" s="1040"/>
      <c r="G139" s="1040"/>
      <c r="H139" s="1040"/>
      <c r="I139" s="1040"/>
      <c r="J139" s="1040"/>
      <c r="K139" s="1040"/>
      <c r="L139" s="1040"/>
      <c r="M139" s="1040"/>
      <c r="N139" s="1040"/>
      <c r="O139" s="1040"/>
      <c r="P139" s="1040"/>
      <c r="Q139" s="1040"/>
      <c r="R139" s="1040"/>
      <c r="S139" s="1040"/>
      <c r="T139" s="1040"/>
      <c r="U139" s="1040"/>
      <c r="V139" s="1040"/>
      <c r="W139" s="1040"/>
      <c r="X139" s="1040"/>
      <c r="Y139" s="1040"/>
      <c r="Z139" s="1040"/>
      <c r="AA139" s="1040"/>
      <c r="AB139" s="1040"/>
      <c r="AC139" s="1040"/>
      <c r="AD139" s="1040"/>
      <c r="AE139" s="1040"/>
      <c r="AF139" s="1040"/>
    </row>
    <row r="140" spans="1:38" s="89" customFormat="1" ht="16.5" customHeight="1">
      <c r="A140" s="1038"/>
      <c r="B140" s="1038"/>
      <c r="C140" s="1038"/>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row>
    <row r="141" spans="1:38" s="89" customFormat="1" ht="16.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8" s="88" customFormat="1" ht="17.100000000000001" customHeight="1"/>
    <row r="143" spans="1:38" s="88" customFormat="1" ht="17.100000000000001" customHeight="1"/>
    <row r="144" spans="1:38" s="88" customFormat="1" ht="17.100000000000001" customHeight="1"/>
    <row r="145" s="88" customFormat="1" ht="17.100000000000001" customHeight="1"/>
    <row r="146" s="88" customFormat="1" ht="17.100000000000001" customHeight="1"/>
  </sheetData>
  <mergeCells count="207">
    <mergeCell ref="A116:E118"/>
    <mergeCell ref="Q116:AF118"/>
    <mergeCell ref="H117:K117"/>
    <mergeCell ref="M117:P117"/>
    <mergeCell ref="A107:E115"/>
    <mergeCell ref="H114:J114"/>
    <mergeCell ref="L114:N114"/>
    <mergeCell ref="H111:J111"/>
    <mergeCell ref="L111:N111"/>
    <mergeCell ref="P111:R111"/>
    <mergeCell ref="X108:Z108"/>
    <mergeCell ref="AB108:AD108"/>
    <mergeCell ref="H108:J108"/>
    <mergeCell ref="L108:N108"/>
    <mergeCell ref="P108:R108"/>
    <mergeCell ref="T108:V108"/>
    <mergeCell ref="F108:F114"/>
    <mergeCell ref="T111:V111"/>
    <mergeCell ref="X111:Z111"/>
    <mergeCell ref="AB111:AD111"/>
    <mergeCell ref="A88:E90"/>
    <mergeCell ref="A103:E106"/>
    <mergeCell ref="H105:R105"/>
    <mergeCell ref="T105:AD105"/>
    <mergeCell ref="F104:F105"/>
    <mergeCell ref="A91:E93"/>
    <mergeCell ref="H92:K92"/>
    <mergeCell ref="H95:K95"/>
    <mergeCell ref="M95:P95"/>
    <mergeCell ref="M92:P92"/>
    <mergeCell ref="A94:E96"/>
    <mergeCell ref="A97:E99"/>
    <mergeCell ref="Q97:AF99"/>
    <mergeCell ref="H98:K98"/>
    <mergeCell ref="M98:P98"/>
    <mergeCell ref="A100:E102"/>
    <mergeCell ref="Q100:AF102"/>
    <mergeCell ref="H101:K101"/>
    <mergeCell ref="M101:P101"/>
    <mergeCell ref="M104:P104"/>
    <mergeCell ref="H104:K104"/>
    <mergeCell ref="R104:U104"/>
    <mergeCell ref="X104:AA104"/>
    <mergeCell ref="AB104:AE104"/>
    <mergeCell ref="A122:E124"/>
    <mergeCell ref="H123:K123"/>
    <mergeCell ref="M123:P123"/>
    <mergeCell ref="A125:E127"/>
    <mergeCell ref="Q125:AF127"/>
    <mergeCell ref="H126:K126"/>
    <mergeCell ref="M126:P126"/>
    <mergeCell ref="C136:AI136"/>
    <mergeCell ref="B137:AI137"/>
    <mergeCell ref="A128:E130"/>
    <mergeCell ref="Q128:AF130"/>
    <mergeCell ref="H129:K129"/>
    <mergeCell ref="M129:P129"/>
    <mergeCell ref="R123:U123"/>
    <mergeCell ref="AB123:AE123"/>
    <mergeCell ref="W123:AA123"/>
    <mergeCell ref="M71:P71"/>
    <mergeCell ref="A74:E74"/>
    <mergeCell ref="H74:K74"/>
    <mergeCell ref="A79:E81"/>
    <mergeCell ref="H80:K80"/>
    <mergeCell ref="M80:P80"/>
    <mergeCell ref="M51:P51"/>
    <mergeCell ref="T68:X68"/>
    <mergeCell ref="B138:AF138"/>
    <mergeCell ref="A82:E84"/>
    <mergeCell ref="A76:E78"/>
    <mergeCell ref="H77:K77"/>
    <mergeCell ref="M77:P77"/>
    <mergeCell ref="H89:K89"/>
    <mergeCell ref="M89:P89"/>
    <mergeCell ref="A85:E87"/>
    <mergeCell ref="H86:K86"/>
    <mergeCell ref="M86:P86"/>
    <mergeCell ref="H83:K83"/>
    <mergeCell ref="A132:AF132"/>
    <mergeCell ref="A133:AF133"/>
    <mergeCell ref="H120:K120"/>
    <mergeCell ref="M120:P120"/>
    <mergeCell ref="M83:P83"/>
    <mergeCell ref="F60:F61"/>
    <mergeCell ref="A66:E69"/>
    <mergeCell ref="H67:L67"/>
    <mergeCell ref="N67:R67"/>
    <mergeCell ref="H68:L68"/>
    <mergeCell ref="A32:E34"/>
    <mergeCell ref="H33:K33"/>
    <mergeCell ref="M39:P39"/>
    <mergeCell ref="A41:E43"/>
    <mergeCell ref="Q41:AF43"/>
    <mergeCell ref="H42:K42"/>
    <mergeCell ref="M42:P42"/>
    <mergeCell ref="A47:E49"/>
    <mergeCell ref="Q47:AF49"/>
    <mergeCell ref="H48:K48"/>
    <mergeCell ref="M48:P48"/>
    <mergeCell ref="R54:U54"/>
    <mergeCell ref="A56:E58"/>
    <mergeCell ref="T67:X67"/>
    <mergeCell ref="Z67:AD67"/>
    <mergeCell ref="H57:K57"/>
    <mergeCell ref="M57:P57"/>
    <mergeCell ref="H54:K54"/>
    <mergeCell ref="M61:P61"/>
    <mergeCell ref="A140:AF140"/>
    <mergeCell ref="A120:E121"/>
    <mergeCell ref="A139:AF139"/>
    <mergeCell ref="F25:F26"/>
    <mergeCell ref="F29:F30"/>
    <mergeCell ref="M74:P74"/>
    <mergeCell ref="M33:P33"/>
    <mergeCell ref="A50:E52"/>
    <mergeCell ref="H51:K51"/>
    <mergeCell ref="Z68:AE68"/>
    <mergeCell ref="H64:J64"/>
    <mergeCell ref="A53:E55"/>
    <mergeCell ref="A59:E62"/>
    <mergeCell ref="H60:K60"/>
    <mergeCell ref="M60:P60"/>
    <mergeCell ref="R60:U60"/>
    <mergeCell ref="W60:Z60"/>
    <mergeCell ref="AB60:AE60"/>
    <mergeCell ref="H61:K61"/>
    <mergeCell ref="A70:E72"/>
    <mergeCell ref="H71:K71"/>
    <mergeCell ref="N68:R68"/>
    <mergeCell ref="A63:E65"/>
    <mergeCell ref="F67:F68"/>
    <mergeCell ref="G10:K10"/>
    <mergeCell ref="N10:R10"/>
    <mergeCell ref="W10:X10"/>
    <mergeCell ref="Z10:AA10"/>
    <mergeCell ref="AC10:AD10"/>
    <mergeCell ref="A13:F13"/>
    <mergeCell ref="G13:AF13"/>
    <mergeCell ref="A21:E23"/>
    <mergeCell ref="H22:K22"/>
    <mergeCell ref="L22:P22"/>
    <mergeCell ref="Q22:U22"/>
    <mergeCell ref="V22:Z22"/>
    <mergeCell ref="AA22:AE22"/>
    <mergeCell ref="H18:O18"/>
    <mergeCell ref="R18:Y18"/>
    <mergeCell ref="G14:AF14"/>
    <mergeCell ref="H36:K36"/>
    <mergeCell ref="M36:P36"/>
    <mergeCell ref="A28:E31"/>
    <mergeCell ref="H29:K29"/>
    <mergeCell ref="Z25:AD25"/>
    <mergeCell ref="H26:L26"/>
    <mergeCell ref="N26:R26"/>
    <mergeCell ref="H30:V30"/>
    <mergeCell ref="T25:X25"/>
    <mergeCell ref="P19:V19"/>
    <mergeCell ref="X19:AD19"/>
    <mergeCell ref="A5:D6"/>
    <mergeCell ref="F5:L5"/>
    <mergeCell ref="M5:AF5"/>
    <mergeCell ref="F6:L6"/>
    <mergeCell ref="M6:AF6"/>
    <mergeCell ref="R51:U51"/>
    <mergeCell ref="W51:Z51"/>
    <mergeCell ref="A8:S8"/>
    <mergeCell ref="U8:AF8"/>
    <mergeCell ref="B10:E10"/>
    <mergeCell ref="A15:E17"/>
    <mergeCell ref="A18:E18"/>
    <mergeCell ref="A19:E19"/>
    <mergeCell ref="A44:E46"/>
    <mergeCell ref="Q44:AF46"/>
    <mergeCell ref="H45:K45"/>
    <mergeCell ref="M45:P45"/>
    <mergeCell ref="A24:E27"/>
    <mergeCell ref="A35:E37"/>
    <mergeCell ref="T26:X26"/>
    <mergeCell ref="Z26:AD26"/>
    <mergeCell ref="A38:E40"/>
    <mergeCell ref="Q38:AF40"/>
    <mergeCell ref="H39:K39"/>
    <mergeCell ref="R61:U61"/>
    <mergeCell ref="W61:AB61"/>
    <mergeCell ref="U29:AA29"/>
    <mergeCell ref="M54:P54"/>
    <mergeCell ref="M29:S29"/>
    <mergeCell ref="A2:AF2"/>
    <mergeCell ref="A4:D4"/>
    <mergeCell ref="F4:L4"/>
    <mergeCell ref="M4:N4"/>
    <mergeCell ref="O4:P4"/>
    <mergeCell ref="Q4:R4"/>
    <mergeCell ref="S4:T4"/>
    <mergeCell ref="U4:V4"/>
    <mergeCell ref="W4:X4"/>
    <mergeCell ref="Y4:Z4"/>
    <mergeCell ref="AA4:AB4"/>
    <mergeCell ref="AC4:AD4"/>
    <mergeCell ref="AE4:AF4"/>
    <mergeCell ref="H19:N19"/>
    <mergeCell ref="H15:J15"/>
    <mergeCell ref="L15:AF15"/>
    <mergeCell ref="H16:J16"/>
    <mergeCell ref="H25:L25"/>
    <mergeCell ref="N25:R25"/>
  </mergeCells>
  <phoneticPr fontId="2"/>
  <dataValidations count="3">
    <dataValidation type="list" allowBlank="1" showInputMessage="1" showErrorMessage="1" sqref="F16 F25:F26 F29:F30 F33 F36 F51 F54 F57 F60:F61 F67:F68 F71 F74 F77 F80 F83 F89 F92 F104:F105 F19 F95 F115 F108 F86 F64 F101:F102 F45:F46 F48:F49 F39:F40 F42:F43 F22 F98:F99 F126 F129 F123 F119 F117">
      <formula1>",○"</formula1>
    </dataValidation>
    <dataValidation imeMode="fullAlpha" allowBlank="1" showInputMessage="1" showErrorMessage="1" sqref="M4:AF4"/>
    <dataValidation imeMode="halfKatakana" allowBlank="1" showInputMessage="1" showErrorMessage="1" sqref="I139"/>
  </dataValidations>
  <pageMargins left="0.98425196850393704" right="0.39370078740157483" top="0.39370078740157483" bottom="0" header="0.51181102362204722" footer="0.51181102362204722"/>
  <pageSetup paperSize="9" scale="61"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6"/>
  <sheetViews>
    <sheetView view="pageBreakPreview" zoomScaleNormal="100" zoomScaleSheetLayoutView="100" workbookViewId="0">
      <selection activeCell="B6" sqref="B6:I6"/>
    </sheetView>
  </sheetViews>
  <sheetFormatPr defaultRowHeight="13.2"/>
  <cols>
    <col min="1" max="1" width="31.77734375" style="200" customWidth="1"/>
    <col min="2" max="3" width="3.44140625" style="200" customWidth="1"/>
    <col min="4" max="4" width="22" style="200" customWidth="1"/>
    <col min="5" max="5" width="10" style="200" customWidth="1"/>
    <col min="6" max="6" width="5.77734375" style="200" customWidth="1"/>
    <col min="7" max="7" width="8.33203125" style="200" customWidth="1"/>
    <col min="8" max="8" width="23.21875" style="200" customWidth="1"/>
    <col min="9" max="9" width="15.21875" style="200" customWidth="1"/>
    <col min="10" max="10" width="1.21875" style="200" customWidth="1"/>
    <col min="11" max="257" width="8.88671875" style="200"/>
    <col min="258" max="258" width="31.77734375" style="200" customWidth="1"/>
    <col min="259" max="260" width="3.44140625" style="200" customWidth="1"/>
    <col min="261" max="261" width="26.21875" style="200" customWidth="1"/>
    <col min="262" max="262" width="11.5546875" style="200" customWidth="1"/>
    <col min="263" max="263" width="8.33203125" style="200" customWidth="1"/>
    <col min="264" max="264" width="26.5546875" style="200" customWidth="1"/>
    <col min="265" max="265" width="15.21875" style="200" customWidth="1"/>
    <col min="266" max="513" width="8.88671875" style="200"/>
    <col min="514" max="514" width="31.77734375" style="200" customWidth="1"/>
    <col min="515" max="516" width="3.44140625" style="200" customWidth="1"/>
    <col min="517" max="517" width="26.21875" style="200" customWidth="1"/>
    <col min="518" max="518" width="11.5546875" style="200" customWidth="1"/>
    <col min="519" max="519" width="8.33203125" style="200" customWidth="1"/>
    <col min="520" max="520" width="26.5546875" style="200" customWidth="1"/>
    <col min="521" max="521" width="15.21875" style="200" customWidth="1"/>
    <col min="522" max="769" width="8.88671875" style="200"/>
    <col min="770" max="770" width="31.77734375" style="200" customWidth="1"/>
    <col min="771" max="772" width="3.44140625" style="200" customWidth="1"/>
    <col min="773" max="773" width="26.21875" style="200" customWidth="1"/>
    <col min="774" max="774" width="11.5546875" style="200" customWidth="1"/>
    <col min="775" max="775" width="8.33203125" style="200" customWidth="1"/>
    <col min="776" max="776" width="26.5546875" style="200" customWidth="1"/>
    <col min="777" max="777" width="15.21875" style="200" customWidth="1"/>
    <col min="778" max="1025" width="8.88671875" style="200"/>
    <col min="1026" max="1026" width="31.77734375" style="200" customWidth="1"/>
    <col min="1027" max="1028" width="3.44140625" style="200" customWidth="1"/>
    <col min="1029" max="1029" width="26.21875" style="200" customWidth="1"/>
    <col min="1030" max="1030" width="11.5546875" style="200" customWidth="1"/>
    <col min="1031" max="1031" width="8.33203125" style="200" customWidth="1"/>
    <col min="1032" max="1032" width="26.5546875" style="200" customWidth="1"/>
    <col min="1033" max="1033" width="15.21875" style="200" customWidth="1"/>
    <col min="1034" max="1281" width="8.88671875" style="200"/>
    <col min="1282" max="1282" width="31.77734375" style="200" customWidth="1"/>
    <col min="1283" max="1284" width="3.44140625" style="200" customWidth="1"/>
    <col min="1285" max="1285" width="26.21875" style="200" customWidth="1"/>
    <col min="1286" max="1286" width="11.5546875" style="200" customWidth="1"/>
    <col min="1287" max="1287" width="8.33203125" style="200" customWidth="1"/>
    <col min="1288" max="1288" width="26.5546875" style="200" customWidth="1"/>
    <col min="1289" max="1289" width="15.21875" style="200" customWidth="1"/>
    <col min="1290" max="1537" width="8.88671875" style="200"/>
    <col min="1538" max="1538" width="31.77734375" style="200" customWidth="1"/>
    <col min="1539" max="1540" width="3.44140625" style="200" customWidth="1"/>
    <col min="1541" max="1541" width="26.21875" style="200" customWidth="1"/>
    <col min="1542" max="1542" width="11.5546875" style="200" customWidth="1"/>
    <col min="1543" max="1543" width="8.33203125" style="200" customWidth="1"/>
    <col min="1544" max="1544" width="26.5546875" style="200" customWidth="1"/>
    <col min="1545" max="1545" width="15.21875" style="200" customWidth="1"/>
    <col min="1546" max="1793" width="8.88671875" style="200"/>
    <col min="1794" max="1794" width="31.77734375" style="200" customWidth="1"/>
    <col min="1795" max="1796" width="3.44140625" style="200" customWidth="1"/>
    <col min="1797" max="1797" width="26.21875" style="200" customWidth="1"/>
    <col min="1798" max="1798" width="11.5546875" style="200" customWidth="1"/>
    <col min="1799" max="1799" width="8.33203125" style="200" customWidth="1"/>
    <col min="1800" max="1800" width="26.5546875" style="200" customWidth="1"/>
    <col min="1801" max="1801" width="15.21875" style="200" customWidth="1"/>
    <col min="1802" max="2049" width="8.88671875" style="200"/>
    <col min="2050" max="2050" width="31.77734375" style="200" customWidth="1"/>
    <col min="2051" max="2052" width="3.44140625" style="200" customWidth="1"/>
    <col min="2053" max="2053" width="26.21875" style="200" customWidth="1"/>
    <col min="2054" max="2054" width="11.5546875" style="200" customWidth="1"/>
    <col min="2055" max="2055" width="8.33203125" style="200" customWidth="1"/>
    <col min="2056" max="2056" width="26.5546875" style="200" customWidth="1"/>
    <col min="2057" max="2057" width="15.21875" style="200" customWidth="1"/>
    <col min="2058" max="2305" width="8.88671875" style="200"/>
    <col min="2306" max="2306" width="31.77734375" style="200" customWidth="1"/>
    <col min="2307" max="2308" width="3.44140625" style="200" customWidth="1"/>
    <col min="2309" max="2309" width="26.21875" style="200" customWidth="1"/>
    <col min="2310" max="2310" width="11.5546875" style="200" customWidth="1"/>
    <col min="2311" max="2311" width="8.33203125" style="200" customWidth="1"/>
    <col min="2312" max="2312" width="26.5546875" style="200" customWidth="1"/>
    <col min="2313" max="2313" width="15.21875" style="200" customWidth="1"/>
    <col min="2314" max="2561" width="8.88671875" style="200"/>
    <col min="2562" max="2562" width="31.77734375" style="200" customWidth="1"/>
    <col min="2563" max="2564" width="3.44140625" style="200" customWidth="1"/>
    <col min="2565" max="2565" width="26.21875" style="200" customWidth="1"/>
    <col min="2566" max="2566" width="11.5546875" style="200" customWidth="1"/>
    <col min="2567" max="2567" width="8.33203125" style="200" customWidth="1"/>
    <col min="2568" max="2568" width="26.5546875" style="200" customWidth="1"/>
    <col min="2569" max="2569" width="15.21875" style="200" customWidth="1"/>
    <col min="2570" max="2817" width="8.88671875" style="200"/>
    <col min="2818" max="2818" width="31.77734375" style="200" customWidth="1"/>
    <col min="2819" max="2820" width="3.44140625" style="200" customWidth="1"/>
    <col min="2821" max="2821" width="26.21875" style="200" customWidth="1"/>
    <col min="2822" max="2822" width="11.5546875" style="200" customWidth="1"/>
    <col min="2823" max="2823" width="8.33203125" style="200" customWidth="1"/>
    <col min="2824" max="2824" width="26.5546875" style="200" customWidth="1"/>
    <col min="2825" max="2825" width="15.21875" style="200" customWidth="1"/>
    <col min="2826" max="3073" width="8.88671875" style="200"/>
    <col min="3074" max="3074" width="31.77734375" style="200" customWidth="1"/>
    <col min="3075" max="3076" width="3.44140625" style="200" customWidth="1"/>
    <col min="3077" max="3077" width="26.21875" style="200" customWidth="1"/>
    <col min="3078" max="3078" width="11.5546875" style="200" customWidth="1"/>
    <col min="3079" max="3079" width="8.33203125" style="200" customWidth="1"/>
    <col min="3080" max="3080" width="26.5546875" style="200" customWidth="1"/>
    <col min="3081" max="3081" width="15.21875" style="200" customWidth="1"/>
    <col min="3082" max="3329" width="8.88671875" style="200"/>
    <col min="3330" max="3330" width="31.77734375" style="200" customWidth="1"/>
    <col min="3331" max="3332" width="3.44140625" style="200" customWidth="1"/>
    <col min="3333" max="3333" width="26.21875" style="200" customWidth="1"/>
    <col min="3334" max="3334" width="11.5546875" style="200" customWidth="1"/>
    <col min="3335" max="3335" width="8.33203125" style="200" customWidth="1"/>
    <col min="3336" max="3336" width="26.5546875" style="200" customWidth="1"/>
    <col min="3337" max="3337" width="15.21875" style="200" customWidth="1"/>
    <col min="3338" max="3585" width="8.88671875" style="200"/>
    <col min="3586" max="3586" width="31.77734375" style="200" customWidth="1"/>
    <col min="3587" max="3588" width="3.44140625" style="200" customWidth="1"/>
    <col min="3589" max="3589" width="26.21875" style="200" customWidth="1"/>
    <col min="3590" max="3590" width="11.5546875" style="200" customWidth="1"/>
    <col min="3591" max="3591" width="8.33203125" style="200" customWidth="1"/>
    <col min="3592" max="3592" width="26.5546875" style="200" customWidth="1"/>
    <col min="3593" max="3593" width="15.21875" style="200" customWidth="1"/>
    <col min="3594" max="3841" width="8.88671875" style="200"/>
    <col min="3842" max="3842" width="31.77734375" style="200" customWidth="1"/>
    <col min="3843" max="3844" width="3.44140625" style="200" customWidth="1"/>
    <col min="3845" max="3845" width="26.21875" style="200" customWidth="1"/>
    <col min="3846" max="3846" width="11.5546875" style="200" customWidth="1"/>
    <col min="3847" max="3847" width="8.33203125" style="200" customWidth="1"/>
    <col min="3848" max="3848" width="26.5546875" style="200" customWidth="1"/>
    <col min="3849" max="3849" width="15.21875" style="200" customWidth="1"/>
    <col min="3850" max="4097" width="8.88671875" style="200"/>
    <col min="4098" max="4098" width="31.77734375" style="200" customWidth="1"/>
    <col min="4099" max="4100" width="3.44140625" style="200" customWidth="1"/>
    <col min="4101" max="4101" width="26.21875" style="200" customWidth="1"/>
    <col min="4102" max="4102" width="11.5546875" style="200" customWidth="1"/>
    <col min="4103" max="4103" width="8.33203125" style="200" customWidth="1"/>
    <col min="4104" max="4104" width="26.5546875" style="200" customWidth="1"/>
    <col min="4105" max="4105" width="15.21875" style="200" customWidth="1"/>
    <col min="4106" max="4353" width="8.88671875" style="200"/>
    <col min="4354" max="4354" width="31.77734375" style="200" customWidth="1"/>
    <col min="4355" max="4356" width="3.44140625" style="200" customWidth="1"/>
    <col min="4357" max="4357" width="26.21875" style="200" customWidth="1"/>
    <col min="4358" max="4358" width="11.5546875" style="200" customWidth="1"/>
    <col min="4359" max="4359" width="8.33203125" style="200" customWidth="1"/>
    <col min="4360" max="4360" width="26.5546875" style="200" customWidth="1"/>
    <col min="4361" max="4361" width="15.21875" style="200" customWidth="1"/>
    <col min="4362" max="4609" width="8.88671875" style="200"/>
    <col min="4610" max="4610" width="31.77734375" style="200" customWidth="1"/>
    <col min="4611" max="4612" width="3.44140625" style="200" customWidth="1"/>
    <col min="4613" max="4613" width="26.21875" style="200" customWidth="1"/>
    <col min="4614" max="4614" width="11.5546875" style="200" customWidth="1"/>
    <col min="4615" max="4615" width="8.33203125" style="200" customWidth="1"/>
    <col min="4616" max="4616" width="26.5546875" style="200" customWidth="1"/>
    <col min="4617" max="4617" width="15.21875" style="200" customWidth="1"/>
    <col min="4618" max="4865" width="8.88671875" style="200"/>
    <col min="4866" max="4866" width="31.77734375" style="200" customWidth="1"/>
    <col min="4867" max="4868" width="3.44140625" style="200" customWidth="1"/>
    <col min="4869" max="4869" width="26.21875" style="200" customWidth="1"/>
    <col min="4870" max="4870" width="11.5546875" style="200" customWidth="1"/>
    <col min="4871" max="4871" width="8.33203125" style="200" customWidth="1"/>
    <col min="4872" max="4872" width="26.5546875" style="200" customWidth="1"/>
    <col min="4873" max="4873" width="15.21875" style="200" customWidth="1"/>
    <col min="4874" max="5121" width="8.88671875" style="200"/>
    <col min="5122" max="5122" width="31.77734375" style="200" customWidth="1"/>
    <col min="5123" max="5124" width="3.44140625" style="200" customWidth="1"/>
    <col min="5125" max="5125" width="26.21875" style="200" customWidth="1"/>
    <col min="5126" max="5126" width="11.5546875" style="200" customWidth="1"/>
    <col min="5127" max="5127" width="8.33203125" style="200" customWidth="1"/>
    <col min="5128" max="5128" width="26.5546875" style="200" customWidth="1"/>
    <col min="5129" max="5129" width="15.21875" style="200" customWidth="1"/>
    <col min="5130" max="5377" width="8.88671875" style="200"/>
    <col min="5378" max="5378" width="31.77734375" style="200" customWidth="1"/>
    <col min="5379" max="5380" width="3.44140625" style="200" customWidth="1"/>
    <col min="5381" max="5381" width="26.21875" style="200" customWidth="1"/>
    <col min="5382" max="5382" width="11.5546875" style="200" customWidth="1"/>
    <col min="5383" max="5383" width="8.33203125" style="200" customWidth="1"/>
    <col min="5384" max="5384" width="26.5546875" style="200" customWidth="1"/>
    <col min="5385" max="5385" width="15.21875" style="200" customWidth="1"/>
    <col min="5386" max="5633" width="8.88671875" style="200"/>
    <col min="5634" max="5634" width="31.77734375" style="200" customWidth="1"/>
    <col min="5635" max="5636" width="3.44140625" style="200" customWidth="1"/>
    <col min="5637" max="5637" width="26.21875" style="200" customWidth="1"/>
    <col min="5638" max="5638" width="11.5546875" style="200" customWidth="1"/>
    <col min="5639" max="5639" width="8.33203125" style="200" customWidth="1"/>
    <col min="5640" max="5640" width="26.5546875" style="200" customWidth="1"/>
    <col min="5641" max="5641" width="15.21875" style="200" customWidth="1"/>
    <col min="5642" max="5889" width="8.88671875" style="200"/>
    <col min="5890" max="5890" width="31.77734375" style="200" customWidth="1"/>
    <col min="5891" max="5892" width="3.44140625" style="200" customWidth="1"/>
    <col min="5893" max="5893" width="26.21875" style="200" customWidth="1"/>
    <col min="5894" max="5894" width="11.5546875" style="200" customWidth="1"/>
    <col min="5895" max="5895" width="8.33203125" style="200" customWidth="1"/>
    <col min="5896" max="5896" width="26.5546875" style="200" customWidth="1"/>
    <col min="5897" max="5897" width="15.21875" style="200" customWidth="1"/>
    <col min="5898" max="6145" width="8.88671875" style="200"/>
    <col min="6146" max="6146" width="31.77734375" style="200" customWidth="1"/>
    <col min="6147" max="6148" width="3.44140625" style="200" customWidth="1"/>
    <col min="6149" max="6149" width="26.21875" style="200" customWidth="1"/>
    <col min="6150" max="6150" width="11.5546875" style="200" customWidth="1"/>
    <col min="6151" max="6151" width="8.33203125" style="200" customWidth="1"/>
    <col min="6152" max="6152" width="26.5546875" style="200" customWidth="1"/>
    <col min="6153" max="6153" width="15.21875" style="200" customWidth="1"/>
    <col min="6154" max="6401" width="8.88671875" style="200"/>
    <col min="6402" max="6402" width="31.77734375" style="200" customWidth="1"/>
    <col min="6403" max="6404" width="3.44140625" style="200" customWidth="1"/>
    <col min="6405" max="6405" width="26.21875" style="200" customWidth="1"/>
    <col min="6406" max="6406" width="11.5546875" style="200" customWidth="1"/>
    <col min="6407" max="6407" width="8.33203125" style="200" customWidth="1"/>
    <col min="6408" max="6408" width="26.5546875" style="200" customWidth="1"/>
    <col min="6409" max="6409" width="15.21875" style="200" customWidth="1"/>
    <col min="6410" max="6657" width="8.88671875" style="200"/>
    <col min="6658" max="6658" width="31.77734375" style="200" customWidth="1"/>
    <col min="6659" max="6660" width="3.44140625" style="200" customWidth="1"/>
    <col min="6661" max="6661" width="26.21875" style="200" customWidth="1"/>
    <col min="6662" max="6662" width="11.5546875" style="200" customWidth="1"/>
    <col min="6663" max="6663" width="8.33203125" style="200" customWidth="1"/>
    <col min="6664" max="6664" width="26.5546875" style="200" customWidth="1"/>
    <col min="6665" max="6665" width="15.21875" style="200" customWidth="1"/>
    <col min="6666" max="6913" width="8.88671875" style="200"/>
    <col min="6914" max="6914" width="31.77734375" style="200" customWidth="1"/>
    <col min="6915" max="6916" width="3.44140625" style="200" customWidth="1"/>
    <col min="6917" max="6917" width="26.21875" style="200" customWidth="1"/>
    <col min="6918" max="6918" width="11.5546875" style="200" customWidth="1"/>
    <col min="6919" max="6919" width="8.33203125" style="200" customWidth="1"/>
    <col min="6920" max="6920" width="26.5546875" style="200" customWidth="1"/>
    <col min="6921" max="6921" width="15.21875" style="200" customWidth="1"/>
    <col min="6922" max="7169" width="8.88671875" style="200"/>
    <col min="7170" max="7170" width="31.77734375" style="200" customWidth="1"/>
    <col min="7171" max="7172" width="3.44140625" style="200" customWidth="1"/>
    <col min="7173" max="7173" width="26.21875" style="200" customWidth="1"/>
    <col min="7174" max="7174" width="11.5546875" style="200" customWidth="1"/>
    <col min="7175" max="7175" width="8.33203125" style="200" customWidth="1"/>
    <col min="7176" max="7176" width="26.5546875" style="200" customWidth="1"/>
    <col min="7177" max="7177" width="15.21875" style="200" customWidth="1"/>
    <col min="7178" max="7425" width="8.88671875" style="200"/>
    <col min="7426" max="7426" width="31.77734375" style="200" customWidth="1"/>
    <col min="7427" max="7428" width="3.44140625" style="200" customWidth="1"/>
    <col min="7429" max="7429" width="26.21875" style="200" customWidth="1"/>
    <col min="7430" max="7430" width="11.5546875" style="200" customWidth="1"/>
    <col min="7431" max="7431" width="8.33203125" style="200" customWidth="1"/>
    <col min="7432" max="7432" width="26.5546875" style="200" customWidth="1"/>
    <col min="7433" max="7433" width="15.21875" style="200" customWidth="1"/>
    <col min="7434" max="7681" width="8.88671875" style="200"/>
    <col min="7682" max="7682" width="31.77734375" style="200" customWidth="1"/>
    <col min="7683" max="7684" width="3.44140625" style="200" customWidth="1"/>
    <col min="7685" max="7685" width="26.21875" style="200" customWidth="1"/>
    <col min="7686" max="7686" width="11.5546875" style="200" customWidth="1"/>
    <col min="7687" max="7687" width="8.33203125" style="200" customWidth="1"/>
    <col min="7688" max="7688" width="26.5546875" style="200" customWidth="1"/>
    <col min="7689" max="7689" width="15.21875" style="200" customWidth="1"/>
    <col min="7690" max="7937" width="8.88671875" style="200"/>
    <col min="7938" max="7938" width="31.77734375" style="200" customWidth="1"/>
    <col min="7939" max="7940" width="3.44140625" style="200" customWidth="1"/>
    <col min="7941" max="7941" width="26.21875" style="200" customWidth="1"/>
    <col min="7942" max="7942" width="11.5546875" style="200" customWidth="1"/>
    <col min="7943" max="7943" width="8.33203125" style="200" customWidth="1"/>
    <col min="7944" max="7944" width="26.5546875" style="200" customWidth="1"/>
    <col min="7945" max="7945" width="15.21875" style="200" customWidth="1"/>
    <col min="7946" max="8193" width="8.88671875" style="200"/>
    <col min="8194" max="8194" width="31.77734375" style="200" customWidth="1"/>
    <col min="8195" max="8196" width="3.44140625" style="200" customWidth="1"/>
    <col min="8197" max="8197" width="26.21875" style="200" customWidth="1"/>
    <col min="8198" max="8198" width="11.5546875" style="200" customWidth="1"/>
    <col min="8199" max="8199" width="8.33203125" style="200" customWidth="1"/>
    <col min="8200" max="8200" width="26.5546875" style="200" customWidth="1"/>
    <col min="8201" max="8201" width="15.21875" style="200" customWidth="1"/>
    <col min="8202" max="8449" width="8.88671875" style="200"/>
    <col min="8450" max="8450" width="31.77734375" style="200" customWidth="1"/>
    <col min="8451" max="8452" width="3.44140625" style="200" customWidth="1"/>
    <col min="8453" max="8453" width="26.21875" style="200" customWidth="1"/>
    <col min="8454" max="8454" width="11.5546875" style="200" customWidth="1"/>
    <col min="8455" max="8455" width="8.33203125" style="200" customWidth="1"/>
    <col min="8456" max="8456" width="26.5546875" style="200" customWidth="1"/>
    <col min="8457" max="8457" width="15.21875" style="200" customWidth="1"/>
    <col min="8458" max="8705" width="8.88671875" style="200"/>
    <col min="8706" max="8706" width="31.77734375" style="200" customWidth="1"/>
    <col min="8707" max="8708" width="3.44140625" style="200" customWidth="1"/>
    <col min="8709" max="8709" width="26.21875" style="200" customWidth="1"/>
    <col min="8710" max="8710" width="11.5546875" style="200" customWidth="1"/>
    <col min="8711" max="8711" width="8.33203125" style="200" customWidth="1"/>
    <col min="8712" max="8712" width="26.5546875" style="200" customWidth="1"/>
    <col min="8713" max="8713" width="15.21875" style="200" customWidth="1"/>
    <col min="8714" max="8961" width="8.88671875" style="200"/>
    <col min="8962" max="8962" width="31.77734375" style="200" customWidth="1"/>
    <col min="8963" max="8964" width="3.44140625" style="200" customWidth="1"/>
    <col min="8965" max="8965" width="26.21875" style="200" customWidth="1"/>
    <col min="8966" max="8966" width="11.5546875" style="200" customWidth="1"/>
    <col min="8967" max="8967" width="8.33203125" style="200" customWidth="1"/>
    <col min="8968" max="8968" width="26.5546875" style="200" customWidth="1"/>
    <col min="8969" max="8969" width="15.21875" style="200" customWidth="1"/>
    <col min="8970" max="9217" width="8.88671875" style="200"/>
    <col min="9218" max="9218" width="31.77734375" style="200" customWidth="1"/>
    <col min="9219" max="9220" width="3.44140625" style="200" customWidth="1"/>
    <col min="9221" max="9221" width="26.21875" style="200" customWidth="1"/>
    <col min="9222" max="9222" width="11.5546875" style="200" customWidth="1"/>
    <col min="9223" max="9223" width="8.33203125" style="200" customWidth="1"/>
    <col min="9224" max="9224" width="26.5546875" style="200" customWidth="1"/>
    <col min="9225" max="9225" width="15.21875" style="200" customWidth="1"/>
    <col min="9226" max="9473" width="8.88671875" style="200"/>
    <col min="9474" max="9474" width="31.77734375" style="200" customWidth="1"/>
    <col min="9475" max="9476" width="3.44140625" style="200" customWidth="1"/>
    <col min="9477" max="9477" width="26.21875" style="200" customWidth="1"/>
    <col min="9478" max="9478" width="11.5546875" style="200" customWidth="1"/>
    <col min="9479" max="9479" width="8.33203125" style="200" customWidth="1"/>
    <col min="9480" max="9480" width="26.5546875" style="200" customWidth="1"/>
    <col min="9481" max="9481" width="15.21875" style="200" customWidth="1"/>
    <col min="9482" max="9729" width="8.88671875" style="200"/>
    <col min="9730" max="9730" width="31.77734375" style="200" customWidth="1"/>
    <col min="9731" max="9732" width="3.44140625" style="200" customWidth="1"/>
    <col min="9733" max="9733" width="26.21875" style="200" customWidth="1"/>
    <col min="9734" max="9734" width="11.5546875" style="200" customWidth="1"/>
    <col min="9735" max="9735" width="8.33203125" style="200" customWidth="1"/>
    <col min="9736" max="9736" width="26.5546875" style="200" customWidth="1"/>
    <col min="9737" max="9737" width="15.21875" style="200" customWidth="1"/>
    <col min="9738" max="9985" width="8.88671875" style="200"/>
    <col min="9986" max="9986" width="31.77734375" style="200" customWidth="1"/>
    <col min="9987" max="9988" width="3.44140625" style="200" customWidth="1"/>
    <col min="9989" max="9989" width="26.21875" style="200" customWidth="1"/>
    <col min="9990" max="9990" width="11.5546875" style="200" customWidth="1"/>
    <col min="9991" max="9991" width="8.33203125" style="200" customWidth="1"/>
    <col min="9992" max="9992" width="26.5546875" style="200" customWidth="1"/>
    <col min="9993" max="9993" width="15.21875" style="200" customWidth="1"/>
    <col min="9994" max="10241" width="8.88671875" style="200"/>
    <col min="10242" max="10242" width="31.77734375" style="200" customWidth="1"/>
    <col min="10243" max="10244" width="3.44140625" style="200" customWidth="1"/>
    <col min="10245" max="10245" width="26.21875" style="200" customWidth="1"/>
    <col min="10246" max="10246" width="11.5546875" style="200" customWidth="1"/>
    <col min="10247" max="10247" width="8.33203125" style="200" customWidth="1"/>
    <col min="10248" max="10248" width="26.5546875" style="200" customWidth="1"/>
    <col min="10249" max="10249" width="15.21875" style="200" customWidth="1"/>
    <col min="10250" max="10497" width="8.88671875" style="200"/>
    <col min="10498" max="10498" width="31.77734375" style="200" customWidth="1"/>
    <col min="10499" max="10500" width="3.44140625" style="200" customWidth="1"/>
    <col min="10501" max="10501" width="26.21875" style="200" customWidth="1"/>
    <col min="10502" max="10502" width="11.5546875" style="200" customWidth="1"/>
    <col min="10503" max="10503" width="8.33203125" style="200" customWidth="1"/>
    <col min="10504" max="10504" width="26.5546875" style="200" customWidth="1"/>
    <col min="10505" max="10505" width="15.21875" style="200" customWidth="1"/>
    <col min="10506" max="10753" width="8.88671875" style="200"/>
    <col min="10754" max="10754" width="31.77734375" style="200" customWidth="1"/>
    <col min="10755" max="10756" width="3.44140625" style="200" customWidth="1"/>
    <col min="10757" max="10757" width="26.21875" style="200" customWidth="1"/>
    <col min="10758" max="10758" width="11.5546875" style="200" customWidth="1"/>
    <col min="10759" max="10759" width="8.33203125" style="200" customWidth="1"/>
    <col min="10760" max="10760" width="26.5546875" style="200" customWidth="1"/>
    <col min="10761" max="10761" width="15.21875" style="200" customWidth="1"/>
    <col min="10762" max="11009" width="8.88671875" style="200"/>
    <col min="11010" max="11010" width="31.77734375" style="200" customWidth="1"/>
    <col min="11011" max="11012" width="3.44140625" style="200" customWidth="1"/>
    <col min="11013" max="11013" width="26.21875" style="200" customWidth="1"/>
    <col min="11014" max="11014" width="11.5546875" style="200" customWidth="1"/>
    <col min="11015" max="11015" width="8.33203125" style="200" customWidth="1"/>
    <col min="11016" max="11016" width="26.5546875" style="200" customWidth="1"/>
    <col min="11017" max="11017" width="15.21875" style="200" customWidth="1"/>
    <col min="11018" max="11265" width="8.88671875" style="200"/>
    <col min="11266" max="11266" width="31.77734375" style="200" customWidth="1"/>
    <col min="11267" max="11268" width="3.44140625" style="200" customWidth="1"/>
    <col min="11269" max="11269" width="26.21875" style="200" customWidth="1"/>
    <col min="11270" max="11270" width="11.5546875" style="200" customWidth="1"/>
    <col min="11271" max="11271" width="8.33203125" style="200" customWidth="1"/>
    <col min="11272" max="11272" width="26.5546875" style="200" customWidth="1"/>
    <col min="11273" max="11273" width="15.21875" style="200" customWidth="1"/>
    <col min="11274" max="11521" width="8.88671875" style="200"/>
    <col min="11522" max="11522" width="31.77734375" style="200" customWidth="1"/>
    <col min="11523" max="11524" width="3.44140625" style="200" customWidth="1"/>
    <col min="11525" max="11525" width="26.21875" style="200" customWidth="1"/>
    <col min="11526" max="11526" width="11.5546875" style="200" customWidth="1"/>
    <col min="11527" max="11527" width="8.33203125" style="200" customWidth="1"/>
    <col min="11528" max="11528" width="26.5546875" style="200" customWidth="1"/>
    <col min="11529" max="11529" width="15.21875" style="200" customWidth="1"/>
    <col min="11530" max="11777" width="8.88671875" style="200"/>
    <col min="11778" max="11778" width="31.77734375" style="200" customWidth="1"/>
    <col min="11779" max="11780" width="3.44140625" style="200" customWidth="1"/>
    <col min="11781" max="11781" width="26.21875" style="200" customWidth="1"/>
    <col min="11782" max="11782" width="11.5546875" style="200" customWidth="1"/>
    <col min="11783" max="11783" width="8.33203125" style="200" customWidth="1"/>
    <col min="11784" max="11784" width="26.5546875" style="200" customWidth="1"/>
    <col min="11785" max="11785" width="15.21875" style="200" customWidth="1"/>
    <col min="11786" max="12033" width="8.88671875" style="200"/>
    <col min="12034" max="12034" width="31.77734375" style="200" customWidth="1"/>
    <col min="12035" max="12036" width="3.44140625" style="200" customWidth="1"/>
    <col min="12037" max="12037" width="26.21875" style="200" customWidth="1"/>
    <col min="12038" max="12038" width="11.5546875" style="200" customWidth="1"/>
    <col min="12039" max="12039" width="8.33203125" style="200" customWidth="1"/>
    <col min="12040" max="12040" width="26.5546875" style="200" customWidth="1"/>
    <col min="12041" max="12041" width="15.21875" style="200" customWidth="1"/>
    <col min="12042" max="12289" width="8.88671875" style="200"/>
    <col min="12290" max="12290" width="31.77734375" style="200" customWidth="1"/>
    <col min="12291" max="12292" width="3.44140625" style="200" customWidth="1"/>
    <col min="12293" max="12293" width="26.21875" style="200" customWidth="1"/>
    <col min="12294" max="12294" width="11.5546875" style="200" customWidth="1"/>
    <col min="12295" max="12295" width="8.33203125" style="200" customWidth="1"/>
    <col min="12296" max="12296" width="26.5546875" style="200" customWidth="1"/>
    <col min="12297" max="12297" width="15.21875" style="200" customWidth="1"/>
    <col min="12298" max="12545" width="8.88671875" style="200"/>
    <col min="12546" max="12546" width="31.77734375" style="200" customWidth="1"/>
    <col min="12547" max="12548" width="3.44140625" style="200" customWidth="1"/>
    <col min="12549" max="12549" width="26.21875" style="200" customWidth="1"/>
    <col min="12550" max="12550" width="11.5546875" style="200" customWidth="1"/>
    <col min="12551" max="12551" width="8.33203125" style="200" customWidth="1"/>
    <col min="12552" max="12552" width="26.5546875" style="200" customWidth="1"/>
    <col min="12553" max="12553" width="15.21875" style="200" customWidth="1"/>
    <col min="12554" max="12801" width="8.88671875" style="200"/>
    <col min="12802" max="12802" width="31.77734375" style="200" customWidth="1"/>
    <col min="12803" max="12804" width="3.44140625" style="200" customWidth="1"/>
    <col min="12805" max="12805" width="26.21875" style="200" customWidth="1"/>
    <col min="12806" max="12806" width="11.5546875" style="200" customWidth="1"/>
    <col min="12807" max="12807" width="8.33203125" style="200" customWidth="1"/>
    <col min="12808" max="12808" width="26.5546875" style="200" customWidth="1"/>
    <col min="12809" max="12809" width="15.21875" style="200" customWidth="1"/>
    <col min="12810" max="13057" width="8.88671875" style="200"/>
    <col min="13058" max="13058" width="31.77734375" style="200" customWidth="1"/>
    <col min="13059" max="13060" width="3.44140625" style="200" customWidth="1"/>
    <col min="13061" max="13061" width="26.21875" style="200" customWidth="1"/>
    <col min="13062" max="13062" width="11.5546875" style="200" customWidth="1"/>
    <col min="13063" max="13063" width="8.33203125" style="200" customWidth="1"/>
    <col min="13064" max="13064" width="26.5546875" style="200" customWidth="1"/>
    <col min="13065" max="13065" width="15.21875" style="200" customWidth="1"/>
    <col min="13066" max="13313" width="8.88671875" style="200"/>
    <col min="13314" max="13314" width="31.77734375" style="200" customWidth="1"/>
    <col min="13315" max="13316" width="3.44140625" style="200" customWidth="1"/>
    <col min="13317" max="13317" width="26.21875" style="200" customWidth="1"/>
    <col min="13318" max="13318" width="11.5546875" style="200" customWidth="1"/>
    <col min="13319" max="13319" width="8.33203125" style="200" customWidth="1"/>
    <col min="13320" max="13320" width="26.5546875" style="200" customWidth="1"/>
    <col min="13321" max="13321" width="15.21875" style="200" customWidth="1"/>
    <col min="13322" max="13569" width="8.88671875" style="200"/>
    <col min="13570" max="13570" width="31.77734375" style="200" customWidth="1"/>
    <col min="13571" max="13572" width="3.44140625" style="200" customWidth="1"/>
    <col min="13573" max="13573" width="26.21875" style="200" customWidth="1"/>
    <col min="13574" max="13574" width="11.5546875" style="200" customWidth="1"/>
    <col min="13575" max="13575" width="8.33203125" style="200" customWidth="1"/>
    <col min="13576" max="13576" width="26.5546875" style="200" customWidth="1"/>
    <col min="13577" max="13577" width="15.21875" style="200" customWidth="1"/>
    <col min="13578" max="13825" width="8.88671875" style="200"/>
    <col min="13826" max="13826" width="31.77734375" style="200" customWidth="1"/>
    <col min="13827" max="13828" width="3.44140625" style="200" customWidth="1"/>
    <col min="13829" max="13829" width="26.21875" style="200" customWidth="1"/>
    <col min="13830" max="13830" width="11.5546875" style="200" customWidth="1"/>
    <col min="13831" max="13831" width="8.33203125" style="200" customWidth="1"/>
    <col min="13832" max="13832" width="26.5546875" style="200" customWidth="1"/>
    <col min="13833" max="13833" width="15.21875" style="200" customWidth="1"/>
    <col min="13834" max="14081" width="8.88671875" style="200"/>
    <col min="14082" max="14082" width="31.77734375" style="200" customWidth="1"/>
    <col min="14083" max="14084" width="3.44140625" style="200" customWidth="1"/>
    <col min="14085" max="14085" width="26.21875" style="200" customWidth="1"/>
    <col min="14086" max="14086" width="11.5546875" style="200" customWidth="1"/>
    <col min="14087" max="14087" width="8.33203125" style="200" customWidth="1"/>
    <col min="14088" max="14088" width="26.5546875" style="200" customWidth="1"/>
    <col min="14089" max="14089" width="15.21875" style="200" customWidth="1"/>
    <col min="14090" max="14337" width="8.88671875" style="200"/>
    <col min="14338" max="14338" width="31.77734375" style="200" customWidth="1"/>
    <col min="14339" max="14340" width="3.44140625" style="200" customWidth="1"/>
    <col min="14341" max="14341" width="26.21875" style="200" customWidth="1"/>
    <col min="14342" max="14342" width="11.5546875" style="200" customWidth="1"/>
    <col min="14343" max="14343" width="8.33203125" style="200" customWidth="1"/>
    <col min="14344" max="14344" width="26.5546875" style="200" customWidth="1"/>
    <col min="14345" max="14345" width="15.21875" style="200" customWidth="1"/>
    <col min="14346" max="14593" width="8.88671875" style="200"/>
    <col min="14594" max="14594" width="31.77734375" style="200" customWidth="1"/>
    <col min="14595" max="14596" width="3.44140625" style="200" customWidth="1"/>
    <col min="14597" max="14597" width="26.21875" style="200" customWidth="1"/>
    <col min="14598" max="14598" width="11.5546875" style="200" customWidth="1"/>
    <col min="14599" max="14599" width="8.33203125" style="200" customWidth="1"/>
    <col min="14600" max="14600" width="26.5546875" style="200" customWidth="1"/>
    <col min="14601" max="14601" width="15.21875" style="200" customWidth="1"/>
    <col min="14602" max="14849" width="8.88671875" style="200"/>
    <col min="14850" max="14850" width="31.77734375" style="200" customWidth="1"/>
    <col min="14851" max="14852" width="3.44140625" style="200" customWidth="1"/>
    <col min="14853" max="14853" width="26.21875" style="200" customWidth="1"/>
    <col min="14854" max="14854" width="11.5546875" style="200" customWidth="1"/>
    <col min="14855" max="14855" width="8.33203125" style="200" customWidth="1"/>
    <col min="14856" max="14856" width="26.5546875" style="200" customWidth="1"/>
    <col min="14857" max="14857" width="15.21875" style="200" customWidth="1"/>
    <col min="14858" max="15105" width="8.88671875" style="200"/>
    <col min="15106" max="15106" width="31.77734375" style="200" customWidth="1"/>
    <col min="15107" max="15108" width="3.44140625" style="200" customWidth="1"/>
    <col min="15109" max="15109" width="26.21875" style="200" customWidth="1"/>
    <col min="15110" max="15110" width="11.5546875" style="200" customWidth="1"/>
    <col min="15111" max="15111" width="8.33203125" style="200" customWidth="1"/>
    <col min="15112" max="15112" width="26.5546875" style="200" customWidth="1"/>
    <col min="15113" max="15113" width="15.21875" style="200" customWidth="1"/>
    <col min="15114" max="15361" width="8.88671875" style="200"/>
    <col min="15362" max="15362" width="31.77734375" style="200" customWidth="1"/>
    <col min="15363" max="15364" width="3.44140625" style="200" customWidth="1"/>
    <col min="15365" max="15365" width="26.21875" style="200" customWidth="1"/>
    <col min="15366" max="15366" width="11.5546875" style="200" customWidth="1"/>
    <col min="15367" max="15367" width="8.33203125" style="200" customWidth="1"/>
    <col min="15368" max="15368" width="26.5546875" style="200" customWidth="1"/>
    <col min="15369" max="15369" width="15.21875" style="200" customWidth="1"/>
    <col min="15370" max="15617" width="8.88671875" style="200"/>
    <col min="15618" max="15618" width="31.77734375" style="200" customWidth="1"/>
    <col min="15619" max="15620" width="3.44140625" style="200" customWidth="1"/>
    <col min="15621" max="15621" width="26.21875" style="200" customWidth="1"/>
    <col min="15622" max="15622" width="11.5546875" style="200" customWidth="1"/>
    <col min="15623" max="15623" width="8.33203125" style="200" customWidth="1"/>
    <col min="15624" max="15624" width="26.5546875" style="200" customWidth="1"/>
    <col min="15625" max="15625" width="15.21875" style="200" customWidth="1"/>
    <col min="15626" max="15873" width="8.88671875" style="200"/>
    <col min="15874" max="15874" width="31.77734375" style="200" customWidth="1"/>
    <col min="15875" max="15876" width="3.44140625" style="200" customWidth="1"/>
    <col min="15877" max="15877" width="26.21875" style="200" customWidth="1"/>
    <col min="15878" max="15878" width="11.5546875" style="200" customWidth="1"/>
    <col min="15879" max="15879" width="8.33203125" style="200" customWidth="1"/>
    <col min="15880" max="15880" width="26.5546875" style="200" customWidth="1"/>
    <col min="15881" max="15881" width="15.21875" style="200" customWidth="1"/>
    <col min="15882" max="16129" width="8.88671875" style="200"/>
    <col min="16130" max="16130" width="31.77734375" style="200" customWidth="1"/>
    <col min="16131" max="16132" width="3.44140625" style="200" customWidth="1"/>
    <col min="16133" max="16133" width="26.21875" style="200" customWidth="1"/>
    <col min="16134" max="16134" width="11.5546875" style="200" customWidth="1"/>
    <col min="16135" max="16135" width="8.33203125" style="200" customWidth="1"/>
    <col min="16136" max="16136" width="26.5546875" style="200" customWidth="1"/>
    <col min="16137" max="16137" width="15.21875" style="200" customWidth="1"/>
    <col min="16138" max="16384" width="8.88671875" style="200"/>
  </cols>
  <sheetData>
    <row r="1" spans="1:9" ht="20.100000000000001" customHeight="1">
      <c r="A1" s="226"/>
      <c r="B1" s="202"/>
      <c r="C1" s="202"/>
      <c r="D1" s="202"/>
      <c r="E1" s="202"/>
      <c r="F1" s="202"/>
      <c r="G1" s="202"/>
      <c r="I1" s="700" t="s">
        <v>303</v>
      </c>
    </row>
    <row r="2" spans="1:9" ht="13.2" customHeight="1">
      <c r="A2" s="226"/>
      <c r="B2" s="202"/>
      <c r="C2" s="202"/>
      <c r="D2" s="202"/>
      <c r="E2" s="202"/>
      <c r="F2" s="202"/>
      <c r="G2" s="202"/>
      <c r="H2" s="225"/>
      <c r="I2" s="225"/>
    </row>
    <row r="3" spans="1:9" ht="56.25" customHeight="1">
      <c r="A3" s="1084" t="s">
        <v>302</v>
      </c>
      <c r="B3" s="1085"/>
      <c r="C3" s="1085"/>
      <c r="D3" s="1085"/>
      <c r="E3" s="1085"/>
      <c r="F3" s="1085"/>
      <c r="G3" s="1085"/>
      <c r="H3" s="1085"/>
      <c r="I3" s="1085"/>
    </row>
    <row r="4" spans="1:9" ht="13.2" customHeight="1">
      <c r="A4" s="224"/>
      <c r="B4" s="224"/>
      <c r="C4" s="224"/>
      <c r="D4" s="224"/>
      <c r="E4" s="224"/>
      <c r="F4" s="224"/>
      <c r="G4" s="224"/>
      <c r="H4" s="224"/>
      <c r="I4" s="224"/>
    </row>
    <row r="5" spans="1:9" ht="39.9" customHeight="1">
      <c r="A5" s="223" t="s">
        <v>301</v>
      </c>
      <c r="B5" s="1086"/>
      <c r="C5" s="1087"/>
      <c r="D5" s="1087"/>
      <c r="E5" s="1087"/>
      <c r="F5" s="1087"/>
      <c r="G5" s="1087"/>
      <c r="H5" s="1087"/>
      <c r="I5" s="1088"/>
    </row>
    <row r="6" spans="1:9" ht="39.9" customHeight="1">
      <c r="A6" s="222" t="s">
        <v>13</v>
      </c>
      <c r="B6" s="1089" t="s">
        <v>109</v>
      </c>
      <c r="C6" s="1090"/>
      <c r="D6" s="1090"/>
      <c r="E6" s="1090"/>
      <c r="F6" s="1090"/>
      <c r="G6" s="1090"/>
      <c r="H6" s="1090"/>
      <c r="I6" s="1091"/>
    </row>
    <row r="7" spans="1:9" ht="39.9" customHeight="1">
      <c r="A7" s="222" t="s">
        <v>300</v>
      </c>
      <c r="B7" s="1089"/>
      <c r="C7" s="1090"/>
      <c r="D7" s="1090"/>
      <c r="E7" s="1090"/>
      <c r="F7" s="1090"/>
      <c r="G7" s="1090"/>
      <c r="H7" s="1090"/>
      <c r="I7" s="1091"/>
    </row>
    <row r="8" spans="1:9" ht="84" customHeight="1">
      <c r="A8" s="221" t="s">
        <v>299</v>
      </c>
      <c r="B8" s="1092" t="s">
        <v>298</v>
      </c>
      <c r="C8" s="1093"/>
      <c r="D8" s="1093"/>
      <c r="E8" s="1093"/>
      <c r="F8" s="1093"/>
      <c r="G8" s="1093"/>
      <c r="H8" s="1093"/>
      <c r="I8" s="1094"/>
    </row>
    <row r="9" spans="1:9" ht="23.25" customHeight="1">
      <c r="A9" s="220"/>
      <c r="B9" s="219" t="s">
        <v>297</v>
      </c>
      <c r="C9" s="203"/>
      <c r="D9" s="203"/>
      <c r="E9" s="203"/>
      <c r="F9" s="203"/>
      <c r="G9" s="203"/>
      <c r="H9" s="203"/>
      <c r="I9" s="202"/>
    </row>
    <row r="10" spans="1:9">
      <c r="A10" s="1073" t="s">
        <v>296</v>
      </c>
      <c r="B10" s="216"/>
      <c r="C10" s="215"/>
      <c r="D10" s="215"/>
      <c r="E10" s="215"/>
      <c r="F10" s="215"/>
      <c r="G10" s="215"/>
      <c r="H10" s="215"/>
      <c r="I10" s="1075" t="s">
        <v>293</v>
      </c>
    </row>
    <row r="11" spans="1:9" ht="45" customHeight="1">
      <c r="A11" s="1074"/>
      <c r="B11" s="210"/>
      <c r="C11" s="209" t="s">
        <v>110</v>
      </c>
      <c r="D11" s="208" t="s">
        <v>111</v>
      </c>
      <c r="E11" s="701"/>
      <c r="F11" s="207" t="s">
        <v>289</v>
      </c>
      <c r="G11" s="218"/>
      <c r="H11" s="202"/>
      <c r="I11" s="1076"/>
    </row>
    <row r="12" spans="1:9" ht="45" customHeight="1">
      <c r="A12" s="1074"/>
      <c r="B12" s="210"/>
      <c r="C12" s="209" t="s">
        <v>112</v>
      </c>
      <c r="D12" s="208" t="s">
        <v>14</v>
      </c>
      <c r="E12" s="701"/>
      <c r="F12" s="207" t="s">
        <v>289</v>
      </c>
      <c r="G12" s="218"/>
      <c r="H12" s="217" t="s">
        <v>295</v>
      </c>
      <c r="I12" s="1076"/>
    </row>
    <row r="13" spans="1:9" ht="8.4" customHeight="1">
      <c r="A13" s="1074"/>
      <c r="B13" s="210"/>
      <c r="C13" s="202"/>
      <c r="D13" s="202"/>
      <c r="E13" s="202"/>
      <c r="F13" s="202"/>
      <c r="G13" s="202"/>
      <c r="H13" s="202"/>
      <c r="I13" s="1076"/>
    </row>
    <row r="14" spans="1:9" ht="8.4" customHeight="1">
      <c r="A14" s="1077" t="s">
        <v>294</v>
      </c>
      <c r="B14" s="216"/>
      <c r="C14" s="215"/>
      <c r="D14" s="215"/>
      <c r="E14" s="215"/>
      <c r="F14" s="215"/>
      <c r="G14" s="215"/>
      <c r="H14" s="214"/>
      <c r="I14" s="1079" t="s">
        <v>293</v>
      </c>
    </row>
    <row r="15" spans="1:9" ht="45" customHeight="1">
      <c r="A15" s="1078"/>
      <c r="B15" s="210"/>
      <c r="C15" s="209" t="s">
        <v>110</v>
      </c>
      <c r="D15" s="208" t="s">
        <v>113</v>
      </c>
      <c r="E15" s="701"/>
      <c r="F15" s="207" t="s">
        <v>289</v>
      </c>
      <c r="G15" s="206"/>
      <c r="H15" s="212"/>
      <c r="I15" s="1080"/>
    </row>
    <row r="16" spans="1:9" ht="45" customHeight="1">
      <c r="A16" s="1078"/>
      <c r="B16" s="210"/>
      <c r="C16" s="209" t="s">
        <v>112</v>
      </c>
      <c r="D16" s="208" t="s">
        <v>15</v>
      </c>
      <c r="E16" s="701"/>
      <c r="F16" s="207" t="s">
        <v>289</v>
      </c>
      <c r="G16" s="206"/>
      <c r="H16" s="213" t="s">
        <v>292</v>
      </c>
      <c r="I16" s="1080"/>
    </row>
    <row r="17" spans="1:9" ht="8.4" customHeight="1">
      <c r="A17" s="1078"/>
      <c r="B17" s="210"/>
      <c r="C17" s="211"/>
      <c r="D17" s="211"/>
      <c r="E17" s="211"/>
      <c r="F17" s="211"/>
      <c r="G17" s="211"/>
      <c r="H17" s="212"/>
      <c r="I17" s="1080"/>
    </row>
    <row r="18" spans="1:9" ht="8.4" customHeight="1">
      <c r="A18" s="1082" t="s">
        <v>291</v>
      </c>
      <c r="B18" s="210"/>
      <c r="C18" s="211"/>
      <c r="D18" s="211"/>
      <c r="E18" s="211"/>
      <c r="F18" s="211"/>
      <c r="G18" s="211"/>
      <c r="H18" s="211"/>
      <c r="I18" s="1080"/>
    </row>
    <row r="19" spans="1:9" ht="45" customHeight="1">
      <c r="A19" s="1082"/>
      <c r="B19" s="210"/>
      <c r="C19" s="209" t="s">
        <v>110</v>
      </c>
      <c r="D19" s="208" t="s">
        <v>111</v>
      </c>
      <c r="E19" s="701"/>
      <c r="F19" s="207" t="s">
        <v>289</v>
      </c>
      <c r="G19" s="206"/>
      <c r="H19" s="211"/>
      <c r="I19" s="1080"/>
    </row>
    <row r="20" spans="1:9" ht="45" customHeight="1">
      <c r="A20" s="1082"/>
      <c r="B20" s="210"/>
      <c r="C20" s="209" t="s">
        <v>112</v>
      </c>
      <c r="D20" s="208" t="s">
        <v>290</v>
      </c>
      <c r="E20" s="701"/>
      <c r="F20" s="207" t="s">
        <v>289</v>
      </c>
      <c r="G20" s="206"/>
      <c r="H20" s="205" t="s">
        <v>288</v>
      </c>
      <c r="I20" s="1080"/>
    </row>
    <row r="21" spans="1:9" ht="7.8" customHeight="1">
      <c r="A21" s="1083"/>
      <c r="B21" s="204"/>
      <c r="C21" s="203"/>
      <c r="D21" s="203"/>
      <c r="E21" s="203"/>
      <c r="F21" s="203"/>
      <c r="G21" s="203"/>
      <c r="H21" s="203"/>
      <c r="I21" s="1081"/>
    </row>
    <row r="22" spans="1:9" ht="7.2" customHeight="1">
      <c r="A22" s="202"/>
      <c r="B22" s="202"/>
      <c r="C22" s="202"/>
      <c r="D22" s="202"/>
      <c r="E22" s="202"/>
      <c r="F22" s="202"/>
      <c r="G22" s="202"/>
      <c r="H22" s="202"/>
      <c r="I22" s="202"/>
    </row>
    <row r="23" spans="1:9" ht="48" customHeight="1">
      <c r="A23" s="1071" t="s">
        <v>287</v>
      </c>
      <c r="B23" s="1072"/>
      <c r="C23" s="1072"/>
      <c r="D23" s="1072"/>
      <c r="E23" s="1072"/>
      <c r="F23" s="1072"/>
      <c r="G23" s="1072"/>
      <c r="H23" s="1072"/>
      <c r="I23" s="1072"/>
    </row>
    <row r="24" spans="1:9" ht="17.25" customHeight="1">
      <c r="A24" s="1072" t="s">
        <v>286</v>
      </c>
      <c r="B24" s="1072"/>
      <c r="C24" s="1072"/>
      <c r="D24" s="1072"/>
      <c r="E24" s="1072"/>
      <c r="F24" s="1072"/>
      <c r="G24" s="1072"/>
      <c r="H24" s="1072"/>
      <c r="I24" s="1072"/>
    </row>
    <row r="25" spans="1:9" ht="19.2" customHeight="1">
      <c r="A25" s="1072" t="s">
        <v>285</v>
      </c>
      <c r="B25" s="1072"/>
      <c r="C25" s="1072"/>
      <c r="D25" s="1072"/>
      <c r="E25" s="1072"/>
      <c r="F25" s="1072"/>
      <c r="G25" s="1072"/>
      <c r="H25" s="1072"/>
      <c r="I25" s="1072"/>
    </row>
    <row r="26" spans="1:9" ht="19.2" customHeight="1">
      <c r="A26" s="1072" t="s">
        <v>284</v>
      </c>
      <c r="B26" s="1072"/>
      <c r="C26" s="1072"/>
      <c r="D26" s="1072"/>
      <c r="E26" s="1072"/>
      <c r="F26" s="1072"/>
      <c r="G26" s="1072"/>
      <c r="H26" s="1072"/>
      <c r="I26" s="1072"/>
    </row>
    <row r="27" spans="1:9" ht="19.2" customHeight="1">
      <c r="A27" s="1072" t="s">
        <v>283</v>
      </c>
      <c r="B27" s="1072"/>
      <c r="C27" s="1072"/>
      <c r="D27" s="1072"/>
      <c r="E27" s="1072"/>
      <c r="F27" s="1072"/>
      <c r="G27" s="1072"/>
      <c r="H27" s="1072"/>
      <c r="I27" s="1072"/>
    </row>
    <row r="28" spans="1:9" ht="19.2" customHeight="1">
      <c r="A28" s="1072" t="s">
        <v>282</v>
      </c>
      <c r="B28" s="1072"/>
      <c r="C28" s="1072"/>
      <c r="D28" s="1072"/>
      <c r="E28" s="1072"/>
      <c r="F28" s="1072"/>
      <c r="G28" s="1072"/>
      <c r="H28" s="1072"/>
      <c r="I28" s="1072"/>
    </row>
    <row r="29" spans="1:9" ht="19.2" customHeight="1">
      <c r="A29" s="1072" t="s">
        <v>281</v>
      </c>
      <c r="B29" s="1072"/>
      <c r="C29" s="1072"/>
      <c r="D29" s="1072"/>
      <c r="E29" s="1072"/>
      <c r="F29" s="1072"/>
      <c r="G29" s="1072"/>
      <c r="H29" s="1072"/>
      <c r="I29" s="1072"/>
    </row>
    <row r="30" spans="1:9" ht="19.2" customHeight="1">
      <c r="A30" s="1072" t="s">
        <v>280</v>
      </c>
      <c r="B30" s="1072"/>
      <c r="C30" s="1072"/>
      <c r="D30" s="1072"/>
      <c r="E30" s="1072"/>
      <c r="F30" s="1072"/>
      <c r="G30" s="1072"/>
      <c r="H30" s="1072"/>
      <c r="I30" s="1072"/>
    </row>
    <row r="31" spans="1:9" ht="19.2" customHeight="1">
      <c r="A31" s="201" t="s">
        <v>279</v>
      </c>
      <c r="B31" s="201"/>
      <c r="C31" s="201"/>
      <c r="D31" s="201"/>
      <c r="E31" s="201"/>
      <c r="F31" s="201"/>
      <c r="G31" s="201"/>
      <c r="H31" s="201"/>
      <c r="I31" s="201"/>
    </row>
    <row r="32" spans="1:9" ht="19.2" customHeight="1">
      <c r="A32" s="1072" t="s">
        <v>278</v>
      </c>
      <c r="B32" s="1072"/>
      <c r="C32" s="1072"/>
      <c r="D32" s="1072"/>
      <c r="E32" s="1072"/>
      <c r="F32" s="1072"/>
      <c r="G32" s="1072"/>
      <c r="H32" s="1072"/>
      <c r="I32" s="1072"/>
    </row>
    <row r="33" spans="1:9" ht="30" customHeight="1">
      <c r="A33" s="1071" t="s">
        <v>277</v>
      </c>
      <c r="B33" s="1072"/>
      <c r="C33" s="1072"/>
      <c r="D33" s="1072"/>
      <c r="E33" s="1072"/>
      <c r="F33" s="1072"/>
      <c r="G33" s="1072"/>
      <c r="H33" s="1072"/>
      <c r="I33" s="1072"/>
    </row>
    <row r="34" spans="1:9" ht="30" customHeight="1">
      <c r="A34" s="1071" t="s">
        <v>276</v>
      </c>
      <c r="B34" s="1072"/>
      <c r="C34" s="1072"/>
      <c r="D34" s="1072"/>
      <c r="E34" s="1072"/>
      <c r="F34" s="1072"/>
      <c r="G34" s="1072"/>
      <c r="H34" s="1072"/>
      <c r="I34" s="1072"/>
    </row>
    <row r="35" spans="1:9" ht="19.2" customHeight="1">
      <c r="A35" s="1071" t="s">
        <v>275</v>
      </c>
      <c r="B35" s="1071"/>
      <c r="C35" s="1071"/>
      <c r="D35" s="1071"/>
      <c r="E35" s="1071"/>
      <c r="F35" s="1071"/>
      <c r="G35" s="1071"/>
      <c r="H35" s="1071"/>
      <c r="I35" s="1071"/>
    </row>
    <row r="36" spans="1:9" ht="30" customHeight="1">
      <c r="A36" s="1071" t="s">
        <v>274</v>
      </c>
      <c r="B36" s="1072"/>
      <c r="C36" s="1072"/>
      <c r="D36" s="1072"/>
      <c r="E36" s="1072"/>
      <c r="F36" s="1072"/>
      <c r="G36" s="1072"/>
      <c r="H36" s="1072"/>
      <c r="I36" s="1072"/>
    </row>
  </sheetData>
  <mergeCells count="23">
    <mergeCell ref="A23:I23"/>
    <mergeCell ref="A3:I3"/>
    <mergeCell ref="B5:I5"/>
    <mergeCell ref="B7:I7"/>
    <mergeCell ref="B8:I8"/>
    <mergeCell ref="B6:I6"/>
    <mergeCell ref="A10:A13"/>
    <mergeCell ref="I10:I13"/>
    <mergeCell ref="A14:A17"/>
    <mergeCell ref="I14:I21"/>
    <mergeCell ref="A18:A21"/>
    <mergeCell ref="A35:I35"/>
    <mergeCell ref="A36:I36"/>
    <mergeCell ref="A34:I34"/>
    <mergeCell ref="A24:I24"/>
    <mergeCell ref="A25:I25"/>
    <mergeCell ref="A26:I26"/>
    <mergeCell ref="A27:I27"/>
    <mergeCell ref="A28:I28"/>
    <mergeCell ref="A29:I29"/>
    <mergeCell ref="A30:I30"/>
    <mergeCell ref="A32:I32"/>
    <mergeCell ref="A33:I33"/>
  </mergeCells>
  <phoneticPr fontId="2"/>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1"/>
  <sheetViews>
    <sheetView view="pageBreakPreview" zoomScaleNormal="100" zoomScaleSheetLayoutView="100" workbookViewId="0">
      <selection activeCell="C5" sqref="C5:H5"/>
    </sheetView>
  </sheetViews>
  <sheetFormatPr defaultColWidth="9" defaultRowHeight="13.2"/>
  <cols>
    <col min="1" max="1" width="11.21875" style="7" customWidth="1"/>
    <col min="2" max="2" width="19.33203125" style="7" customWidth="1"/>
    <col min="3" max="3" width="14" style="7" customWidth="1"/>
    <col min="4" max="7" width="11.21875" style="7" customWidth="1"/>
    <col min="8" max="8" width="18" style="7" customWidth="1"/>
    <col min="9" max="256" width="9" style="7"/>
    <col min="257" max="264" width="11.21875" style="7" customWidth="1"/>
    <col min="265" max="512" width="9" style="7"/>
    <col min="513" max="520" width="11.21875" style="7" customWidth="1"/>
    <col min="521" max="768" width="9" style="7"/>
    <col min="769" max="776" width="11.21875" style="7" customWidth="1"/>
    <col min="777" max="1024" width="9" style="7"/>
    <col min="1025" max="1032" width="11.21875" style="7" customWidth="1"/>
    <col min="1033" max="1280" width="9" style="7"/>
    <col min="1281" max="1288" width="11.21875" style="7" customWidth="1"/>
    <col min="1289" max="1536" width="9" style="7"/>
    <col min="1537" max="1544" width="11.21875" style="7" customWidth="1"/>
    <col min="1545" max="1792" width="9" style="7"/>
    <col min="1793" max="1800" width="11.21875" style="7" customWidth="1"/>
    <col min="1801" max="2048" width="9" style="7"/>
    <col min="2049" max="2056" width="11.21875" style="7" customWidth="1"/>
    <col min="2057" max="2304" width="9" style="7"/>
    <col min="2305" max="2312" width="11.21875" style="7" customWidth="1"/>
    <col min="2313" max="2560" width="9" style="7"/>
    <col min="2561" max="2568" width="11.21875" style="7" customWidth="1"/>
    <col min="2569" max="2816" width="9" style="7"/>
    <col min="2817" max="2824" width="11.21875" style="7" customWidth="1"/>
    <col min="2825" max="3072" width="9" style="7"/>
    <col min="3073" max="3080" width="11.21875" style="7" customWidth="1"/>
    <col min="3081" max="3328" width="9" style="7"/>
    <col min="3329" max="3336" width="11.21875" style="7" customWidth="1"/>
    <col min="3337" max="3584" width="9" style="7"/>
    <col min="3585" max="3592" width="11.21875" style="7" customWidth="1"/>
    <col min="3593" max="3840" width="9" style="7"/>
    <col min="3841" max="3848" width="11.21875" style="7" customWidth="1"/>
    <col min="3849" max="4096" width="9" style="7"/>
    <col min="4097" max="4104" width="11.21875" style="7" customWidth="1"/>
    <col min="4105" max="4352" width="9" style="7"/>
    <col min="4353" max="4360" width="11.21875" style="7" customWidth="1"/>
    <col min="4361" max="4608" width="9" style="7"/>
    <col min="4609" max="4616" width="11.21875" style="7" customWidth="1"/>
    <col min="4617" max="4864" width="9" style="7"/>
    <col min="4865" max="4872" width="11.21875" style="7" customWidth="1"/>
    <col min="4873" max="5120" width="9" style="7"/>
    <col min="5121" max="5128" width="11.21875" style="7" customWidth="1"/>
    <col min="5129" max="5376" width="9" style="7"/>
    <col min="5377" max="5384" width="11.21875" style="7" customWidth="1"/>
    <col min="5385" max="5632" width="9" style="7"/>
    <col min="5633" max="5640" width="11.21875" style="7" customWidth="1"/>
    <col min="5641" max="5888" width="9" style="7"/>
    <col min="5889" max="5896" width="11.21875" style="7" customWidth="1"/>
    <col min="5897" max="6144" width="9" style="7"/>
    <col min="6145" max="6152" width="11.21875" style="7" customWidth="1"/>
    <col min="6153" max="6400" width="9" style="7"/>
    <col min="6401" max="6408" width="11.21875" style="7" customWidth="1"/>
    <col min="6409" max="6656" width="9" style="7"/>
    <col min="6657" max="6664" width="11.21875" style="7" customWidth="1"/>
    <col min="6665" max="6912" width="9" style="7"/>
    <col min="6913" max="6920" width="11.21875" style="7" customWidth="1"/>
    <col min="6921" max="7168" width="9" style="7"/>
    <col min="7169" max="7176" width="11.21875" style="7" customWidth="1"/>
    <col min="7177" max="7424" width="9" style="7"/>
    <col min="7425" max="7432" width="11.21875" style="7" customWidth="1"/>
    <col min="7433" max="7680" width="9" style="7"/>
    <col min="7681" max="7688" width="11.21875" style="7" customWidth="1"/>
    <col min="7689" max="7936" width="9" style="7"/>
    <col min="7937" max="7944" width="11.21875" style="7" customWidth="1"/>
    <col min="7945" max="8192" width="9" style="7"/>
    <col min="8193" max="8200" width="11.21875" style="7" customWidth="1"/>
    <col min="8201" max="8448" width="9" style="7"/>
    <col min="8449" max="8456" width="11.21875" style="7" customWidth="1"/>
    <col min="8457" max="8704" width="9" style="7"/>
    <col min="8705" max="8712" width="11.21875" style="7" customWidth="1"/>
    <col min="8713" max="8960" width="9" style="7"/>
    <col min="8961" max="8968" width="11.21875" style="7" customWidth="1"/>
    <col min="8969" max="9216" width="9" style="7"/>
    <col min="9217" max="9224" width="11.21875" style="7" customWidth="1"/>
    <col min="9225" max="9472" width="9" style="7"/>
    <col min="9473" max="9480" width="11.21875" style="7" customWidth="1"/>
    <col min="9481" max="9728" width="9" style="7"/>
    <col min="9729" max="9736" width="11.21875" style="7" customWidth="1"/>
    <col min="9737" max="9984" width="9" style="7"/>
    <col min="9985" max="9992" width="11.21875" style="7" customWidth="1"/>
    <col min="9993" max="10240" width="9" style="7"/>
    <col min="10241" max="10248" width="11.21875" style="7" customWidth="1"/>
    <col min="10249" max="10496" width="9" style="7"/>
    <col min="10497" max="10504" width="11.21875" style="7" customWidth="1"/>
    <col min="10505" max="10752" width="9" style="7"/>
    <col min="10753" max="10760" width="11.21875" style="7" customWidth="1"/>
    <col min="10761" max="11008" width="9" style="7"/>
    <col min="11009" max="11016" width="11.21875" style="7" customWidth="1"/>
    <col min="11017" max="11264" width="9" style="7"/>
    <col min="11265" max="11272" width="11.21875" style="7" customWidth="1"/>
    <col min="11273" max="11520" width="9" style="7"/>
    <col min="11521" max="11528" width="11.21875" style="7" customWidth="1"/>
    <col min="11529" max="11776" width="9" style="7"/>
    <col min="11777" max="11784" width="11.21875" style="7" customWidth="1"/>
    <col min="11785" max="12032" width="9" style="7"/>
    <col min="12033" max="12040" width="11.21875" style="7" customWidth="1"/>
    <col min="12041" max="12288" width="9" style="7"/>
    <col min="12289" max="12296" width="11.21875" style="7" customWidth="1"/>
    <col min="12297" max="12544" width="9" style="7"/>
    <col min="12545" max="12552" width="11.21875" style="7" customWidth="1"/>
    <col min="12553" max="12800" width="9" style="7"/>
    <col min="12801" max="12808" width="11.21875" style="7" customWidth="1"/>
    <col min="12809" max="13056" width="9" style="7"/>
    <col min="13057" max="13064" width="11.21875" style="7" customWidth="1"/>
    <col min="13065" max="13312" width="9" style="7"/>
    <col min="13313" max="13320" width="11.21875" style="7" customWidth="1"/>
    <col min="13321" max="13568" width="9" style="7"/>
    <col min="13569" max="13576" width="11.21875" style="7" customWidth="1"/>
    <col min="13577" max="13824" width="9" style="7"/>
    <col min="13825" max="13832" width="11.21875" style="7" customWidth="1"/>
    <col min="13833" max="14080" width="9" style="7"/>
    <col min="14081" max="14088" width="11.21875" style="7" customWidth="1"/>
    <col min="14089" max="14336" width="9" style="7"/>
    <col min="14337" max="14344" width="11.21875" style="7" customWidth="1"/>
    <col min="14345" max="14592" width="9" style="7"/>
    <col min="14593" max="14600" width="11.21875" style="7" customWidth="1"/>
    <col min="14601" max="14848" width="9" style="7"/>
    <col min="14849" max="14856" width="11.21875" style="7" customWidth="1"/>
    <col min="14857" max="15104" width="9" style="7"/>
    <col min="15105" max="15112" width="11.21875" style="7" customWidth="1"/>
    <col min="15113" max="15360" width="9" style="7"/>
    <col min="15361" max="15368" width="11.21875" style="7" customWidth="1"/>
    <col min="15369" max="15616" width="9" style="7"/>
    <col min="15617" max="15624" width="11.21875" style="7" customWidth="1"/>
    <col min="15625" max="15872" width="9" style="7"/>
    <col min="15873" max="15880" width="11.21875" style="7" customWidth="1"/>
    <col min="15881" max="16128" width="9" style="7"/>
    <col min="16129" max="16136" width="11.21875" style="7" customWidth="1"/>
    <col min="16137" max="16384" width="9" style="7"/>
  </cols>
  <sheetData>
    <row r="1" spans="1:8" ht="24.6" customHeight="1">
      <c r="G1" s="703"/>
      <c r="H1" s="702" t="s">
        <v>334</v>
      </c>
    </row>
    <row r="2" spans="1:8" ht="20.100000000000001" customHeight="1">
      <c r="G2" s="242"/>
      <c r="H2" s="242"/>
    </row>
    <row r="3" spans="1:8" s="241" customFormat="1" ht="20.100000000000001" customHeight="1">
      <c r="A3" s="1095" t="s">
        <v>333</v>
      </c>
      <c r="B3" s="1096"/>
      <c r="C3" s="1096"/>
      <c r="D3" s="1096"/>
      <c r="E3" s="1096"/>
      <c r="F3" s="1096"/>
      <c r="G3" s="1096"/>
      <c r="H3" s="1096"/>
    </row>
    <row r="4" spans="1:8" ht="20.100000000000001" customHeight="1">
      <c r="A4" s="233"/>
      <c r="B4" s="233"/>
      <c r="C4" s="233"/>
      <c r="D4" s="233"/>
      <c r="E4" s="233"/>
      <c r="F4" s="233"/>
      <c r="G4" s="233"/>
      <c r="H4" s="233"/>
    </row>
    <row r="5" spans="1:8" ht="45" customHeight="1">
      <c r="A5" s="1097" t="s">
        <v>115</v>
      </c>
      <c r="B5" s="1097"/>
      <c r="C5" s="1098"/>
      <c r="D5" s="1099"/>
      <c r="E5" s="1099"/>
      <c r="F5" s="1099"/>
      <c r="G5" s="1099"/>
      <c r="H5" s="1100"/>
    </row>
    <row r="6" spans="1:8" ht="45" customHeight="1">
      <c r="A6" s="1119" t="s">
        <v>332</v>
      </c>
      <c r="B6" s="1119"/>
      <c r="C6" s="1120" t="s">
        <v>331</v>
      </c>
      <c r="D6" s="1120"/>
      <c r="E6" s="1120"/>
      <c r="F6" s="1120"/>
      <c r="G6" s="1120"/>
      <c r="H6" s="1120"/>
    </row>
    <row r="7" spans="1:8" ht="26.25" customHeight="1">
      <c r="A7" s="1129" t="s">
        <v>330</v>
      </c>
      <c r="B7" s="1130"/>
      <c r="C7" s="1135" t="s">
        <v>329</v>
      </c>
      <c r="D7" s="1136"/>
      <c r="E7" s="1116" t="s">
        <v>328</v>
      </c>
      <c r="F7" s="1117"/>
      <c r="G7" s="1118"/>
      <c r="H7" s="704"/>
    </row>
    <row r="8" spans="1:8" ht="26.25" customHeight="1">
      <c r="A8" s="1131"/>
      <c r="B8" s="1132"/>
      <c r="C8" s="1137" t="s">
        <v>327</v>
      </c>
      <c r="D8" s="1137"/>
      <c r="E8" s="1116" t="s">
        <v>326</v>
      </c>
      <c r="F8" s="1117"/>
      <c r="G8" s="1118"/>
      <c r="H8" s="704"/>
    </row>
    <row r="9" spans="1:8" ht="26.25" customHeight="1">
      <c r="A9" s="1131"/>
      <c r="B9" s="1132"/>
      <c r="C9" s="1137" t="s">
        <v>325</v>
      </c>
      <c r="D9" s="1137"/>
      <c r="E9" s="1116" t="s">
        <v>324</v>
      </c>
      <c r="F9" s="1117"/>
      <c r="G9" s="1118"/>
      <c r="H9" s="704"/>
    </row>
    <row r="10" spans="1:8" ht="26.25" customHeight="1">
      <c r="A10" s="1131"/>
      <c r="B10" s="1132"/>
      <c r="C10" s="1137" t="s">
        <v>323</v>
      </c>
      <c r="D10" s="1137"/>
      <c r="E10" s="1116" t="s">
        <v>322</v>
      </c>
      <c r="F10" s="1117"/>
      <c r="G10" s="1118"/>
      <c r="H10" s="704"/>
    </row>
    <row r="11" spans="1:8" ht="26.25" customHeight="1">
      <c r="A11" s="1133"/>
      <c r="B11" s="1134"/>
      <c r="C11" s="1137" t="s">
        <v>321</v>
      </c>
      <c r="D11" s="1137"/>
      <c r="E11" s="1116" t="s">
        <v>320</v>
      </c>
      <c r="F11" s="1117"/>
      <c r="G11" s="1118"/>
      <c r="H11" s="704" t="s">
        <v>665</v>
      </c>
    </row>
    <row r="12" spans="1:8" ht="14.25" customHeight="1" thickBot="1">
      <c r="A12" s="228"/>
      <c r="B12" s="228"/>
      <c r="C12" s="228"/>
      <c r="D12" s="228"/>
      <c r="E12" s="228"/>
      <c r="F12" s="228"/>
      <c r="G12" s="233"/>
      <c r="H12" s="228"/>
    </row>
    <row r="13" spans="1:8" ht="45" customHeight="1" thickTop="1">
      <c r="A13" s="1101" t="s">
        <v>319</v>
      </c>
      <c r="B13" s="1102"/>
      <c r="C13" s="238" t="s">
        <v>318</v>
      </c>
      <c r="D13" s="705"/>
      <c r="E13" s="239" t="s">
        <v>3</v>
      </c>
      <c r="F13" s="1107" t="s">
        <v>317</v>
      </c>
      <c r="G13" s="1108"/>
      <c r="H13" s="1113" t="s">
        <v>316</v>
      </c>
    </row>
    <row r="14" spans="1:8" ht="45" customHeight="1">
      <c r="A14" s="1103"/>
      <c r="B14" s="1104"/>
      <c r="C14" s="238" t="s">
        <v>315</v>
      </c>
      <c r="D14" s="706"/>
      <c r="E14" s="237" t="s">
        <v>3</v>
      </c>
      <c r="F14" s="1109"/>
      <c r="G14" s="1110"/>
      <c r="H14" s="1114"/>
    </row>
    <row r="15" spans="1:8" ht="45" customHeight="1" thickBot="1">
      <c r="A15" s="1105"/>
      <c r="B15" s="1106"/>
      <c r="C15" s="236" t="s">
        <v>314</v>
      </c>
      <c r="D15" s="707"/>
      <c r="E15" s="235" t="s">
        <v>3</v>
      </c>
      <c r="F15" s="1111"/>
      <c r="G15" s="1112"/>
      <c r="H15" s="1115"/>
    </row>
    <row r="16" spans="1:8" ht="21" customHeight="1" thickTop="1">
      <c r="A16" s="233"/>
      <c r="B16" s="233"/>
      <c r="C16" s="233"/>
      <c r="D16" s="228"/>
      <c r="E16" s="228"/>
      <c r="F16" s="234"/>
      <c r="G16" s="234"/>
      <c r="H16" s="233"/>
    </row>
    <row r="17" spans="1:8" ht="45" customHeight="1">
      <c r="A17" s="1101" t="s">
        <v>313</v>
      </c>
      <c r="B17" s="1102"/>
      <c r="C17" s="232" t="s">
        <v>312</v>
      </c>
      <c r="D17" s="708"/>
      <c r="E17" s="230" t="s">
        <v>3</v>
      </c>
      <c r="F17" s="1121" t="s">
        <v>311</v>
      </c>
      <c r="G17" s="1121"/>
      <c r="H17" s="1122" t="s">
        <v>310</v>
      </c>
    </row>
    <row r="18" spans="1:8" ht="51.75" customHeight="1">
      <c r="A18" s="1105"/>
      <c r="B18" s="1106"/>
      <c r="C18" s="231" t="s">
        <v>309</v>
      </c>
      <c r="D18" s="708"/>
      <c r="E18" s="230" t="s">
        <v>3</v>
      </c>
      <c r="F18" s="1121"/>
      <c r="G18" s="1121"/>
      <c r="H18" s="1123"/>
    </row>
    <row r="19" spans="1:8" ht="15" customHeight="1">
      <c r="A19" s="229"/>
      <c r="B19" s="228"/>
      <c r="C19" s="228"/>
      <c r="D19" s="228"/>
      <c r="E19" s="228"/>
      <c r="F19" s="228"/>
      <c r="G19" s="228"/>
      <c r="H19" s="228"/>
    </row>
    <row r="20" spans="1:8" ht="57.75" customHeight="1">
      <c r="A20" s="1125" t="s">
        <v>308</v>
      </c>
      <c r="B20" s="1125"/>
      <c r="C20" s="1126" t="s">
        <v>307</v>
      </c>
      <c r="D20" s="1127"/>
      <c r="E20" s="1127"/>
      <c r="F20" s="1127"/>
      <c r="G20" s="1127"/>
      <c r="H20" s="1128"/>
    </row>
    <row r="21" spans="1:8" ht="15" customHeight="1">
      <c r="A21" s="227"/>
      <c r="B21" s="227"/>
      <c r="C21" s="227"/>
      <c r="D21" s="227"/>
      <c r="E21" s="227"/>
      <c r="F21" s="227"/>
      <c r="G21" s="227"/>
      <c r="H21" s="227"/>
    </row>
    <row r="22" spans="1:8" ht="52.5" customHeight="1">
      <c r="A22" s="1124" t="s">
        <v>306</v>
      </c>
      <c r="B22" s="1124"/>
      <c r="C22" s="1124"/>
      <c r="D22" s="1124"/>
      <c r="E22" s="1124"/>
      <c r="F22" s="1124"/>
      <c r="G22" s="1124"/>
      <c r="H22" s="1124"/>
    </row>
    <row r="23" spans="1:8" ht="39" customHeight="1">
      <c r="A23" s="1124" t="s">
        <v>305</v>
      </c>
      <c r="B23" s="1124"/>
      <c r="C23" s="1124"/>
      <c r="D23" s="1124"/>
      <c r="E23" s="1124"/>
      <c r="F23" s="1124"/>
      <c r="G23" s="1124"/>
      <c r="H23" s="1124"/>
    </row>
    <row r="24" spans="1:8" ht="38.25" customHeight="1">
      <c r="A24" s="1124" t="s">
        <v>304</v>
      </c>
      <c r="B24" s="1124"/>
      <c r="C24" s="1124"/>
      <c r="D24" s="1124"/>
      <c r="E24" s="1124"/>
      <c r="F24" s="1124"/>
      <c r="G24" s="1124"/>
      <c r="H24" s="1124"/>
    </row>
    <row r="25" spans="1:8" ht="19.5" customHeight="1"/>
    <row r="26" spans="1:8" ht="19.5" customHeight="1"/>
    <row r="27" spans="1:8" ht="19.5" customHeight="1"/>
    <row r="30" spans="1:8" ht="17.25" customHeight="1"/>
    <row r="31" spans="1:8" ht="17.25" customHeight="1"/>
  </sheetData>
  <mergeCells count="27">
    <mergeCell ref="C9:D9"/>
    <mergeCell ref="C10:D10"/>
    <mergeCell ref="C11:D11"/>
    <mergeCell ref="A17:B18"/>
    <mergeCell ref="F17:G18"/>
    <mergeCell ref="H17:H18"/>
    <mergeCell ref="A24:H24"/>
    <mergeCell ref="A20:B20"/>
    <mergeCell ref="C20:H20"/>
    <mergeCell ref="A22:H22"/>
    <mergeCell ref="A23:H23"/>
    <mergeCell ref="A3:H3"/>
    <mergeCell ref="A5:B5"/>
    <mergeCell ref="C5:H5"/>
    <mergeCell ref="A13:B15"/>
    <mergeCell ref="F13:G15"/>
    <mergeCell ref="H13:H15"/>
    <mergeCell ref="E11:G11"/>
    <mergeCell ref="E10:G10"/>
    <mergeCell ref="A6:B6"/>
    <mergeCell ref="C6:H6"/>
    <mergeCell ref="E7:G7"/>
    <mergeCell ref="E8:G8"/>
    <mergeCell ref="E9:G9"/>
    <mergeCell ref="A7:B11"/>
    <mergeCell ref="C7:D7"/>
    <mergeCell ref="C8:D8"/>
  </mergeCells>
  <phoneticPr fontId="2"/>
  <dataValidations count="1">
    <dataValidation type="list" allowBlank="1" showInputMessage="1" showErrorMessage="1" sqref="H7:H11">
      <formula1>"○"</formula1>
    </dataValidation>
  </dataValidations>
  <printOptions horizontalCentered="1" verticalCentered="1"/>
  <pageMargins left="0.39370078740157483" right="0.39370078740157483" top="0.47" bottom="0.3" header="0.32" footer="0.33"/>
  <pageSetup paperSize="9" scale="90"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L41"/>
  <sheetViews>
    <sheetView view="pageBreakPreview" zoomScaleSheetLayoutView="100" workbookViewId="0">
      <selection activeCell="R24" sqref="R24:AC24"/>
    </sheetView>
  </sheetViews>
  <sheetFormatPr defaultColWidth="9.88671875" defaultRowHeight="21" customHeight="1"/>
  <cols>
    <col min="1" max="1" width="4.33203125" style="243" customWidth="1"/>
    <col min="2" max="22" width="3" style="243" customWidth="1"/>
    <col min="23" max="23" width="6.33203125" style="243" customWidth="1"/>
    <col min="24" max="24" width="5" style="243" customWidth="1"/>
    <col min="25" max="35" width="3" style="243" customWidth="1"/>
    <col min="36" max="36" width="3.88671875" style="243" customWidth="1"/>
    <col min="37" max="37" width="2.88671875" style="243" customWidth="1"/>
    <col min="38" max="38" width="10.33203125" style="243" customWidth="1"/>
    <col min="39" max="39" width="2.88671875" style="243" customWidth="1"/>
    <col min="40" max="16384" width="9.88671875" style="243"/>
  </cols>
  <sheetData>
    <row r="1" spans="1:38" s="263" customFormat="1" ht="20.100000000000001" customHeight="1">
      <c r="AD1" s="709"/>
      <c r="AE1" s="709"/>
      <c r="AF1" s="709"/>
      <c r="AG1" s="709"/>
      <c r="AH1" s="709"/>
      <c r="AI1" s="709"/>
      <c r="AJ1" s="710" t="s">
        <v>367</v>
      </c>
    </row>
    <row r="2" spans="1:38" s="263" customFormat="1" ht="20.100000000000001" customHeight="1">
      <c r="AA2" s="264"/>
      <c r="AB2" s="264"/>
      <c r="AC2" s="264"/>
      <c r="AD2" s="264"/>
      <c r="AE2" s="264"/>
      <c r="AF2" s="264"/>
      <c r="AG2" s="264"/>
      <c r="AH2" s="264"/>
      <c r="AI2" s="264"/>
    </row>
    <row r="3" spans="1:38" ht="21" customHeight="1">
      <c r="A3" s="1138" t="s">
        <v>366</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row>
    <row r="4" spans="1:38" s="261" customFormat="1" ht="18" customHeight="1">
      <c r="A4" s="262"/>
      <c r="B4" s="262"/>
      <c r="C4" s="262"/>
      <c r="D4" s="262"/>
      <c r="E4" s="262"/>
      <c r="F4" s="262"/>
      <c r="G4" s="262"/>
    </row>
    <row r="5" spans="1:38" s="261" customFormat="1" ht="29.25" customHeight="1">
      <c r="A5" s="1139" t="s">
        <v>365</v>
      </c>
      <c r="B5" s="1139"/>
      <c r="C5" s="1139"/>
      <c r="D5" s="1139"/>
      <c r="E5" s="1139"/>
      <c r="F5" s="1139"/>
      <c r="G5" s="1139"/>
      <c r="H5" s="1139"/>
      <c r="I5" s="1139"/>
      <c r="J5" s="1139"/>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row>
    <row r="6" spans="1:38" s="261" customFormat="1" ht="31.5" customHeight="1">
      <c r="A6" s="1139" t="s">
        <v>364</v>
      </c>
      <c r="B6" s="1139"/>
      <c r="C6" s="1139"/>
      <c r="D6" s="1139"/>
      <c r="E6" s="1139"/>
      <c r="F6" s="1139"/>
      <c r="G6" s="1139"/>
      <c r="H6" s="1139"/>
      <c r="I6" s="1139"/>
      <c r="J6" s="1139"/>
      <c r="K6" s="1141"/>
      <c r="L6" s="1141"/>
      <c r="M6" s="1141"/>
      <c r="N6" s="1141"/>
      <c r="O6" s="1141"/>
      <c r="P6" s="1141"/>
      <c r="Q6" s="1141"/>
      <c r="R6" s="1141"/>
      <c r="S6" s="1141"/>
      <c r="T6" s="1141"/>
      <c r="U6" s="1141"/>
      <c r="V6" s="1141"/>
      <c r="W6" s="1141"/>
      <c r="X6" s="1141"/>
      <c r="Y6" s="1142" t="s">
        <v>363</v>
      </c>
      <c r="Z6" s="1142"/>
      <c r="AA6" s="1142"/>
      <c r="AB6" s="1142"/>
      <c r="AC6" s="1142"/>
      <c r="AD6" s="1142"/>
      <c r="AE6" s="1142"/>
      <c r="AF6" s="1143" t="s">
        <v>362</v>
      </c>
      <c r="AG6" s="1143"/>
      <c r="AH6" s="1143"/>
      <c r="AI6" s="1143"/>
    </row>
    <row r="7" spans="1:38" s="261" customFormat="1" ht="29.25" customHeight="1">
      <c r="A7" s="1154" t="s">
        <v>361</v>
      </c>
      <c r="B7" s="1154"/>
      <c r="C7" s="1154"/>
      <c r="D7" s="1154"/>
      <c r="E7" s="1154"/>
      <c r="F7" s="1154"/>
      <c r="G7" s="1154"/>
      <c r="H7" s="1154"/>
      <c r="I7" s="1154"/>
      <c r="J7" s="1154"/>
      <c r="K7" s="1140" t="s">
        <v>360</v>
      </c>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row>
    <row r="8" spans="1:38" ht="9.75" customHeight="1"/>
    <row r="9" spans="1:38" ht="21" customHeight="1">
      <c r="A9" s="254" t="s">
        <v>359</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row>
    <row r="10" spans="1:38" ht="21" customHeight="1">
      <c r="A10" s="1151" t="s">
        <v>358</v>
      </c>
      <c r="B10" s="1151"/>
      <c r="C10" s="1151"/>
      <c r="D10" s="1151"/>
      <c r="E10" s="1151"/>
      <c r="F10" s="1151"/>
      <c r="G10" s="1151"/>
      <c r="H10" s="1151"/>
      <c r="I10" s="1151"/>
      <c r="J10" s="1151"/>
      <c r="K10" s="1151"/>
      <c r="L10" s="1151"/>
      <c r="M10" s="1151"/>
      <c r="N10" s="1151"/>
      <c r="O10" s="1151"/>
      <c r="P10" s="1151"/>
      <c r="Q10" s="1151"/>
      <c r="R10" s="1152"/>
      <c r="S10" s="1152"/>
      <c r="T10" s="1152"/>
      <c r="U10" s="1152"/>
      <c r="V10" s="1152"/>
      <c r="W10" s="1152"/>
      <c r="X10" s="1152"/>
      <c r="Y10" s="1152"/>
      <c r="Z10" s="1152"/>
      <c r="AA10" s="1152"/>
      <c r="AB10" s="260" t="s">
        <v>344</v>
      </c>
      <c r="AC10" s="259"/>
      <c r="AD10" s="1153"/>
      <c r="AE10" s="1153"/>
      <c r="AF10" s="1153"/>
      <c r="AG10" s="1153"/>
      <c r="AH10" s="1153"/>
      <c r="AI10" s="1153"/>
      <c r="AL10" s="258"/>
    </row>
    <row r="11" spans="1:38" ht="21" customHeight="1" thickBot="1">
      <c r="A11" s="257"/>
      <c r="B11" s="1145" t="s">
        <v>357</v>
      </c>
      <c r="C11" s="1145"/>
      <c r="D11" s="1145"/>
      <c r="E11" s="1145"/>
      <c r="F11" s="1145"/>
      <c r="G11" s="1145"/>
      <c r="H11" s="1145"/>
      <c r="I11" s="1145"/>
      <c r="J11" s="1145"/>
      <c r="K11" s="1145"/>
      <c r="L11" s="1145"/>
      <c r="M11" s="1145"/>
      <c r="N11" s="1145"/>
      <c r="O11" s="1145"/>
      <c r="P11" s="1145"/>
      <c r="Q11" s="1145"/>
      <c r="R11" s="1146">
        <f>ROUNDUP(R10*50%,1)</f>
        <v>0</v>
      </c>
      <c r="S11" s="1146"/>
      <c r="T11" s="1146"/>
      <c r="U11" s="1146"/>
      <c r="V11" s="1146"/>
      <c r="W11" s="1146"/>
      <c r="X11" s="1146"/>
      <c r="Y11" s="1146"/>
      <c r="Z11" s="1146"/>
      <c r="AA11" s="1146"/>
      <c r="AB11" s="256" t="s">
        <v>344</v>
      </c>
      <c r="AC11" s="256"/>
      <c r="AD11" s="1147"/>
      <c r="AE11" s="1147"/>
      <c r="AF11" s="1147"/>
      <c r="AG11" s="1147"/>
      <c r="AH11" s="1147"/>
      <c r="AI11" s="1147"/>
    </row>
    <row r="12" spans="1:38" ht="21" customHeight="1" thickTop="1">
      <c r="A12" s="1148" t="s">
        <v>356</v>
      </c>
      <c r="B12" s="1148"/>
      <c r="C12" s="1148"/>
      <c r="D12" s="1148"/>
      <c r="E12" s="1148"/>
      <c r="F12" s="1148"/>
      <c r="G12" s="1148"/>
      <c r="H12" s="1148"/>
      <c r="I12" s="1148"/>
      <c r="J12" s="1148"/>
      <c r="K12" s="1148"/>
      <c r="L12" s="1148"/>
      <c r="M12" s="1148"/>
      <c r="N12" s="1148"/>
      <c r="O12" s="1148"/>
      <c r="P12" s="1148"/>
      <c r="Q12" s="1148"/>
      <c r="R12" s="1149" t="e">
        <f>ROUNDUP(AD24/K24,1)</f>
        <v>#DIV/0!</v>
      </c>
      <c r="S12" s="1149"/>
      <c r="T12" s="1149"/>
      <c r="U12" s="1149"/>
      <c r="V12" s="1149"/>
      <c r="W12" s="1149"/>
      <c r="X12" s="1149"/>
      <c r="Y12" s="1149"/>
      <c r="Z12" s="1149"/>
      <c r="AA12" s="1149"/>
      <c r="AB12" s="255" t="s">
        <v>344</v>
      </c>
      <c r="AC12" s="255"/>
      <c r="AD12" s="1150" t="s">
        <v>355</v>
      </c>
      <c r="AE12" s="1150"/>
      <c r="AF12" s="1150"/>
      <c r="AG12" s="1150"/>
      <c r="AH12" s="1150"/>
      <c r="AI12" s="1150"/>
    </row>
    <row r="13" spans="1:38" ht="21" customHeight="1">
      <c r="A13" s="1144" t="s">
        <v>354</v>
      </c>
      <c r="B13" s="1144"/>
      <c r="C13" s="1144"/>
      <c r="D13" s="1144"/>
      <c r="E13" s="1144"/>
      <c r="F13" s="1144"/>
      <c r="G13" s="1144"/>
      <c r="H13" s="1144"/>
      <c r="I13" s="1144"/>
      <c r="J13" s="1144"/>
      <c r="K13" s="1144" t="s">
        <v>353</v>
      </c>
      <c r="L13" s="1144"/>
      <c r="M13" s="1144"/>
      <c r="N13" s="1144"/>
      <c r="O13" s="1144"/>
      <c r="P13" s="1144"/>
      <c r="Q13" s="1144"/>
      <c r="R13" s="1144"/>
      <c r="S13" s="1144"/>
      <c r="T13" s="1144"/>
      <c r="U13" s="1144"/>
      <c r="V13" s="1144"/>
      <c r="W13" s="1144"/>
      <c r="X13" s="1144" t="s">
        <v>352</v>
      </c>
      <c r="Y13" s="1144"/>
      <c r="Z13" s="1144"/>
      <c r="AA13" s="1144"/>
      <c r="AB13" s="1144"/>
      <c r="AC13" s="1144"/>
      <c r="AD13" s="1144" t="s">
        <v>351</v>
      </c>
      <c r="AE13" s="1144"/>
      <c r="AF13" s="1144"/>
      <c r="AG13" s="1144"/>
      <c r="AH13" s="1144"/>
      <c r="AI13" s="1144"/>
    </row>
    <row r="14" spans="1:38" ht="21" customHeight="1">
      <c r="A14" s="249">
        <v>1</v>
      </c>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row>
    <row r="15" spans="1:38" ht="21" customHeight="1">
      <c r="A15" s="249">
        <v>2</v>
      </c>
      <c r="B15" s="1155"/>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row>
    <row r="16" spans="1:38" ht="21" customHeight="1">
      <c r="A16" s="249">
        <v>3</v>
      </c>
      <c r="B16" s="1155"/>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row>
    <row r="17" spans="1:35" ht="21" customHeight="1">
      <c r="A17" s="249">
        <v>4</v>
      </c>
      <c r="B17" s="1155"/>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row>
    <row r="18" spans="1:35" ht="21" customHeight="1">
      <c r="A18" s="249">
        <v>5</v>
      </c>
      <c r="B18" s="1155"/>
      <c r="C18" s="1155"/>
      <c r="D18" s="1155"/>
      <c r="E18" s="1155"/>
      <c r="F18" s="1155"/>
      <c r="G18" s="1155"/>
      <c r="H18" s="1155"/>
      <c r="I18" s="1155"/>
      <c r="J18" s="1155"/>
      <c r="K18" s="1155"/>
      <c r="L18" s="1155"/>
      <c r="M18" s="1155"/>
      <c r="N18" s="1155"/>
      <c r="O18" s="1155"/>
      <c r="P18" s="1155"/>
      <c r="Q18" s="1155"/>
      <c r="R18" s="1155"/>
      <c r="S18" s="1155"/>
      <c r="T18" s="1155"/>
      <c r="U18" s="1155"/>
      <c r="V18" s="1155"/>
      <c r="W18" s="1155"/>
      <c r="X18" s="1155"/>
      <c r="Y18" s="1155"/>
      <c r="Z18" s="1155"/>
      <c r="AA18" s="1155"/>
      <c r="AB18" s="1155"/>
      <c r="AC18" s="1155"/>
      <c r="AD18" s="1155"/>
      <c r="AE18" s="1155"/>
      <c r="AF18" s="1155"/>
      <c r="AG18" s="1155"/>
      <c r="AH18" s="1155"/>
      <c r="AI18" s="1155"/>
    </row>
    <row r="19" spans="1:35" ht="21" customHeight="1">
      <c r="A19" s="249">
        <v>6</v>
      </c>
      <c r="B19" s="1155"/>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5"/>
      <c r="Y19" s="1155"/>
      <c r="Z19" s="1155"/>
      <c r="AA19" s="1155"/>
      <c r="AB19" s="1155"/>
      <c r="AC19" s="1155"/>
      <c r="AD19" s="1155"/>
      <c r="AE19" s="1155"/>
      <c r="AF19" s="1155"/>
      <c r="AG19" s="1155"/>
      <c r="AH19" s="1155"/>
      <c r="AI19" s="1155"/>
    </row>
    <row r="20" spans="1:35" ht="21" customHeight="1">
      <c r="A20" s="249">
        <v>7</v>
      </c>
      <c r="B20" s="1155"/>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55"/>
      <c r="AI20" s="1155"/>
    </row>
    <row r="21" spans="1:35" ht="21" customHeight="1">
      <c r="A21" s="249">
        <v>8</v>
      </c>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row>
    <row r="22" spans="1:35" ht="21" customHeight="1">
      <c r="A22" s="249">
        <v>9</v>
      </c>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row>
    <row r="23" spans="1:35" ht="21" customHeight="1">
      <c r="A23" s="249">
        <v>10</v>
      </c>
      <c r="B23" s="1155"/>
      <c r="C23" s="1155"/>
      <c r="D23" s="1155"/>
      <c r="E23" s="1155"/>
      <c r="F23" s="1155"/>
      <c r="G23" s="1155"/>
      <c r="H23" s="1155"/>
      <c r="I23" s="1155"/>
      <c r="J23" s="1155"/>
      <c r="K23" s="1155"/>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row>
    <row r="24" spans="1:35" ht="21" customHeight="1">
      <c r="A24" s="1156" t="s">
        <v>350</v>
      </c>
      <c r="B24" s="1156"/>
      <c r="C24" s="1156"/>
      <c r="D24" s="1156"/>
      <c r="E24" s="1156"/>
      <c r="F24" s="1156"/>
      <c r="G24" s="1156"/>
      <c r="H24" s="1156"/>
      <c r="I24" s="1156"/>
      <c r="J24" s="1156"/>
      <c r="K24" s="1157"/>
      <c r="L24" s="1157"/>
      <c r="M24" s="1157"/>
      <c r="N24" s="1157"/>
      <c r="O24" s="1157"/>
      <c r="P24" s="1158" t="s">
        <v>349</v>
      </c>
      <c r="Q24" s="1158"/>
      <c r="R24" s="1144" t="s">
        <v>348</v>
      </c>
      <c r="S24" s="1144"/>
      <c r="T24" s="1144"/>
      <c r="U24" s="1144"/>
      <c r="V24" s="1144"/>
      <c r="W24" s="1144"/>
      <c r="X24" s="1144"/>
      <c r="Y24" s="1144"/>
      <c r="Z24" s="1144"/>
      <c r="AA24" s="1144"/>
      <c r="AB24" s="1144"/>
      <c r="AC24" s="1144"/>
      <c r="AD24" s="1159">
        <f>SUM(AD14:AI23)</f>
        <v>0</v>
      </c>
      <c r="AE24" s="1159"/>
      <c r="AF24" s="1159"/>
      <c r="AG24" s="1159"/>
      <c r="AH24" s="1159"/>
      <c r="AI24" s="1159"/>
    </row>
    <row r="25" spans="1:35" ht="9" customHeight="1">
      <c r="A25" s="248"/>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row>
    <row r="26" spans="1:35" ht="21" customHeight="1">
      <c r="A26" s="254" t="s">
        <v>347</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row>
    <row r="27" spans="1:35" ht="21" customHeight="1" thickBot="1">
      <c r="A27" s="1160" t="s">
        <v>346</v>
      </c>
      <c r="B27" s="1160"/>
      <c r="C27" s="1160"/>
      <c r="D27" s="1160"/>
      <c r="E27" s="1160"/>
      <c r="F27" s="1160"/>
      <c r="G27" s="1160"/>
      <c r="H27" s="1160"/>
      <c r="I27" s="1160"/>
      <c r="J27" s="1160"/>
      <c r="K27" s="1160"/>
      <c r="L27" s="1160"/>
      <c r="M27" s="1160"/>
      <c r="N27" s="1160"/>
      <c r="O27" s="1160"/>
      <c r="P27" s="1160"/>
      <c r="Q27" s="1160"/>
      <c r="R27" s="1146">
        <f>ROUNDUP(R10/40,1)</f>
        <v>0</v>
      </c>
      <c r="S27" s="1146"/>
      <c r="T27" s="1146"/>
      <c r="U27" s="1146"/>
      <c r="V27" s="1146"/>
      <c r="W27" s="1146"/>
      <c r="X27" s="1146"/>
      <c r="Y27" s="1146"/>
      <c r="Z27" s="1146"/>
      <c r="AA27" s="1146"/>
      <c r="AB27" s="253" t="s">
        <v>344</v>
      </c>
      <c r="AC27" s="252"/>
      <c r="AD27" s="1147"/>
      <c r="AE27" s="1147"/>
      <c r="AF27" s="1147"/>
      <c r="AG27" s="1147"/>
      <c r="AH27" s="1147"/>
      <c r="AI27" s="1147"/>
    </row>
    <row r="28" spans="1:35" ht="21" customHeight="1" thickTop="1">
      <c r="A28" s="1148" t="s">
        <v>345</v>
      </c>
      <c r="B28" s="1148"/>
      <c r="C28" s="1148"/>
      <c r="D28" s="1148"/>
      <c r="E28" s="1148"/>
      <c r="F28" s="1148"/>
      <c r="G28" s="1148"/>
      <c r="H28" s="1148"/>
      <c r="I28" s="1148"/>
      <c r="J28" s="1148"/>
      <c r="K28" s="1148"/>
      <c r="L28" s="1148"/>
      <c r="M28" s="1148"/>
      <c r="N28" s="1148"/>
      <c r="O28" s="1148"/>
      <c r="P28" s="1148"/>
      <c r="Q28" s="1148"/>
      <c r="R28" s="1161"/>
      <c r="S28" s="1161"/>
      <c r="T28" s="1161"/>
      <c r="U28" s="1161"/>
      <c r="V28" s="1161"/>
      <c r="W28" s="1161"/>
      <c r="X28" s="1161"/>
      <c r="Y28" s="1161"/>
      <c r="Z28" s="1161"/>
      <c r="AA28" s="1161"/>
      <c r="AB28" s="251" t="s">
        <v>344</v>
      </c>
      <c r="AC28" s="250"/>
      <c r="AD28" s="1150" t="s">
        <v>343</v>
      </c>
      <c r="AE28" s="1150"/>
      <c r="AF28" s="1150"/>
      <c r="AG28" s="1150"/>
      <c r="AH28" s="1150"/>
      <c r="AI28" s="1150"/>
    </row>
    <row r="29" spans="1:35" ht="21" customHeight="1">
      <c r="A29" s="1162" t="s">
        <v>342</v>
      </c>
      <c r="B29" s="1162"/>
      <c r="C29" s="1162"/>
      <c r="D29" s="1162"/>
      <c r="E29" s="1162"/>
      <c r="F29" s="1162"/>
      <c r="G29" s="1162"/>
      <c r="H29" s="1162"/>
      <c r="I29" s="1162"/>
      <c r="J29" s="1162"/>
      <c r="K29" s="1162"/>
      <c r="L29" s="1162"/>
      <c r="M29" s="1162"/>
      <c r="N29" s="1162"/>
      <c r="O29" s="1162"/>
      <c r="P29" s="1162"/>
      <c r="Q29" s="1162"/>
      <c r="R29" s="1162" t="s">
        <v>341</v>
      </c>
      <c r="S29" s="1162"/>
      <c r="T29" s="1162"/>
      <c r="U29" s="1162"/>
      <c r="V29" s="1162"/>
      <c r="W29" s="1162"/>
      <c r="X29" s="1162"/>
      <c r="Y29" s="1162"/>
      <c r="Z29" s="1162"/>
      <c r="AA29" s="1162"/>
      <c r="AB29" s="1162"/>
      <c r="AC29" s="1162"/>
      <c r="AD29" s="1162"/>
      <c r="AE29" s="1162"/>
      <c r="AF29" s="1162"/>
      <c r="AG29" s="1162"/>
      <c r="AH29" s="1162"/>
      <c r="AI29" s="1162"/>
    </row>
    <row r="30" spans="1:35" ht="21" customHeight="1">
      <c r="A30" s="249">
        <v>1</v>
      </c>
      <c r="B30" s="1155"/>
      <c r="C30" s="1155"/>
      <c r="D30" s="1155"/>
      <c r="E30" s="1155"/>
      <c r="F30" s="1155"/>
      <c r="G30" s="1155"/>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5"/>
      <c r="AF30" s="1155"/>
      <c r="AG30" s="1155"/>
      <c r="AH30" s="1155"/>
      <c r="AI30" s="1155"/>
    </row>
    <row r="31" spans="1:35" ht="21" customHeight="1">
      <c r="A31" s="249">
        <v>2</v>
      </c>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row>
    <row r="32" spans="1:35" ht="21" customHeight="1">
      <c r="A32" s="249">
        <v>3</v>
      </c>
      <c r="B32" s="1155"/>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c r="AH32" s="1155"/>
      <c r="AI32" s="1155"/>
    </row>
    <row r="33" spans="1:37" ht="8.25" customHeight="1">
      <c r="A33" s="248"/>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row>
    <row r="34" spans="1:37" ht="22.5" customHeight="1">
      <c r="A34" s="1164" t="s">
        <v>308</v>
      </c>
      <c r="B34" s="1164"/>
      <c r="C34" s="1164"/>
      <c r="D34" s="1164"/>
      <c r="E34" s="1164"/>
      <c r="F34" s="1164"/>
      <c r="G34" s="1165" t="s">
        <v>340</v>
      </c>
      <c r="H34" s="1165"/>
      <c r="I34" s="1165"/>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row>
    <row r="35" spans="1:37" ht="8.25" customHeight="1">
      <c r="A35" s="248"/>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row>
    <row r="36" spans="1:37" ht="137.4" customHeight="1">
      <c r="A36" s="1166" t="s">
        <v>339</v>
      </c>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246"/>
    </row>
    <row r="37" spans="1:37" ht="89.4" customHeight="1">
      <c r="A37" s="1166" t="s">
        <v>338</v>
      </c>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c r="AG37" s="1166"/>
      <c r="AH37" s="1166"/>
      <c r="AI37" s="1166"/>
      <c r="AJ37" s="1166"/>
      <c r="AK37" s="246"/>
    </row>
    <row r="38" spans="1:37" s="244" customFormat="1" ht="30" customHeight="1">
      <c r="A38" s="1167" t="s">
        <v>337</v>
      </c>
      <c r="B38" s="1167"/>
      <c r="C38" s="1167"/>
      <c r="D38" s="1167"/>
      <c r="E38" s="1167"/>
      <c r="F38" s="1167"/>
      <c r="G38" s="1167"/>
      <c r="H38" s="1167"/>
      <c r="I38" s="1167"/>
      <c r="J38" s="1167"/>
      <c r="K38" s="1167"/>
      <c r="L38" s="1167"/>
      <c r="M38" s="1167"/>
      <c r="N38" s="1167"/>
      <c r="O38" s="1167"/>
      <c r="P38" s="1167"/>
      <c r="Q38" s="1167"/>
      <c r="R38" s="1167"/>
      <c r="S38" s="1167"/>
      <c r="T38" s="1167"/>
      <c r="U38" s="1167"/>
      <c r="V38" s="1167"/>
      <c r="W38" s="1167"/>
      <c r="X38" s="1167"/>
      <c r="Y38" s="1167"/>
      <c r="Z38" s="1167"/>
      <c r="AA38" s="1167"/>
      <c r="AB38" s="1167"/>
      <c r="AC38" s="1167"/>
      <c r="AD38" s="1167"/>
      <c r="AE38" s="1167"/>
      <c r="AF38" s="1167"/>
      <c r="AG38" s="1167"/>
      <c r="AH38" s="1167"/>
      <c r="AI38" s="1167"/>
      <c r="AJ38" s="1167"/>
    </row>
    <row r="39" spans="1:37" s="244" customFormat="1" ht="30" customHeight="1">
      <c r="A39" s="1163" t="s">
        <v>336</v>
      </c>
      <c r="B39" s="1163"/>
      <c r="C39" s="1163"/>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1163"/>
      <c r="Z39" s="1163"/>
      <c r="AA39" s="1163"/>
      <c r="AB39" s="1163"/>
      <c r="AC39" s="1163"/>
      <c r="AD39" s="1163"/>
      <c r="AE39" s="1163"/>
      <c r="AF39" s="1163"/>
      <c r="AG39" s="1163"/>
      <c r="AH39" s="1163"/>
      <c r="AI39" s="1163"/>
      <c r="AJ39" s="1163"/>
    </row>
    <row r="40" spans="1:37" s="244" customFormat="1" ht="21" customHeight="1">
      <c r="A40" s="244" t="s">
        <v>335</v>
      </c>
      <c r="AJ40" s="245"/>
    </row>
    <row r="41" spans="1:37" s="244" customFormat="1" ht="21" customHeight="1">
      <c r="A41" s="244" t="s">
        <v>335</v>
      </c>
      <c r="AJ41" s="245"/>
    </row>
  </sheetData>
  <protectedRanges>
    <protectedRange sqref="K6:X6 AF6:AI6 K5:AI5 K7:AI7" name="範囲1"/>
  </protectedRanges>
  <mergeCells count="87">
    <mergeCell ref="B31:Q31"/>
    <mergeCell ref="R31:AI31"/>
    <mergeCell ref="A36:AJ36"/>
    <mergeCell ref="A37:AJ37"/>
    <mergeCell ref="A38:AJ38"/>
    <mergeCell ref="A39:AJ39"/>
    <mergeCell ref="B32:Q32"/>
    <mergeCell ref="R32:AI32"/>
    <mergeCell ref="A34:F34"/>
    <mergeCell ref="G34:AI34"/>
    <mergeCell ref="B30:Q30"/>
    <mergeCell ref="R30:AI30"/>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B14:J14"/>
    <mergeCell ref="K14:W14"/>
    <mergeCell ref="X14:AC14"/>
    <mergeCell ref="AD14:AI14"/>
    <mergeCell ref="B15:J15"/>
    <mergeCell ref="K15:W15"/>
    <mergeCell ref="X15:AC15"/>
    <mergeCell ref="AD15:AI15"/>
    <mergeCell ref="A10:Q10"/>
    <mergeCell ref="R10:AA10"/>
    <mergeCell ref="AD10:AI10"/>
    <mergeCell ref="A7:J7"/>
    <mergeCell ref="K7:AI7"/>
    <mergeCell ref="A13:J13"/>
    <mergeCell ref="K13:W13"/>
    <mergeCell ref="X13:AC13"/>
    <mergeCell ref="AD13:AI13"/>
    <mergeCell ref="B11:Q11"/>
    <mergeCell ref="R11:AA11"/>
    <mergeCell ref="AD11:AI11"/>
    <mergeCell ref="A12:Q12"/>
    <mergeCell ref="R12:AA12"/>
    <mergeCell ref="AD12:AI12"/>
    <mergeCell ref="A3:AI3"/>
    <mergeCell ref="A5:J5"/>
    <mergeCell ref="K5:AI5"/>
    <mergeCell ref="A6:J6"/>
    <mergeCell ref="K6:X6"/>
    <mergeCell ref="Y6:AE6"/>
    <mergeCell ref="AF6:AI6"/>
  </mergeCells>
  <phoneticPr fontId="2"/>
  <printOptions horizontalCentered="1"/>
  <pageMargins left="0.62992125984251968" right="0.62992125984251968" top="0.55118110236220474" bottom="0.31496062992125984" header="0.51181102362204722" footer="0.51181102362204722"/>
  <pageSetup paperSize="9" scale="78"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41"/>
  <sheetViews>
    <sheetView view="pageBreakPreview" zoomScaleSheetLayoutView="100" workbookViewId="0">
      <selection activeCell="AH26" sqref="AH26"/>
    </sheetView>
  </sheetViews>
  <sheetFormatPr defaultColWidth="9.88671875" defaultRowHeight="21" customHeight="1"/>
  <cols>
    <col min="1" max="1" width="4" style="263" customWidth="1"/>
    <col min="2" max="22" width="3" style="263" customWidth="1"/>
    <col min="23" max="23" width="6.33203125" style="263" customWidth="1"/>
    <col min="24" max="24" width="5" style="263" customWidth="1"/>
    <col min="25" max="35" width="3" style="263" customWidth="1"/>
    <col min="36" max="36" width="4.6640625" style="263" customWidth="1"/>
    <col min="37" max="37" width="2.88671875" style="263" customWidth="1"/>
    <col min="38" max="38" width="10.33203125" style="263" customWidth="1"/>
    <col min="39" max="39" width="2.88671875" style="263" customWidth="1"/>
    <col min="40" max="16384" width="9.88671875" style="263"/>
  </cols>
  <sheetData>
    <row r="1" spans="1:38" ht="20.100000000000001" customHeight="1">
      <c r="AE1" s="709"/>
      <c r="AF1" s="709"/>
      <c r="AG1" s="709"/>
      <c r="AH1" s="709"/>
      <c r="AI1" s="709"/>
      <c r="AJ1" s="711" t="s">
        <v>367</v>
      </c>
    </row>
    <row r="2" spans="1:38" ht="20.100000000000001" customHeight="1">
      <c r="AA2" s="264"/>
      <c r="AB2" s="264"/>
      <c r="AC2" s="264"/>
      <c r="AD2" s="264"/>
      <c r="AE2" s="264"/>
      <c r="AF2" s="264"/>
      <c r="AG2" s="264"/>
      <c r="AH2" s="264"/>
      <c r="AI2" s="264"/>
    </row>
    <row r="3" spans="1:38" ht="20.100000000000001" customHeight="1">
      <c r="A3" s="1138" t="s">
        <v>373</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243"/>
    </row>
    <row r="4" spans="1:38" s="269" customFormat="1" ht="20.100000000000001" customHeight="1">
      <c r="A4" s="262"/>
      <c r="B4" s="262"/>
      <c r="C4" s="262"/>
      <c r="D4" s="262"/>
      <c r="E4" s="262"/>
      <c r="F4" s="262"/>
      <c r="G4" s="262"/>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row>
    <row r="5" spans="1:38" s="269" customFormat="1" ht="29.25" customHeight="1">
      <c r="A5" s="1139" t="s">
        <v>365</v>
      </c>
      <c r="B5" s="1139"/>
      <c r="C5" s="1139"/>
      <c r="D5" s="1139"/>
      <c r="E5" s="1139"/>
      <c r="F5" s="1139"/>
      <c r="G5" s="1139"/>
      <c r="H5" s="1139"/>
      <c r="I5" s="1139"/>
      <c r="J5" s="1139"/>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261"/>
    </row>
    <row r="6" spans="1:38" s="269" customFormat="1" ht="31.5" customHeight="1">
      <c r="A6" s="1139" t="s">
        <v>364</v>
      </c>
      <c r="B6" s="1139"/>
      <c r="C6" s="1139"/>
      <c r="D6" s="1139"/>
      <c r="E6" s="1139"/>
      <c r="F6" s="1139"/>
      <c r="G6" s="1139"/>
      <c r="H6" s="1139"/>
      <c r="I6" s="1139"/>
      <c r="J6" s="1139"/>
      <c r="K6" s="1141"/>
      <c r="L6" s="1141"/>
      <c r="M6" s="1141"/>
      <c r="N6" s="1141"/>
      <c r="O6" s="1141"/>
      <c r="P6" s="1141"/>
      <c r="Q6" s="1141"/>
      <c r="R6" s="1141"/>
      <c r="S6" s="1141"/>
      <c r="T6" s="1141"/>
      <c r="U6" s="1141"/>
      <c r="V6" s="1141"/>
      <c r="W6" s="1141"/>
      <c r="X6" s="1141"/>
      <c r="Y6" s="1142" t="s">
        <v>372</v>
      </c>
      <c r="Z6" s="1142"/>
      <c r="AA6" s="1142"/>
      <c r="AB6" s="1142"/>
      <c r="AC6" s="1142"/>
      <c r="AD6" s="1142"/>
      <c r="AE6" s="1142"/>
      <c r="AF6" s="1140" t="s">
        <v>371</v>
      </c>
      <c r="AG6" s="1140"/>
      <c r="AH6" s="1140"/>
      <c r="AI6" s="1140"/>
      <c r="AJ6" s="261"/>
    </row>
    <row r="7" spans="1:38" s="269" customFormat="1" ht="29.25" customHeight="1">
      <c r="A7" s="1154" t="s">
        <v>361</v>
      </c>
      <c r="B7" s="1154"/>
      <c r="C7" s="1154"/>
      <c r="D7" s="1154"/>
      <c r="E7" s="1154"/>
      <c r="F7" s="1154"/>
      <c r="G7" s="1154"/>
      <c r="H7" s="1154"/>
      <c r="I7" s="1154"/>
      <c r="J7" s="1154"/>
      <c r="K7" s="1140" t="s">
        <v>360</v>
      </c>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261"/>
    </row>
    <row r="8" spans="1:38" ht="9.75" customHeight="1">
      <c r="A8" s="243"/>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row>
    <row r="9" spans="1:38" ht="21" customHeight="1">
      <c r="A9" s="254" t="s">
        <v>359</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43"/>
    </row>
    <row r="10" spans="1:38" ht="21" customHeight="1">
      <c r="A10" s="1151" t="s">
        <v>358</v>
      </c>
      <c r="B10" s="1151"/>
      <c r="C10" s="1151"/>
      <c r="D10" s="1151"/>
      <c r="E10" s="1151"/>
      <c r="F10" s="1151"/>
      <c r="G10" s="1151"/>
      <c r="H10" s="1151"/>
      <c r="I10" s="1151"/>
      <c r="J10" s="1151"/>
      <c r="K10" s="1151"/>
      <c r="L10" s="1151"/>
      <c r="M10" s="1151"/>
      <c r="N10" s="1151"/>
      <c r="O10" s="1151"/>
      <c r="P10" s="1151"/>
      <c r="Q10" s="1151"/>
      <c r="R10" s="1152"/>
      <c r="S10" s="1152"/>
      <c r="T10" s="1152"/>
      <c r="U10" s="1152"/>
      <c r="V10" s="1152"/>
      <c r="W10" s="1152"/>
      <c r="X10" s="1152"/>
      <c r="Y10" s="1152"/>
      <c r="Z10" s="1152"/>
      <c r="AA10" s="1152"/>
      <c r="AB10" s="260" t="s">
        <v>344</v>
      </c>
      <c r="AC10" s="259"/>
      <c r="AD10" s="1153"/>
      <c r="AE10" s="1153"/>
      <c r="AF10" s="1153"/>
      <c r="AG10" s="1153"/>
      <c r="AH10" s="1153"/>
      <c r="AI10" s="1153"/>
      <c r="AJ10" s="243"/>
      <c r="AL10" s="268"/>
    </row>
    <row r="11" spans="1:38" ht="21" customHeight="1" thickBot="1">
      <c r="A11" s="257"/>
      <c r="B11" s="1145" t="s">
        <v>370</v>
      </c>
      <c r="C11" s="1145"/>
      <c r="D11" s="1145"/>
      <c r="E11" s="1145"/>
      <c r="F11" s="1145"/>
      <c r="G11" s="1145"/>
      <c r="H11" s="1145"/>
      <c r="I11" s="1145"/>
      <c r="J11" s="1145"/>
      <c r="K11" s="1145"/>
      <c r="L11" s="1145"/>
      <c r="M11" s="1145"/>
      <c r="N11" s="1145"/>
      <c r="O11" s="1145"/>
      <c r="P11" s="1145"/>
      <c r="Q11" s="1145"/>
      <c r="R11" s="1146">
        <f>ROUNDUP(R10*30%,1)</f>
        <v>0</v>
      </c>
      <c r="S11" s="1146"/>
      <c r="T11" s="1146"/>
      <c r="U11" s="1146"/>
      <c r="V11" s="1146"/>
      <c r="W11" s="1146"/>
      <c r="X11" s="1146"/>
      <c r="Y11" s="1146"/>
      <c r="Z11" s="1146"/>
      <c r="AA11" s="1146"/>
      <c r="AB11" s="256" t="s">
        <v>344</v>
      </c>
      <c r="AC11" s="256"/>
      <c r="AD11" s="1147"/>
      <c r="AE11" s="1147"/>
      <c r="AF11" s="1147"/>
      <c r="AG11" s="1147"/>
      <c r="AH11" s="1147"/>
      <c r="AI11" s="1147"/>
      <c r="AJ11" s="243"/>
    </row>
    <row r="12" spans="1:38" ht="21" customHeight="1" thickTop="1">
      <c r="A12" s="1148" t="s">
        <v>356</v>
      </c>
      <c r="B12" s="1148"/>
      <c r="C12" s="1148"/>
      <c r="D12" s="1148"/>
      <c r="E12" s="1148"/>
      <c r="F12" s="1148"/>
      <c r="G12" s="1148"/>
      <c r="H12" s="1148"/>
      <c r="I12" s="1148"/>
      <c r="J12" s="1148"/>
      <c r="K12" s="1148"/>
      <c r="L12" s="1148"/>
      <c r="M12" s="1148"/>
      <c r="N12" s="1148"/>
      <c r="O12" s="1148"/>
      <c r="P12" s="1148"/>
      <c r="Q12" s="1148"/>
      <c r="R12" s="1149" t="e">
        <f>ROUNDUP(AD24/K24,1)</f>
        <v>#DIV/0!</v>
      </c>
      <c r="S12" s="1149"/>
      <c r="T12" s="1149"/>
      <c r="U12" s="1149"/>
      <c r="V12" s="1149"/>
      <c r="W12" s="1149"/>
      <c r="X12" s="1149"/>
      <c r="Y12" s="1149"/>
      <c r="Z12" s="1149"/>
      <c r="AA12" s="1149"/>
      <c r="AB12" s="255" t="s">
        <v>344</v>
      </c>
      <c r="AC12" s="255"/>
      <c r="AD12" s="1150" t="s">
        <v>355</v>
      </c>
      <c r="AE12" s="1150"/>
      <c r="AF12" s="1150"/>
      <c r="AG12" s="1150"/>
      <c r="AH12" s="1150"/>
      <c r="AI12" s="1150"/>
      <c r="AJ12" s="243"/>
    </row>
    <row r="13" spans="1:38" ht="21" customHeight="1">
      <c r="A13" s="1144" t="s">
        <v>354</v>
      </c>
      <c r="B13" s="1144"/>
      <c r="C13" s="1144"/>
      <c r="D13" s="1144"/>
      <c r="E13" s="1144"/>
      <c r="F13" s="1144"/>
      <c r="G13" s="1144"/>
      <c r="H13" s="1144"/>
      <c r="I13" s="1144"/>
      <c r="J13" s="1144"/>
      <c r="K13" s="1144" t="s">
        <v>353</v>
      </c>
      <c r="L13" s="1144"/>
      <c r="M13" s="1144"/>
      <c r="N13" s="1144"/>
      <c r="O13" s="1144"/>
      <c r="P13" s="1144"/>
      <c r="Q13" s="1144"/>
      <c r="R13" s="1144"/>
      <c r="S13" s="1144"/>
      <c r="T13" s="1144"/>
      <c r="U13" s="1144"/>
      <c r="V13" s="1144"/>
      <c r="W13" s="1144"/>
      <c r="X13" s="1144" t="s">
        <v>352</v>
      </c>
      <c r="Y13" s="1144"/>
      <c r="Z13" s="1144"/>
      <c r="AA13" s="1144"/>
      <c r="AB13" s="1144"/>
      <c r="AC13" s="1144"/>
      <c r="AD13" s="1144" t="s">
        <v>351</v>
      </c>
      <c r="AE13" s="1144"/>
      <c r="AF13" s="1144"/>
      <c r="AG13" s="1144"/>
      <c r="AH13" s="1144"/>
      <c r="AI13" s="1144"/>
      <c r="AJ13" s="243"/>
    </row>
    <row r="14" spans="1:38" ht="21" customHeight="1">
      <c r="A14" s="249">
        <v>1</v>
      </c>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243"/>
    </row>
    <row r="15" spans="1:38" ht="21" customHeight="1">
      <c r="A15" s="249">
        <v>2</v>
      </c>
      <c r="B15" s="1155"/>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243"/>
    </row>
    <row r="16" spans="1:38" ht="21" customHeight="1">
      <c r="A16" s="249">
        <v>3</v>
      </c>
      <c r="B16" s="1155"/>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243"/>
    </row>
    <row r="17" spans="1:36" ht="21" customHeight="1">
      <c r="A17" s="249">
        <v>4</v>
      </c>
      <c r="B17" s="1155"/>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243"/>
    </row>
    <row r="18" spans="1:36" ht="21" customHeight="1">
      <c r="A18" s="249">
        <v>5</v>
      </c>
      <c r="B18" s="1155"/>
      <c r="C18" s="1155"/>
      <c r="D18" s="1155"/>
      <c r="E18" s="1155"/>
      <c r="F18" s="1155"/>
      <c r="G18" s="1155"/>
      <c r="H18" s="1155"/>
      <c r="I18" s="1155"/>
      <c r="J18" s="1155"/>
      <c r="K18" s="1155"/>
      <c r="L18" s="1155"/>
      <c r="M18" s="1155"/>
      <c r="N18" s="1155"/>
      <c r="O18" s="1155"/>
      <c r="P18" s="1155"/>
      <c r="Q18" s="1155"/>
      <c r="R18" s="1155"/>
      <c r="S18" s="1155"/>
      <c r="T18" s="1155"/>
      <c r="U18" s="1155"/>
      <c r="V18" s="1155"/>
      <c r="W18" s="1155"/>
      <c r="X18" s="1155"/>
      <c r="Y18" s="1155"/>
      <c r="Z18" s="1155"/>
      <c r="AA18" s="1155"/>
      <c r="AB18" s="1155"/>
      <c r="AC18" s="1155"/>
      <c r="AD18" s="1155"/>
      <c r="AE18" s="1155"/>
      <c r="AF18" s="1155"/>
      <c r="AG18" s="1155"/>
      <c r="AH18" s="1155"/>
      <c r="AI18" s="1155"/>
      <c r="AJ18" s="243"/>
    </row>
    <row r="19" spans="1:36" ht="21" customHeight="1">
      <c r="A19" s="249">
        <v>6</v>
      </c>
      <c r="B19" s="1155"/>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5"/>
      <c r="Y19" s="1155"/>
      <c r="Z19" s="1155"/>
      <c r="AA19" s="1155"/>
      <c r="AB19" s="1155"/>
      <c r="AC19" s="1155"/>
      <c r="AD19" s="1155"/>
      <c r="AE19" s="1155"/>
      <c r="AF19" s="1155"/>
      <c r="AG19" s="1155"/>
      <c r="AH19" s="1155"/>
      <c r="AI19" s="1155"/>
      <c r="AJ19" s="243"/>
    </row>
    <row r="20" spans="1:36" ht="21" customHeight="1">
      <c r="A20" s="249">
        <v>7</v>
      </c>
      <c r="B20" s="1155"/>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55"/>
      <c r="AI20" s="1155"/>
      <c r="AJ20" s="243"/>
    </row>
    <row r="21" spans="1:36" ht="21" customHeight="1">
      <c r="A21" s="249">
        <v>8</v>
      </c>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243"/>
    </row>
    <row r="22" spans="1:36" ht="21" customHeight="1">
      <c r="A22" s="249">
        <v>9</v>
      </c>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243"/>
    </row>
    <row r="23" spans="1:36" ht="21" customHeight="1">
      <c r="A23" s="249">
        <v>10</v>
      </c>
      <c r="B23" s="1155"/>
      <c r="C23" s="1155"/>
      <c r="D23" s="1155"/>
      <c r="E23" s="1155"/>
      <c r="F23" s="1155"/>
      <c r="G23" s="1155"/>
      <c r="H23" s="1155"/>
      <c r="I23" s="1155"/>
      <c r="J23" s="1155"/>
      <c r="K23" s="1155"/>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c r="AJ23" s="243"/>
    </row>
    <row r="24" spans="1:36" ht="21" customHeight="1">
      <c r="A24" s="1156" t="s">
        <v>350</v>
      </c>
      <c r="B24" s="1156"/>
      <c r="C24" s="1156"/>
      <c r="D24" s="1156"/>
      <c r="E24" s="1156"/>
      <c r="F24" s="1156"/>
      <c r="G24" s="1156"/>
      <c r="H24" s="1156"/>
      <c r="I24" s="1156"/>
      <c r="J24" s="1156"/>
      <c r="K24" s="1157"/>
      <c r="L24" s="1157"/>
      <c r="M24" s="1157"/>
      <c r="N24" s="1157"/>
      <c r="O24" s="1157"/>
      <c r="P24" s="1158" t="s">
        <v>349</v>
      </c>
      <c r="Q24" s="1158"/>
      <c r="R24" s="1144" t="s">
        <v>348</v>
      </c>
      <c r="S24" s="1144"/>
      <c r="T24" s="1144"/>
      <c r="U24" s="1144"/>
      <c r="V24" s="1144"/>
      <c r="W24" s="1144"/>
      <c r="X24" s="1144"/>
      <c r="Y24" s="1144"/>
      <c r="Z24" s="1144"/>
      <c r="AA24" s="1144"/>
      <c r="AB24" s="1144"/>
      <c r="AC24" s="1144"/>
      <c r="AD24" s="1159">
        <f>SUM(AD14:AI23)</f>
        <v>0</v>
      </c>
      <c r="AE24" s="1159"/>
      <c r="AF24" s="1159"/>
      <c r="AG24" s="1159"/>
      <c r="AH24" s="1159"/>
      <c r="AI24" s="1159"/>
      <c r="AJ24" s="243"/>
    </row>
    <row r="25" spans="1:36" ht="9" customHeight="1">
      <c r="A25" s="248"/>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3"/>
    </row>
    <row r="26" spans="1:36" ht="21" customHeight="1">
      <c r="A26" s="254" t="s">
        <v>347</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43"/>
    </row>
    <row r="27" spans="1:36" ht="21" customHeight="1" thickBot="1">
      <c r="A27" s="1160" t="s">
        <v>369</v>
      </c>
      <c r="B27" s="1160"/>
      <c r="C27" s="1160"/>
      <c r="D27" s="1160"/>
      <c r="E27" s="1160"/>
      <c r="F27" s="1160"/>
      <c r="G27" s="1160"/>
      <c r="H27" s="1160"/>
      <c r="I27" s="1160"/>
      <c r="J27" s="1160"/>
      <c r="K27" s="1160"/>
      <c r="L27" s="1160"/>
      <c r="M27" s="1160"/>
      <c r="N27" s="1160"/>
      <c r="O27" s="1160"/>
      <c r="P27" s="1160"/>
      <c r="Q27" s="1160"/>
      <c r="R27" s="1146">
        <f>ROUNDUP(R10/50,1)</f>
        <v>0</v>
      </c>
      <c r="S27" s="1146"/>
      <c r="T27" s="1146"/>
      <c r="U27" s="1146"/>
      <c r="V27" s="1146"/>
      <c r="W27" s="1146"/>
      <c r="X27" s="1146"/>
      <c r="Y27" s="1146"/>
      <c r="Z27" s="1146"/>
      <c r="AA27" s="1146"/>
      <c r="AB27" s="253" t="s">
        <v>344</v>
      </c>
      <c r="AC27" s="252"/>
      <c r="AD27" s="1147"/>
      <c r="AE27" s="1147"/>
      <c r="AF27" s="1147"/>
      <c r="AG27" s="1147"/>
      <c r="AH27" s="1147"/>
      <c r="AI27" s="1147"/>
      <c r="AJ27" s="243"/>
    </row>
    <row r="28" spans="1:36" ht="21" customHeight="1" thickTop="1">
      <c r="A28" s="1148" t="s">
        <v>345</v>
      </c>
      <c r="B28" s="1148"/>
      <c r="C28" s="1148"/>
      <c r="D28" s="1148"/>
      <c r="E28" s="1148"/>
      <c r="F28" s="1148"/>
      <c r="G28" s="1148"/>
      <c r="H28" s="1148"/>
      <c r="I28" s="1148"/>
      <c r="J28" s="1148"/>
      <c r="K28" s="1148"/>
      <c r="L28" s="1148"/>
      <c r="M28" s="1148"/>
      <c r="N28" s="1148"/>
      <c r="O28" s="1148"/>
      <c r="P28" s="1148"/>
      <c r="Q28" s="1148"/>
      <c r="R28" s="1161"/>
      <c r="S28" s="1161"/>
      <c r="T28" s="1161"/>
      <c r="U28" s="1161"/>
      <c r="V28" s="1161"/>
      <c r="W28" s="1161"/>
      <c r="X28" s="1161"/>
      <c r="Y28" s="1161"/>
      <c r="Z28" s="1161"/>
      <c r="AA28" s="1161"/>
      <c r="AB28" s="251" t="s">
        <v>344</v>
      </c>
      <c r="AC28" s="250"/>
      <c r="AD28" s="1150" t="s">
        <v>368</v>
      </c>
      <c r="AE28" s="1150"/>
      <c r="AF28" s="1150"/>
      <c r="AG28" s="1150"/>
      <c r="AH28" s="1150"/>
      <c r="AI28" s="1150"/>
      <c r="AJ28" s="243"/>
    </row>
    <row r="29" spans="1:36" ht="21" customHeight="1">
      <c r="A29" s="1162" t="s">
        <v>342</v>
      </c>
      <c r="B29" s="1162"/>
      <c r="C29" s="1162"/>
      <c r="D29" s="1162"/>
      <c r="E29" s="1162"/>
      <c r="F29" s="1162"/>
      <c r="G29" s="1162"/>
      <c r="H29" s="1162"/>
      <c r="I29" s="1162"/>
      <c r="J29" s="1162"/>
      <c r="K29" s="1162"/>
      <c r="L29" s="1162"/>
      <c r="M29" s="1162"/>
      <c r="N29" s="1162"/>
      <c r="O29" s="1162"/>
      <c r="P29" s="1162"/>
      <c r="Q29" s="1162"/>
      <c r="R29" s="1162" t="s">
        <v>341</v>
      </c>
      <c r="S29" s="1162"/>
      <c r="T29" s="1162"/>
      <c r="U29" s="1162"/>
      <c r="V29" s="1162"/>
      <c r="W29" s="1162"/>
      <c r="X29" s="1162"/>
      <c r="Y29" s="1162"/>
      <c r="Z29" s="1162"/>
      <c r="AA29" s="1162"/>
      <c r="AB29" s="1162"/>
      <c r="AC29" s="1162"/>
      <c r="AD29" s="1162"/>
      <c r="AE29" s="1162"/>
      <c r="AF29" s="1162"/>
      <c r="AG29" s="1162"/>
      <c r="AH29" s="1162"/>
      <c r="AI29" s="1162"/>
      <c r="AJ29" s="243"/>
    </row>
    <row r="30" spans="1:36" ht="21" customHeight="1">
      <c r="A30" s="249">
        <v>1</v>
      </c>
      <c r="B30" s="1155"/>
      <c r="C30" s="1155"/>
      <c r="D30" s="1155"/>
      <c r="E30" s="1155"/>
      <c r="F30" s="1155"/>
      <c r="G30" s="1155"/>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5"/>
      <c r="AF30" s="1155"/>
      <c r="AG30" s="1155"/>
      <c r="AH30" s="1155"/>
      <c r="AI30" s="1155"/>
      <c r="AJ30" s="243"/>
    </row>
    <row r="31" spans="1:36" ht="21" customHeight="1">
      <c r="A31" s="249">
        <v>2</v>
      </c>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c r="AJ31" s="243"/>
    </row>
    <row r="32" spans="1:36" ht="21" customHeight="1">
      <c r="A32" s="249">
        <v>3</v>
      </c>
      <c r="B32" s="1155"/>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c r="AH32" s="1155"/>
      <c r="AI32" s="1155"/>
      <c r="AJ32" s="243"/>
    </row>
    <row r="33" spans="1:37" ht="8.25" customHeight="1">
      <c r="A33" s="248"/>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3"/>
    </row>
    <row r="34" spans="1:37" ht="22.5" customHeight="1">
      <c r="A34" s="1164" t="s">
        <v>308</v>
      </c>
      <c r="B34" s="1164"/>
      <c r="C34" s="1164"/>
      <c r="D34" s="1164"/>
      <c r="E34" s="1164"/>
      <c r="F34" s="1164"/>
      <c r="G34" s="1165" t="s">
        <v>340</v>
      </c>
      <c r="H34" s="1165"/>
      <c r="I34" s="1165"/>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c r="AJ34" s="243"/>
    </row>
    <row r="35" spans="1:37" ht="8.25" customHeight="1">
      <c r="A35" s="248"/>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3"/>
    </row>
    <row r="36" spans="1:37" ht="137.4" customHeight="1">
      <c r="A36" s="1166" t="s">
        <v>339</v>
      </c>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267"/>
    </row>
    <row r="37" spans="1:37" ht="89.4" customHeight="1">
      <c r="A37" s="1166" t="s">
        <v>338</v>
      </c>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c r="AG37" s="1166"/>
      <c r="AH37" s="1166"/>
      <c r="AI37" s="1166"/>
      <c r="AJ37" s="1166"/>
      <c r="AK37" s="267"/>
    </row>
    <row r="38" spans="1:37" s="265" customFormat="1" ht="30" customHeight="1">
      <c r="A38" s="1167" t="s">
        <v>337</v>
      </c>
      <c r="B38" s="1167"/>
      <c r="C38" s="1167"/>
      <c r="D38" s="1167"/>
      <c r="E38" s="1167"/>
      <c r="F38" s="1167"/>
      <c r="G38" s="1167"/>
      <c r="H38" s="1167"/>
      <c r="I38" s="1167"/>
      <c r="J38" s="1167"/>
      <c r="K38" s="1167"/>
      <c r="L38" s="1167"/>
      <c r="M38" s="1167"/>
      <c r="N38" s="1167"/>
      <c r="O38" s="1167"/>
      <c r="P38" s="1167"/>
      <c r="Q38" s="1167"/>
      <c r="R38" s="1167"/>
      <c r="S38" s="1167"/>
      <c r="T38" s="1167"/>
      <c r="U38" s="1167"/>
      <c r="V38" s="1167"/>
      <c r="W38" s="1167"/>
      <c r="X38" s="1167"/>
      <c r="Y38" s="1167"/>
      <c r="Z38" s="1167"/>
      <c r="AA38" s="1167"/>
      <c r="AB38" s="1167"/>
      <c r="AC38" s="1167"/>
      <c r="AD38" s="1167"/>
      <c r="AE38" s="1167"/>
      <c r="AF38" s="1167"/>
      <c r="AG38" s="1167"/>
      <c r="AH38" s="1167"/>
      <c r="AI38" s="1167"/>
      <c r="AJ38" s="1167"/>
    </row>
    <row r="39" spans="1:37" s="265" customFormat="1" ht="30" customHeight="1">
      <c r="A39" s="1163" t="s">
        <v>336</v>
      </c>
      <c r="B39" s="1163"/>
      <c r="C39" s="1163"/>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1163"/>
      <c r="Z39" s="1163"/>
      <c r="AA39" s="1163"/>
      <c r="AB39" s="1163"/>
      <c r="AC39" s="1163"/>
      <c r="AD39" s="1163"/>
      <c r="AE39" s="1163"/>
      <c r="AF39" s="1163"/>
      <c r="AG39" s="1163"/>
      <c r="AH39" s="1163"/>
      <c r="AI39" s="1163"/>
      <c r="AJ39" s="1163"/>
    </row>
    <row r="40" spans="1:37" s="265" customFormat="1" ht="21" customHeight="1">
      <c r="A40" s="265" t="s">
        <v>335</v>
      </c>
      <c r="AJ40" s="266"/>
    </row>
    <row r="41" spans="1:37" s="265" customFormat="1" ht="21" customHeight="1">
      <c r="A41" s="265" t="s">
        <v>335</v>
      </c>
      <c r="AJ41" s="266"/>
    </row>
  </sheetData>
  <protectedRanges>
    <protectedRange sqref="K6:X6 AF6:AI6 K5:AI5 K7:AI7" name="範囲1"/>
  </protectedRanges>
  <mergeCells count="87">
    <mergeCell ref="A39:AJ39"/>
    <mergeCell ref="B32:Q32"/>
    <mergeCell ref="R32:AI32"/>
    <mergeCell ref="A34:F34"/>
    <mergeCell ref="G34:AI34"/>
    <mergeCell ref="A36:AJ36"/>
    <mergeCell ref="A37:AJ37"/>
    <mergeCell ref="A38:AJ38"/>
    <mergeCell ref="A29:Q29"/>
    <mergeCell ref="R29:AI29"/>
    <mergeCell ref="B30:Q30"/>
    <mergeCell ref="R30:AI30"/>
    <mergeCell ref="B31:Q31"/>
    <mergeCell ref="R31:AI31"/>
    <mergeCell ref="A27:Q27"/>
    <mergeCell ref="R27:AA27"/>
    <mergeCell ref="AD27:AI27"/>
    <mergeCell ref="A28:Q28"/>
    <mergeCell ref="R28:AA28"/>
    <mergeCell ref="AD28:AI28"/>
    <mergeCell ref="B23:J23"/>
    <mergeCell ref="K23:W23"/>
    <mergeCell ref="X23:AC23"/>
    <mergeCell ref="AD23:AI23"/>
    <mergeCell ref="A24:J24"/>
    <mergeCell ref="K24:O24"/>
    <mergeCell ref="P24:Q24"/>
    <mergeCell ref="R24:AC24"/>
    <mergeCell ref="AD24:AI24"/>
    <mergeCell ref="B21:J21"/>
    <mergeCell ref="K21:W21"/>
    <mergeCell ref="X21:AC21"/>
    <mergeCell ref="AD21:AI21"/>
    <mergeCell ref="B22:J22"/>
    <mergeCell ref="K22:W22"/>
    <mergeCell ref="X22:AC22"/>
    <mergeCell ref="AD22:AI22"/>
    <mergeCell ref="B19:J19"/>
    <mergeCell ref="K19:W19"/>
    <mergeCell ref="X19:AC19"/>
    <mergeCell ref="AD19:AI19"/>
    <mergeCell ref="B20:J20"/>
    <mergeCell ref="K20:W20"/>
    <mergeCell ref="X20:AC20"/>
    <mergeCell ref="AD20:AI20"/>
    <mergeCell ref="B17:J17"/>
    <mergeCell ref="K17:W17"/>
    <mergeCell ref="X17:AC17"/>
    <mergeCell ref="AD17:AI17"/>
    <mergeCell ref="B18:J18"/>
    <mergeCell ref="K18:W18"/>
    <mergeCell ref="X18:AC18"/>
    <mergeCell ref="AD18:AI18"/>
    <mergeCell ref="B15:J15"/>
    <mergeCell ref="K15:W15"/>
    <mergeCell ref="X15:AC15"/>
    <mergeCell ref="AD15:AI15"/>
    <mergeCell ref="B16:J16"/>
    <mergeCell ref="K16:W16"/>
    <mergeCell ref="X16:AC16"/>
    <mergeCell ref="AD16:AI16"/>
    <mergeCell ref="A13:J13"/>
    <mergeCell ref="K13:W13"/>
    <mergeCell ref="X13:AC13"/>
    <mergeCell ref="AD13:AI13"/>
    <mergeCell ref="B14:J14"/>
    <mergeCell ref="K14:W14"/>
    <mergeCell ref="X14:AC14"/>
    <mergeCell ref="AD14:AI14"/>
    <mergeCell ref="R12:AA12"/>
    <mergeCell ref="AD12:AI12"/>
    <mergeCell ref="A10:Q10"/>
    <mergeCell ref="R10:AA10"/>
    <mergeCell ref="AD10:AI10"/>
    <mergeCell ref="A12:Q12"/>
    <mergeCell ref="A3:AI3"/>
    <mergeCell ref="A5:J5"/>
    <mergeCell ref="K5:AI5"/>
    <mergeCell ref="B11:Q11"/>
    <mergeCell ref="R11:AA11"/>
    <mergeCell ref="AD11:AI11"/>
    <mergeCell ref="A6:J6"/>
    <mergeCell ref="K6:X6"/>
    <mergeCell ref="Y6:AE6"/>
    <mergeCell ref="AF6:AI6"/>
    <mergeCell ref="A7:J7"/>
    <mergeCell ref="K7:AI7"/>
  </mergeCells>
  <phoneticPr fontId="2"/>
  <pageMargins left="0.62986111111111109" right="0.62986111111111109" top="0.55138888888888893" bottom="0.31527777777777777" header="0.51180555555555551" footer="0.51180555555555551"/>
  <pageSetup paperSize="9" scale="78"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35"/>
  <sheetViews>
    <sheetView view="pageBreakPreview" zoomScaleSheetLayoutView="100" workbookViewId="0">
      <selection activeCell="AI28" activeCellId="2" sqref="C23:AG26 AI23:AL26 AI28:AL28"/>
    </sheetView>
  </sheetViews>
  <sheetFormatPr defaultColWidth="9.5546875" defaultRowHeight="21" customHeight="1"/>
  <cols>
    <col min="1" max="18" width="2.88671875" style="2" customWidth="1"/>
    <col min="19" max="34" width="3.21875" style="2" customWidth="1"/>
    <col min="35" max="39" width="2.88671875" style="2" customWidth="1"/>
    <col min="40" max="40" width="2.77734375" style="2" customWidth="1"/>
    <col min="41" max="41" width="10" style="2" customWidth="1"/>
    <col min="42" max="42" width="2.77734375" style="2" customWidth="1"/>
    <col min="43" max="16384" width="9.5546875" style="2"/>
  </cols>
  <sheetData>
    <row r="1" spans="1:41" ht="20.100000000000001" customHeight="1">
      <c r="AG1" s="712"/>
      <c r="AH1" s="712"/>
      <c r="AI1" s="712"/>
      <c r="AJ1" s="712"/>
      <c r="AK1" s="712"/>
      <c r="AL1" s="712"/>
      <c r="AM1" s="713" t="s">
        <v>401</v>
      </c>
    </row>
    <row r="2" spans="1:41" ht="20.100000000000001" customHeight="1"/>
    <row r="3" spans="1:41" ht="20.100000000000001" customHeight="1">
      <c r="B3" s="1168" t="s">
        <v>400</v>
      </c>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row>
    <row r="4" spans="1:41" s="8" customFormat="1" ht="20.100000000000001" customHeight="1">
      <c r="A4" s="296"/>
      <c r="B4" s="297"/>
      <c r="C4" s="297"/>
      <c r="D4" s="297"/>
      <c r="E4" s="297"/>
      <c r="F4" s="297"/>
      <c r="G4" s="297"/>
      <c r="H4" s="29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row>
    <row r="5" spans="1:41" s="8" customFormat="1" ht="29.25" customHeight="1">
      <c r="A5" s="296"/>
      <c r="B5" s="1169" t="s">
        <v>365</v>
      </c>
      <c r="C5" s="1169"/>
      <c r="D5" s="1169"/>
      <c r="E5" s="1169"/>
      <c r="F5" s="1169"/>
      <c r="G5" s="1169"/>
      <c r="H5" s="1169"/>
      <c r="I5" s="1169"/>
      <c r="J5" s="1169"/>
      <c r="K5" s="1169"/>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row>
    <row r="6" spans="1:41" s="8" customFormat="1" ht="31.5" customHeight="1">
      <c r="A6" s="296"/>
      <c r="B6" s="1169" t="s">
        <v>364</v>
      </c>
      <c r="C6" s="1169"/>
      <c r="D6" s="1169"/>
      <c r="E6" s="1169"/>
      <c r="F6" s="1169"/>
      <c r="G6" s="1169"/>
      <c r="H6" s="1169"/>
      <c r="I6" s="1169"/>
      <c r="J6" s="1169"/>
      <c r="K6" s="1169"/>
      <c r="L6" s="1189"/>
      <c r="M6" s="1189"/>
      <c r="N6" s="1189"/>
      <c r="O6" s="1189"/>
      <c r="P6" s="1189"/>
      <c r="Q6" s="1189"/>
      <c r="R6" s="1189"/>
      <c r="S6" s="1189"/>
      <c r="T6" s="1189"/>
      <c r="U6" s="1189"/>
      <c r="V6" s="1189"/>
      <c r="W6" s="1189"/>
      <c r="X6" s="1189"/>
      <c r="Y6" s="1189"/>
      <c r="Z6" s="1189"/>
      <c r="AA6" s="1200" t="s">
        <v>399</v>
      </c>
      <c r="AB6" s="1200"/>
      <c r="AC6" s="1200"/>
      <c r="AD6" s="1200"/>
      <c r="AE6" s="1200"/>
      <c r="AF6" s="1200"/>
      <c r="AG6" s="1200"/>
      <c r="AH6" s="1200"/>
      <c r="AI6" s="1170" t="s">
        <v>398</v>
      </c>
      <c r="AJ6" s="1170"/>
      <c r="AK6" s="1170"/>
      <c r="AL6" s="1170"/>
    </row>
    <row r="7" spans="1:41" s="8" customFormat="1" ht="29.25" customHeight="1">
      <c r="B7" s="1201" t="s">
        <v>397</v>
      </c>
      <c r="C7" s="1201"/>
      <c r="D7" s="1201"/>
      <c r="E7" s="1201"/>
      <c r="F7" s="1201"/>
      <c r="G7" s="1201"/>
      <c r="H7" s="1201"/>
      <c r="I7" s="1201"/>
      <c r="J7" s="1201"/>
      <c r="K7" s="1201"/>
      <c r="L7" s="1170" t="s">
        <v>396</v>
      </c>
      <c r="M7" s="1170"/>
      <c r="N7" s="1170"/>
      <c r="O7" s="1170"/>
      <c r="P7" s="1170"/>
      <c r="Q7" s="1170"/>
      <c r="R7" s="1170"/>
      <c r="S7" s="1170"/>
      <c r="T7" s="1170"/>
      <c r="U7" s="1170"/>
      <c r="V7" s="1170"/>
      <c r="W7" s="1170"/>
      <c r="X7" s="1170"/>
      <c r="Y7" s="1170"/>
      <c r="Z7" s="1170"/>
      <c r="AA7" s="1170"/>
      <c r="AB7" s="1170"/>
      <c r="AC7" s="1170"/>
      <c r="AD7" s="1170"/>
      <c r="AE7" s="1170"/>
      <c r="AF7" s="1170"/>
      <c r="AG7" s="1170"/>
      <c r="AH7" s="1170"/>
      <c r="AI7" s="1170"/>
      <c r="AJ7" s="1170"/>
      <c r="AK7" s="1170"/>
      <c r="AL7" s="1170"/>
    </row>
    <row r="8" spans="1:41" ht="12.75" customHeight="1">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row>
    <row r="9" spans="1:41" ht="21" customHeight="1" thickBot="1">
      <c r="B9" s="280" t="s">
        <v>359</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row>
    <row r="10" spans="1:41" ht="27.75" customHeight="1">
      <c r="B10" s="1213" t="s">
        <v>395</v>
      </c>
      <c r="C10" s="1214"/>
      <c r="D10" s="1214"/>
      <c r="E10" s="1214"/>
      <c r="F10" s="1214"/>
      <c r="G10" s="1214"/>
      <c r="H10" s="1214"/>
      <c r="I10" s="1214"/>
      <c r="J10" s="1214"/>
      <c r="K10" s="1214"/>
      <c r="L10" s="1214"/>
      <c r="M10" s="1214"/>
      <c r="N10" s="1214"/>
      <c r="O10" s="1214"/>
      <c r="P10" s="1214"/>
      <c r="Q10" s="1214"/>
      <c r="R10" s="1214"/>
      <c r="S10" s="1215"/>
      <c r="T10" s="1215"/>
      <c r="U10" s="1215"/>
      <c r="V10" s="1215"/>
      <c r="W10" s="1215"/>
      <c r="X10" s="1215"/>
      <c r="Y10" s="1215"/>
      <c r="Z10" s="1215"/>
      <c r="AA10" s="1215"/>
      <c r="AB10" s="1215"/>
      <c r="AC10" s="1215"/>
      <c r="AD10" s="1215"/>
      <c r="AE10" s="294" t="s">
        <v>344</v>
      </c>
      <c r="AF10" s="293"/>
      <c r="AG10" s="1202"/>
      <c r="AH10" s="1202"/>
      <c r="AI10" s="1202"/>
      <c r="AJ10" s="1202"/>
      <c r="AK10" s="1202"/>
      <c r="AL10" s="1203"/>
      <c r="AO10" s="292"/>
    </row>
    <row r="11" spans="1:41" ht="27.75" customHeight="1" thickBot="1">
      <c r="B11" s="291"/>
      <c r="C11" s="1204" t="s">
        <v>394</v>
      </c>
      <c r="D11" s="1204"/>
      <c r="E11" s="1204"/>
      <c r="F11" s="1204"/>
      <c r="G11" s="1204"/>
      <c r="H11" s="1204"/>
      <c r="I11" s="1204"/>
      <c r="J11" s="1204"/>
      <c r="K11" s="1204"/>
      <c r="L11" s="1204"/>
      <c r="M11" s="1204"/>
      <c r="N11" s="1204"/>
      <c r="O11" s="1204"/>
      <c r="P11" s="1204"/>
      <c r="Q11" s="1204"/>
      <c r="R11" s="1204"/>
      <c r="S11" s="1205">
        <f>ROUNDUP(S10*30%,1)</f>
        <v>0</v>
      </c>
      <c r="T11" s="1205"/>
      <c r="U11" s="1205"/>
      <c r="V11" s="1205"/>
      <c r="W11" s="1205"/>
      <c r="X11" s="1205"/>
      <c r="Y11" s="1205"/>
      <c r="Z11" s="1205"/>
      <c r="AA11" s="1205"/>
      <c r="AB11" s="1205"/>
      <c r="AC11" s="1205"/>
      <c r="AD11" s="1205"/>
      <c r="AE11" s="290" t="s">
        <v>344</v>
      </c>
      <c r="AF11" s="290"/>
      <c r="AG11" s="1206"/>
      <c r="AH11" s="1206"/>
      <c r="AI11" s="1206"/>
      <c r="AJ11" s="1206"/>
      <c r="AK11" s="1206"/>
      <c r="AL11" s="1207"/>
    </row>
    <row r="12" spans="1:41" ht="27.75" customHeight="1" thickTop="1">
      <c r="B12" s="1208" t="s">
        <v>393</v>
      </c>
      <c r="C12" s="1209"/>
      <c r="D12" s="1209"/>
      <c r="E12" s="1209"/>
      <c r="F12" s="1209"/>
      <c r="G12" s="1209"/>
      <c r="H12" s="1209"/>
      <c r="I12" s="1209"/>
      <c r="J12" s="1209"/>
      <c r="K12" s="1209"/>
      <c r="L12" s="1209"/>
      <c r="M12" s="1209"/>
      <c r="N12" s="1209"/>
      <c r="O12" s="1209"/>
      <c r="P12" s="1209"/>
      <c r="Q12" s="1209"/>
      <c r="R12" s="1209"/>
      <c r="S12" s="1210" t="e">
        <f>ROUNDUP(AG13/AG14,1)</f>
        <v>#DIV/0!</v>
      </c>
      <c r="T12" s="1210"/>
      <c r="U12" s="1210"/>
      <c r="V12" s="1210"/>
      <c r="W12" s="1210"/>
      <c r="X12" s="1210"/>
      <c r="Y12" s="1210"/>
      <c r="Z12" s="1210"/>
      <c r="AA12" s="1210"/>
      <c r="AB12" s="1210"/>
      <c r="AC12" s="1210"/>
      <c r="AD12" s="1210"/>
      <c r="AE12" s="289" t="s">
        <v>344</v>
      </c>
      <c r="AF12" s="289"/>
      <c r="AG12" s="1211" t="s">
        <v>392</v>
      </c>
      <c r="AH12" s="1211"/>
      <c r="AI12" s="1211"/>
      <c r="AJ12" s="1211"/>
      <c r="AK12" s="1211"/>
      <c r="AL12" s="1212"/>
    </row>
    <row r="13" spans="1:41" ht="27.75" customHeight="1">
      <c r="B13" s="1194" t="s">
        <v>391</v>
      </c>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6"/>
      <c r="AG13" s="1192"/>
      <c r="AH13" s="1192"/>
      <c r="AI13" s="1192"/>
      <c r="AJ13" s="1192"/>
      <c r="AK13" s="1192"/>
      <c r="AL13" s="1193"/>
    </row>
    <row r="14" spans="1:41" ht="27.75" customHeight="1" thickBot="1">
      <c r="B14" s="1197" t="s">
        <v>390</v>
      </c>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9"/>
      <c r="AG14" s="1190"/>
      <c r="AH14" s="1190"/>
      <c r="AI14" s="1190"/>
      <c r="AJ14" s="1190"/>
      <c r="AK14" s="1190"/>
      <c r="AL14" s="1191"/>
    </row>
    <row r="15" spans="1:41" ht="12.75" customHeight="1">
      <c r="B15" s="276"/>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row>
    <row r="16" spans="1:41" ht="21" customHeight="1" thickBot="1">
      <c r="B16" s="280" t="s">
        <v>389</v>
      </c>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row>
    <row r="17" spans="1:39" ht="27.75" customHeight="1" thickBot="1">
      <c r="B17" s="1213" t="s">
        <v>388</v>
      </c>
      <c r="C17" s="1214"/>
      <c r="D17" s="1214"/>
      <c r="E17" s="1214"/>
      <c r="F17" s="1214"/>
      <c r="G17" s="1214"/>
      <c r="H17" s="1214"/>
      <c r="I17" s="1214"/>
      <c r="J17" s="1214"/>
      <c r="K17" s="1214"/>
      <c r="L17" s="1214"/>
      <c r="M17" s="1214"/>
      <c r="N17" s="1214"/>
      <c r="O17" s="1214"/>
      <c r="P17" s="1214"/>
      <c r="Q17" s="1214"/>
      <c r="R17" s="1214"/>
      <c r="S17" s="1217">
        <f>ROUNDUP(S10/50,1)</f>
        <v>0</v>
      </c>
      <c r="T17" s="1217"/>
      <c r="U17" s="1217"/>
      <c r="V17" s="1217"/>
      <c r="W17" s="1217"/>
      <c r="X17" s="1217"/>
      <c r="Y17" s="1217"/>
      <c r="Z17" s="1217"/>
      <c r="AA17" s="1217"/>
      <c r="AB17" s="1217"/>
      <c r="AC17" s="1217"/>
      <c r="AD17" s="1217"/>
      <c r="AE17" s="288" t="s">
        <v>344</v>
      </c>
      <c r="AF17" s="287"/>
      <c r="AG17" s="1218"/>
      <c r="AH17" s="1218"/>
      <c r="AI17" s="1218"/>
      <c r="AJ17" s="1218"/>
      <c r="AK17" s="1218"/>
      <c r="AL17" s="1219"/>
    </row>
    <row r="18" spans="1:39" ht="27.75" customHeight="1" thickTop="1" thickBot="1">
      <c r="B18" s="1231" t="s">
        <v>387</v>
      </c>
      <c r="C18" s="1232"/>
      <c r="D18" s="1232"/>
      <c r="E18" s="1232"/>
      <c r="F18" s="1232"/>
      <c r="G18" s="1232"/>
      <c r="H18" s="1232"/>
      <c r="I18" s="1232"/>
      <c r="J18" s="1232"/>
      <c r="K18" s="1232"/>
      <c r="L18" s="1232"/>
      <c r="M18" s="1232"/>
      <c r="N18" s="1232"/>
      <c r="O18" s="1232"/>
      <c r="P18" s="1232"/>
      <c r="Q18" s="1232"/>
      <c r="R18" s="1232"/>
      <c r="S18" s="1233"/>
      <c r="T18" s="1233"/>
      <c r="U18" s="1233"/>
      <c r="V18" s="1233"/>
      <c r="W18" s="1233"/>
      <c r="X18" s="1233"/>
      <c r="Y18" s="1233"/>
      <c r="Z18" s="1233"/>
      <c r="AA18" s="1233"/>
      <c r="AB18" s="1233"/>
      <c r="AC18" s="1233"/>
      <c r="AD18" s="1233"/>
      <c r="AE18" s="286" t="s">
        <v>344</v>
      </c>
      <c r="AF18" s="285"/>
      <c r="AG18" s="1234" t="s">
        <v>386</v>
      </c>
      <c r="AH18" s="1234"/>
      <c r="AI18" s="1234"/>
      <c r="AJ18" s="1234"/>
      <c r="AK18" s="1234"/>
      <c r="AL18" s="1235"/>
    </row>
    <row r="19" spans="1:39" ht="12.75" customHeight="1">
      <c r="A19" s="5"/>
      <c r="B19" s="284"/>
      <c r="C19" s="284"/>
      <c r="D19" s="284"/>
      <c r="E19" s="284"/>
      <c r="F19" s="284"/>
      <c r="G19" s="284"/>
      <c r="H19" s="284"/>
      <c r="I19" s="284"/>
      <c r="J19" s="284"/>
      <c r="K19" s="284"/>
      <c r="L19" s="284"/>
      <c r="M19" s="284"/>
      <c r="N19" s="284"/>
      <c r="O19" s="284"/>
      <c r="P19" s="284"/>
      <c r="Q19" s="284"/>
      <c r="R19" s="284"/>
      <c r="S19" s="283"/>
      <c r="T19" s="283"/>
      <c r="U19" s="283"/>
      <c r="V19" s="283"/>
      <c r="W19" s="283"/>
      <c r="X19" s="283"/>
      <c r="Y19" s="283"/>
      <c r="Z19" s="283"/>
      <c r="AA19" s="283"/>
      <c r="AB19" s="283"/>
      <c r="AC19" s="283"/>
      <c r="AD19" s="283"/>
      <c r="AE19" s="282"/>
      <c r="AF19" s="282"/>
      <c r="AG19" s="281"/>
      <c r="AH19" s="281"/>
      <c r="AI19" s="281"/>
      <c r="AJ19" s="281"/>
      <c r="AK19" s="281"/>
      <c r="AL19" s="281"/>
      <c r="AM19" s="5"/>
    </row>
    <row r="20" spans="1:39" ht="21" customHeight="1" thickBot="1">
      <c r="A20" s="5"/>
      <c r="B20" s="280" t="s">
        <v>385</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5"/>
    </row>
    <row r="21" spans="1:39" ht="27.75" customHeight="1">
      <c r="B21" s="1178" t="s">
        <v>384</v>
      </c>
      <c r="C21" s="1174"/>
      <c r="D21" s="1174"/>
      <c r="E21" s="1174"/>
      <c r="F21" s="1174"/>
      <c r="G21" s="1174"/>
      <c r="H21" s="1174"/>
      <c r="I21" s="1174"/>
      <c r="J21" s="1174"/>
      <c r="K21" s="1174"/>
      <c r="L21" s="1174"/>
      <c r="M21" s="1174"/>
      <c r="N21" s="1174"/>
      <c r="O21" s="1174"/>
      <c r="P21" s="1174"/>
      <c r="Q21" s="1174"/>
      <c r="R21" s="1179"/>
      <c r="S21" s="1173" t="s">
        <v>383</v>
      </c>
      <c r="T21" s="1174"/>
      <c r="U21" s="1174"/>
      <c r="V21" s="1174"/>
      <c r="W21" s="1174"/>
      <c r="X21" s="1174"/>
      <c r="Y21" s="1174"/>
      <c r="Z21" s="1174"/>
      <c r="AA21" s="1174"/>
      <c r="AB21" s="1174"/>
      <c r="AC21" s="1174"/>
      <c r="AD21" s="1174"/>
      <c r="AE21" s="1174"/>
      <c r="AF21" s="1174"/>
      <c r="AG21" s="1174"/>
      <c r="AH21" s="1174"/>
      <c r="AI21" s="1175"/>
      <c r="AJ21" s="1175"/>
      <c r="AK21" s="1175"/>
      <c r="AL21" s="1176"/>
    </row>
    <row r="22" spans="1:39" ht="47.25" customHeight="1">
      <c r="B22" s="1180"/>
      <c r="C22" s="1181"/>
      <c r="D22" s="1181"/>
      <c r="E22" s="1181"/>
      <c r="F22" s="1181"/>
      <c r="G22" s="1181"/>
      <c r="H22" s="1181"/>
      <c r="I22" s="1181"/>
      <c r="J22" s="1181"/>
      <c r="K22" s="1181"/>
      <c r="L22" s="1181"/>
      <c r="M22" s="1181"/>
      <c r="N22" s="1181"/>
      <c r="O22" s="1181"/>
      <c r="P22" s="1181"/>
      <c r="Q22" s="1181"/>
      <c r="R22" s="1181"/>
      <c r="S22" s="1221" t="s">
        <v>382</v>
      </c>
      <c r="T22" s="1221"/>
      <c r="U22" s="1221"/>
      <c r="V22" s="1221"/>
      <c r="W22" s="1221"/>
      <c r="X22" s="1221"/>
      <c r="Y22" s="1221"/>
      <c r="Z22" s="1221"/>
      <c r="AA22" s="1221"/>
      <c r="AB22" s="1221"/>
      <c r="AC22" s="1221"/>
      <c r="AD22" s="1221"/>
      <c r="AE22" s="1221"/>
      <c r="AF22" s="1221" t="s">
        <v>381</v>
      </c>
      <c r="AG22" s="1221"/>
      <c r="AH22" s="1221"/>
      <c r="AI22" s="1182" t="s">
        <v>380</v>
      </c>
      <c r="AJ22" s="1182"/>
      <c r="AK22" s="1182"/>
      <c r="AL22" s="1183"/>
    </row>
    <row r="23" spans="1:39" ht="27.75" customHeight="1">
      <c r="B23" s="279">
        <v>1</v>
      </c>
      <c r="C23" s="1177"/>
      <c r="D23" s="1177"/>
      <c r="E23" s="1177"/>
      <c r="F23" s="1177"/>
      <c r="G23" s="1177"/>
      <c r="H23" s="1177"/>
      <c r="I23" s="1177"/>
      <c r="J23" s="1177"/>
      <c r="K23" s="1177"/>
      <c r="L23" s="1177"/>
      <c r="M23" s="1177"/>
      <c r="N23" s="1177"/>
      <c r="O23" s="1177"/>
      <c r="P23" s="1177"/>
      <c r="Q23" s="1177"/>
      <c r="R23" s="1177"/>
      <c r="S23" s="1177"/>
      <c r="T23" s="1177"/>
      <c r="U23" s="1177"/>
      <c r="V23" s="1177"/>
      <c r="W23" s="1177"/>
      <c r="X23" s="1177"/>
      <c r="Y23" s="1177"/>
      <c r="Z23" s="1177"/>
      <c r="AA23" s="1177"/>
      <c r="AB23" s="1177"/>
      <c r="AC23" s="1177"/>
      <c r="AD23" s="1177"/>
      <c r="AE23" s="1177"/>
      <c r="AF23" s="1186"/>
      <c r="AG23" s="1187"/>
      <c r="AH23" s="277" t="s">
        <v>379</v>
      </c>
      <c r="AI23" s="1177"/>
      <c r="AJ23" s="1177"/>
      <c r="AK23" s="1177"/>
      <c r="AL23" s="1188"/>
    </row>
    <row r="24" spans="1:39" ht="27.75" customHeight="1">
      <c r="B24" s="279">
        <v>2</v>
      </c>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86"/>
      <c r="AG24" s="1187"/>
      <c r="AH24" s="277" t="s">
        <v>379</v>
      </c>
      <c r="AI24" s="1177"/>
      <c r="AJ24" s="1177"/>
      <c r="AK24" s="1177"/>
      <c r="AL24" s="1188"/>
    </row>
    <row r="25" spans="1:39" ht="27.75" customHeight="1">
      <c r="B25" s="279">
        <v>3</v>
      </c>
      <c r="C25" s="1177"/>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86"/>
      <c r="AG25" s="1187"/>
      <c r="AH25" s="277" t="s">
        <v>379</v>
      </c>
      <c r="AI25" s="1177"/>
      <c r="AJ25" s="1177"/>
      <c r="AK25" s="1177"/>
      <c r="AL25" s="1188"/>
    </row>
    <row r="26" spans="1:39" ht="27.75" customHeight="1" thickBot="1">
      <c r="B26" s="278">
        <v>4</v>
      </c>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2"/>
      <c r="AG26" s="1223"/>
      <c r="AH26" s="277" t="s">
        <v>379</v>
      </c>
      <c r="AI26" s="1220"/>
      <c r="AJ26" s="1220"/>
      <c r="AK26" s="1220"/>
      <c r="AL26" s="1224"/>
    </row>
    <row r="27" spans="1:39" ht="15" customHeight="1">
      <c r="B27" s="1225" t="s">
        <v>378</v>
      </c>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9" t="s">
        <v>377</v>
      </c>
      <c r="AJ27" s="1229"/>
      <c r="AK27" s="1229"/>
      <c r="AL27" s="1230"/>
    </row>
    <row r="28" spans="1:39" ht="36.75" customHeight="1" thickBot="1">
      <c r="B28" s="1227"/>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184"/>
      <c r="AJ28" s="1184"/>
      <c r="AK28" s="1184"/>
      <c r="AL28" s="1185"/>
    </row>
    <row r="29" spans="1:39" ht="9.75" customHeight="1">
      <c r="B29" s="276"/>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row>
    <row r="30" spans="1:39" ht="22.5" customHeight="1">
      <c r="B30" s="1171" t="s">
        <v>308</v>
      </c>
      <c r="C30" s="1171"/>
      <c r="D30" s="1171"/>
      <c r="E30" s="1171"/>
      <c r="F30" s="1171"/>
      <c r="G30" s="1171"/>
      <c r="H30" s="1172" t="s">
        <v>376</v>
      </c>
      <c r="I30" s="1172"/>
      <c r="J30" s="1172"/>
      <c r="K30" s="1172"/>
      <c r="L30" s="1172"/>
      <c r="M30" s="1172"/>
      <c r="N30" s="1172"/>
      <c r="O30" s="1172"/>
      <c r="P30" s="1172"/>
      <c r="Q30" s="1172"/>
      <c r="R30" s="1172"/>
      <c r="S30" s="1172"/>
      <c r="T30" s="1172"/>
      <c r="U30" s="1172"/>
      <c r="V30" s="1172"/>
      <c r="W30" s="1172"/>
      <c r="X30" s="1172"/>
      <c r="Y30" s="1172"/>
      <c r="Z30" s="1172"/>
      <c r="AA30" s="1172"/>
      <c r="AB30" s="1172"/>
      <c r="AC30" s="1172"/>
      <c r="AD30" s="1172"/>
      <c r="AE30" s="1172"/>
      <c r="AF30" s="1172"/>
      <c r="AG30" s="1172"/>
      <c r="AH30" s="1172"/>
      <c r="AI30" s="1172"/>
      <c r="AJ30" s="1172"/>
      <c r="AK30" s="1172"/>
      <c r="AL30" s="1172"/>
    </row>
    <row r="31" spans="1:39" ht="8.25" customHeight="1">
      <c r="B31" s="276"/>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row>
    <row r="32" spans="1:39" s="270" customFormat="1" ht="19.2" customHeight="1">
      <c r="B32" s="1216" t="s">
        <v>375</v>
      </c>
      <c r="C32" s="1216"/>
      <c r="D32" s="1216"/>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216"/>
    </row>
    <row r="33" spans="2:39" s="270" customFormat="1" ht="19.2" customHeight="1">
      <c r="B33" s="274" t="s">
        <v>374</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2"/>
    </row>
    <row r="34" spans="2:39" s="270" customFormat="1" ht="9" customHeight="1">
      <c r="B34" s="270" t="s">
        <v>335</v>
      </c>
      <c r="AM34" s="271"/>
    </row>
    <row r="35" spans="2:39" s="270" customFormat="1" ht="21" customHeight="1">
      <c r="B35" s="270" t="s">
        <v>335</v>
      </c>
      <c r="AM35" s="271"/>
    </row>
  </sheetData>
  <protectedRanges>
    <protectedRange sqref="L6:Z6 AI6:AL6 L5:AL5 L7:AL7" name="範囲1"/>
  </protectedRanges>
  <mergeCells count="55">
    <mergeCell ref="AI27:AL27"/>
    <mergeCell ref="S24:AE24"/>
    <mergeCell ref="AF24:AG24"/>
    <mergeCell ref="S26:AE26"/>
    <mergeCell ref="B18:R18"/>
    <mergeCell ref="S18:AD18"/>
    <mergeCell ref="AG18:AL18"/>
    <mergeCell ref="B10:R10"/>
    <mergeCell ref="S10:AD10"/>
    <mergeCell ref="B32:AL32"/>
    <mergeCell ref="B17:R17"/>
    <mergeCell ref="S17:AD17"/>
    <mergeCell ref="AG17:AL17"/>
    <mergeCell ref="C26:R26"/>
    <mergeCell ref="S22:AE22"/>
    <mergeCell ref="AF22:AH22"/>
    <mergeCell ref="S23:AE23"/>
    <mergeCell ref="AF23:AG23"/>
    <mergeCell ref="AF26:AG26"/>
    <mergeCell ref="AI23:AL23"/>
    <mergeCell ref="AI24:AL24"/>
    <mergeCell ref="AI26:AL26"/>
    <mergeCell ref="B27:AH28"/>
    <mergeCell ref="B6:K6"/>
    <mergeCell ref="AG14:AL14"/>
    <mergeCell ref="AG13:AL13"/>
    <mergeCell ref="B13:AF13"/>
    <mergeCell ref="B14:AF14"/>
    <mergeCell ref="AA6:AH6"/>
    <mergeCell ref="AI6:AL6"/>
    <mergeCell ref="B7:K7"/>
    <mergeCell ref="L7:AL7"/>
    <mergeCell ref="AG10:AL10"/>
    <mergeCell ref="C11:R11"/>
    <mergeCell ref="S11:AD11"/>
    <mergeCell ref="AG11:AL11"/>
    <mergeCell ref="B12:R12"/>
    <mergeCell ref="S12:AD12"/>
    <mergeCell ref="AG12:AL12"/>
    <mergeCell ref="B3:AL3"/>
    <mergeCell ref="B5:K5"/>
    <mergeCell ref="L5:AL5"/>
    <mergeCell ref="B30:G30"/>
    <mergeCell ref="H30:AL30"/>
    <mergeCell ref="S21:AL21"/>
    <mergeCell ref="C23:R23"/>
    <mergeCell ref="C24:R24"/>
    <mergeCell ref="B21:R22"/>
    <mergeCell ref="AI22:AL22"/>
    <mergeCell ref="AI28:AL28"/>
    <mergeCell ref="C25:R25"/>
    <mergeCell ref="S25:AE25"/>
    <mergeCell ref="AF25:AG25"/>
    <mergeCell ref="AI25:AL25"/>
    <mergeCell ref="L6:Z6"/>
  </mergeCells>
  <phoneticPr fontId="2"/>
  <printOptions horizontalCentered="1"/>
  <pageMargins left="0.62992125984251968" right="0.62992125984251968" top="0.55118110236220474" bottom="0.31496062992125984" header="0.51181102362204722" footer="0.51181102362204722"/>
  <pageSetup paperSize="9" scale="7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344"/>
  <sheetViews>
    <sheetView view="pageBreakPreview" zoomScaleNormal="100" zoomScaleSheetLayoutView="100" workbookViewId="0">
      <selection activeCell="N6" sqref="N6:AG6"/>
    </sheetView>
  </sheetViews>
  <sheetFormatPr defaultRowHeight="13.2"/>
  <cols>
    <col min="1" max="1" width="2.109375" style="27" customWidth="1"/>
    <col min="2" max="62" width="2.88671875" style="27" customWidth="1"/>
    <col min="63" max="257" width="8.88671875" style="27"/>
    <col min="258" max="318" width="2.88671875" style="27" customWidth="1"/>
    <col min="319" max="513" width="8.88671875" style="27"/>
    <col min="514" max="574" width="2.88671875" style="27" customWidth="1"/>
    <col min="575" max="769" width="8.88671875" style="27"/>
    <col min="770" max="830" width="2.88671875" style="27" customWidth="1"/>
    <col min="831" max="1025" width="8.88671875" style="27"/>
    <col min="1026" max="1086" width="2.88671875" style="27" customWidth="1"/>
    <col min="1087" max="1281" width="8.88671875" style="27"/>
    <col min="1282" max="1342" width="2.88671875" style="27" customWidth="1"/>
    <col min="1343" max="1537" width="8.88671875" style="27"/>
    <col min="1538" max="1598" width="2.88671875" style="27" customWidth="1"/>
    <col min="1599" max="1793" width="8.88671875" style="27"/>
    <col min="1794" max="1854" width="2.88671875" style="27" customWidth="1"/>
    <col min="1855" max="2049" width="8.88671875" style="27"/>
    <col min="2050" max="2110" width="2.88671875" style="27" customWidth="1"/>
    <col min="2111" max="2305" width="8.88671875" style="27"/>
    <col min="2306" max="2366" width="2.88671875" style="27" customWidth="1"/>
    <col min="2367" max="2561" width="8.88671875" style="27"/>
    <col min="2562" max="2622" width="2.88671875" style="27" customWidth="1"/>
    <col min="2623" max="2817" width="8.88671875" style="27"/>
    <col min="2818" max="2878" width="2.88671875" style="27" customWidth="1"/>
    <col min="2879" max="3073" width="8.88671875" style="27"/>
    <col min="3074" max="3134" width="2.88671875" style="27" customWidth="1"/>
    <col min="3135" max="3329" width="8.88671875" style="27"/>
    <col min="3330" max="3390" width="2.88671875" style="27" customWidth="1"/>
    <col min="3391" max="3585" width="8.88671875" style="27"/>
    <col min="3586" max="3646" width="2.88671875" style="27" customWidth="1"/>
    <col min="3647" max="3841" width="8.88671875" style="27"/>
    <col min="3842" max="3902" width="2.88671875" style="27" customWidth="1"/>
    <col min="3903" max="4097" width="8.88671875" style="27"/>
    <col min="4098" max="4158" width="2.88671875" style="27" customWidth="1"/>
    <col min="4159" max="4353" width="8.88671875" style="27"/>
    <col min="4354" max="4414" width="2.88671875" style="27" customWidth="1"/>
    <col min="4415" max="4609" width="8.88671875" style="27"/>
    <col min="4610" max="4670" width="2.88671875" style="27" customWidth="1"/>
    <col min="4671" max="4865" width="8.88671875" style="27"/>
    <col min="4866" max="4926" width="2.88671875" style="27" customWidth="1"/>
    <col min="4927" max="5121" width="8.88671875" style="27"/>
    <col min="5122" max="5182" width="2.88671875" style="27" customWidth="1"/>
    <col min="5183" max="5377" width="8.88671875" style="27"/>
    <col min="5378" max="5438" width="2.88671875" style="27" customWidth="1"/>
    <col min="5439" max="5633" width="8.88671875" style="27"/>
    <col min="5634" max="5694" width="2.88671875" style="27" customWidth="1"/>
    <col min="5695" max="5889" width="8.88671875" style="27"/>
    <col min="5890" max="5950" width="2.88671875" style="27" customWidth="1"/>
    <col min="5951" max="6145" width="8.88671875" style="27"/>
    <col min="6146" max="6206" width="2.88671875" style="27" customWidth="1"/>
    <col min="6207" max="6401" width="8.88671875" style="27"/>
    <col min="6402" max="6462" width="2.88671875" style="27" customWidth="1"/>
    <col min="6463" max="6657" width="8.88671875" style="27"/>
    <col min="6658" max="6718" width="2.88671875" style="27" customWidth="1"/>
    <col min="6719" max="6913" width="8.88671875" style="27"/>
    <col min="6914" max="6974" width="2.88671875" style="27" customWidth="1"/>
    <col min="6975" max="7169" width="8.88671875" style="27"/>
    <col min="7170" max="7230" width="2.88671875" style="27" customWidth="1"/>
    <col min="7231" max="7425" width="8.88671875" style="27"/>
    <col min="7426" max="7486" width="2.88671875" style="27" customWidth="1"/>
    <col min="7487" max="7681" width="8.88671875" style="27"/>
    <col min="7682" max="7742" width="2.88671875" style="27" customWidth="1"/>
    <col min="7743" max="7937" width="8.88671875" style="27"/>
    <col min="7938" max="7998" width="2.88671875" style="27" customWidth="1"/>
    <col min="7999" max="8193" width="8.88671875" style="27"/>
    <col min="8194" max="8254" width="2.88671875" style="27" customWidth="1"/>
    <col min="8255" max="8449" width="8.88671875" style="27"/>
    <col min="8450" max="8510" width="2.88671875" style="27" customWidth="1"/>
    <col min="8511" max="8705" width="8.88671875" style="27"/>
    <col min="8706" max="8766" width="2.88671875" style="27" customWidth="1"/>
    <col min="8767" max="8961" width="8.88671875" style="27"/>
    <col min="8962" max="9022" width="2.88671875" style="27" customWidth="1"/>
    <col min="9023" max="9217" width="8.88671875" style="27"/>
    <col min="9218" max="9278" width="2.88671875" style="27" customWidth="1"/>
    <col min="9279" max="9473" width="8.88671875" style="27"/>
    <col min="9474" max="9534" width="2.88671875" style="27" customWidth="1"/>
    <col min="9535" max="9729" width="8.88671875" style="27"/>
    <col min="9730" max="9790" width="2.88671875" style="27" customWidth="1"/>
    <col min="9791" max="9985" width="8.88671875" style="27"/>
    <col min="9986" max="10046" width="2.88671875" style="27" customWidth="1"/>
    <col min="10047" max="10241" width="8.88671875" style="27"/>
    <col min="10242" max="10302" width="2.88671875" style="27" customWidth="1"/>
    <col min="10303" max="10497" width="8.88671875" style="27"/>
    <col min="10498" max="10558" width="2.88671875" style="27" customWidth="1"/>
    <col min="10559" max="10753" width="8.88671875" style="27"/>
    <col min="10754" max="10814" width="2.88671875" style="27" customWidth="1"/>
    <col min="10815" max="11009" width="8.88671875" style="27"/>
    <col min="11010" max="11070" width="2.88671875" style="27" customWidth="1"/>
    <col min="11071" max="11265" width="8.88671875" style="27"/>
    <col min="11266" max="11326" width="2.88671875" style="27" customWidth="1"/>
    <col min="11327" max="11521" width="8.88671875" style="27"/>
    <col min="11522" max="11582" width="2.88671875" style="27" customWidth="1"/>
    <col min="11583" max="11777" width="8.88671875" style="27"/>
    <col min="11778" max="11838" width="2.88671875" style="27" customWidth="1"/>
    <col min="11839" max="12033" width="8.88671875" style="27"/>
    <col min="12034" max="12094" width="2.88671875" style="27" customWidth="1"/>
    <col min="12095" max="12289" width="8.88671875" style="27"/>
    <col min="12290" max="12350" width="2.88671875" style="27" customWidth="1"/>
    <col min="12351" max="12545" width="8.88671875" style="27"/>
    <col min="12546" max="12606" width="2.88671875" style="27" customWidth="1"/>
    <col min="12607" max="12801" width="8.88671875" style="27"/>
    <col min="12802" max="12862" width="2.88671875" style="27" customWidth="1"/>
    <col min="12863" max="13057" width="8.88671875" style="27"/>
    <col min="13058" max="13118" width="2.88671875" style="27" customWidth="1"/>
    <col min="13119" max="13313" width="8.88671875" style="27"/>
    <col min="13314" max="13374" width="2.88671875" style="27" customWidth="1"/>
    <col min="13375" max="13569" width="8.88671875" style="27"/>
    <col min="13570" max="13630" width="2.88671875" style="27" customWidth="1"/>
    <col min="13631" max="13825" width="8.88671875" style="27"/>
    <col min="13826" max="13886" width="2.88671875" style="27" customWidth="1"/>
    <col min="13887" max="14081" width="8.88671875" style="27"/>
    <col min="14082" max="14142" width="2.88671875" style="27" customWidth="1"/>
    <col min="14143" max="14337" width="8.88671875" style="27"/>
    <col min="14338" max="14398" width="2.88671875" style="27" customWidth="1"/>
    <col min="14399" max="14593" width="8.88671875" style="27"/>
    <col min="14594" max="14654" width="2.88671875" style="27" customWidth="1"/>
    <col min="14655" max="14849" width="8.88671875" style="27"/>
    <col min="14850" max="14910" width="2.88671875" style="27" customWidth="1"/>
    <col min="14911" max="15105" width="8.88671875" style="27"/>
    <col min="15106" max="15166" width="2.88671875" style="27" customWidth="1"/>
    <col min="15167" max="15361" width="8.88671875" style="27"/>
    <col min="15362" max="15422" width="2.88671875" style="27" customWidth="1"/>
    <col min="15423" max="15617" width="8.88671875" style="27"/>
    <col min="15618" max="15678" width="2.88671875" style="27" customWidth="1"/>
    <col min="15679" max="15873" width="8.88671875" style="27"/>
    <col min="15874" max="15934" width="2.88671875" style="27" customWidth="1"/>
    <col min="15935" max="16129" width="8.88671875" style="27"/>
    <col min="16130" max="16190" width="2.88671875" style="27" customWidth="1"/>
    <col min="16191" max="16384" width="8.88671875" style="27"/>
  </cols>
  <sheetData>
    <row r="1" spans="1:34" ht="19.8" customHeight="1">
      <c r="AB1" s="714"/>
      <c r="AC1" s="714"/>
      <c r="AD1" s="714"/>
      <c r="AE1" s="714"/>
      <c r="AF1" s="714"/>
      <c r="AG1" s="714"/>
      <c r="AH1" s="715" t="s">
        <v>416</v>
      </c>
    </row>
    <row r="2" spans="1:34">
      <c r="AA2" s="302"/>
      <c r="AB2" s="302"/>
      <c r="AC2" s="302"/>
      <c r="AD2" s="302"/>
      <c r="AE2" s="302"/>
      <c r="AF2" s="302"/>
      <c r="AG2" s="302"/>
      <c r="AH2" s="302"/>
    </row>
    <row r="3" spans="1:34" s="26" customFormat="1" ht="21" customHeight="1">
      <c r="A3" s="301"/>
      <c r="B3" s="1236" t="s">
        <v>415</v>
      </c>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301"/>
    </row>
    <row r="4" spans="1:34" s="26" customFormat="1" ht="21" customHeight="1">
      <c r="A4" s="301"/>
      <c r="B4" s="1237" t="s">
        <v>414</v>
      </c>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301"/>
    </row>
    <row r="5" spans="1:34" ht="5.4" customHeight="1" thickBot="1">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row>
    <row r="6" spans="1:34" ht="21" customHeight="1">
      <c r="A6" s="298"/>
      <c r="B6" s="1238" t="s">
        <v>7</v>
      </c>
      <c r="C6" s="1239"/>
      <c r="D6" s="1239"/>
      <c r="E6" s="1239"/>
      <c r="F6" s="1239"/>
      <c r="G6" s="1239"/>
      <c r="H6" s="1239"/>
      <c r="I6" s="1239"/>
      <c r="J6" s="1239"/>
      <c r="K6" s="1239"/>
      <c r="L6" s="1239"/>
      <c r="M6" s="1239"/>
      <c r="N6" s="1240"/>
      <c r="O6" s="1240"/>
      <c r="P6" s="1240"/>
      <c r="Q6" s="1240"/>
      <c r="R6" s="1240"/>
      <c r="S6" s="1240"/>
      <c r="T6" s="1240"/>
      <c r="U6" s="1240"/>
      <c r="V6" s="1240"/>
      <c r="W6" s="1240"/>
      <c r="X6" s="1240"/>
      <c r="Y6" s="1240"/>
      <c r="Z6" s="1240"/>
      <c r="AA6" s="1240"/>
      <c r="AB6" s="1240"/>
      <c r="AC6" s="1240"/>
      <c r="AD6" s="1240"/>
      <c r="AE6" s="1240"/>
      <c r="AF6" s="1240"/>
      <c r="AG6" s="1241"/>
      <c r="AH6" s="298"/>
    </row>
    <row r="7" spans="1:34" ht="21" customHeight="1" thickBot="1">
      <c r="A7" s="298"/>
      <c r="B7" s="1246" t="s">
        <v>8</v>
      </c>
      <c r="C7" s="1247"/>
      <c r="D7" s="1247"/>
      <c r="E7" s="1247"/>
      <c r="F7" s="1247"/>
      <c r="G7" s="1247"/>
      <c r="H7" s="1247"/>
      <c r="I7" s="1247"/>
      <c r="J7" s="1247"/>
      <c r="K7" s="1247"/>
      <c r="L7" s="1247"/>
      <c r="M7" s="1247"/>
      <c r="N7" s="1248" t="s">
        <v>413</v>
      </c>
      <c r="O7" s="1248"/>
      <c r="P7" s="1248"/>
      <c r="Q7" s="1248"/>
      <c r="R7" s="1248"/>
      <c r="S7" s="1248"/>
      <c r="T7" s="1248"/>
      <c r="U7" s="1248"/>
      <c r="V7" s="1248"/>
      <c r="W7" s="1248"/>
      <c r="X7" s="1248"/>
      <c r="Y7" s="1248"/>
      <c r="Z7" s="1248"/>
      <c r="AA7" s="1248"/>
      <c r="AB7" s="1248"/>
      <c r="AC7" s="1248"/>
      <c r="AD7" s="1248"/>
      <c r="AE7" s="1248"/>
      <c r="AF7" s="1248"/>
      <c r="AG7" s="1249"/>
      <c r="AH7" s="298"/>
    </row>
    <row r="8" spans="1:34" ht="21" customHeight="1" thickTop="1">
      <c r="A8" s="298"/>
      <c r="B8" s="1258" t="s">
        <v>88</v>
      </c>
      <c r="C8" s="1259"/>
      <c r="D8" s="1259"/>
      <c r="E8" s="1259"/>
      <c r="F8" s="1259"/>
      <c r="G8" s="1259"/>
      <c r="H8" s="1259"/>
      <c r="I8" s="1259"/>
      <c r="J8" s="1259"/>
      <c r="K8" s="1259"/>
      <c r="L8" s="1259"/>
      <c r="M8" s="1259"/>
      <c r="N8" s="1259" t="s">
        <v>89</v>
      </c>
      <c r="O8" s="1259"/>
      <c r="P8" s="1259"/>
      <c r="Q8" s="1259"/>
      <c r="R8" s="1259"/>
      <c r="S8" s="1259"/>
      <c r="T8" s="1259"/>
      <c r="U8" s="1259"/>
      <c r="V8" s="1259"/>
      <c r="W8" s="1259"/>
      <c r="X8" s="1259"/>
      <c r="Y8" s="1259"/>
      <c r="Z8" s="1259"/>
      <c r="AA8" s="1259"/>
      <c r="AB8" s="1259"/>
      <c r="AC8" s="1259"/>
      <c r="AD8" s="1259"/>
      <c r="AE8" s="1259"/>
      <c r="AF8" s="1259"/>
      <c r="AG8" s="1260"/>
      <c r="AH8" s="298"/>
    </row>
    <row r="9" spans="1:34" ht="21" customHeight="1">
      <c r="A9" s="298"/>
      <c r="B9" s="1261" t="s">
        <v>90</v>
      </c>
      <c r="C9" s="1262"/>
      <c r="D9" s="1262"/>
      <c r="E9" s="1262"/>
      <c r="F9" s="1262"/>
      <c r="G9" s="1262" t="s">
        <v>10</v>
      </c>
      <c r="H9" s="1262"/>
      <c r="I9" s="1262"/>
      <c r="J9" s="1262"/>
      <c r="K9" s="1262"/>
      <c r="L9" s="1262"/>
      <c r="M9" s="1262"/>
      <c r="N9" s="1263" t="s">
        <v>412</v>
      </c>
      <c r="O9" s="1264"/>
      <c r="P9" s="1264"/>
      <c r="Q9" s="1264"/>
      <c r="R9" s="1265"/>
      <c r="S9" s="1263" t="s">
        <v>411</v>
      </c>
      <c r="T9" s="1264"/>
      <c r="U9" s="1264"/>
      <c r="V9" s="1264"/>
      <c r="W9" s="1265"/>
      <c r="X9" s="1244" t="s">
        <v>410</v>
      </c>
      <c r="Y9" s="1244"/>
      <c r="Z9" s="1244"/>
      <c r="AA9" s="1244"/>
      <c r="AB9" s="1244"/>
      <c r="AC9" s="1244" t="s">
        <v>409</v>
      </c>
      <c r="AD9" s="1244"/>
      <c r="AE9" s="1244"/>
      <c r="AF9" s="1244"/>
      <c r="AG9" s="1245"/>
      <c r="AH9" s="298"/>
    </row>
    <row r="10" spans="1:34" ht="21" customHeight="1">
      <c r="A10" s="298"/>
      <c r="B10" s="1261"/>
      <c r="C10" s="1262"/>
      <c r="D10" s="1262"/>
      <c r="E10" s="1262"/>
      <c r="F10" s="1262"/>
      <c r="G10" s="1262"/>
      <c r="H10" s="1262"/>
      <c r="I10" s="1262"/>
      <c r="J10" s="1262"/>
      <c r="K10" s="1262"/>
      <c r="L10" s="1262"/>
      <c r="M10" s="1262"/>
      <c r="N10" s="1266"/>
      <c r="O10" s="1267"/>
      <c r="P10" s="1267"/>
      <c r="Q10" s="1267"/>
      <c r="R10" s="1268"/>
      <c r="S10" s="1266"/>
      <c r="T10" s="1267"/>
      <c r="U10" s="1267"/>
      <c r="V10" s="1267"/>
      <c r="W10" s="1268"/>
      <c r="X10" s="1244"/>
      <c r="Y10" s="1244"/>
      <c r="Z10" s="1244"/>
      <c r="AA10" s="1244"/>
      <c r="AB10" s="1244"/>
      <c r="AC10" s="1244"/>
      <c r="AD10" s="1244"/>
      <c r="AE10" s="1244"/>
      <c r="AF10" s="1244"/>
      <c r="AG10" s="1245"/>
      <c r="AH10" s="298"/>
    </row>
    <row r="11" spans="1:34" ht="21" customHeight="1">
      <c r="A11" s="298"/>
      <c r="B11" s="1261"/>
      <c r="C11" s="1262"/>
      <c r="D11" s="1262"/>
      <c r="E11" s="1262"/>
      <c r="F11" s="1262"/>
      <c r="G11" s="1262"/>
      <c r="H11" s="1262"/>
      <c r="I11" s="1262"/>
      <c r="J11" s="1262"/>
      <c r="K11" s="1262"/>
      <c r="L11" s="1262"/>
      <c r="M11" s="1262"/>
      <c r="N11" s="1269"/>
      <c r="O11" s="1270"/>
      <c r="P11" s="1270"/>
      <c r="Q11" s="1270"/>
      <c r="R11" s="1271"/>
      <c r="S11" s="1269"/>
      <c r="T11" s="1270"/>
      <c r="U11" s="1270"/>
      <c r="V11" s="1270"/>
      <c r="W11" s="1271"/>
      <c r="X11" s="1244"/>
      <c r="Y11" s="1244"/>
      <c r="Z11" s="1244"/>
      <c r="AA11" s="1244"/>
      <c r="AB11" s="1244"/>
      <c r="AC11" s="1244"/>
      <c r="AD11" s="1244"/>
      <c r="AE11" s="1244"/>
      <c r="AF11" s="1244"/>
      <c r="AG11" s="1245"/>
      <c r="AH11" s="298"/>
    </row>
    <row r="12" spans="1:34" ht="21" customHeight="1">
      <c r="A12" s="298"/>
      <c r="B12" s="127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3"/>
      <c r="AH12" s="298"/>
    </row>
    <row r="13" spans="1:34" ht="21" customHeight="1">
      <c r="A13" s="298"/>
      <c r="B13" s="127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3"/>
      <c r="AH13" s="298"/>
    </row>
    <row r="14" spans="1:34" ht="21" customHeight="1">
      <c r="A14" s="298"/>
      <c r="B14" s="127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3"/>
      <c r="AH14" s="298"/>
    </row>
    <row r="15" spans="1:34" ht="21" customHeight="1">
      <c r="A15" s="298"/>
      <c r="B15" s="1272"/>
      <c r="C15" s="1242"/>
      <c r="D15" s="1242"/>
      <c r="E15" s="1242"/>
      <c r="F15" s="1242"/>
      <c r="G15" s="1242"/>
      <c r="H15" s="1242"/>
      <c r="I15" s="1242"/>
      <c r="J15" s="1242"/>
      <c r="K15" s="1242"/>
      <c r="L15" s="1242"/>
      <c r="M15" s="1242"/>
      <c r="N15" s="1273"/>
      <c r="O15" s="1274"/>
      <c r="P15" s="1274"/>
      <c r="Q15" s="1274"/>
      <c r="R15" s="1275"/>
      <c r="S15" s="1273"/>
      <c r="T15" s="1274"/>
      <c r="U15" s="1274"/>
      <c r="V15" s="1274"/>
      <c r="W15" s="1275"/>
      <c r="X15" s="1273"/>
      <c r="Y15" s="1274"/>
      <c r="Z15" s="1274"/>
      <c r="AA15" s="1274"/>
      <c r="AB15" s="1275"/>
      <c r="AC15" s="1273"/>
      <c r="AD15" s="1274"/>
      <c r="AE15" s="1274"/>
      <c r="AF15" s="1274"/>
      <c r="AG15" s="1276"/>
      <c r="AH15" s="298"/>
    </row>
    <row r="16" spans="1:34" ht="21" customHeight="1">
      <c r="A16" s="298"/>
      <c r="B16" s="1272"/>
      <c r="C16" s="1242"/>
      <c r="D16" s="1242"/>
      <c r="E16" s="1242"/>
      <c r="F16" s="1242"/>
      <c r="G16" s="1242"/>
      <c r="H16" s="1242"/>
      <c r="I16" s="1242"/>
      <c r="J16" s="1242"/>
      <c r="K16" s="1242"/>
      <c r="L16" s="1242"/>
      <c r="M16" s="1242"/>
      <c r="N16" s="1273"/>
      <c r="O16" s="1274"/>
      <c r="P16" s="1274"/>
      <c r="Q16" s="1274"/>
      <c r="R16" s="1275"/>
      <c r="S16" s="1273"/>
      <c r="T16" s="1274"/>
      <c r="U16" s="1274"/>
      <c r="V16" s="1274"/>
      <c r="W16" s="1275"/>
      <c r="X16" s="1273"/>
      <c r="Y16" s="1274"/>
      <c r="Z16" s="1274"/>
      <c r="AA16" s="1274"/>
      <c r="AB16" s="1275"/>
      <c r="AC16" s="1273"/>
      <c r="AD16" s="1274"/>
      <c r="AE16" s="1274"/>
      <c r="AF16" s="1274"/>
      <c r="AG16" s="1276"/>
      <c r="AH16" s="298"/>
    </row>
    <row r="17" spans="1:34" ht="21" customHeight="1">
      <c r="A17" s="298"/>
      <c r="B17" s="1272"/>
      <c r="C17" s="1242"/>
      <c r="D17" s="1242"/>
      <c r="E17" s="1242"/>
      <c r="F17" s="1242"/>
      <c r="G17" s="1242"/>
      <c r="H17" s="1242"/>
      <c r="I17" s="1242"/>
      <c r="J17" s="1242"/>
      <c r="K17" s="1242"/>
      <c r="L17" s="1242"/>
      <c r="M17" s="1242"/>
      <c r="N17" s="1273"/>
      <c r="O17" s="1274"/>
      <c r="P17" s="1274"/>
      <c r="Q17" s="1274"/>
      <c r="R17" s="1275"/>
      <c r="S17" s="1273"/>
      <c r="T17" s="1274"/>
      <c r="U17" s="1274"/>
      <c r="V17" s="1274"/>
      <c r="W17" s="1275"/>
      <c r="X17" s="1273"/>
      <c r="Y17" s="1274"/>
      <c r="Z17" s="1274"/>
      <c r="AA17" s="1274"/>
      <c r="AB17" s="1275"/>
      <c r="AC17" s="1273"/>
      <c r="AD17" s="1274"/>
      <c r="AE17" s="1274"/>
      <c r="AF17" s="1274"/>
      <c r="AG17" s="1276"/>
      <c r="AH17" s="298"/>
    </row>
    <row r="18" spans="1:34" ht="21" customHeight="1">
      <c r="A18" s="298"/>
      <c r="B18" s="1272"/>
      <c r="C18" s="1242"/>
      <c r="D18" s="1242"/>
      <c r="E18" s="1242"/>
      <c r="F18" s="1242"/>
      <c r="G18" s="1242"/>
      <c r="H18" s="1242"/>
      <c r="I18" s="1242"/>
      <c r="J18" s="1242"/>
      <c r="K18" s="1242"/>
      <c r="L18" s="1242"/>
      <c r="M18" s="1242"/>
      <c r="N18" s="1273"/>
      <c r="O18" s="1274"/>
      <c r="P18" s="1274"/>
      <c r="Q18" s="1274"/>
      <c r="R18" s="1275"/>
      <c r="S18" s="1273"/>
      <c r="T18" s="1274"/>
      <c r="U18" s="1274"/>
      <c r="V18" s="1274"/>
      <c r="W18" s="1275"/>
      <c r="X18" s="1273"/>
      <c r="Y18" s="1274"/>
      <c r="Z18" s="1274"/>
      <c r="AA18" s="1274"/>
      <c r="AB18" s="1275"/>
      <c r="AC18" s="1273"/>
      <c r="AD18" s="1274"/>
      <c r="AE18" s="1274"/>
      <c r="AF18" s="1274"/>
      <c r="AG18" s="1276"/>
      <c r="AH18" s="298"/>
    </row>
    <row r="19" spans="1:34" ht="21" customHeight="1">
      <c r="A19" s="298"/>
      <c r="B19" s="1272"/>
      <c r="C19" s="1242"/>
      <c r="D19" s="1242"/>
      <c r="E19" s="1242"/>
      <c r="F19" s="1242"/>
      <c r="G19" s="1242"/>
      <c r="H19" s="1242"/>
      <c r="I19" s="1242"/>
      <c r="J19" s="1242"/>
      <c r="K19" s="1242"/>
      <c r="L19" s="1242"/>
      <c r="M19" s="1242"/>
      <c r="N19" s="1273"/>
      <c r="O19" s="1274"/>
      <c r="P19" s="1274"/>
      <c r="Q19" s="1274"/>
      <c r="R19" s="1275"/>
      <c r="S19" s="1273"/>
      <c r="T19" s="1274"/>
      <c r="U19" s="1274"/>
      <c r="V19" s="1274"/>
      <c r="W19" s="1275"/>
      <c r="X19" s="1273"/>
      <c r="Y19" s="1274"/>
      <c r="Z19" s="1274"/>
      <c r="AA19" s="1274"/>
      <c r="AB19" s="1275"/>
      <c r="AC19" s="1273"/>
      <c r="AD19" s="1274"/>
      <c r="AE19" s="1274"/>
      <c r="AF19" s="1274"/>
      <c r="AG19" s="1276"/>
      <c r="AH19" s="298"/>
    </row>
    <row r="20" spans="1:34" ht="21" customHeight="1">
      <c r="A20" s="298"/>
      <c r="B20" s="1272"/>
      <c r="C20" s="1242"/>
      <c r="D20" s="1242"/>
      <c r="E20" s="1242"/>
      <c r="F20" s="1242"/>
      <c r="G20" s="1242"/>
      <c r="H20" s="1242"/>
      <c r="I20" s="1242"/>
      <c r="J20" s="1242"/>
      <c r="K20" s="1242"/>
      <c r="L20" s="1242"/>
      <c r="M20" s="1242"/>
      <c r="N20" s="1273"/>
      <c r="O20" s="1274"/>
      <c r="P20" s="1274"/>
      <c r="Q20" s="1274"/>
      <c r="R20" s="1275"/>
      <c r="S20" s="1273"/>
      <c r="T20" s="1274"/>
      <c r="U20" s="1274"/>
      <c r="V20" s="1274"/>
      <c r="W20" s="1275"/>
      <c r="X20" s="1273"/>
      <c r="Y20" s="1274"/>
      <c r="Z20" s="1274"/>
      <c r="AA20" s="1274"/>
      <c r="AB20" s="1275"/>
      <c r="AC20" s="1273"/>
      <c r="AD20" s="1274"/>
      <c r="AE20" s="1274"/>
      <c r="AF20" s="1274"/>
      <c r="AG20" s="1276"/>
      <c r="AH20" s="298"/>
    </row>
    <row r="21" spans="1:34" ht="21" customHeight="1">
      <c r="A21" s="298"/>
      <c r="B21" s="1272"/>
      <c r="C21" s="1242"/>
      <c r="D21" s="1242"/>
      <c r="E21" s="1242"/>
      <c r="F21" s="1242"/>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2"/>
      <c r="AD21" s="1242"/>
      <c r="AE21" s="1242"/>
      <c r="AF21" s="1242"/>
      <c r="AG21" s="1243"/>
      <c r="AH21" s="298"/>
    </row>
    <row r="22" spans="1:34" ht="21" customHeight="1">
      <c r="A22" s="298"/>
      <c r="B22" s="1272"/>
      <c r="C22" s="1242"/>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3"/>
      <c r="AH22" s="298"/>
    </row>
    <row r="23" spans="1:34" ht="21" customHeight="1" thickBot="1">
      <c r="A23" s="298"/>
      <c r="B23" s="1277"/>
      <c r="C23" s="1278"/>
      <c r="D23" s="1278"/>
      <c r="E23" s="1278"/>
      <c r="F23" s="1278"/>
      <c r="G23" s="1278"/>
      <c r="H23" s="1278"/>
      <c r="I23" s="1278"/>
      <c r="J23" s="1278"/>
      <c r="K23" s="1278"/>
      <c r="L23" s="1278"/>
      <c r="M23" s="1278"/>
      <c r="N23" s="1278"/>
      <c r="O23" s="1278"/>
      <c r="P23" s="1278"/>
      <c r="Q23" s="1278"/>
      <c r="R23" s="1278"/>
      <c r="S23" s="1278"/>
      <c r="T23" s="1278"/>
      <c r="U23" s="1278"/>
      <c r="V23" s="1278"/>
      <c r="W23" s="1278"/>
      <c r="X23" s="1278"/>
      <c r="Y23" s="1278"/>
      <c r="Z23" s="1278"/>
      <c r="AA23" s="1278"/>
      <c r="AB23" s="1278"/>
      <c r="AC23" s="1278"/>
      <c r="AD23" s="1278"/>
      <c r="AE23" s="1278"/>
      <c r="AF23" s="1278"/>
      <c r="AG23" s="1279"/>
      <c r="AH23" s="298"/>
    </row>
    <row r="24" spans="1:34" ht="10.199999999999999" customHeight="1" thickBot="1">
      <c r="A24" s="298"/>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298"/>
    </row>
    <row r="25" spans="1:34" ht="21" customHeight="1">
      <c r="A25" s="298"/>
      <c r="B25" s="1250" t="s">
        <v>408</v>
      </c>
      <c r="C25" s="1251"/>
      <c r="D25" s="1251"/>
      <c r="E25" s="1251"/>
      <c r="F25" s="1251"/>
      <c r="G25" s="1251"/>
      <c r="H25" s="1251"/>
      <c r="I25" s="1251"/>
      <c r="J25" s="1251"/>
      <c r="K25" s="1251"/>
      <c r="L25" s="1251"/>
      <c r="M25" s="1251"/>
      <c r="N25" s="1251"/>
      <c r="O25" s="1251"/>
      <c r="P25" s="1251"/>
      <c r="Q25" s="1251"/>
      <c r="R25" s="1254" t="s">
        <v>407</v>
      </c>
      <c r="S25" s="1254"/>
      <c r="T25" s="1254"/>
      <c r="U25" s="1254"/>
      <c r="V25" s="1254"/>
      <c r="W25" s="1254"/>
      <c r="X25" s="1254"/>
      <c r="Y25" s="1254"/>
      <c r="Z25" s="1254"/>
      <c r="AA25" s="1254"/>
      <c r="AB25" s="1254"/>
      <c r="AC25" s="1254"/>
      <c r="AD25" s="1254"/>
      <c r="AE25" s="1254"/>
      <c r="AF25" s="1254"/>
      <c r="AG25" s="1255"/>
      <c r="AH25" s="298"/>
    </row>
    <row r="26" spans="1:34" ht="21" customHeight="1" thickBot="1">
      <c r="A26" s="298"/>
      <c r="B26" s="1252"/>
      <c r="C26" s="1253"/>
      <c r="D26" s="1253"/>
      <c r="E26" s="1253"/>
      <c r="F26" s="1253"/>
      <c r="G26" s="1253"/>
      <c r="H26" s="1253"/>
      <c r="I26" s="1253"/>
      <c r="J26" s="1253"/>
      <c r="K26" s="1253"/>
      <c r="L26" s="1253"/>
      <c r="M26" s="1253"/>
      <c r="N26" s="1253"/>
      <c r="O26" s="1253"/>
      <c r="P26" s="1253"/>
      <c r="Q26" s="1253"/>
      <c r="R26" s="1256"/>
      <c r="S26" s="1256"/>
      <c r="T26" s="1256"/>
      <c r="U26" s="1256"/>
      <c r="V26" s="1256"/>
      <c r="W26" s="1256"/>
      <c r="X26" s="1256"/>
      <c r="Y26" s="1256"/>
      <c r="Z26" s="1256"/>
      <c r="AA26" s="1256"/>
      <c r="AB26" s="1256"/>
      <c r="AC26" s="1256"/>
      <c r="AD26" s="1256"/>
      <c r="AE26" s="1256"/>
      <c r="AF26" s="1256"/>
      <c r="AG26" s="1257"/>
      <c r="AH26" s="298"/>
    </row>
    <row r="27" spans="1:34" ht="10.199999999999999" customHeight="1" thickBot="1">
      <c r="A27" s="298"/>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298"/>
    </row>
    <row r="28" spans="1:34" ht="21" customHeight="1">
      <c r="A28" s="298"/>
      <c r="B28" s="1282" t="s">
        <v>406</v>
      </c>
      <c r="C28" s="1283"/>
      <c r="D28" s="1283"/>
      <c r="E28" s="1283"/>
      <c r="F28" s="1283"/>
      <c r="G28" s="1283"/>
      <c r="H28" s="1283"/>
      <c r="I28" s="1284"/>
      <c r="J28" s="1283" t="s">
        <v>91</v>
      </c>
      <c r="K28" s="1283"/>
      <c r="L28" s="1283"/>
      <c r="M28" s="1283"/>
      <c r="N28" s="1283"/>
      <c r="O28" s="1283"/>
      <c r="P28" s="1283"/>
      <c r="Q28" s="1283"/>
      <c r="R28" s="1288"/>
      <c r="S28" s="1288"/>
      <c r="T28" s="1288"/>
      <c r="U28" s="1288"/>
      <c r="V28" s="1288"/>
      <c r="W28" s="1288"/>
      <c r="X28" s="1288"/>
      <c r="Y28" s="1288"/>
      <c r="Z28" s="1288"/>
      <c r="AA28" s="1288"/>
      <c r="AB28" s="1288"/>
      <c r="AC28" s="1288"/>
      <c r="AD28" s="1288"/>
      <c r="AE28" s="1288"/>
      <c r="AF28" s="1288"/>
      <c r="AG28" s="1289"/>
      <c r="AH28" s="298"/>
    </row>
    <row r="29" spans="1:34" ht="36.6" customHeight="1">
      <c r="A29" s="298"/>
      <c r="B29" s="1285"/>
      <c r="C29" s="1286"/>
      <c r="D29" s="1286"/>
      <c r="E29" s="1286"/>
      <c r="F29" s="1286"/>
      <c r="G29" s="1286"/>
      <c r="H29" s="1286"/>
      <c r="I29" s="1287"/>
      <c r="J29" s="1286"/>
      <c r="K29" s="1286"/>
      <c r="L29" s="1286"/>
      <c r="M29" s="1286"/>
      <c r="N29" s="1286"/>
      <c r="O29" s="1286"/>
      <c r="P29" s="1286"/>
      <c r="Q29" s="1287"/>
      <c r="R29" s="1290" t="s">
        <v>405</v>
      </c>
      <c r="S29" s="1291"/>
      <c r="T29" s="1291"/>
      <c r="U29" s="1291"/>
      <c r="V29" s="1291"/>
      <c r="W29" s="1291"/>
      <c r="X29" s="1291"/>
      <c r="Y29" s="1291"/>
      <c r="Z29" s="1291"/>
      <c r="AA29" s="1291"/>
      <c r="AB29" s="1291"/>
      <c r="AC29" s="1291"/>
      <c r="AD29" s="1291"/>
      <c r="AE29" s="1291"/>
      <c r="AF29" s="1291"/>
      <c r="AG29" s="1292"/>
      <c r="AH29" s="298"/>
    </row>
    <row r="30" spans="1:34" ht="24.75" customHeight="1" thickBot="1">
      <c r="A30" s="298"/>
      <c r="B30" s="1293"/>
      <c r="C30" s="1294"/>
      <c r="D30" s="1294"/>
      <c r="E30" s="1294"/>
      <c r="F30" s="1294"/>
      <c r="G30" s="1294"/>
      <c r="H30" s="1294"/>
      <c r="I30" s="1295"/>
      <c r="J30" s="1296"/>
      <c r="K30" s="1296"/>
      <c r="L30" s="1296"/>
      <c r="M30" s="1296"/>
      <c r="N30" s="1296"/>
      <c r="O30" s="1296"/>
      <c r="P30" s="1296"/>
      <c r="Q30" s="1297"/>
      <c r="R30" s="1298"/>
      <c r="S30" s="1296"/>
      <c r="T30" s="1296"/>
      <c r="U30" s="1296"/>
      <c r="V30" s="1296"/>
      <c r="W30" s="1296"/>
      <c r="X30" s="1296"/>
      <c r="Y30" s="1296"/>
      <c r="Z30" s="1296"/>
      <c r="AA30" s="1296"/>
      <c r="AB30" s="1296"/>
      <c r="AC30" s="1296"/>
      <c r="AD30" s="1296"/>
      <c r="AE30" s="1296"/>
      <c r="AF30" s="1296"/>
      <c r="AG30" s="1299"/>
      <c r="AH30" s="298"/>
    </row>
    <row r="31" spans="1:34" ht="17.100000000000001" customHeight="1">
      <c r="A31" s="298"/>
      <c r="B31" s="1300" t="s">
        <v>404</v>
      </c>
      <c r="C31" s="1300"/>
      <c r="D31" s="1300"/>
      <c r="E31" s="1300"/>
      <c r="F31" s="1300"/>
      <c r="G31" s="1300"/>
      <c r="H31" s="1300"/>
      <c r="I31" s="1300"/>
      <c r="J31" s="1300"/>
      <c r="K31" s="1300"/>
      <c r="L31" s="1300"/>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298"/>
    </row>
    <row r="32" spans="1:34" ht="17.100000000000001" customHeight="1">
      <c r="A32" s="298"/>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298"/>
    </row>
    <row r="33" spans="1:34" ht="17.100000000000001" customHeight="1">
      <c r="A33" s="298"/>
      <c r="B33" s="1281" t="s">
        <v>403</v>
      </c>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298"/>
    </row>
    <row r="34" spans="1:34" ht="17.100000000000001" customHeight="1">
      <c r="A34" s="298"/>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298"/>
    </row>
    <row r="35" spans="1:34" ht="210" customHeight="1">
      <c r="A35" s="298"/>
      <c r="B35" s="1280" t="s">
        <v>402</v>
      </c>
      <c r="C35" s="1280"/>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1280"/>
      <c r="AG35" s="1280"/>
      <c r="AH35" s="298"/>
    </row>
    <row r="36" spans="1:34" ht="16.5" customHeight="1">
      <c r="A36" s="298"/>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8"/>
    </row>
    <row r="37" spans="1:34" ht="21" customHeight="1"/>
    <row r="38" spans="1:34" ht="21" customHeight="1"/>
    <row r="39" spans="1:34" ht="21" customHeight="1"/>
    <row r="40" spans="1:34" ht="21" customHeight="1"/>
    <row r="41" spans="1:34" ht="21" customHeight="1"/>
    <row r="42" spans="1:34" ht="21" customHeight="1"/>
    <row r="43" spans="1:34" ht="21" customHeight="1"/>
    <row r="44" spans="1:34" ht="21" customHeight="1"/>
    <row r="45" spans="1:34" ht="21" customHeight="1"/>
    <row r="46" spans="1:34" ht="21" customHeight="1"/>
    <row r="47" spans="1:34" ht="21" customHeight="1"/>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98">
    <mergeCell ref="B35:AG35"/>
    <mergeCell ref="B33:AG34"/>
    <mergeCell ref="B28:I29"/>
    <mergeCell ref="J28:Q29"/>
    <mergeCell ref="R28:AG28"/>
    <mergeCell ref="R29:AG29"/>
    <mergeCell ref="B30:I30"/>
    <mergeCell ref="J30:Q30"/>
    <mergeCell ref="R30:AG30"/>
    <mergeCell ref="B31:AG32"/>
    <mergeCell ref="X21:AB21"/>
    <mergeCell ref="AC22:AG22"/>
    <mergeCell ref="B23:F23"/>
    <mergeCell ref="G23:M23"/>
    <mergeCell ref="N23:R23"/>
    <mergeCell ref="AC21:AG21"/>
    <mergeCell ref="S23:W23"/>
    <mergeCell ref="X23:AB23"/>
    <mergeCell ref="AC23:AG23"/>
    <mergeCell ref="B22:F22"/>
    <mergeCell ref="G22:M22"/>
    <mergeCell ref="N22:R22"/>
    <mergeCell ref="S22:W22"/>
    <mergeCell ref="X22:AB22"/>
    <mergeCell ref="AC20:AG20"/>
    <mergeCell ref="B21:F21"/>
    <mergeCell ref="G21:M21"/>
    <mergeCell ref="N21:R21"/>
    <mergeCell ref="AC19:AG19"/>
    <mergeCell ref="B19:F19"/>
    <mergeCell ref="G19:M19"/>
    <mergeCell ref="N19:R19"/>
    <mergeCell ref="S19:W19"/>
    <mergeCell ref="X19:AB19"/>
    <mergeCell ref="B20:F20"/>
    <mergeCell ref="G20:M20"/>
    <mergeCell ref="N20:R20"/>
    <mergeCell ref="S20:W20"/>
    <mergeCell ref="X20:AB20"/>
    <mergeCell ref="S21:W21"/>
    <mergeCell ref="S17:W17"/>
    <mergeCell ref="X17:AB17"/>
    <mergeCell ref="AC17:AG17"/>
    <mergeCell ref="B16:F16"/>
    <mergeCell ref="G16:M16"/>
    <mergeCell ref="N16:R16"/>
    <mergeCell ref="AC16:AG16"/>
    <mergeCell ref="B17:F17"/>
    <mergeCell ref="G17:M17"/>
    <mergeCell ref="N17:R17"/>
    <mergeCell ref="AC18:AG18"/>
    <mergeCell ref="B18:F18"/>
    <mergeCell ref="G18:M18"/>
    <mergeCell ref="N18:R18"/>
    <mergeCell ref="S18:W18"/>
    <mergeCell ref="X18:AB18"/>
    <mergeCell ref="AC15:AG15"/>
    <mergeCell ref="B14:F14"/>
    <mergeCell ref="G14:M14"/>
    <mergeCell ref="N14:R14"/>
    <mergeCell ref="S14:W14"/>
    <mergeCell ref="X14:AB14"/>
    <mergeCell ref="AC14:AG14"/>
    <mergeCell ref="B15:F15"/>
    <mergeCell ref="S16:W16"/>
    <mergeCell ref="X16:AB16"/>
    <mergeCell ref="G15:M15"/>
    <mergeCell ref="N15:R15"/>
    <mergeCell ref="S15:W15"/>
    <mergeCell ref="X15:AB15"/>
    <mergeCell ref="B25:Q26"/>
    <mergeCell ref="R25:AG26"/>
    <mergeCell ref="B8:M8"/>
    <mergeCell ref="N8:AG8"/>
    <mergeCell ref="B9:F11"/>
    <mergeCell ref="G9:M11"/>
    <mergeCell ref="N9:R11"/>
    <mergeCell ref="S9:W11"/>
    <mergeCell ref="B12:F12"/>
    <mergeCell ref="G12:M12"/>
    <mergeCell ref="B13:F13"/>
    <mergeCell ref="G13:M13"/>
    <mergeCell ref="N13:R13"/>
    <mergeCell ref="S13:W13"/>
    <mergeCell ref="AC13:AG13"/>
    <mergeCell ref="X13:AB13"/>
    <mergeCell ref="B3:AG3"/>
    <mergeCell ref="B4:AG4"/>
    <mergeCell ref="B6:M6"/>
    <mergeCell ref="N6:AG6"/>
    <mergeCell ref="AC12:AG12"/>
    <mergeCell ref="X9:AB11"/>
    <mergeCell ref="AC9:AG11"/>
    <mergeCell ref="B7:M7"/>
    <mergeCell ref="N7:AG7"/>
    <mergeCell ref="N12:R12"/>
    <mergeCell ref="S12:W12"/>
    <mergeCell ref="X12:AB12"/>
  </mergeCells>
  <phoneticPr fontId="2"/>
  <printOptions horizontalCentered="1"/>
  <pageMargins left="0.70866141732283472" right="0.70866141732283472" top="0.74803149606299213" bottom="0.74803149606299213" header="0.31496062992125984" footer="0.31496062992125984"/>
  <pageSetup paperSize="9" scale="8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29"/>
  <sheetViews>
    <sheetView view="pageBreakPreview" zoomScale="90" zoomScaleNormal="90" zoomScaleSheetLayoutView="90" workbookViewId="0">
      <selection activeCell="C5" sqref="C5:D5"/>
    </sheetView>
  </sheetViews>
  <sheetFormatPr defaultColWidth="9" defaultRowHeight="14.4"/>
  <cols>
    <col min="1" max="1" width="6.109375" style="303" customWidth="1"/>
    <col min="2" max="2" width="30.21875" style="304" customWidth="1"/>
    <col min="3" max="3" width="52.6640625" style="304" customWidth="1"/>
    <col min="4" max="4" width="21.44140625" style="304" customWidth="1"/>
    <col min="5" max="16384" width="9" style="303"/>
  </cols>
  <sheetData>
    <row r="1" spans="1:5" ht="20.100000000000001" customHeight="1">
      <c r="A1" s="305"/>
      <c r="B1" s="306"/>
      <c r="C1" s="306"/>
      <c r="D1" s="716" t="s">
        <v>448</v>
      </c>
      <c r="E1" s="317"/>
    </row>
    <row r="2" spans="1:5" ht="15.6" customHeight="1">
      <c r="A2" s="305"/>
      <c r="B2" s="306"/>
      <c r="C2" s="316"/>
      <c r="E2" s="305"/>
    </row>
    <row r="3" spans="1:5" ht="20.100000000000001" customHeight="1">
      <c r="A3" s="1318" t="s">
        <v>447</v>
      </c>
      <c r="B3" s="1318"/>
      <c r="C3" s="1318"/>
      <c r="D3" s="1318"/>
      <c r="E3" s="305"/>
    </row>
    <row r="4" spans="1:5" ht="15.6" customHeight="1">
      <c r="A4" s="305"/>
      <c r="B4" s="306"/>
      <c r="C4" s="316"/>
      <c r="D4" s="306"/>
      <c r="E4" s="305"/>
    </row>
    <row r="5" spans="1:5" ht="32.25" customHeight="1">
      <c r="A5" s="1323" t="s">
        <v>301</v>
      </c>
      <c r="B5" s="1323"/>
      <c r="C5" s="1306"/>
      <c r="D5" s="1306"/>
      <c r="E5" s="305"/>
    </row>
    <row r="6" spans="1:5" ht="32.25" customHeight="1">
      <c r="A6" s="1323" t="s">
        <v>446</v>
      </c>
      <c r="B6" s="1323"/>
      <c r="C6" s="1316"/>
      <c r="D6" s="1317"/>
      <c r="E6" s="305"/>
    </row>
    <row r="7" spans="1:5" ht="32.25" customHeight="1">
      <c r="A7" s="1323" t="s">
        <v>445</v>
      </c>
      <c r="B7" s="1323"/>
      <c r="C7" s="1322" t="s">
        <v>444</v>
      </c>
      <c r="D7" s="1322"/>
      <c r="E7" s="305"/>
    </row>
    <row r="8" spans="1:5" ht="10.5" customHeight="1">
      <c r="A8" s="305"/>
      <c r="B8" s="315"/>
      <c r="C8" s="315"/>
      <c r="D8" s="315"/>
      <c r="E8" s="305"/>
    </row>
    <row r="9" spans="1:5" s="313" customFormat="1" ht="22.5" customHeight="1">
      <c r="A9" s="1311" t="s">
        <v>443</v>
      </c>
      <c r="B9" s="1326"/>
      <c r="C9" s="1326"/>
      <c r="D9" s="1312"/>
      <c r="E9" s="314"/>
    </row>
    <row r="10" spans="1:5" ht="32.25" customHeight="1">
      <c r="A10" s="1314" t="s">
        <v>442</v>
      </c>
      <c r="B10" s="1301" t="s">
        <v>441</v>
      </c>
      <c r="C10" s="1301"/>
      <c r="D10" s="1302"/>
      <c r="E10" s="305"/>
    </row>
    <row r="11" spans="1:5" ht="32.25" customHeight="1">
      <c r="A11" s="1314"/>
      <c r="B11" s="310" t="s">
        <v>440</v>
      </c>
      <c r="C11" s="717"/>
      <c r="D11" s="311" t="s">
        <v>3</v>
      </c>
      <c r="E11" s="305"/>
    </row>
    <row r="12" spans="1:5" ht="31.95" customHeight="1">
      <c r="A12" s="1314"/>
      <c r="B12" s="310" t="s">
        <v>439</v>
      </c>
      <c r="C12" s="717"/>
      <c r="D12" s="312" t="s">
        <v>3</v>
      </c>
      <c r="E12" s="305"/>
    </row>
    <row r="13" spans="1:5" ht="32.25" customHeight="1">
      <c r="A13" s="1319" t="s">
        <v>438</v>
      </c>
      <c r="B13" s="1301" t="s">
        <v>437</v>
      </c>
      <c r="C13" s="1301"/>
      <c r="D13" s="1302"/>
      <c r="E13" s="305"/>
    </row>
    <row r="14" spans="1:5" ht="31.2" customHeight="1">
      <c r="A14" s="1321"/>
      <c r="B14" s="310" t="s">
        <v>436</v>
      </c>
      <c r="C14" s="1324"/>
      <c r="D14" s="1325"/>
      <c r="E14" s="305"/>
    </row>
    <row r="15" spans="1:5" ht="32.25" customHeight="1">
      <c r="A15" s="1319" t="s">
        <v>435</v>
      </c>
      <c r="B15" s="1301" t="s">
        <v>434</v>
      </c>
      <c r="C15" s="1301"/>
      <c r="D15" s="1302"/>
      <c r="E15" s="305"/>
    </row>
    <row r="16" spans="1:5" ht="32.25" customHeight="1">
      <c r="A16" s="1320"/>
      <c r="B16" s="310" t="s">
        <v>433</v>
      </c>
      <c r="C16" s="718"/>
      <c r="D16" s="311" t="s">
        <v>432</v>
      </c>
      <c r="E16" s="305"/>
    </row>
    <row r="17" spans="1:5" ht="32.25" customHeight="1">
      <c r="A17" s="1319" t="s">
        <v>431</v>
      </c>
      <c r="B17" s="1301" t="s">
        <v>430</v>
      </c>
      <c r="C17" s="1301"/>
      <c r="D17" s="1302"/>
      <c r="E17" s="305"/>
    </row>
    <row r="18" spans="1:5" ht="32.25" customHeight="1">
      <c r="A18" s="1320"/>
      <c r="B18" s="310" t="s">
        <v>429</v>
      </c>
      <c r="C18" s="718"/>
      <c r="D18" s="311" t="s">
        <v>428</v>
      </c>
      <c r="E18" s="305"/>
    </row>
    <row r="19" spans="1:5" ht="31.2" customHeight="1">
      <c r="A19" s="1321"/>
      <c r="B19" s="310" t="s">
        <v>427</v>
      </c>
      <c r="C19" s="1309"/>
      <c r="D19" s="1310"/>
      <c r="E19" s="305"/>
    </row>
    <row r="20" spans="1:5" ht="32.25" customHeight="1">
      <c r="A20" s="1314" t="s">
        <v>426</v>
      </c>
      <c r="B20" s="1307" t="s">
        <v>425</v>
      </c>
      <c r="C20" s="1307"/>
      <c r="D20" s="1308"/>
      <c r="E20" s="305"/>
    </row>
    <row r="21" spans="1:5" ht="32.25" customHeight="1">
      <c r="A21" s="1314"/>
      <c r="B21" s="310" t="s">
        <v>424</v>
      </c>
      <c r="C21" s="1306"/>
      <c r="D21" s="1306"/>
      <c r="E21" s="305"/>
    </row>
    <row r="22" spans="1:5" ht="32.25" customHeight="1">
      <c r="A22" s="1315"/>
      <c r="B22" s="309" t="s">
        <v>423</v>
      </c>
      <c r="C22" s="1306"/>
      <c r="D22" s="1306"/>
      <c r="E22" s="305"/>
    </row>
    <row r="23" spans="1:5" ht="10.5" customHeight="1">
      <c r="A23" s="305"/>
      <c r="B23" s="308"/>
      <c r="C23" s="308"/>
      <c r="D23" s="307"/>
      <c r="E23" s="305"/>
    </row>
    <row r="24" spans="1:5" ht="46.5" customHeight="1">
      <c r="A24" s="1311" t="s">
        <v>422</v>
      </c>
      <c r="B24" s="1312"/>
      <c r="C24" s="1313" t="s">
        <v>421</v>
      </c>
      <c r="D24" s="1313"/>
      <c r="E24" s="305"/>
    </row>
    <row r="25" spans="1:5" ht="4.5" customHeight="1">
      <c r="A25" s="305"/>
      <c r="B25" s="306"/>
      <c r="C25" s="306"/>
      <c r="D25" s="306"/>
      <c r="E25" s="305"/>
    </row>
    <row r="26" spans="1:5" ht="66" customHeight="1">
      <c r="A26" s="1305" t="s">
        <v>420</v>
      </c>
      <c r="B26" s="1305"/>
      <c r="C26" s="1305"/>
      <c r="D26" s="1305"/>
      <c r="E26" s="305"/>
    </row>
    <row r="27" spans="1:5" ht="19.350000000000001" customHeight="1">
      <c r="A27" s="1304" t="s">
        <v>419</v>
      </c>
      <c r="B27" s="1304"/>
      <c r="C27" s="1304"/>
      <c r="D27" s="1304"/>
      <c r="E27" s="305"/>
    </row>
    <row r="28" spans="1:5" ht="54" customHeight="1">
      <c r="A28" s="1303" t="s">
        <v>418</v>
      </c>
      <c r="B28" s="1303"/>
      <c r="C28" s="1303"/>
      <c r="D28" s="1303"/>
      <c r="E28" s="305"/>
    </row>
    <row r="29" spans="1:5" ht="53.4" customHeight="1">
      <c r="A29" s="1303" t="s">
        <v>417</v>
      </c>
      <c r="B29" s="1303"/>
      <c r="C29" s="1303"/>
      <c r="D29" s="1303"/>
      <c r="E29" s="305"/>
    </row>
  </sheetData>
  <mergeCells count="28">
    <mergeCell ref="C6:D6"/>
    <mergeCell ref="B13:D13"/>
    <mergeCell ref="A3:D3"/>
    <mergeCell ref="C5:D5"/>
    <mergeCell ref="A17:A19"/>
    <mergeCell ref="A15:A16"/>
    <mergeCell ref="C7:D7"/>
    <mergeCell ref="A10:A12"/>
    <mergeCell ref="A13:A14"/>
    <mergeCell ref="A5:B5"/>
    <mergeCell ref="A6:B6"/>
    <mergeCell ref="A7:B7"/>
    <mergeCell ref="B15:D15"/>
    <mergeCell ref="B17:D17"/>
    <mergeCell ref="C14:D14"/>
    <mergeCell ref="A9:D9"/>
    <mergeCell ref="B10:D10"/>
    <mergeCell ref="A29:D29"/>
    <mergeCell ref="A28:D28"/>
    <mergeCell ref="A27:D27"/>
    <mergeCell ref="A26:D26"/>
    <mergeCell ref="C21:D21"/>
    <mergeCell ref="C22:D22"/>
    <mergeCell ref="B20:D20"/>
    <mergeCell ref="C19:D19"/>
    <mergeCell ref="A24:B24"/>
    <mergeCell ref="C24:D24"/>
    <mergeCell ref="A20:A22"/>
  </mergeCells>
  <phoneticPr fontId="2"/>
  <pageMargins left="0.6" right="0.5" top="0.66" bottom="0.47" header="0.42" footer="0.27"/>
  <pageSetup paperSize="9" scale="84"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6"/>
  <sheetViews>
    <sheetView view="pageBreakPreview" zoomScaleNormal="100" zoomScaleSheetLayoutView="100" workbookViewId="0">
      <selection activeCell="D6" sqref="D6:G6"/>
    </sheetView>
  </sheetViews>
  <sheetFormatPr defaultColWidth="9" defaultRowHeight="13.2"/>
  <cols>
    <col min="1" max="1" width="1.109375" style="7" customWidth="1"/>
    <col min="2" max="2" width="13.33203125" style="7" customWidth="1"/>
    <col min="3" max="3" width="14.109375" style="7" customWidth="1"/>
    <col min="4" max="4" width="3.88671875" style="7" bestFit="1" customWidth="1"/>
    <col min="5" max="5" width="32.109375" style="7" customWidth="1"/>
    <col min="6" max="6" width="20.109375" style="7" customWidth="1"/>
    <col min="7" max="7" width="5.109375" style="7" customWidth="1"/>
    <col min="8" max="8" width="1.109375" style="7" customWidth="1"/>
    <col min="9" max="256" width="9" style="7"/>
    <col min="257" max="257" width="3.77734375" style="7" customWidth="1"/>
    <col min="258" max="258" width="13.33203125" style="7" customWidth="1"/>
    <col min="259" max="259" width="14.109375" style="7" customWidth="1"/>
    <col min="260" max="260" width="3.88671875" style="7" bestFit="1" customWidth="1"/>
    <col min="261" max="261" width="32.109375" style="7" customWidth="1"/>
    <col min="262" max="262" width="20.109375" style="7" customWidth="1"/>
    <col min="263" max="263" width="5.109375" style="7" customWidth="1"/>
    <col min="264" max="264" width="2.44140625" style="7" customWidth="1"/>
    <col min="265" max="512" width="9" style="7"/>
    <col min="513" max="513" width="3.77734375" style="7" customWidth="1"/>
    <col min="514" max="514" width="13.33203125" style="7" customWidth="1"/>
    <col min="515" max="515" width="14.109375" style="7" customWidth="1"/>
    <col min="516" max="516" width="3.88671875" style="7" bestFit="1" customWidth="1"/>
    <col min="517" max="517" width="32.109375" style="7" customWidth="1"/>
    <col min="518" max="518" width="20.109375" style="7" customWidth="1"/>
    <col min="519" max="519" width="5.109375" style="7" customWidth="1"/>
    <col min="520" max="520" width="2.44140625" style="7" customWidth="1"/>
    <col min="521" max="768" width="9" style="7"/>
    <col min="769" max="769" width="3.77734375" style="7" customWidth="1"/>
    <col min="770" max="770" width="13.33203125" style="7" customWidth="1"/>
    <col min="771" max="771" width="14.109375" style="7" customWidth="1"/>
    <col min="772" max="772" width="3.88671875" style="7" bestFit="1" customWidth="1"/>
    <col min="773" max="773" width="32.109375" style="7" customWidth="1"/>
    <col min="774" max="774" width="20.109375" style="7" customWidth="1"/>
    <col min="775" max="775" width="5.109375" style="7" customWidth="1"/>
    <col min="776" max="776" width="2.44140625" style="7" customWidth="1"/>
    <col min="777" max="1024" width="9" style="7"/>
    <col min="1025" max="1025" width="3.77734375" style="7" customWidth="1"/>
    <col min="1026" max="1026" width="13.33203125" style="7" customWidth="1"/>
    <col min="1027" max="1027" width="14.109375" style="7" customWidth="1"/>
    <col min="1028" max="1028" width="3.88671875" style="7" bestFit="1" customWidth="1"/>
    <col min="1029" max="1029" width="32.109375" style="7" customWidth="1"/>
    <col min="1030" max="1030" width="20.109375" style="7" customWidth="1"/>
    <col min="1031" max="1031" width="5.109375" style="7" customWidth="1"/>
    <col min="1032" max="1032" width="2.44140625" style="7" customWidth="1"/>
    <col min="1033" max="1280" width="9" style="7"/>
    <col min="1281" max="1281" width="3.77734375" style="7" customWidth="1"/>
    <col min="1282" max="1282" width="13.33203125" style="7" customWidth="1"/>
    <col min="1283" max="1283" width="14.109375" style="7" customWidth="1"/>
    <col min="1284" max="1284" width="3.88671875" style="7" bestFit="1" customWidth="1"/>
    <col min="1285" max="1285" width="32.109375" style="7" customWidth="1"/>
    <col min="1286" max="1286" width="20.109375" style="7" customWidth="1"/>
    <col min="1287" max="1287" width="5.109375" style="7" customWidth="1"/>
    <col min="1288" max="1288" width="2.44140625" style="7" customWidth="1"/>
    <col min="1289" max="1536" width="9" style="7"/>
    <col min="1537" max="1537" width="3.77734375" style="7" customWidth="1"/>
    <col min="1538" max="1538" width="13.33203125" style="7" customWidth="1"/>
    <col min="1539" max="1539" width="14.109375" style="7" customWidth="1"/>
    <col min="1540" max="1540" width="3.88671875" style="7" bestFit="1" customWidth="1"/>
    <col min="1541" max="1541" width="32.109375" style="7" customWidth="1"/>
    <col min="1542" max="1542" width="20.109375" style="7" customWidth="1"/>
    <col min="1543" max="1543" width="5.109375" style="7" customWidth="1"/>
    <col min="1544" max="1544" width="2.44140625" style="7" customWidth="1"/>
    <col min="1545" max="1792" width="9" style="7"/>
    <col min="1793" max="1793" width="3.77734375" style="7" customWidth="1"/>
    <col min="1794" max="1794" width="13.33203125" style="7" customWidth="1"/>
    <col min="1795" max="1795" width="14.109375" style="7" customWidth="1"/>
    <col min="1796" max="1796" width="3.88671875" style="7" bestFit="1" customWidth="1"/>
    <col min="1797" max="1797" width="32.109375" style="7" customWidth="1"/>
    <col min="1798" max="1798" width="20.109375" style="7" customWidth="1"/>
    <col min="1799" max="1799" width="5.109375" style="7" customWidth="1"/>
    <col min="1800" max="1800" width="2.44140625" style="7" customWidth="1"/>
    <col min="1801" max="2048" width="9" style="7"/>
    <col min="2049" max="2049" width="3.77734375" style="7" customWidth="1"/>
    <col min="2050" max="2050" width="13.33203125" style="7" customWidth="1"/>
    <col min="2051" max="2051" width="14.109375" style="7" customWidth="1"/>
    <col min="2052" max="2052" width="3.88671875" style="7" bestFit="1" customWidth="1"/>
    <col min="2053" max="2053" width="32.109375" style="7" customWidth="1"/>
    <col min="2054" max="2054" width="20.109375" style="7" customWidth="1"/>
    <col min="2055" max="2055" width="5.109375" style="7" customWidth="1"/>
    <col min="2056" max="2056" width="2.44140625" style="7" customWidth="1"/>
    <col min="2057" max="2304" width="9" style="7"/>
    <col min="2305" max="2305" width="3.77734375" style="7" customWidth="1"/>
    <col min="2306" max="2306" width="13.33203125" style="7" customWidth="1"/>
    <col min="2307" max="2307" width="14.109375" style="7" customWidth="1"/>
    <col min="2308" max="2308" width="3.88671875" style="7" bestFit="1" customWidth="1"/>
    <col min="2309" max="2309" width="32.109375" style="7" customWidth="1"/>
    <col min="2310" max="2310" width="20.109375" style="7" customWidth="1"/>
    <col min="2311" max="2311" width="5.109375" style="7" customWidth="1"/>
    <col min="2312" max="2312" width="2.44140625" style="7" customWidth="1"/>
    <col min="2313" max="2560" width="9" style="7"/>
    <col min="2561" max="2561" width="3.77734375" style="7" customWidth="1"/>
    <col min="2562" max="2562" width="13.33203125" style="7" customWidth="1"/>
    <col min="2563" max="2563" width="14.109375" style="7" customWidth="1"/>
    <col min="2564" max="2564" width="3.88671875" style="7" bestFit="1" customWidth="1"/>
    <col min="2565" max="2565" width="32.109375" style="7" customWidth="1"/>
    <col min="2566" max="2566" width="20.109375" style="7" customWidth="1"/>
    <col min="2567" max="2567" width="5.109375" style="7" customWidth="1"/>
    <col min="2568" max="2568" width="2.44140625" style="7" customWidth="1"/>
    <col min="2569" max="2816" width="9" style="7"/>
    <col min="2817" max="2817" width="3.77734375" style="7" customWidth="1"/>
    <col min="2818" max="2818" width="13.33203125" style="7" customWidth="1"/>
    <col min="2819" max="2819" width="14.109375" style="7" customWidth="1"/>
    <col min="2820" max="2820" width="3.88671875" style="7" bestFit="1" customWidth="1"/>
    <col min="2821" max="2821" width="32.109375" style="7" customWidth="1"/>
    <col min="2822" max="2822" width="20.109375" style="7" customWidth="1"/>
    <col min="2823" max="2823" width="5.109375" style="7" customWidth="1"/>
    <col min="2824" max="2824" width="2.44140625" style="7" customWidth="1"/>
    <col min="2825" max="3072" width="9" style="7"/>
    <col min="3073" max="3073" width="3.77734375" style="7" customWidth="1"/>
    <col min="3074" max="3074" width="13.33203125" style="7" customWidth="1"/>
    <col min="3075" max="3075" width="14.109375" style="7" customWidth="1"/>
    <col min="3076" max="3076" width="3.88671875" style="7" bestFit="1" customWidth="1"/>
    <col min="3077" max="3077" width="32.109375" style="7" customWidth="1"/>
    <col min="3078" max="3078" width="20.109375" style="7" customWidth="1"/>
    <col min="3079" max="3079" width="5.109375" style="7" customWidth="1"/>
    <col min="3080" max="3080" width="2.44140625" style="7" customWidth="1"/>
    <col min="3081" max="3328" width="9" style="7"/>
    <col min="3329" max="3329" width="3.77734375" style="7" customWidth="1"/>
    <col min="3330" max="3330" width="13.33203125" style="7" customWidth="1"/>
    <col min="3331" max="3331" width="14.109375" style="7" customWidth="1"/>
    <col min="3332" max="3332" width="3.88671875" style="7" bestFit="1" customWidth="1"/>
    <col min="3333" max="3333" width="32.109375" style="7" customWidth="1"/>
    <col min="3334" max="3334" width="20.109375" style="7" customWidth="1"/>
    <col min="3335" max="3335" width="5.109375" style="7" customWidth="1"/>
    <col min="3336" max="3336" width="2.44140625" style="7" customWidth="1"/>
    <col min="3337" max="3584" width="9" style="7"/>
    <col min="3585" max="3585" width="3.77734375" style="7" customWidth="1"/>
    <col min="3586" max="3586" width="13.33203125" style="7" customWidth="1"/>
    <col min="3587" max="3587" width="14.109375" style="7" customWidth="1"/>
    <col min="3588" max="3588" width="3.88671875" style="7" bestFit="1" customWidth="1"/>
    <col min="3589" max="3589" width="32.109375" style="7" customWidth="1"/>
    <col min="3590" max="3590" width="20.109375" style="7" customWidth="1"/>
    <col min="3591" max="3591" width="5.109375" style="7" customWidth="1"/>
    <col min="3592" max="3592" width="2.44140625" style="7" customWidth="1"/>
    <col min="3593" max="3840" width="9" style="7"/>
    <col min="3841" max="3841" width="3.77734375" style="7" customWidth="1"/>
    <col min="3842" max="3842" width="13.33203125" style="7" customWidth="1"/>
    <col min="3843" max="3843" width="14.109375" style="7" customWidth="1"/>
    <col min="3844" max="3844" width="3.88671875" style="7" bestFit="1" customWidth="1"/>
    <col min="3845" max="3845" width="32.109375" style="7" customWidth="1"/>
    <col min="3846" max="3846" width="20.109375" style="7" customWidth="1"/>
    <col min="3847" max="3847" width="5.109375" style="7" customWidth="1"/>
    <col min="3848" max="3848" width="2.44140625" style="7" customWidth="1"/>
    <col min="3849" max="4096" width="9" style="7"/>
    <col min="4097" max="4097" width="3.77734375" style="7" customWidth="1"/>
    <col min="4098" max="4098" width="13.33203125" style="7" customWidth="1"/>
    <col min="4099" max="4099" width="14.109375" style="7" customWidth="1"/>
    <col min="4100" max="4100" width="3.88671875" style="7" bestFit="1" customWidth="1"/>
    <col min="4101" max="4101" width="32.109375" style="7" customWidth="1"/>
    <col min="4102" max="4102" width="20.109375" style="7" customWidth="1"/>
    <col min="4103" max="4103" width="5.109375" style="7" customWidth="1"/>
    <col min="4104" max="4104" width="2.44140625" style="7" customWidth="1"/>
    <col min="4105" max="4352" width="9" style="7"/>
    <col min="4353" max="4353" width="3.77734375" style="7" customWidth="1"/>
    <col min="4354" max="4354" width="13.33203125" style="7" customWidth="1"/>
    <col min="4355" max="4355" width="14.109375" style="7" customWidth="1"/>
    <col min="4356" max="4356" width="3.88671875" style="7" bestFit="1" customWidth="1"/>
    <col min="4357" max="4357" width="32.109375" style="7" customWidth="1"/>
    <col min="4358" max="4358" width="20.109375" style="7" customWidth="1"/>
    <col min="4359" max="4359" width="5.109375" style="7" customWidth="1"/>
    <col min="4360" max="4360" width="2.44140625" style="7" customWidth="1"/>
    <col min="4361" max="4608" width="9" style="7"/>
    <col min="4609" max="4609" width="3.77734375" style="7" customWidth="1"/>
    <col min="4610" max="4610" width="13.33203125" style="7" customWidth="1"/>
    <col min="4611" max="4611" width="14.109375" style="7" customWidth="1"/>
    <col min="4612" max="4612" width="3.88671875" style="7" bestFit="1" customWidth="1"/>
    <col min="4613" max="4613" width="32.109375" style="7" customWidth="1"/>
    <col min="4614" max="4614" width="20.109375" style="7" customWidth="1"/>
    <col min="4615" max="4615" width="5.109375" style="7" customWidth="1"/>
    <col min="4616" max="4616" width="2.44140625" style="7" customWidth="1"/>
    <col min="4617" max="4864" width="9" style="7"/>
    <col min="4865" max="4865" width="3.77734375" style="7" customWidth="1"/>
    <col min="4866" max="4866" width="13.33203125" style="7" customWidth="1"/>
    <col min="4867" max="4867" width="14.109375" style="7" customWidth="1"/>
    <col min="4868" max="4868" width="3.88671875" style="7" bestFit="1" customWidth="1"/>
    <col min="4869" max="4869" width="32.109375" style="7" customWidth="1"/>
    <col min="4870" max="4870" width="20.109375" style="7" customWidth="1"/>
    <col min="4871" max="4871" width="5.109375" style="7" customWidth="1"/>
    <col min="4872" max="4872" width="2.44140625" style="7" customWidth="1"/>
    <col min="4873" max="5120" width="9" style="7"/>
    <col min="5121" max="5121" width="3.77734375" style="7" customWidth="1"/>
    <col min="5122" max="5122" width="13.33203125" style="7" customWidth="1"/>
    <col min="5123" max="5123" width="14.109375" style="7" customWidth="1"/>
    <col min="5124" max="5124" width="3.88671875" style="7" bestFit="1" customWidth="1"/>
    <col min="5125" max="5125" width="32.109375" style="7" customWidth="1"/>
    <col min="5126" max="5126" width="20.109375" style="7" customWidth="1"/>
    <col min="5127" max="5127" width="5.109375" style="7" customWidth="1"/>
    <col min="5128" max="5128" width="2.44140625" style="7" customWidth="1"/>
    <col min="5129" max="5376" width="9" style="7"/>
    <col min="5377" max="5377" width="3.77734375" style="7" customWidth="1"/>
    <col min="5378" max="5378" width="13.33203125" style="7" customWidth="1"/>
    <col min="5379" max="5379" width="14.109375" style="7" customWidth="1"/>
    <col min="5380" max="5380" width="3.88671875" style="7" bestFit="1" customWidth="1"/>
    <col min="5381" max="5381" width="32.109375" style="7" customWidth="1"/>
    <col min="5382" max="5382" width="20.109375" style="7" customWidth="1"/>
    <col min="5383" max="5383" width="5.109375" style="7" customWidth="1"/>
    <col min="5384" max="5384" width="2.44140625" style="7" customWidth="1"/>
    <col min="5385" max="5632" width="9" style="7"/>
    <col min="5633" max="5633" width="3.77734375" style="7" customWidth="1"/>
    <col min="5634" max="5634" width="13.33203125" style="7" customWidth="1"/>
    <col min="5635" max="5635" width="14.109375" style="7" customWidth="1"/>
    <col min="5636" max="5636" width="3.88671875" style="7" bestFit="1" customWidth="1"/>
    <col min="5637" max="5637" width="32.109375" style="7" customWidth="1"/>
    <col min="5638" max="5638" width="20.109375" style="7" customWidth="1"/>
    <col min="5639" max="5639" width="5.109375" style="7" customWidth="1"/>
    <col min="5640" max="5640" width="2.44140625" style="7" customWidth="1"/>
    <col min="5641" max="5888" width="9" style="7"/>
    <col min="5889" max="5889" width="3.77734375" style="7" customWidth="1"/>
    <col min="5890" max="5890" width="13.33203125" style="7" customWidth="1"/>
    <col min="5891" max="5891" width="14.109375" style="7" customWidth="1"/>
    <col min="5892" max="5892" width="3.88671875" style="7" bestFit="1" customWidth="1"/>
    <col min="5893" max="5893" width="32.109375" style="7" customWidth="1"/>
    <col min="5894" max="5894" width="20.109375" style="7" customWidth="1"/>
    <col min="5895" max="5895" width="5.109375" style="7" customWidth="1"/>
    <col min="5896" max="5896" width="2.44140625" style="7" customWidth="1"/>
    <col min="5897" max="6144" width="9" style="7"/>
    <col min="6145" max="6145" width="3.77734375" style="7" customWidth="1"/>
    <col min="6146" max="6146" width="13.33203125" style="7" customWidth="1"/>
    <col min="6147" max="6147" width="14.109375" style="7" customWidth="1"/>
    <col min="6148" max="6148" width="3.88671875" style="7" bestFit="1" customWidth="1"/>
    <col min="6149" max="6149" width="32.109375" style="7" customWidth="1"/>
    <col min="6150" max="6150" width="20.109375" style="7" customWidth="1"/>
    <col min="6151" max="6151" width="5.109375" style="7" customWidth="1"/>
    <col min="6152" max="6152" width="2.44140625" style="7" customWidth="1"/>
    <col min="6153" max="6400" width="9" style="7"/>
    <col min="6401" max="6401" width="3.77734375" style="7" customWidth="1"/>
    <col min="6402" max="6402" width="13.33203125" style="7" customWidth="1"/>
    <col min="6403" max="6403" width="14.109375" style="7" customWidth="1"/>
    <col min="6404" max="6404" width="3.88671875" style="7" bestFit="1" customWidth="1"/>
    <col min="6405" max="6405" width="32.109375" style="7" customWidth="1"/>
    <col min="6406" max="6406" width="20.109375" style="7" customWidth="1"/>
    <col min="6407" max="6407" width="5.109375" style="7" customWidth="1"/>
    <col min="6408" max="6408" width="2.44140625" style="7" customWidth="1"/>
    <col min="6409" max="6656" width="9" style="7"/>
    <col min="6657" max="6657" width="3.77734375" style="7" customWidth="1"/>
    <col min="6658" max="6658" width="13.33203125" style="7" customWidth="1"/>
    <col min="6659" max="6659" width="14.109375" style="7" customWidth="1"/>
    <col min="6660" max="6660" width="3.88671875" style="7" bestFit="1" customWidth="1"/>
    <col min="6661" max="6661" width="32.109375" style="7" customWidth="1"/>
    <col min="6662" max="6662" width="20.109375" style="7" customWidth="1"/>
    <col min="6663" max="6663" width="5.109375" style="7" customWidth="1"/>
    <col min="6664" max="6664" width="2.44140625" style="7" customWidth="1"/>
    <col min="6665" max="6912" width="9" style="7"/>
    <col min="6913" max="6913" width="3.77734375" style="7" customWidth="1"/>
    <col min="6914" max="6914" width="13.33203125" style="7" customWidth="1"/>
    <col min="6915" max="6915" width="14.109375" style="7" customWidth="1"/>
    <col min="6916" max="6916" width="3.88671875" style="7" bestFit="1" customWidth="1"/>
    <col min="6917" max="6917" width="32.109375" style="7" customWidth="1"/>
    <col min="6918" max="6918" width="20.109375" style="7" customWidth="1"/>
    <col min="6919" max="6919" width="5.109375" style="7" customWidth="1"/>
    <col min="6920" max="6920" width="2.44140625" style="7" customWidth="1"/>
    <col min="6921" max="7168" width="9" style="7"/>
    <col min="7169" max="7169" width="3.77734375" style="7" customWidth="1"/>
    <col min="7170" max="7170" width="13.33203125" style="7" customWidth="1"/>
    <col min="7171" max="7171" width="14.109375" style="7" customWidth="1"/>
    <col min="7172" max="7172" width="3.88671875" style="7" bestFit="1" customWidth="1"/>
    <col min="7173" max="7173" width="32.109375" style="7" customWidth="1"/>
    <col min="7174" max="7174" width="20.109375" style="7" customWidth="1"/>
    <col min="7175" max="7175" width="5.109375" style="7" customWidth="1"/>
    <col min="7176" max="7176" width="2.44140625" style="7" customWidth="1"/>
    <col min="7177" max="7424" width="9" style="7"/>
    <col min="7425" max="7425" width="3.77734375" style="7" customWidth="1"/>
    <col min="7426" max="7426" width="13.33203125" style="7" customWidth="1"/>
    <col min="7427" max="7427" width="14.109375" style="7" customWidth="1"/>
    <col min="7428" max="7428" width="3.88671875" style="7" bestFit="1" customWidth="1"/>
    <col min="7429" max="7429" width="32.109375" style="7" customWidth="1"/>
    <col min="7430" max="7430" width="20.109375" style="7" customWidth="1"/>
    <col min="7431" max="7431" width="5.109375" style="7" customWidth="1"/>
    <col min="7432" max="7432" width="2.44140625" style="7" customWidth="1"/>
    <col min="7433" max="7680" width="9" style="7"/>
    <col min="7681" max="7681" width="3.77734375" style="7" customWidth="1"/>
    <col min="7682" max="7682" width="13.33203125" style="7" customWidth="1"/>
    <col min="7683" max="7683" width="14.109375" style="7" customWidth="1"/>
    <col min="7684" max="7684" width="3.88671875" style="7" bestFit="1" customWidth="1"/>
    <col min="7685" max="7685" width="32.109375" style="7" customWidth="1"/>
    <col min="7686" max="7686" width="20.109375" style="7" customWidth="1"/>
    <col min="7687" max="7687" width="5.109375" style="7" customWidth="1"/>
    <col min="7688" max="7688" width="2.44140625" style="7" customWidth="1"/>
    <col min="7689" max="7936" width="9" style="7"/>
    <col min="7937" max="7937" width="3.77734375" style="7" customWidth="1"/>
    <col min="7938" max="7938" width="13.33203125" style="7" customWidth="1"/>
    <col min="7939" max="7939" width="14.109375" style="7" customWidth="1"/>
    <col min="7940" max="7940" width="3.88671875" style="7" bestFit="1" customWidth="1"/>
    <col min="7941" max="7941" width="32.109375" style="7" customWidth="1"/>
    <col min="7942" max="7942" width="20.109375" style="7" customWidth="1"/>
    <col min="7943" max="7943" width="5.109375" style="7" customWidth="1"/>
    <col min="7944" max="7944" width="2.44140625" style="7" customWidth="1"/>
    <col min="7945" max="8192" width="9" style="7"/>
    <col min="8193" max="8193" width="3.77734375" style="7" customWidth="1"/>
    <col min="8194" max="8194" width="13.33203125" style="7" customWidth="1"/>
    <col min="8195" max="8195" width="14.109375" style="7" customWidth="1"/>
    <col min="8196" max="8196" width="3.88671875" style="7" bestFit="1" customWidth="1"/>
    <col min="8197" max="8197" width="32.109375" style="7" customWidth="1"/>
    <col min="8198" max="8198" width="20.109375" style="7" customWidth="1"/>
    <col min="8199" max="8199" width="5.109375" style="7" customWidth="1"/>
    <col min="8200" max="8200" width="2.44140625" style="7" customWidth="1"/>
    <col min="8201" max="8448" width="9" style="7"/>
    <col min="8449" max="8449" width="3.77734375" style="7" customWidth="1"/>
    <col min="8450" max="8450" width="13.33203125" style="7" customWidth="1"/>
    <col min="8451" max="8451" width="14.109375" style="7" customWidth="1"/>
    <col min="8452" max="8452" width="3.88671875" style="7" bestFit="1" customWidth="1"/>
    <col min="8453" max="8453" width="32.109375" style="7" customWidth="1"/>
    <col min="8454" max="8454" width="20.109375" style="7" customWidth="1"/>
    <col min="8455" max="8455" width="5.109375" style="7" customWidth="1"/>
    <col min="8456" max="8456" width="2.44140625" style="7" customWidth="1"/>
    <col min="8457" max="8704" width="9" style="7"/>
    <col min="8705" max="8705" width="3.77734375" style="7" customWidth="1"/>
    <col min="8706" max="8706" width="13.33203125" style="7" customWidth="1"/>
    <col min="8707" max="8707" width="14.109375" style="7" customWidth="1"/>
    <col min="8708" max="8708" width="3.88671875" style="7" bestFit="1" customWidth="1"/>
    <col min="8709" max="8709" width="32.109375" style="7" customWidth="1"/>
    <col min="8710" max="8710" width="20.109375" style="7" customWidth="1"/>
    <col min="8711" max="8711" width="5.109375" style="7" customWidth="1"/>
    <col min="8712" max="8712" width="2.44140625" style="7" customWidth="1"/>
    <col min="8713" max="8960" width="9" style="7"/>
    <col min="8961" max="8961" width="3.77734375" style="7" customWidth="1"/>
    <col min="8962" max="8962" width="13.33203125" style="7" customWidth="1"/>
    <col min="8963" max="8963" width="14.109375" style="7" customWidth="1"/>
    <col min="8964" max="8964" width="3.88671875" style="7" bestFit="1" customWidth="1"/>
    <col min="8965" max="8965" width="32.109375" style="7" customWidth="1"/>
    <col min="8966" max="8966" width="20.109375" style="7" customWidth="1"/>
    <col min="8967" max="8967" width="5.109375" style="7" customWidth="1"/>
    <col min="8968" max="8968" width="2.44140625" style="7" customWidth="1"/>
    <col min="8969" max="9216" width="9" style="7"/>
    <col min="9217" max="9217" width="3.77734375" style="7" customWidth="1"/>
    <col min="9218" max="9218" width="13.33203125" style="7" customWidth="1"/>
    <col min="9219" max="9219" width="14.109375" style="7" customWidth="1"/>
    <col min="9220" max="9220" width="3.88671875" style="7" bestFit="1" customWidth="1"/>
    <col min="9221" max="9221" width="32.109375" style="7" customWidth="1"/>
    <col min="9222" max="9222" width="20.109375" style="7" customWidth="1"/>
    <col min="9223" max="9223" width="5.109375" style="7" customWidth="1"/>
    <col min="9224" max="9224" width="2.44140625" style="7" customWidth="1"/>
    <col min="9225" max="9472" width="9" style="7"/>
    <col min="9473" max="9473" width="3.77734375" style="7" customWidth="1"/>
    <col min="9474" max="9474" width="13.33203125" style="7" customWidth="1"/>
    <col min="9475" max="9475" width="14.109375" style="7" customWidth="1"/>
    <col min="9476" max="9476" width="3.88671875" style="7" bestFit="1" customWidth="1"/>
    <col min="9477" max="9477" width="32.109375" style="7" customWidth="1"/>
    <col min="9478" max="9478" width="20.109375" style="7" customWidth="1"/>
    <col min="9479" max="9479" width="5.109375" style="7" customWidth="1"/>
    <col min="9480" max="9480" width="2.44140625" style="7" customWidth="1"/>
    <col min="9481" max="9728" width="9" style="7"/>
    <col min="9729" max="9729" width="3.77734375" style="7" customWidth="1"/>
    <col min="9730" max="9730" width="13.33203125" style="7" customWidth="1"/>
    <col min="9731" max="9731" width="14.109375" style="7" customWidth="1"/>
    <col min="9732" max="9732" width="3.88671875" style="7" bestFit="1" customWidth="1"/>
    <col min="9733" max="9733" width="32.109375" style="7" customWidth="1"/>
    <col min="9734" max="9734" width="20.109375" style="7" customWidth="1"/>
    <col min="9735" max="9735" width="5.109375" style="7" customWidth="1"/>
    <col min="9736" max="9736" width="2.44140625" style="7" customWidth="1"/>
    <col min="9737" max="9984" width="9" style="7"/>
    <col min="9985" max="9985" width="3.77734375" style="7" customWidth="1"/>
    <col min="9986" max="9986" width="13.33203125" style="7" customWidth="1"/>
    <col min="9987" max="9987" width="14.109375" style="7" customWidth="1"/>
    <col min="9988" max="9988" width="3.88671875" style="7" bestFit="1" customWidth="1"/>
    <col min="9989" max="9989" width="32.109375" style="7" customWidth="1"/>
    <col min="9990" max="9990" width="20.109375" style="7" customWidth="1"/>
    <col min="9991" max="9991" width="5.109375" style="7" customWidth="1"/>
    <col min="9992" max="9992" width="2.44140625" style="7" customWidth="1"/>
    <col min="9993" max="10240" width="9" style="7"/>
    <col min="10241" max="10241" width="3.77734375" style="7" customWidth="1"/>
    <col min="10242" max="10242" width="13.33203125" style="7" customWidth="1"/>
    <col min="10243" max="10243" width="14.109375" style="7" customWidth="1"/>
    <col min="10244" max="10244" width="3.88671875" style="7" bestFit="1" customWidth="1"/>
    <col min="10245" max="10245" width="32.109375" style="7" customWidth="1"/>
    <col min="10246" max="10246" width="20.109375" style="7" customWidth="1"/>
    <col min="10247" max="10247" width="5.109375" style="7" customWidth="1"/>
    <col min="10248" max="10248" width="2.44140625" style="7" customWidth="1"/>
    <col min="10249" max="10496" width="9" style="7"/>
    <col min="10497" max="10497" width="3.77734375" style="7" customWidth="1"/>
    <col min="10498" max="10498" width="13.33203125" style="7" customWidth="1"/>
    <col min="10499" max="10499" width="14.109375" style="7" customWidth="1"/>
    <col min="10500" max="10500" width="3.88671875" style="7" bestFit="1" customWidth="1"/>
    <col min="10501" max="10501" width="32.109375" style="7" customWidth="1"/>
    <col min="10502" max="10502" width="20.109375" style="7" customWidth="1"/>
    <col min="10503" max="10503" width="5.109375" style="7" customWidth="1"/>
    <col min="10504" max="10504" width="2.44140625" style="7" customWidth="1"/>
    <col min="10505" max="10752" width="9" style="7"/>
    <col min="10753" max="10753" width="3.77734375" style="7" customWidth="1"/>
    <col min="10754" max="10754" width="13.33203125" style="7" customWidth="1"/>
    <col min="10755" max="10755" width="14.109375" style="7" customWidth="1"/>
    <col min="10756" max="10756" width="3.88671875" style="7" bestFit="1" customWidth="1"/>
    <col min="10757" max="10757" width="32.109375" style="7" customWidth="1"/>
    <col min="10758" max="10758" width="20.109375" style="7" customWidth="1"/>
    <col min="10759" max="10759" width="5.109375" style="7" customWidth="1"/>
    <col min="10760" max="10760" width="2.44140625" style="7" customWidth="1"/>
    <col min="10761" max="11008" width="9" style="7"/>
    <col min="11009" max="11009" width="3.77734375" style="7" customWidth="1"/>
    <col min="11010" max="11010" width="13.33203125" style="7" customWidth="1"/>
    <col min="11011" max="11011" width="14.109375" style="7" customWidth="1"/>
    <col min="11012" max="11012" width="3.88671875" style="7" bestFit="1" customWidth="1"/>
    <col min="11013" max="11013" width="32.109375" style="7" customWidth="1"/>
    <col min="11014" max="11014" width="20.109375" style="7" customWidth="1"/>
    <col min="11015" max="11015" width="5.109375" style="7" customWidth="1"/>
    <col min="11016" max="11016" width="2.44140625" style="7" customWidth="1"/>
    <col min="11017" max="11264" width="9" style="7"/>
    <col min="11265" max="11265" width="3.77734375" style="7" customWidth="1"/>
    <col min="11266" max="11266" width="13.33203125" style="7" customWidth="1"/>
    <col min="11267" max="11267" width="14.109375" style="7" customWidth="1"/>
    <col min="11268" max="11268" width="3.88671875" style="7" bestFit="1" customWidth="1"/>
    <col min="11269" max="11269" width="32.109375" style="7" customWidth="1"/>
    <col min="11270" max="11270" width="20.109375" style="7" customWidth="1"/>
    <col min="11271" max="11271" width="5.109375" style="7" customWidth="1"/>
    <col min="11272" max="11272" width="2.44140625" style="7" customWidth="1"/>
    <col min="11273" max="11520" width="9" style="7"/>
    <col min="11521" max="11521" width="3.77734375" style="7" customWidth="1"/>
    <col min="11522" max="11522" width="13.33203125" style="7" customWidth="1"/>
    <col min="11523" max="11523" width="14.109375" style="7" customWidth="1"/>
    <col min="11524" max="11524" width="3.88671875" style="7" bestFit="1" customWidth="1"/>
    <col min="11525" max="11525" width="32.109375" style="7" customWidth="1"/>
    <col min="11526" max="11526" width="20.109375" style="7" customWidth="1"/>
    <col min="11527" max="11527" width="5.109375" style="7" customWidth="1"/>
    <col min="11528" max="11528" width="2.44140625" style="7" customWidth="1"/>
    <col min="11529" max="11776" width="9" style="7"/>
    <col min="11777" max="11777" width="3.77734375" style="7" customWidth="1"/>
    <col min="11778" max="11778" width="13.33203125" style="7" customWidth="1"/>
    <col min="11779" max="11779" width="14.109375" style="7" customWidth="1"/>
    <col min="11780" max="11780" width="3.88671875" style="7" bestFit="1" customWidth="1"/>
    <col min="11781" max="11781" width="32.109375" style="7" customWidth="1"/>
    <col min="11782" max="11782" width="20.109375" style="7" customWidth="1"/>
    <col min="11783" max="11783" width="5.109375" style="7" customWidth="1"/>
    <col min="11784" max="11784" width="2.44140625" style="7" customWidth="1"/>
    <col min="11785" max="12032" width="9" style="7"/>
    <col min="12033" max="12033" width="3.77734375" style="7" customWidth="1"/>
    <col min="12034" max="12034" width="13.33203125" style="7" customWidth="1"/>
    <col min="12035" max="12035" width="14.109375" style="7" customWidth="1"/>
    <col min="12036" max="12036" width="3.88671875" style="7" bestFit="1" customWidth="1"/>
    <col min="12037" max="12037" width="32.109375" style="7" customWidth="1"/>
    <col min="12038" max="12038" width="20.109375" style="7" customWidth="1"/>
    <col min="12039" max="12039" width="5.109375" style="7" customWidth="1"/>
    <col min="12040" max="12040" width="2.44140625" style="7" customWidth="1"/>
    <col min="12041" max="12288" width="9" style="7"/>
    <col min="12289" max="12289" width="3.77734375" style="7" customWidth="1"/>
    <col min="12290" max="12290" width="13.33203125" style="7" customWidth="1"/>
    <col min="12291" max="12291" width="14.109375" style="7" customWidth="1"/>
    <col min="12292" max="12292" width="3.88671875" style="7" bestFit="1" customWidth="1"/>
    <col min="12293" max="12293" width="32.109375" style="7" customWidth="1"/>
    <col min="12294" max="12294" width="20.109375" style="7" customWidth="1"/>
    <col min="12295" max="12295" width="5.109375" style="7" customWidth="1"/>
    <col min="12296" max="12296" width="2.44140625" style="7" customWidth="1"/>
    <col min="12297" max="12544" width="9" style="7"/>
    <col min="12545" max="12545" width="3.77734375" style="7" customWidth="1"/>
    <col min="12546" max="12546" width="13.33203125" style="7" customWidth="1"/>
    <col min="12547" max="12547" width="14.109375" style="7" customWidth="1"/>
    <col min="12548" max="12548" width="3.88671875" style="7" bestFit="1" customWidth="1"/>
    <col min="12549" max="12549" width="32.109375" style="7" customWidth="1"/>
    <col min="12550" max="12550" width="20.109375" style="7" customWidth="1"/>
    <col min="12551" max="12551" width="5.109375" style="7" customWidth="1"/>
    <col min="12552" max="12552" width="2.44140625" style="7" customWidth="1"/>
    <col min="12553" max="12800" width="9" style="7"/>
    <col min="12801" max="12801" width="3.77734375" style="7" customWidth="1"/>
    <col min="12802" max="12802" width="13.33203125" style="7" customWidth="1"/>
    <col min="12803" max="12803" width="14.109375" style="7" customWidth="1"/>
    <col min="12804" max="12804" width="3.88671875" style="7" bestFit="1" customWidth="1"/>
    <col min="12805" max="12805" width="32.109375" style="7" customWidth="1"/>
    <col min="12806" max="12806" width="20.109375" style="7" customWidth="1"/>
    <col min="12807" max="12807" width="5.109375" style="7" customWidth="1"/>
    <col min="12808" max="12808" width="2.44140625" style="7" customWidth="1"/>
    <col min="12809" max="13056" width="9" style="7"/>
    <col min="13057" max="13057" width="3.77734375" style="7" customWidth="1"/>
    <col min="13058" max="13058" width="13.33203125" style="7" customWidth="1"/>
    <col min="13059" max="13059" width="14.109375" style="7" customWidth="1"/>
    <col min="13060" max="13060" width="3.88671875" style="7" bestFit="1" customWidth="1"/>
    <col min="13061" max="13061" width="32.109375" style="7" customWidth="1"/>
    <col min="13062" max="13062" width="20.109375" style="7" customWidth="1"/>
    <col min="13063" max="13063" width="5.109375" style="7" customWidth="1"/>
    <col min="13064" max="13064" width="2.44140625" style="7" customWidth="1"/>
    <col min="13065" max="13312" width="9" style="7"/>
    <col min="13313" max="13313" width="3.77734375" style="7" customWidth="1"/>
    <col min="13314" max="13314" width="13.33203125" style="7" customWidth="1"/>
    <col min="13315" max="13315" width="14.109375" style="7" customWidth="1"/>
    <col min="13316" max="13316" width="3.88671875" style="7" bestFit="1" customWidth="1"/>
    <col min="13317" max="13317" width="32.109375" style="7" customWidth="1"/>
    <col min="13318" max="13318" width="20.109375" style="7" customWidth="1"/>
    <col min="13319" max="13319" width="5.109375" style="7" customWidth="1"/>
    <col min="13320" max="13320" width="2.44140625" style="7" customWidth="1"/>
    <col min="13321" max="13568" width="9" style="7"/>
    <col min="13569" max="13569" width="3.77734375" style="7" customWidth="1"/>
    <col min="13570" max="13570" width="13.33203125" style="7" customWidth="1"/>
    <col min="13571" max="13571" width="14.109375" style="7" customWidth="1"/>
    <col min="13572" max="13572" width="3.88671875" style="7" bestFit="1" customWidth="1"/>
    <col min="13573" max="13573" width="32.109375" style="7" customWidth="1"/>
    <col min="13574" max="13574" width="20.109375" style="7" customWidth="1"/>
    <col min="13575" max="13575" width="5.109375" style="7" customWidth="1"/>
    <col min="13576" max="13576" width="2.44140625" style="7" customWidth="1"/>
    <col min="13577" max="13824" width="9" style="7"/>
    <col min="13825" max="13825" width="3.77734375" style="7" customWidth="1"/>
    <col min="13826" max="13826" width="13.33203125" style="7" customWidth="1"/>
    <col min="13827" max="13827" width="14.109375" style="7" customWidth="1"/>
    <col min="13828" max="13828" width="3.88671875" style="7" bestFit="1" customWidth="1"/>
    <col min="13829" max="13829" width="32.109375" style="7" customWidth="1"/>
    <col min="13830" max="13830" width="20.109375" style="7" customWidth="1"/>
    <col min="13831" max="13831" width="5.109375" style="7" customWidth="1"/>
    <col min="13832" max="13832" width="2.44140625" style="7" customWidth="1"/>
    <col min="13833" max="14080" width="9" style="7"/>
    <col min="14081" max="14081" width="3.77734375" style="7" customWidth="1"/>
    <col min="14082" max="14082" width="13.33203125" style="7" customWidth="1"/>
    <col min="14083" max="14083" width="14.109375" style="7" customWidth="1"/>
    <col min="14084" max="14084" width="3.88671875" style="7" bestFit="1" customWidth="1"/>
    <col min="14085" max="14085" width="32.109375" style="7" customWidth="1"/>
    <col min="14086" max="14086" width="20.109375" style="7" customWidth="1"/>
    <col min="14087" max="14087" width="5.109375" style="7" customWidth="1"/>
    <col min="14088" max="14088" width="2.44140625" style="7" customWidth="1"/>
    <col min="14089" max="14336" width="9" style="7"/>
    <col min="14337" max="14337" width="3.77734375" style="7" customWidth="1"/>
    <col min="14338" max="14338" width="13.33203125" style="7" customWidth="1"/>
    <col min="14339" max="14339" width="14.109375" style="7" customWidth="1"/>
    <col min="14340" max="14340" width="3.88671875" style="7" bestFit="1" customWidth="1"/>
    <col min="14341" max="14341" width="32.109375" style="7" customWidth="1"/>
    <col min="14342" max="14342" width="20.109375" style="7" customWidth="1"/>
    <col min="14343" max="14343" width="5.109375" style="7" customWidth="1"/>
    <col min="14344" max="14344" width="2.44140625" style="7" customWidth="1"/>
    <col min="14345" max="14592" width="9" style="7"/>
    <col min="14593" max="14593" width="3.77734375" style="7" customWidth="1"/>
    <col min="14594" max="14594" width="13.33203125" style="7" customWidth="1"/>
    <col min="14595" max="14595" width="14.109375" style="7" customWidth="1"/>
    <col min="14596" max="14596" width="3.88671875" style="7" bestFit="1" customWidth="1"/>
    <col min="14597" max="14597" width="32.109375" style="7" customWidth="1"/>
    <col min="14598" max="14598" width="20.109375" style="7" customWidth="1"/>
    <col min="14599" max="14599" width="5.109375" style="7" customWidth="1"/>
    <col min="14600" max="14600" width="2.44140625" style="7" customWidth="1"/>
    <col min="14601" max="14848" width="9" style="7"/>
    <col min="14849" max="14849" width="3.77734375" style="7" customWidth="1"/>
    <col min="14850" max="14850" width="13.33203125" style="7" customWidth="1"/>
    <col min="14851" max="14851" width="14.109375" style="7" customWidth="1"/>
    <col min="14852" max="14852" width="3.88671875" style="7" bestFit="1" customWidth="1"/>
    <col min="14853" max="14853" width="32.109375" style="7" customWidth="1"/>
    <col min="14854" max="14854" width="20.109375" style="7" customWidth="1"/>
    <col min="14855" max="14855" width="5.109375" style="7" customWidth="1"/>
    <col min="14856" max="14856" width="2.44140625" style="7" customWidth="1"/>
    <col min="14857" max="15104" width="9" style="7"/>
    <col min="15105" max="15105" width="3.77734375" style="7" customWidth="1"/>
    <col min="15106" max="15106" width="13.33203125" style="7" customWidth="1"/>
    <col min="15107" max="15107" width="14.109375" style="7" customWidth="1"/>
    <col min="15108" max="15108" width="3.88671875" style="7" bestFit="1" customWidth="1"/>
    <col min="15109" max="15109" width="32.109375" style="7" customWidth="1"/>
    <col min="15110" max="15110" width="20.109375" style="7" customWidth="1"/>
    <col min="15111" max="15111" width="5.109375" style="7" customWidth="1"/>
    <col min="15112" max="15112" width="2.44140625" style="7" customWidth="1"/>
    <col min="15113" max="15360" width="9" style="7"/>
    <col min="15361" max="15361" width="3.77734375" style="7" customWidth="1"/>
    <col min="15362" max="15362" width="13.33203125" style="7" customWidth="1"/>
    <col min="15363" max="15363" width="14.109375" style="7" customWidth="1"/>
    <col min="15364" max="15364" width="3.88671875" style="7" bestFit="1" customWidth="1"/>
    <col min="15365" max="15365" width="32.109375" style="7" customWidth="1"/>
    <col min="15366" max="15366" width="20.109375" style="7" customWidth="1"/>
    <col min="15367" max="15367" width="5.109375" style="7" customWidth="1"/>
    <col min="15368" max="15368" width="2.44140625" style="7" customWidth="1"/>
    <col min="15369" max="15616" width="9" style="7"/>
    <col min="15617" max="15617" width="3.77734375" style="7" customWidth="1"/>
    <col min="15618" max="15618" width="13.33203125" style="7" customWidth="1"/>
    <col min="15619" max="15619" width="14.109375" style="7" customWidth="1"/>
    <col min="15620" max="15620" width="3.88671875" style="7" bestFit="1" customWidth="1"/>
    <col min="15621" max="15621" width="32.109375" style="7" customWidth="1"/>
    <col min="15622" max="15622" width="20.109375" style="7" customWidth="1"/>
    <col min="15623" max="15623" width="5.109375" style="7" customWidth="1"/>
    <col min="15624" max="15624" width="2.44140625" style="7" customWidth="1"/>
    <col min="15625" max="15872" width="9" style="7"/>
    <col min="15873" max="15873" width="3.77734375" style="7" customWidth="1"/>
    <col min="15874" max="15874" width="13.33203125" style="7" customWidth="1"/>
    <col min="15875" max="15875" width="14.109375" style="7" customWidth="1"/>
    <col min="15876" max="15876" width="3.88671875" style="7" bestFit="1" customWidth="1"/>
    <col min="15877" max="15877" width="32.109375" style="7" customWidth="1"/>
    <col min="15878" max="15878" width="20.109375" style="7" customWidth="1"/>
    <col min="15879" max="15879" width="5.109375" style="7" customWidth="1"/>
    <col min="15880" max="15880" width="2.44140625" style="7" customWidth="1"/>
    <col min="15881" max="16128" width="9" style="7"/>
    <col min="16129" max="16129" width="3.77734375" style="7" customWidth="1"/>
    <col min="16130" max="16130" width="13.33203125" style="7" customWidth="1"/>
    <col min="16131" max="16131" width="14.109375" style="7" customWidth="1"/>
    <col min="16132" max="16132" width="3.88671875" style="7" bestFit="1" customWidth="1"/>
    <col min="16133" max="16133" width="32.109375" style="7" customWidth="1"/>
    <col min="16134" max="16134" width="20.109375" style="7" customWidth="1"/>
    <col min="16135" max="16135" width="5.109375" style="7" customWidth="1"/>
    <col min="16136" max="16136" width="2.44140625" style="7" customWidth="1"/>
    <col min="16137" max="16384" width="9" style="7"/>
  </cols>
  <sheetData>
    <row r="1" spans="1:7" ht="20.100000000000001" customHeight="1">
      <c r="A1" s="330"/>
      <c r="B1" s="318"/>
      <c r="C1" s="318"/>
      <c r="D1" s="318"/>
      <c r="E1" s="318"/>
      <c r="F1" s="719"/>
      <c r="G1" s="720" t="s">
        <v>480</v>
      </c>
    </row>
    <row r="2" spans="1:7" ht="20.100000000000001" customHeight="1">
      <c r="A2" s="330"/>
      <c r="B2" s="318"/>
      <c r="C2" s="318"/>
      <c r="D2" s="318"/>
      <c r="E2" s="318"/>
      <c r="F2" s="318"/>
      <c r="G2" s="331"/>
    </row>
    <row r="3" spans="1:7" ht="20.100000000000001" customHeight="1">
      <c r="A3" s="330"/>
      <c r="B3" s="1327" t="s">
        <v>479</v>
      </c>
      <c r="C3" s="1327"/>
      <c r="D3" s="1327"/>
      <c r="E3" s="1327"/>
      <c r="F3" s="1327"/>
      <c r="G3" s="1327"/>
    </row>
    <row r="4" spans="1:7" ht="20.100000000000001" customHeight="1">
      <c r="A4" s="330"/>
      <c r="B4" s="1327" t="s">
        <v>478</v>
      </c>
      <c r="C4" s="1327"/>
      <c r="D4" s="1327"/>
      <c r="E4" s="1327"/>
      <c r="F4" s="1327"/>
      <c r="G4" s="1327"/>
    </row>
    <row r="5" spans="1:7" ht="20.100000000000001" customHeight="1">
      <c r="A5" s="330"/>
      <c r="B5" s="329"/>
      <c r="C5" s="329"/>
      <c r="D5" s="329"/>
      <c r="E5" s="329"/>
      <c r="F5" s="329"/>
      <c r="G5" s="329"/>
    </row>
    <row r="6" spans="1:7" ht="32.25" customHeight="1">
      <c r="A6" s="329"/>
      <c r="B6" s="1328" t="s">
        <v>477</v>
      </c>
      <c r="C6" s="1328"/>
      <c r="D6" s="1329"/>
      <c r="E6" s="1329"/>
      <c r="F6" s="1329"/>
      <c r="G6" s="1329"/>
    </row>
    <row r="7" spans="1:7" ht="32.25" customHeight="1">
      <c r="A7" s="329"/>
      <c r="B7" s="1339" t="s">
        <v>476</v>
      </c>
      <c r="C7" s="1340"/>
      <c r="D7" s="1334"/>
      <c r="E7" s="1341"/>
      <c r="F7" s="1341"/>
      <c r="G7" s="1335"/>
    </row>
    <row r="8" spans="1:7" ht="32.25" customHeight="1">
      <c r="A8" s="318"/>
      <c r="B8" s="1336" t="s">
        <v>475</v>
      </c>
      <c r="C8" s="1336"/>
      <c r="D8" s="1329" t="s">
        <v>474</v>
      </c>
      <c r="E8" s="1329"/>
      <c r="F8" s="1329"/>
      <c r="G8" s="1329"/>
    </row>
    <row r="9" spans="1:7" ht="12" customHeight="1">
      <c r="A9" s="318"/>
      <c r="B9" s="328"/>
      <c r="C9" s="328"/>
      <c r="D9" s="327"/>
      <c r="E9" s="327"/>
      <c r="F9" s="327"/>
      <c r="G9" s="327"/>
    </row>
    <row r="10" spans="1:7" ht="37.5" customHeight="1">
      <c r="A10" s="318"/>
      <c r="B10" s="1337" t="s">
        <v>473</v>
      </c>
      <c r="C10" s="1338"/>
      <c r="D10" s="1338"/>
      <c r="E10" s="1338"/>
      <c r="F10" s="721"/>
      <c r="G10" s="325" t="s">
        <v>3</v>
      </c>
    </row>
    <row r="11" spans="1:7" ht="37.5" customHeight="1">
      <c r="A11" s="318"/>
      <c r="B11" s="1330" t="s">
        <v>472</v>
      </c>
      <c r="C11" s="1331"/>
      <c r="D11" s="324" t="s">
        <v>462</v>
      </c>
      <c r="E11" s="322" t="s">
        <v>471</v>
      </c>
      <c r="F11" s="722"/>
      <c r="G11" s="325" t="s">
        <v>344</v>
      </c>
    </row>
    <row r="12" spans="1:7" ht="37.5" customHeight="1">
      <c r="A12" s="318"/>
      <c r="B12" s="1332"/>
      <c r="C12" s="1333"/>
      <c r="D12" s="324" t="s">
        <v>460</v>
      </c>
      <c r="E12" s="326" t="s">
        <v>470</v>
      </c>
      <c r="F12" s="1329" t="s">
        <v>458</v>
      </c>
      <c r="G12" s="1329"/>
    </row>
    <row r="13" spans="1:7" ht="37.5" customHeight="1">
      <c r="A13" s="318"/>
      <c r="B13" s="1330" t="s">
        <v>469</v>
      </c>
      <c r="C13" s="1331"/>
      <c r="D13" s="324" t="s">
        <v>462</v>
      </c>
      <c r="E13" s="322" t="s">
        <v>468</v>
      </c>
      <c r="F13" s="1329"/>
      <c r="G13" s="1329"/>
    </row>
    <row r="14" spans="1:7" ht="37.5" customHeight="1">
      <c r="A14" s="318"/>
      <c r="B14" s="1354"/>
      <c r="C14" s="1355"/>
      <c r="D14" s="324" t="s">
        <v>460</v>
      </c>
      <c r="E14" s="323" t="s">
        <v>467</v>
      </c>
      <c r="F14" s="1356"/>
      <c r="G14" s="1329"/>
    </row>
    <row r="15" spans="1:7" ht="37.5" customHeight="1">
      <c r="A15" s="318"/>
      <c r="B15" s="1332"/>
      <c r="C15" s="1333"/>
      <c r="D15" s="324" t="s">
        <v>466</v>
      </c>
      <c r="E15" s="323" t="s">
        <v>465</v>
      </c>
      <c r="F15" s="722"/>
      <c r="G15" s="325" t="s">
        <v>3</v>
      </c>
    </row>
    <row r="16" spans="1:7" ht="45" customHeight="1">
      <c r="A16" s="318"/>
      <c r="B16" s="1349" t="s">
        <v>464</v>
      </c>
      <c r="C16" s="1351"/>
      <c r="D16" s="1342"/>
      <c r="E16" s="1342"/>
      <c r="F16" s="1343"/>
      <c r="G16" s="1342"/>
    </row>
    <row r="17" spans="1:7" ht="45" customHeight="1">
      <c r="A17" s="318"/>
      <c r="B17" s="1330" t="s">
        <v>463</v>
      </c>
      <c r="C17" s="1331"/>
      <c r="D17" s="324" t="s">
        <v>462</v>
      </c>
      <c r="E17" s="323" t="s">
        <v>461</v>
      </c>
      <c r="F17" s="1334" t="s">
        <v>458</v>
      </c>
      <c r="G17" s="1335"/>
    </row>
    <row r="18" spans="1:7" ht="89.25" customHeight="1">
      <c r="A18" s="318"/>
      <c r="B18" s="1332"/>
      <c r="C18" s="1333"/>
      <c r="D18" s="324" t="s">
        <v>460</v>
      </c>
      <c r="E18" s="323" t="s">
        <v>459</v>
      </c>
      <c r="F18" s="1334" t="s">
        <v>458</v>
      </c>
      <c r="G18" s="1335"/>
    </row>
    <row r="19" spans="1:7" ht="9.75" customHeight="1">
      <c r="A19" s="318"/>
      <c r="B19" s="321"/>
      <c r="C19" s="321"/>
      <c r="D19" s="321"/>
      <c r="E19" s="320"/>
      <c r="F19" s="319"/>
      <c r="G19" s="319"/>
    </row>
    <row r="20" spans="1:7" ht="45" customHeight="1">
      <c r="A20" s="318"/>
      <c r="B20" s="1346" t="s">
        <v>308</v>
      </c>
      <c r="C20" s="322" t="s">
        <v>457</v>
      </c>
      <c r="D20" s="1349" t="s">
        <v>456</v>
      </c>
      <c r="E20" s="1350"/>
      <c r="F20" s="1350"/>
      <c r="G20" s="1351"/>
    </row>
    <row r="21" spans="1:7" ht="54.75" customHeight="1">
      <c r="A21" s="318"/>
      <c r="B21" s="1347"/>
      <c r="C21" s="322" t="s">
        <v>455</v>
      </c>
      <c r="D21" s="1332" t="s">
        <v>454</v>
      </c>
      <c r="E21" s="1352"/>
      <c r="F21" s="1352"/>
      <c r="G21" s="1333"/>
    </row>
    <row r="22" spans="1:7" ht="18" customHeight="1">
      <c r="A22" s="318"/>
      <c r="B22" s="1348"/>
      <c r="C22" s="322" t="s">
        <v>453</v>
      </c>
      <c r="D22" s="1332" t="s">
        <v>452</v>
      </c>
      <c r="E22" s="1352"/>
      <c r="F22" s="1352"/>
      <c r="G22" s="1333"/>
    </row>
    <row r="23" spans="1:7" ht="9" customHeight="1">
      <c r="A23" s="318"/>
      <c r="B23" s="321"/>
      <c r="C23" s="321"/>
      <c r="D23" s="321"/>
      <c r="E23" s="320"/>
      <c r="F23" s="319"/>
      <c r="G23" s="319"/>
    </row>
    <row r="24" spans="1:7" ht="24" customHeight="1">
      <c r="A24" s="318"/>
      <c r="B24" s="1344" t="s">
        <v>451</v>
      </c>
      <c r="C24" s="1344"/>
      <c r="D24" s="1344"/>
      <c r="E24" s="1344"/>
      <c r="F24" s="1344"/>
      <c r="G24" s="1344"/>
    </row>
    <row r="25" spans="1:7" ht="79.2" customHeight="1">
      <c r="A25" s="318"/>
      <c r="B25" s="1353" t="s">
        <v>450</v>
      </c>
      <c r="C25" s="1353"/>
      <c r="D25" s="1353"/>
      <c r="E25" s="1353"/>
      <c r="F25" s="1353"/>
      <c r="G25" s="1353"/>
    </row>
    <row r="26" spans="1:7" ht="48.6" customHeight="1">
      <c r="A26" s="318"/>
      <c r="B26" s="1344" t="s">
        <v>449</v>
      </c>
      <c r="C26" s="1345"/>
      <c r="D26" s="1345"/>
      <c r="E26" s="1345"/>
      <c r="F26" s="1345"/>
      <c r="G26" s="1345"/>
    </row>
  </sheetData>
  <mergeCells count="26">
    <mergeCell ref="F13:G13"/>
    <mergeCell ref="F14:G14"/>
    <mergeCell ref="B16:C16"/>
    <mergeCell ref="B26:G26"/>
    <mergeCell ref="B20:B22"/>
    <mergeCell ref="D20:G20"/>
    <mergeCell ref="D21:G21"/>
    <mergeCell ref="D22:G22"/>
    <mergeCell ref="B24:G24"/>
    <mergeCell ref="B25:G25"/>
    <mergeCell ref="B3:G3"/>
    <mergeCell ref="B4:G4"/>
    <mergeCell ref="B6:C6"/>
    <mergeCell ref="D6:G6"/>
    <mergeCell ref="B17:C18"/>
    <mergeCell ref="F17:G17"/>
    <mergeCell ref="F18:G18"/>
    <mergeCell ref="B8:C8"/>
    <mergeCell ref="D8:G8"/>
    <mergeCell ref="B10:E10"/>
    <mergeCell ref="B7:C7"/>
    <mergeCell ref="D7:G7"/>
    <mergeCell ref="D16:G16"/>
    <mergeCell ref="B11:C12"/>
    <mergeCell ref="F12:G12"/>
    <mergeCell ref="B13:C15"/>
  </mergeCells>
  <phoneticPr fontId="2"/>
  <pageMargins left="0.59055118110236227" right="0.51181102362204722" top="0.65" bottom="0.41" header="0.31496062992125984" footer="0.31496062992125984"/>
  <pageSetup paperSize="9" scale="91"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27"/>
  <sheetViews>
    <sheetView view="pageBreakPreview" zoomScaleNormal="100" zoomScaleSheetLayoutView="100" workbookViewId="0">
      <selection activeCell="B5" sqref="B5:I5"/>
    </sheetView>
  </sheetViews>
  <sheetFormatPr defaultRowHeight="13.2"/>
  <cols>
    <col min="1" max="1" width="17.33203125" style="332" customWidth="1"/>
    <col min="2" max="2" width="13.44140625" style="332" customWidth="1"/>
    <col min="3" max="3" width="16.88671875" style="332" customWidth="1"/>
    <col min="4" max="4" width="19.44140625" style="332" customWidth="1"/>
    <col min="5" max="5" width="14.109375" style="332" customWidth="1"/>
    <col min="6" max="6" width="12.21875" style="332" customWidth="1"/>
    <col min="7" max="7" width="5.5546875" style="332" customWidth="1"/>
    <col min="8" max="8" width="4" style="332" customWidth="1"/>
    <col min="9" max="9" width="11" style="332" customWidth="1"/>
    <col min="10" max="10" width="1.109375" style="332" customWidth="1"/>
    <col min="11" max="11" width="2.77734375" style="332" customWidth="1"/>
    <col min="12" max="258" width="8.88671875" style="332"/>
    <col min="259" max="259" width="1.21875" style="332" customWidth="1"/>
    <col min="260" max="261" width="17.33203125" style="332" customWidth="1"/>
    <col min="262" max="262" width="16.88671875" style="332" customWidth="1"/>
    <col min="263" max="263" width="19.44140625" style="332" customWidth="1"/>
    <col min="264" max="264" width="16.77734375" style="332" customWidth="1"/>
    <col min="265" max="265" width="16.88671875" style="332" customWidth="1"/>
    <col min="266" max="266" width="4.109375" style="332" customWidth="1"/>
    <col min="267" max="267" width="2.77734375" style="332" customWidth="1"/>
    <col min="268" max="514" width="8.88671875" style="332"/>
    <col min="515" max="515" width="1.21875" style="332" customWidth="1"/>
    <col min="516" max="517" width="17.33203125" style="332" customWidth="1"/>
    <col min="518" max="518" width="16.88671875" style="332" customWidth="1"/>
    <col min="519" max="519" width="19.44140625" style="332" customWidth="1"/>
    <col min="520" max="520" width="16.77734375" style="332" customWidth="1"/>
    <col min="521" max="521" width="16.88671875" style="332" customWidth="1"/>
    <col min="522" max="522" width="4.109375" style="332" customWidth="1"/>
    <col min="523" max="523" width="2.77734375" style="332" customWidth="1"/>
    <col min="524" max="770" width="8.88671875" style="332"/>
    <col min="771" max="771" width="1.21875" style="332" customWidth="1"/>
    <col min="772" max="773" width="17.33203125" style="332" customWidth="1"/>
    <col min="774" max="774" width="16.88671875" style="332" customWidth="1"/>
    <col min="775" max="775" width="19.44140625" style="332" customWidth="1"/>
    <col min="776" max="776" width="16.77734375" style="332" customWidth="1"/>
    <col min="777" max="777" width="16.88671875" style="332" customWidth="1"/>
    <col min="778" max="778" width="4.109375" style="332" customWidth="1"/>
    <col min="779" max="779" width="2.77734375" style="332" customWidth="1"/>
    <col min="780" max="1026" width="8.88671875" style="332"/>
    <col min="1027" max="1027" width="1.21875" style="332" customWidth="1"/>
    <col min="1028" max="1029" width="17.33203125" style="332" customWidth="1"/>
    <col min="1030" max="1030" width="16.88671875" style="332" customWidth="1"/>
    <col min="1031" max="1031" width="19.44140625" style="332" customWidth="1"/>
    <col min="1032" max="1032" width="16.77734375" style="332" customWidth="1"/>
    <col min="1033" max="1033" width="16.88671875" style="332" customWidth="1"/>
    <col min="1034" max="1034" width="4.109375" style="332" customWidth="1"/>
    <col min="1035" max="1035" width="2.77734375" style="332" customWidth="1"/>
    <col min="1036" max="1282" width="8.88671875" style="332"/>
    <col min="1283" max="1283" width="1.21875" style="332" customWidth="1"/>
    <col min="1284" max="1285" width="17.33203125" style="332" customWidth="1"/>
    <col min="1286" max="1286" width="16.88671875" style="332" customWidth="1"/>
    <col min="1287" max="1287" width="19.44140625" style="332" customWidth="1"/>
    <col min="1288" max="1288" width="16.77734375" style="332" customWidth="1"/>
    <col min="1289" max="1289" width="16.88671875" style="332" customWidth="1"/>
    <col min="1290" max="1290" width="4.109375" style="332" customWidth="1"/>
    <col min="1291" max="1291" width="2.77734375" style="332" customWidth="1"/>
    <col min="1292" max="1538" width="8.88671875" style="332"/>
    <col min="1539" max="1539" width="1.21875" style="332" customWidth="1"/>
    <col min="1540" max="1541" width="17.33203125" style="332" customWidth="1"/>
    <col min="1542" max="1542" width="16.88671875" style="332" customWidth="1"/>
    <col min="1543" max="1543" width="19.44140625" style="332" customWidth="1"/>
    <col min="1544" max="1544" width="16.77734375" style="332" customWidth="1"/>
    <col min="1545" max="1545" width="16.88671875" style="332" customWidth="1"/>
    <col min="1546" max="1546" width="4.109375" style="332" customWidth="1"/>
    <col min="1547" max="1547" width="2.77734375" style="332" customWidth="1"/>
    <col min="1548" max="1794" width="8.88671875" style="332"/>
    <col min="1795" max="1795" width="1.21875" style="332" customWidth="1"/>
    <col min="1796" max="1797" width="17.33203125" style="332" customWidth="1"/>
    <col min="1798" max="1798" width="16.88671875" style="332" customWidth="1"/>
    <col min="1799" max="1799" width="19.44140625" style="332" customWidth="1"/>
    <col min="1800" max="1800" width="16.77734375" style="332" customWidth="1"/>
    <col min="1801" max="1801" width="16.88671875" style="332" customWidth="1"/>
    <col min="1802" max="1802" width="4.109375" style="332" customWidth="1"/>
    <col min="1803" max="1803" width="2.77734375" style="332" customWidth="1"/>
    <col min="1804" max="2050" width="8.88671875" style="332"/>
    <col min="2051" max="2051" width="1.21875" style="332" customWidth="1"/>
    <col min="2052" max="2053" width="17.33203125" style="332" customWidth="1"/>
    <col min="2054" max="2054" width="16.88671875" style="332" customWidth="1"/>
    <col min="2055" max="2055" width="19.44140625" style="332" customWidth="1"/>
    <col min="2056" max="2056" width="16.77734375" style="332" customWidth="1"/>
    <col min="2057" max="2057" width="16.88671875" style="332" customWidth="1"/>
    <col min="2058" max="2058" width="4.109375" style="332" customWidth="1"/>
    <col min="2059" max="2059" width="2.77734375" style="332" customWidth="1"/>
    <col min="2060" max="2306" width="8.88671875" style="332"/>
    <col min="2307" max="2307" width="1.21875" style="332" customWidth="1"/>
    <col min="2308" max="2309" width="17.33203125" style="332" customWidth="1"/>
    <col min="2310" max="2310" width="16.88671875" style="332" customWidth="1"/>
    <col min="2311" max="2311" width="19.44140625" style="332" customWidth="1"/>
    <col min="2312" max="2312" width="16.77734375" style="332" customWidth="1"/>
    <col min="2313" max="2313" width="16.88671875" style="332" customWidth="1"/>
    <col min="2314" max="2314" width="4.109375" style="332" customWidth="1"/>
    <col min="2315" max="2315" width="2.77734375" style="332" customWidth="1"/>
    <col min="2316" max="2562" width="8.88671875" style="332"/>
    <col min="2563" max="2563" width="1.21875" style="332" customWidth="1"/>
    <col min="2564" max="2565" width="17.33203125" style="332" customWidth="1"/>
    <col min="2566" max="2566" width="16.88671875" style="332" customWidth="1"/>
    <col min="2567" max="2567" width="19.44140625" style="332" customWidth="1"/>
    <col min="2568" max="2568" width="16.77734375" style="332" customWidth="1"/>
    <col min="2569" max="2569" width="16.88671875" style="332" customWidth="1"/>
    <col min="2570" max="2570" width="4.109375" style="332" customWidth="1"/>
    <col min="2571" max="2571" width="2.77734375" style="332" customWidth="1"/>
    <col min="2572" max="2818" width="8.88671875" style="332"/>
    <col min="2819" max="2819" width="1.21875" style="332" customWidth="1"/>
    <col min="2820" max="2821" width="17.33203125" style="332" customWidth="1"/>
    <col min="2822" max="2822" width="16.88671875" style="332" customWidth="1"/>
    <col min="2823" max="2823" width="19.44140625" style="332" customWidth="1"/>
    <col min="2824" max="2824" width="16.77734375" style="332" customWidth="1"/>
    <col min="2825" max="2825" width="16.88671875" style="332" customWidth="1"/>
    <col min="2826" max="2826" width="4.109375" style="332" customWidth="1"/>
    <col min="2827" max="2827" width="2.77734375" style="332" customWidth="1"/>
    <col min="2828" max="3074" width="8.88671875" style="332"/>
    <col min="3075" max="3075" width="1.21875" style="332" customWidth="1"/>
    <col min="3076" max="3077" width="17.33203125" style="332" customWidth="1"/>
    <col min="3078" max="3078" width="16.88671875" style="332" customWidth="1"/>
    <col min="3079" max="3079" width="19.44140625" style="332" customWidth="1"/>
    <col min="3080" max="3080" width="16.77734375" style="332" customWidth="1"/>
    <col min="3081" max="3081" width="16.88671875" style="332" customWidth="1"/>
    <col min="3082" max="3082" width="4.109375" style="332" customWidth="1"/>
    <col min="3083" max="3083" width="2.77734375" style="332" customWidth="1"/>
    <col min="3084" max="3330" width="8.88671875" style="332"/>
    <col min="3331" max="3331" width="1.21875" style="332" customWidth="1"/>
    <col min="3332" max="3333" width="17.33203125" style="332" customWidth="1"/>
    <col min="3334" max="3334" width="16.88671875" style="332" customWidth="1"/>
    <col min="3335" max="3335" width="19.44140625" style="332" customWidth="1"/>
    <col min="3336" max="3336" width="16.77734375" style="332" customWidth="1"/>
    <col min="3337" max="3337" width="16.88671875" style="332" customWidth="1"/>
    <col min="3338" max="3338" width="4.109375" style="332" customWidth="1"/>
    <col min="3339" max="3339" width="2.77734375" style="332" customWidth="1"/>
    <col min="3340" max="3586" width="8.88671875" style="332"/>
    <col min="3587" max="3587" width="1.21875" style="332" customWidth="1"/>
    <col min="3588" max="3589" width="17.33203125" style="332" customWidth="1"/>
    <col min="3590" max="3590" width="16.88671875" style="332" customWidth="1"/>
    <col min="3591" max="3591" width="19.44140625" style="332" customWidth="1"/>
    <col min="3592" max="3592" width="16.77734375" style="332" customWidth="1"/>
    <col min="3593" max="3593" width="16.88671875" style="332" customWidth="1"/>
    <col min="3594" max="3594" width="4.109375" style="332" customWidth="1"/>
    <col min="3595" max="3595" width="2.77734375" style="332" customWidth="1"/>
    <col min="3596" max="3842" width="8.88671875" style="332"/>
    <col min="3843" max="3843" width="1.21875" style="332" customWidth="1"/>
    <col min="3844" max="3845" width="17.33203125" style="332" customWidth="1"/>
    <col min="3846" max="3846" width="16.88671875" style="332" customWidth="1"/>
    <col min="3847" max="3847" width="19.44140625" style="332" customWidth="1"/>
    <col min="3848" max="3848" width="16.77734375" style="332" customWidth="1"/>
    <col min="3849" max="3849" width="16.88671875" style="332" customWidth="1"/>
    <col min="3850" max="3850" width="4.109375" style="332" customWidth="1"/>
    <col min="3851" max="3851" width="2.77734375" style="332" customWidth="1"/>
    <col min="3852" max="4098" width="8.88671875" style="332"/>
    <col min="4099" max="4099" width="1.21875" style="332" customWidth="1"/>
    <col min="4100" max="4101" width="17.33203125" style="332" customWidth="1"/>
    <col min="4102" max="4102" width="16.88671875" style="332" customWidth="1"/>
    <col min="4103" max="4103" width="19.44140625" style="332" customWidth="1"/>
    <col min="4104" max="4104" width="16.77734375" style="332" customWidth="1"/>
    <col min="4105" max="4105" width="16.88671875" style="332" customWidth="1"/>
    <col min="4106" max="4106" width="4.109375" style="332" customWidth="1"/>
    <col min="4107" max="4107" width="2.77734375" style="332" customWidth="1"/>
    <col min="4108" max="4354" width="8.88671875" style="332"/>
    <col min="4355" max="4355" width="1.21875" style="332" customWidth="1"/>
    <col min="4356" max="4357" width="17.33203125" style="332" customWidth="1"/>
    <col min="4358" max="4358" width="16.88671875" style="332" customWidth="1"/>
    <col min="4359" max="4359" width="19.44140625" style="332" customWidth="1"/>
    <col min="4360" max="4360" width="16.77734375" style="332" customWidth="1"/>
    <col min="4361" max="4361" width="16.88671875" style="332" customWidth="1"/>
    <col min="4362" max="4362" width="4.109375" style="332" customWidth="1"/>
    <col min="4363" max="4363" width="2.77734375" style="332" customWidth="1"/>
    <col min="4364" max="4610" width="8.88671875" style="332"/>
    <col min="4611" max="4611" width="1.21875" style="332" customWidth="1"/>
    <col min="4612" max="4613" width="17.33203125" style="332" customWidth="1"/>
    <col min="4614" max="4614" width="16.88671875" style="332" customWidth="1"/>
    <col min="4615" max="4615" width="19.44140625" style="332" customWidth="1"/>
    <col min="4616" max="4616" width="16.77734375" style="332" customWidth="1"/>
    <col min="4617" max="4617" width="16.88671875" style="332" customWidth="1"/>
    <col min="4618" max="4618" width="4.109375" style="332" customWidth="1"/>
    <col min="4619" max="4619" width="2.77734375" style="332" customWidth="1"/>
    <col min="4620" max="4866" width="8.88671875" style="332"/>
    <col min="4867" max="4867" width="1.21875" style="332" customWidth="1"/>
    <col min="4868" max="4869" width="17.33203125" style="332" customWidth="1"/>
    <col min="4870" max="4870" width="16.88671875" style="332" customWidth="1"/>
    <col min="4871" max="4871" width="19.44140625" style="332" customWidth="1"/>
    <col min="4872" max="4872" width="16.77734375" style="332" customWidth="1"/>
    <col min="4873" max="4873" width="16.88671875" style="332" customWidth="1"/>
    <col min="4874" max="4874" width="4.109375" style="332" customWidth="1"/>
    <col min="4875" max="4875" width="2.77734375" style="332" customWidth="1"/>
    <col min="4876" max="5122" width="8.88671875" style="332"/>
    <col min="5123" max="5123" width="1.21875" style="332" customWidth="1"/>
    <col min="5124" max="5125" width="17.33203125" style="332" customWidth="1"/>
    <col min="5126" max="5126" width="16.88671875" style="332" customWidth="1"/>
    <col min="5127" max="5127" width="19.44140625" style="332" customWidth="1"/>
    <col min="5128" max="5128" width="16.77734375" style="332" customWidth="1"/>
    <col min="5129" max="5129" width="16.88671875" style="332" customWidth="1"/>
    <col min="5130" max="5130" width="4.109375" style="332" customWidth="1"/>
    <col min="5131" max="5131" width="2.77734375" style="332" customWidth="1"/>
    <col min="5132" max="5378" width="8.88671875" style="332"/>
    <col min="5379" max="5379" width="1.21875" style="332" customWidth="1"/>
    <col min="5380" max="5381" width="17.33203125" style="332" customWidth="1"/>
    <col min="5382" max="5382" width="16.88671875" style="332" customWidth="1"/>
    <col min="5383" max="5383" width="19.44140625" style="332" customWidth="1"/>
    <col min="5384" max="5384" width="16.77734375" style="332" customWidth="1"/>
    <col min="5385" max="5385" width="16.88671875" style="332" customWidth="1"/>
    <col min="5386" max="5386" width="4.109375" style="332" customWidth="1"/>
    <col min="5387" max="5387" width="2.77734375" style="332" customWidth="1"/>
    <col min="5388" max="5634" width="8.88671875" style="332"/>
    <col min="5635" max="5635" width="1.21875" style="332" customWidth="1"/>
    <col min="5636" max="5637" width="17.33203125" style="332" customWidth="1"/>
    <col min="5638" max="5638" width="16.88671875" style="332" customWidth="1"/>
    <col min="5639" max="5639" width="19.44140625" style="332" customWidth="1"/>
    <col min="5640" max="5640" width="16.77734375" style="332" customWidth="1"/>
    <col min="5641" max="5641" width="16.88671875" style="332" customWidth="1"/>
    <col min="5642" max="5642" width="4.109375" style="332" customWidth="1"/>
    <col min="5643" max="5643" width="2.77734375" style="332" customWidth="1"/>
    <col min="5644" max="5890" width="8.88671875" style="332"/>
    <col min="5891" max="5891" width="1.21875" style="332" customWidth="1"/>
    <col min="5892" max="5893" width="17.33203125" style="332" customWidth="1"/>
    <col min="5894" max="5894" width="16.88671875" style="332" customWidth="1"/>
    <col min="5895" max="5895" width="19.44140625" style="332" customWidth="1"/>
    <col min="5896" max="5896" width="16.77734375" style="332" customWidth="1"/>
    <col min="5897" max="5897" width="16.88671875" style="332" customWidth="1"/>
    <col min="5898" max="5898" width="4.109375" style="332" customWidth="1"/>
    <col min="5899" max="5899" width="2.77734375" style="332" customWidth="1"/>
    <col min="5900" max="6146" width="8.88671875" style="332"/>
    <col min="6147" max="6147" width="1.21875" style="332" customWidth="1"/>
    <col min="6148" max="6149" width="17.33203125" style="332" customWidth="1"/>
    <col min="6150" max="6150" width="16.88671875" style="332" customWidth="1"/>
    <col min="6151" max="6151" width="19.44140625" style="332" customWidth="1"/>
    <col min="6152" max="6152" width="16.77734375" style="332" customWidth="1"/>
    <col min="6153" max="6153" width="16.88671875" style="332" customWidth="1"/>
    <col min="6154" max="6154" width="4.109375" style="332" customWidth="1"/>
    <col min="6155" max="6155" width="2.77734375" style="332" customWidth="1"/>
    <col min="6156" max="6402" width="8.88671875" style="332"/>
    <col min="6403" max="6403" width="1.21875" style="332" customWidth="1"/>
    <col min="6404" max="6405" width="17.33203125" style="332" customWidth="1"/>
    <col min="6406" max="6406" width="16.88671875" style="332" customWidth="1"/>
    <col min="6407" max="6407" width="19.44140625" style="332" customWidth="1"/>
    <col min="6408" max="6408" width="16.77734375" style="332" customWidth="1"/>
    <col min="6409" max="6409" width="16.88671875" style="332" customWidth="1"/>
    <col min="6410" max="6410" width="4.109375" style="332" customWidth="1"/>
    <col min="6411" max="6411" width="2.77734375" style="332" customWidth="1"/>
    <col min="6412" max="6658" width="8.88671875" style="332"/>
    <col min="6659" max="6659" width="1.21875" style="332" customWidth="1"/>
    <col min="6660" max="6661" width="17.33203125" style="332" customWidth="1"/>
    <col min="6662" max="6662" width="16.88671875" style="332" customWidth="1"/>
    <col min="6663" max="6663" width="19.44140625" style="332" customWidth="1"/>
    <col min="6664" max="6664" width="16.77734375" style="332" customWidth="1"/>
    <col min="6665" max="6665" width="16.88671875" style="332" customWidth="1"/>
    <col min="6666" max="6666" width="4.109375" style="332" customWidth="1"/>
    <col min="6667" max="6667" width="2.77734375" style="332" customWidth="1"/>
    <col min="6668" max="6914" width="8.88671875" style="332"/>
    <col min="6915" max="6915" width="1.21875" style="332" customWidth="1"/>
    <col min="6916" max="6917" width="17.33203125" style="332" customWidth="1"/>
    <col min="6918" max="6918" width="16.88671875" style="332" customWidth="1"/>
    <col min="6919" max="6919" width="19.44140625" style="332" customWidth="1"/>
    <col min="6920" max="6920" width="16.77734375" style="332" customWidth="1"/>
    <col min="6921" max="6921" width="16.88671875" style="332" customWidth="1"/>
    <col min="6922" max="6922" width="4.109375" style="332" customWidth="1"/>
    <col min="6923" max="6923" width="2.77734375" style="332" customWidth="1"/>
    <col min="6924" max="7170" width="8.88671875" style="332"/>
    <col min="7171" max="7171" width="1.21875" style="332" customWidth="1"/>
    <col min="7172" max="7173" width="17.33203125" style="332" customWidth="1"/>
    <col min="7174" max="7174" width="16.88671875" style="332" customWidth="1"/>
    <col min="7175" max="7175" width="19.44140625" style="332" customWidth="1"/>
    <col min="7176" max="7176" width="16.77734375" style="332" customWidth="1"/>
    <col min="7177" max="7177" width="16.88671875" style="332" customWidth="1"/>
    <col min="7178" max="7178" width="4.109375" style="332" customWidth="1"/>
    <col min="7179" max="7179" width="2.77734375" style="332" customWidth="1"/>
    <col min="7180" max="7426" width="8.88671875" style="332"/>
    <col min="7427" max="7427" width="1.21875" style="332" customWidth="1"/>
    <col min="7428" max="7429" width="17.33203125" style="332" customWidth="1"/>
    <col min="7430" max="7430" width="16.88671875" style="332" customWidth="1"/>
    <col min="7431" max="7431" width="19.44140625" style="332" customWidth="1"/>
    <col min="7432" max="7432" width="16.77734375" style="332" customWidth="1"/>
    <col min="7433" max="7433" width="16.88671875" style="332" customWidth="1"/>
    <col min="7434" max="7434" width="4.109375" style="332" customWidth="1"/>
    <col min="7435" max="7435" width="2.77734375" style="332" customWidth="1"/>
    <col min="7436" max="7682" width="8.88671875" style="332"/>
    <col min="7683" max="7683" width="1.21875" style="332" customWidth="1"/>
    <col min="7684" max="7685" width="17.33203125" style="332" customWidth="1"/>
    <col min="7686" max="7686" width="16.88671875" style="332" customWidth="1"/>
    <col min="7687" max="7687" width="19.44140625" style="332" customWidth="1"/>
    <col min="7688" max="7688" width="16.77734375" style="332" customWidth="1"/>
    <col min="7689" max="7689" width="16.88671875" style="332" customWidth="1"/>
    <col min="7690" max="7690" width="4.109375" style="332" customWidth="1"/>
    <col min="7691" max="7691" width="2.77734375" style="332" customWidth="1"/>
    <col min="7692" max="7938" width="8.88671875" style="332"/>
    <col min="7939" max="7939" width="1.21875" style="332" customWidth="1"/>
    <col min="7940" max="7941" width="17.33203125" style="332" customWidth="1"/>
    <col min="7942" max="7942" width="16.88671875" style="332" customWidth="1"/>
    <col min="7943" max="7943" width="19.44140625" style="332" customWidth="1"/>
    <col min="7944" max="7944" width="16.77734375" style="332" customWidth="1"/>
    <col min="7945" max="7945" width="16.88671875" style="332" customWidth="1"/>
    <col min="7946" max="7946" width="4.109375" style="332" customWidth="1"/>
    <col min="7947" max="7947" width="2.77734375" style="332" customWidth="1"/>
    <col min="7948" max="8194" width="8.88671875" style="332"/>
    <col min="8195" max="8195" width="1.21875" style="332" customWidth="1"/>
    <col min="8196" max="8197" width="17.33203125" style="332" customWidth="1"/>
    <col min="8198" max="8198" width="16.88671875" style="332" customWidth="1"/>
    <col min="8199" max="8199" width="19.44140625" style="332" customWidth="1"/>
    <col min="8200" max="8200" width="16.77734375" style="332" customWidth="1"/>
    <col min="8201" max="8201" width="16.88671875" style="332" customWidth="1"/>
    <col min="8202" max="8202" width="4.109375" style="332" customWidth="1"/>
    <col min="8203" max="8203" width="2.77734375" style="332" customWidth="1"/>
    <col min="8204" max="8450" width="8.88671875" style="332"/>
    <col min="8451" max="8451" width="1.21875" style="332" customWidth="1"/>
    <col min="8452" max="8453" width="17.33203125" style="332" customWidth="1"/>
    <col min="8454" max="8454" width="16.88671875" style="332" customWidth="1"/>
    <col min="8455" max="8455" width="19.44140625" style="332" customWidth="1"/>
    <col min="8456" max="8456" width="16.77734375" style="332" customWidth="1"/>
    <col min="8457" max="8457" width="16.88671875" style="332" customWidth="1"/>
    <col min="8458" max="8458" width="4.109375" style="332" customWidth="1"/>
    <col min="8459" max="8459" width="2.77734375" style="332" customWidth="1"/>
    <col min="8460" max="8706" width="8.88671875" style="332"/>
    <col min="8707" max="8707" width="1.21875" style="332" customWidth="1"/>
    <col min="8708" max="8709" width="17.33203125" style="332" customWidth="1"/>
    <col min="8710" max="8710" width="16.88671875" style="332" customWidth="1"/>
    <col min="8711" max="8711" width="19.44140625" style="332" customWidth="1"/>
    <col min="8712" max="8712" width="16.77734375" style="332" customWidth="1"/>
    <col min="8713" max="8713" width="16.88671875" style="332" customWidth="1"/>
    <col min="8714" max="8714" width="4.109375" style="332" customWidth="1"/>
    <col min="8715" max="8715" width="2.77734375" style="332" customWidth="1"/>
    <col min="8716" max="8962" width="8.88671875" style="332"/>
    <col min="8963" max="8963" width="1.21875" style="332" customWidth="1"/>
    <col min="8964" max="8965" width="17.33203125" style="332" customWidth="1"/>
    <col min="8966" max="8966" width="16.88671875" style="332" customWidth="1"/>
    <col min="8967" max="8967" width="19.44140625" style="332" customWidth="1"/>
    <col min="8968" max="8968" width="16.77734375" style="332" customWidth="1"/>
    <col min="8969" max="8969" width="16.88671875" style="332" customWidth="1"/>
    <col min="8970" max="8970" width="4.109375" style="332" customWidth="1"/>
    <col min="8971" max="8971" width="2.77734375" style="332" customWidth="1"/>
    <col min="8972" max="9218" width="8.88671875" style="332"/>
    <col min="9219" max="9219" width="1.21875" style="332" customWidth="1"/>
    <col min="9220" max="9221" width="17.33203125" style="332" customWidth="1"/>
    <col min="9222" max="9222" width="16.88671875" style="332" customWidth="1"/>
    <col min="9223" max="9223" width="19.44140625" style="332" customWidth="1"/>
    <col min="9224" max="9224" width="16.77734375" style="332" customWidth="1"/>
    <col min="9225" max="9225" width="16.88671875" style="332" customWidth="1"/>
    <col min="9226" max="9226" width="4.109375" style="332" customWidth="1"/>
    <col min="9227" max="9227" width="2.77734375" style="332" customWidth="1"/>
    <col min="9228" max="9474" width="8.88671875" style="332"/>
    <col min="9475" max="9475" width="1.21875" style="332" customWidth="1"/>
    <col min="9476" max="9477" width="17.33203125" style="332" customWidth="1"/>
    <col min="9478" max="9478" width="16.88671875" style="332" customWidth="1"/>
    <col min="9479" max="9479" width="19.44140625" style="332" customWidth="1"/>
    <col min="9480" max="9480" width="16.77734375" style="332" customWidth="1"/>
    <col min="9481" max="9481" width="16.88671875" style="332" customWidth="1"/>
    <col min="9482" max="9482" width="4.109375" style="332" customWidth="1"/>
    <col min="9483" max="9483" width="2.77734375" style="332" customWidth="1"/>
    <col min="9484" max="9730" width="8.88671875" style="332"/>
    <col min="9731" max="9731" width="1.21875" style="332" customWidth="1"/>
    <col min="9732" max="9733" width="17.33203125" style="332" customWidth="1"/>
    <col min="9734" max="9734" width="16.88671875" style="332" customWidth="1"/>
    <col min="9735" max="9735" width="19.44140625" style="332" customWidth="1"/>
    <col min="9736" max="9736" width="16.77734375" style="332" customWidth="1"/>
    <col min="9737" max="9737" width="16.88671875" style="332" customWidth="1"/>
    <col min="9738" max="9738" width="4.109375" style="332" customWidth="1"/>
    <col min="9739" max="9739" width="2.77734375" style="332" customWidth="1"/>
    <col min="9740" max="9986" width="8.88671875" style="332"/>
    <col min="9987" max="9987" width="1.21875" style="332" customWidth="1"/>
    <col min="9988" max="9989" width="17.33203125" style="332" customWidth="1"/>
    <col min="9990" max="9990" width="16.88671875" style="332" customWidth="1"/>
    <col min="9991" max="9991" width="19.44140625" style="332" customWidth="1"/>
    <col min="9992" max="9992" width="16.77734375" style="332" customWidth="1"/>
    <col min="9993" max="9993" width="16.88671875" style="332" customWidth="1"/>
    <col min="9994" max="9994" width="4.109375" style="332" customWidth="1"/>
    <col min="9995" max="9995" width="2.77734375" style="332" customWidth="1"/>
    <col min="9996" max="10242" width="8.88671875" style="332"/>
    <col min="10243" max="10243" width="1.21875" style="332" customWidth="1"/>
    <col min="10244" max="10245" width="17.33203125" style="332" customWidth="1"/>
    <col min="10246" max="10246" width="16.88671875" style="332" customWidth="1"/>
    <col min="10247" max="10247" width="19.44140625" style="332" customWidth="1"/>
    <col min="10248" max="10248" width="16.77734375" style="332" customWidth="1"/>
    <col min="10249" max="10249" width="16.88671875" style="332" customWidth="1"/>
    <col min="10250" max="10250" width="4.109375" style="332" customWidth="1"/>
    <col min="10251" max="10251" width="2.77734375" style="332" customWidth="1"/>
    <col min="10252" max="10498" width="8.88671875" style="332"/>
    <col min="10499" max="10499" width="1.21875" style="332" customWidth="1"/>
    <col min="10500" max="10501" width="17.33203125" style="332" customWidth="1"/>
    <col min="10502" max="10502" width="16.88671875" style="332" customWidth="1"/>
    <col min="10503" max="10503" width="19.44140625" style="332" customWidth="1"/>
    <col min="10504" max="10504" width="16.77734375" style="332" customWidth="1"/>
    <col min="10505" max="10505" width="16.88671875" style="332" customWidth="1"/>
    <col min="10506" max="10506" width="4.109375" style="332" customWidth="1"/>
    <col min="10507" max="10507" width="2.77734375" style="332" customWidth="1"/>
    <col min="10508" max="10754" width="8.88671875" style="332"/>
    <col min="10755" max="10755" width="1.21875" style="332" customWidth="1"/>
    <col min="10756" max="10757" width="17.33203125" style="332" customWidth="1"/>
    <col min="10758" max="10758" width="16.88671875" style="332" customWidth="1"/>
    <col min="10759" max="10759" width="19.44140625" style="332" customWidth="1"/>
    <col min="10760" max="10760" width="16.77734375" style="332" customWidth="1"/>
    <col min="10761" max="10761" width="16.88671875" style="332" customWidth="1"/>
    <col min="10762" max="10762" width="4.109375" style="332" customWidth="1"/>
    <col min="10763" max="10763" width="2.77734375" style="332" customWidth="1"/>
    <col min="10764" max="11010" width="8.88671875" style="332"/>
    <col min="11011" max="11011" width="1.21875" style="332" customWidth="1"/>
    <col min="11012" max="11013" width="17.33203125" style="332" customWidth="1"/>
    <col min="11014" max="11014" width="16.88671875" style="332" customWidth="1"/>
    <col min="11015" max="11015" width="19.44140625" style="332" customWidth="1"/>
    <col min="11016" max="11016" width="16.77734375" style="332" customWidth="1"/>
    <col min="11017" max="11017" width="16.88671875" style="332" customWidth="1"/>
    <col min="11018" max="11018" width="4.109375" style="332" customWidth="1"/>
    <col min="11019" max="11019" width="2.77734375" style="332" customWidth="1"/>
    <col min="11020" max="11266" width="8.88671875" style="332"/>
    <col min="11267" max="11267" width="1.21875" style="332" customWidth="1"/>
    <col min="11268" max="11269" width="17.33203125" style="332" customWidth="1"/>
    <col min="11270" max="11270" width="16.88671875" style="332" customWidth="1"/>
    <col min="11271" max="11271" width="19.44140625" style="332" customWidth="1"/>
    <col min="11272" max="11272" width="16.77734375" style="332" customWidth="1"/>
    <col min="11273" max="11273" width="16.88671875" style="332" customWidth="1"/>
    <col min="11274" max="11274" width="4.109375" style="332" customWidth="1"/>
    <col min="11275" max="11275" width="2.77734375" style="332" customWidth="1"/>
    <col min="11276" max="11522" width="8.88671875" style="332"/>
    <col min="11523" max="11523" width="1.21875" style="332" customWidth="1"/>
    <col min="11524" max="11525" width="17.33203125" style="332" customWidth="1"/>
    <col min="11526" max="11526" width="16.88671875" style="332" customWidth="1"/>
    <col min="11527" max="11527" width="19.44140625" style="332" customWidth="1"/>
    <col min="11528" max="11528" width="16.77734375" style="332" customWidth="1"/>
    <col min="11529" max="11529" width="16.88671875" style="332" customWidth="1"/>
    <col min="11530" max="11530" width="4.109375" style="332" customWidth="1"/>
    <col min="11531" max="11531" width="2.77734375" style="332" customWidth="1"/>
    <col min="11532" max="11778" width="8.88671875" style="332"/>
    <col min="11779" max="11779" width="1.21875" style="332" customWidth="1"/>
    <col min="11780" max="11781" width="17.33203125" style="332" customWidth="1"/>
    <col min="11782" max="11782" width="16.88671875" style="332" customWidth="1"/>
    <col min="11783" max="11783" width="19.44140625" style="332" customWidth="1"/>
    <col min="11784" max="11784" width="16.77734375" style="332" customWidth="1"/>
    <col min="11785" max="11785" width="16.88671875" style="332" customWidth="1"/>
    <col min="11786" max="11786" width="4.109375" style="332" customWidth="1"/>
    <col min="11787" max="11787" width="2.77734375" style="332" customWidth="1"/>
    <col min="11788" max="12034" width="8.88671875" style="332"/>
    <col min="12035" max="12035" width="1.21875" style="332" customWidth="1"/>
    <col min="12036" max="12037" width="17.33203125" style="332" customWidth="1"/>
    <col min="12038" max="12038" width="16.88671875" style="332" customWidth="1"/>
    <col min="12039" max="12039" width="19.44140625" style="332" customWidth="1"/>
    <col min="12040" max="12040" width="16.77734375" style="332" customWidth="1"/>
    <col min="12041" max="12041" width="16.88671875" style="332" customWidth="1"/>
    <col min="12042" max="12042" width="4.109375" style="332" customWidth="1"/>
    <col min="12043" max="12043" width="2.77734375" style="332" customWidth="1"/>
    <col min="12044" max="12290" width="8.88671875" style="332"/>
    <col min="12291" max="12291" width="1.21875" style="332" customWidth="1"/>
    <col min="12292" max="12293" width="17.33203125" style="332" customWidth="1"/>
    <col min="12294" max="12294" width="16.88671875" style="332" customWidth="1"/>
    <col min="12295" max="12295" width="19.44140625" style="332" customWidth="1"/>
    <col min="12296" max="12296" width="16.77734375" style="332" customWidth="1"/>
    <col min="12297" max="12297" width="16.88671875" style="332" customWidth="1"/>
    <col min="12298" max="12298" width="4.109375" style="332" customWidth="1"/>
    <col min="12299" max="12299" width="2.77734375" style="332" customWidth="1"/>
    <col min="12300" max="12546" width="8.88671875" style="332"/>
    <col min="12547" max="12547" width="1.21875" style="332" customWidth="1"/>
    <col min="12548" max="12549" width="17.33203125" style="332" customWidth="1"/>
    <col min="12550" max="12550" width="16.88671875" style="332" customWidth="1"/>
    <col min="12551" max="12551" width="19.44140625" style="332" customWidth="1"/>
    <col min="12552" max="12552" width="16.77734375" style="332" customWidth="1"/>
    <col min="12553" max="12553" width="16.88671875" style="332" customWidth="1"/>
    <col min="12554" max="12554" width="4.109375" style="332" customWidth="1"/>
    <col min="12555" max="12555" width="2.77734375" style="332" customWidth="1"/>
    <col min="12556" max="12802" width="8.88671875" style="332"/>
    <col min="12803" max="12803" width="1.21875" style="332" customWidth="1"/>
    <col min="12804" max="12805" width="17.33203125" style="332" customWidth="1"/>
    <col min="12806" max="12806" width="16.88671875" style="332" customWidth="1"/>
    <col min="12807" max="12807" width="19.44140625" style="332" customWidth="1"/>
    <col min="12808" max="12808" width="16.77734375" style="332" customWidth="1"/>
    <col min="12809" max="12809" width="16.88671875" style="332" customWidth="1"/>
    <col min="12810" max="12810" width="4.109375" style="332" customWidth="1"/>
    <col min="12811" max="12811" width="2.77734375" style="332" customWidth="1"/>
    <col min="12812" max="13058" width="8.88671875" style="332"/>
    <col min="13059" max="13059" width="1.21875" style="332" customWidth="1"/>
    <col min="13060" max="13061" width="17.33203125" style="332" customWidth="1"/>
    <col min="13062" max="13062" width="16.88671875" style="332" customWidth="1"/>
    <col min="13063" max="13063" width="19.44140625" style="332" customWidth="1"/>
    <col min="13064" max="13064" width="16.77734375" style="332" customWidth="1"/>
    <col min="13065" max="13065" width="16.88671875" style="332" customWidth="1"/>
    <col min="13066" max="13066" width="4.109375" style="332" customWidth="1"/>
    <col min="13067" max="13067" width="2.77734375" style="332" customWidth="1"/>
    <col min="13068" max="13314" width="8.88671875" style="332"/>
    <col min="13315" max="13315" width="1.21875" style="332" customWidth="1"/>
    <col min="13316" max="13317" width="17.33203125" style="332" customWidth="1"/>
    <col min="13318" max="13318" width="16.88671875" style="332" customWidth="1"/>
    <col min="13319" max="13319" width="19.44140625" style="332" customWidth="1"/>
    <col min="13320" max="13320" width="16.77734375" style="332" customWidth="1"/>
    <col min="13321" max="13321" width="16.88671875" style="332" customWidth="1"/>
    <col min="13322" max="13322" width="4.109375" style="332" customWidth="1"/>
    <col min="13323" max="13323" width="2.77734375" style="332" customWidth="1"/>
    <col min="13324" max="13570" width="8.88671875" style="332"/>
    <col min="13571" max="13571" width="1.21875" style="332" customWidth="1"/>
    <col min="13572" max="13573" width="17.33203125" style="332" customWidth="1"/>
    <col min="13574" max="13574" width="16.88671875" style="332" customWidth="1"/>
    <col min="13575" max="13575" width="19.44140625" style="332" customWidth="1"/>
    <col min="13576" max="13576" width="16.77734375" style="332" customWidth="1"/>
    <col min="13577" max="13577" width="16.88671875" style="332" customWidth="1"/>
    <col min="13578" max="13578" width="4.109375" style="332" customWidth="1"/>
    <col min="13579" max="13579" width="2.77734375" style="332" customWidth="1"/>
    <col min="13580" max="13826" width="8.88671875" style="332"/>
    <col min="13827" max="13827" width="1.21875" style="332" customWidth="1"/>
    <col min="13828" max="13829" width="17.33203125" style="332" customWidth="1"/>
    <col min="13830" max="13830" width="16.88671875" style="332" customWidth="1"/>
    <col min="13831" max="13831" width="19.44140625" style="332" customWidth="1"/>
    <col min="13832" max="13832" width="16.77734375" style="332" customWidth="1"/>
    <col min="13833" max="13833" width="16.88671875" style="332" customWidth="1"/>
    <col min="13834" max="13834" width="4.109375" style="332" customWidth="1"/>
    <col min="13835" max="13835" width="2.77734375" style="332" customWidth="1"/>
    <col min="13836" max="14082" width="8.88671875" style="332"/>
    <col min="14083" max="14083" width="1.21875" style="332" customWidth="1"/>
    <col min="14084" max="14085" width="17.33203125" style="332" customWidth="1"/>
    <col min="14086" max="14086" width="16.88671875" style="332" customWidth="1"/>
    <col min="14087" max="14087" width="19.44140625" style="332" customWidth="1"/>
    <col min="14088" max="14088" width="16.77734375" style="332" customWidth="1"/>
    <col min="14089" max="14089" width="16.88671875" style="332" customWidth="1"/>
    <col min="14090" max="14090" width="4.109375" style="332" customWidth="1"/>
    <col min="14091" max="14091" width="2.77734375" style="332" customWidth="1"/>
    <col min="14092" max="14338" width="8.88671875" style="332"/>
    <col min="14339" max="14339" width="1.21875" style="332" customWidth="1"/>
    <col min="14340" max="14341" width="17.33203125" style="332" customWidth="1"/>
    <col min="14342" max="14342" width="16.88671875" style="332" customWidth="1"/>
    <col min="14343" max="14343" width="19.44140625" style="332" customWidth="1"/>
    <col min="14344" max="14344" width="16.77734375" style="332" customWidth="1"/>
    <col min="14345" max="14345" width="16.88671875" style="332" customWidth="1"/>
    <col min="14346" max="14346" width="4.109375" style="332" customWidth="1"/>
    <col min="14347" max="14347" width="2.77734375" style="332" customWidth="1"/>
    <col min="14348" max="14594" width="8.88671875" style="332"/>
    <col min="14595" max="14595" width="1.21875" style="332" customWidth="1"/>
    <col min="14596" max="14597" width="17.33203125" style="332" customWidth="1"/>
    <col min="14598" max="14598" width="16.88671875" style="332" customWidth="1"/>
    <col min="14599" max="14599" width="19.44140625" style="332" customWidth="1"/>
    <col min="14600" max="14600" width="16.77734375" style="332" customWidth="1"/>
    <col min="14601" max="14601" width="16.88671875" style="332" customWidth="1"/>
    <col min="14602" max="14602" width="4.109375" style="332" customWidth="1"/>
    <col min="14603" max="14603" width="2.77734375" style="332" customWidth="1"/>
    <col min="14604" max="14850" width="8.88671875" style="332"/>
    <col min="14851" max="14851" width="1.21875" style="332" customWidth="1"/>
    <col min="14852" max="14853" width="17.33203125" style="332" customWidth="1"/>
    <col min="14854" max="14854" width="16.88671875" style="332" customWidth="1"/>
    <col min="14855" max="14855" width="19.44140625" style="332" customWidth="1"/>
    <col min="14856" max="14856" width="16.77734375" style="332" customWidth="1"/>
    <col min="14857" max="14857" width="16.88671875" style="332" customWidth="1"/>
    <col min="14858" max="14858" width="4.109375" style="332" customWidth="1"/>
    <col min="14859" max="14859" width="2.77734375" style="332" customWidth="1"/>
    <col min="14860" max="15106" width="8.88671875" style="332"/>
    <col min="15107" max="15107" width="1.21875" style="332" customWidth="1"/>
    <col min="15108" max="15109" width="17.33203125" style="332" customWidth="1"/>
    <col min="15110" max="15110" width="16.88671875" style="332" customWidth="1"/>
    <col min="15111" max="15111" width="19.44140625" style="332" customWidth="1"/>
    <col min="15112" max="15112" width="16.77734375" style="332" customWidth="1"/>
    <col min="15113" max="15113" width="16.88671875" style="332" customWidth="1"/>
    <col min="15114" max="15114" width="4.109375" style="332" customWidth="1"/>
    <col min="15115" max="15115" width="2.77734375" style="332" customWidth="1"/>
    <col min="15116" max="15362" width="8.88671875" style="332"/>
    <col min="15363" max="15363" width="1.21875" style="332" customWidth="1"/>
    <col min="15364" max="15365" width="17.33203125" style="332" customWidth="1"/>
    <col min="15366" max="15366" width="16.88671875" style="332" customWidth="1"/>
    <col min="15367" max="15367" width="19.44140625" style="332" customWidth="1"/>
    <col min="15368" max="15368" width="16.77734375" style="332" customWidth="1"/>
    <col min="15369" max="15369" width="16.88671875" style="332" customWidth="1"/>
    <col min="15370" max="15370" width="4.109375" style="332" customWidth="1"/>
    <col min="15371" max="15371" width="2.77734375" style="332" customWidth="1"/>
    <col min="15372" max="15618" width="8.88671875" style="332"/>
    <col min="15619" max="15619" width="1.21875" style="332" customWidth="1"/>
    <col min="15620" max="15621" width="17.33203125" style="332" customWidth="1"/>
    <col min="15622" max="15622" width="16.88671875" style="332" customWidth="1"/>
    <col min="15623" max="15623" width="19.44140625" style="332" customWidth="1"/>
    <col min="15624" max="15624" width="16.77734375" style="332" customWidth="1"/>
    <col min="15625" max="15625" width="16.88671875" style="332" customWidth="1"/>
    <col min="15626" max="15626" width="4.109375" style="332" customWidth="1"/>
    <col min="15627" max="15627" width="2.77734375" style="332" customWidth="1"/>
    <col min="15628" max="15874" width="8.88671875" style="332"/>
    <col min="15875" max="15875" width="1.21875" style="332" customWidth="1"/>
    <col min="15876" max="15877" width="17.33203125" style="332" customWidth="1"/>
    <col min="15878" max="15878" width="16.88671875" style="332" customWidth="1"/>
    <col min="15879" max="15879" width="19.44140625" style="332" customWidth="1"/>
    <col min="15880" max="15880" width="16.77734375" style="332" customWidth="1"/>
    <col min="15881" max="15881" width="16.88671875" style="332" customWidth="1"/>
    <col min="15882" max="15882" width="4.109375" style="332" customWidth="1"/>
    <col min="15883" max="15883" width="2.77734375" style="332" customWidth="1"/>
    <col min="15884" max="16130" width="8.88671875" style="332"/>
    <col min="16131" max="16131" width="1.21875" style="332" customWidth="1"/>
    <col min="16132" max="16133" width="17.33203125" style="332" customWidth="1"/>
    <col min="16134" max="16134" width="16.88671875" style="332" customWidth="1"/>
    <col min="16135" max="16135" width="19.44140625" style="332" customWidth="1"/>
    <col min="16136" max="16136" width="16.77734375" style="332" customWidth="1"/>
    <col min="16137" max="16137" width="16.88671875" style="332" customWidth="1"/>
    <col min="16138" max="16138" width="4.109375" style="332" customWidth="1"/>
    <col min="16139" max="16139" width="2.77734375" style="332" customWidth="1"/>
    <col min="16140" max="16383" width="8.88671875" style="332"/>
    <col min="16384" max="16384" width="10" style="332" customWidth="1"/>
  </cols>
  <sheetData>
    <row r="1" spans="1:10" ht="20.100000000000001" customHeight="1">
      <c r="A1" s="340" t="s">
        <v>497</v>
      </c>
      <c r="B1" s="202"/>
      <c r="C1" s="202"/>
      <c r="D1" s="202"/>
      <c r="E1" s="202"/>
      <c r="F1" s="202"/>
      <c r="G1" s="202"/>
      <c r="H1" s="202"/>
      <c r="I1" s="202"/>
    </row>
    <row r="2" spans="1:10" ht="20.100000000000001" customHeight="1">
      <c r="B2" s="202"/>
      <c r="C2" s="202"/>
      <c r="D2" s="202"/>
      <c r="E2" s="202"/>
      <c r="F2" s="202"/>
      <c r="G2" s="723"/>
      <c r="H2" s="723"/>
      <c r="I2" s="724" t="s">
        <v>303</v>
      </c>
    </row>
    <row r="3" spans="1:10" ht="20.100000000000001" customHeight="1">
      <c r="A3" s="1357" t="s">
        <v>496</v>
      </c>
      <c r="B3" s="1357"/>
      <c r="C3" s="1357"/>
      <c r="D3" s="1357"/>
      <c r="E3" s="1357"/>
      <c r="F3" s="1357"/>
      <c r="G3" s="1357"/>
      <c r="H3" s="1357"/>
      <c r="I3" s="1357"/>
    </row>
    <row r="4" spans="1:10" ht="12.6" customHeight="1">
      <c r="A4" s="224"/>
      <c r="B4" s="224"/>
      <c r="C4" s="224"/>
      <c r="D4" s="224"/>
      <c r="E4" s="224"/>
      <c r="F4" s="224"/>
      <c r="G4" s="224"/>
      <c r="H4" s="224"/>
      <c r="I4" s="224"/>
    </row>
    <row r="5" spans="1:10" ht="43.5" customHeight="1">
      <c r="A5" s="339" t="s">
        <v>495</v>
      </c>
      <c r="B5" s="1364"/>
      <c r="C5" s="1365"/>
      <c r="D5" s="1365"/>
      <c r="E5" s="1365"/>
      <c r="F5" s="1365"/>
      <c r="G5" s="1365"/>
      <c r="H5" s="1365"/>
      <c r="I5" s="1366"/>
    </row>
    <row r="6" spans="1:10" ht="43.5" customHeight="1">
      <c r="A6" s="338" t="s">
        <v>13</v>
      </c>
      <c r="B6" s="1367" t="s">
        <v>494</v>
      </c>
      <c r="C6" s="1367"/>
      <c r="D6" s="1367"/>
      <c r="E6" s="1367"/>
      <c r="F6" s="1367"/>
      <c r="G6" s="1367"/>
      <c r="H6" s="1367"/>
      <c r="I6" s="1367"/>
      <c r="J6" s="334"/>
    </row>
    <row r="7" spans="1:10" ht="18.75" customHeight="1">
      <c r="A7" s="1388" t="s">
        <v>493</v>
      </c>
      <c r="B7" s="1371" t="s">
        <v>492</v>
      </c>
      <c r="C7" s="1372"/>
      <c r="D7" s="1372"/>
      <c r="E7" s="1372"/>
      <c r="F7" s="1392"/>
      <c r="G7" s="1382" t="s">
        <v>377</v>
      </c>
      <c r="H7" s="1383"/>
      <c r="I7" s="1384"/>
      <c r="J7" s="334"/>
    </row>
    <row r="8" spans="1:10" ht="34.799999999999997" customHeight="1">
      <c r="A8" s="1389"/>
      <c r="B8" s="1359"/>
      <c r="C8" s="1360"/>
      <c r="D8" s="1360"/>
      <c r="E8" s="1360"/>
      <c r="F8" s="1361"/>
      <c r="G8" s="1364"/>
      <c r="H8" s="1365"/>
      <c r="I8" s="1366"/>
      <c r="J8" s="334"/>
    </row>
    <row r="9" spans="1:10" ht="19.5" customHeight="1">
      <c r="A9" s="1368" t="s">
        <v>491</v>
      </c>
      <c r="B9" s="1371" t="s">
        <v>490</v>
      </c>
      <c r="C9" s="1372"/>
      <c r="D9" s="1372"/>
      <c r="E9" s="1372"/>
      <c r="F9" s="1372"/>
      <c r="G9" s="1372"/>
      <c r="H9" s="1372"/>
      <c r="I9" s="1372"/>
      <c r="J9" s="334"/>
    </row>
    <row r="10" spans="1:10" ht="40.5" customHeight="1">
      <c r="A10" s="1369"/>
      <c r="B10" s="336" t="s">
        <v>90</v>
      </c>
      <c r="C10" s="336" t="s">
        <v>10</v>
      </c>
      <c r="D10" s="1362" t="s">
        <v>488</v>
      </c>
      <c r="E10" s="1362"/>
      <c r="F10" s="1362"/>
      <c r="G10" s="1363" t="s">
        <v>381</v>
      </c>
      <c r="H10" s="1363"/>
      <c r="I10" s="335" t="s">
        <v>380</v>
      </c>
      <c r="J10" s="337"/>
    </row>
    <row r="11" spans="1:10" ht="19.5" customHeight="1">
      <c r="A11" s="1369"/>
      <c r="B11" s="725"/>
      <c r="C11" s="725"/>
      <c r="D11" s="1358"/>
      <c r="E11" s="1358"/>
      <c r="F11" s="1358"/>
      <c r="G11" s="726"/>
      <c r="H11" s="333" t="s">
        <v>379</v>
      </c>
      <c r="I11" s="726"/>
    </row>
    <row r="12" spans="1:10" ht="19.5" customHeight="1">
      <c r="A12" s="1369"/>
      <c r="B12" s="725"/>
      <c r="C12" s="725"/>
      <c r="D12" s="1358"/>
      <c r="E12" s="1358"/>
      <c r="F12" s="1358"/>
      <c r="G12" s="726"/>
      <c r="H12" s="333" t="s">
        <v>379</v>
      </c>
      <c r="I12" s="726"/>
      <c r="J12" s="337"/>
    </row>
    <row r="13" spans="1:10" ht="19.5" customHeight="1">
      <c r="A13" s="1369"/>
      <c r="B13" s="725"/>
      <c r="C13" s="725"/>
      <c r="D13" s="1358"/>
      <c r="E13" s="1358"/>
      <c r="F13" s="1358"/>
      <c r="G13" s="726"/>
      <c r="H13" s="333" t="s">
        <v>379</v>
      </c>
      <c r="I13" s="726"/>
      <c r="J13" s="337"/>
    </row>
    <row r="14" spans="1:10" ht="19.5" customHeight="1">
      <c r="A14" s="1369"/>
      <c r="B14" s="1359" t="s">
        <v>489</v>
      </c>
      <c r="C14" s="1360"/>
      <c r="D14" s="1360"/>
      <c r="E14" s="1360"/>
      <c r="F14" s="1360"/>
      <c r="G14" s="1360"/>
      <c r="H14" s="1360"/>
      <c r="I14" s="1361"/>
    </row>
    <row r="15" spans="1:10" ht="40.5" customHeight="1">
      <c r="A15" s="1369"/>
      <c r="B15" s="336" t="s">
        <v>90</v>
      </c>
      <c r="C15" s="336" t="s">
        <v>10</v>
      </c>
      <c r="D15" s="1362" t="s">
        <v>488</v>
      </c>
      <c r="E15" s="1362"/>
      <c r="F15" s="1362"/>
      <c r="G15" s="1363" t="s">
        <v>381</v>
      </c>
      <c r="H15" s="1363"/>
      <c r="I15" s="335" t="s">
        <v>380</v>
      </c>
    </row>
    <row r="16" spans="1:10" ht="19.5" customHeight="1">
      <c r="A16" s="1369"/>
      <c r="B16" s="725"/>
      <c r="C16" s="725"/>
      <c r="D16" s="1358"/>
      <c r="E16" s="1358"/>
      <c r="F16" s="1358"/>
      <c r="G16" s="726"/>
      <c r="H16" s="333" t="s">
        <v>379</v>
      </c>
      <c r="I16" s="726"/>
      <c r="J16" s="334"/>
    </row>
    <row r="17" spans="1:11" ht="19.5" customHeight="1">
      <c r="A17" s="1369"/>
      <c r="B17" s="725"/>
      <c r="C17" s="725"/>
      <c r="D17" s="1358"/>
      <c r="E17" s="1358"/>
      <c r="F17" s="1358"/>
      <c r="G17" s="726"/>
      <c r="H17" s="333" t="s">
        <v>379</v>
      </c>
      <c r="I17" s="726"/>
    </row>
    <row r="18" spans="1:11" ht="19.5" customHeight="1">
      <c r="A18" s="1370"/>
      <c r="B18" s="725"/>
      <c r="C18" s="725"/>
      <c r="D18" s="1358"/>
      <c r="E18" s="1358"/>
      <c r="F18" s="1358"/>
      <c r="G18" s="726"/>
      <c r="H18" s="333" t="s">
        <v>379</v>
      </c>
      <c r="I18" s="726"/>
    </row>
    <row r="19" spans="1:11" ht="19.5" customHeight="1">
      <c r="A19" s="1374" t="s">
        <v>487</v>
      </c>
      <c r="B19" s="1376" t="s">
        <v>486</v>
      </c>
      <c r="C19" s="1377"/>
      <c r="D19" s="1377"/>
      <c r="E19" s="1377"/>
      <c r="F19" s="1378"/>
      <c r="G19" s="1382" t="s">
        <v>485</v>
      </c>
      <c r="H19" s="1383"/>
      <c r="I19" s="1384"/>
    </row>
    <row r="20" spans="1:11" ht="27.75" customHeight="1">
      <c r="A20" s="1375"/>
      <c r="B20" s="1379"/>
      <c r="C20" s="1380"/>
      <c r="D20" s="1380"/>
      <c r="E20" s="1380"/>
      <c r="F20" s="1381"/>
      <c r="G20" s="1385"/>
      <c r="H20" s="1386"/>
      <c r="I20" s="1387"/>
    </row>
    <row r="21" spans="1:11" ht="6" customHeight="1">
      <c r="A21" s="202"/>
      <c r="B21" s="202"/>
      <c r="C21" s="202"/>
      <c r="D21" s="202"/>
      <c r="E21" s="202"/>
      <c r="F21" s="202"/>
      <c r="G21" s="202"/>
      <c r="H21" s="202"/>
      <c r="I21" s="202"/>
    </row>
    <row r="22" spans="1:11" ht="19.2" customHeight="1">
      <c r="A22" s="211" t="s">
        <v>484</v>
      </c>
      <c r="B22" s="211"/>
      <c r="C22" s="211"/>
      <c r="D22" s="211"/>
      <c r="E22" s="211"/>
      <c r="F22" s="211"/>
      <c r="G22" s="211"/>
      <c r="H22" s="211"/>
      <c r="I22" s="211"/>
      <c r="J22" s="29"/>
      <c r="K22" s="29"/>
    </row>
    <row r="23" spans="1:11" ht="57" customHeight="1">
      <c r="A23" s="1390" t="s">
        <v>483</v>
      </c>
      <c r="B23" s="1390"/>
      <c r="C23" s="1390"/>
      <c r="D23" s="1390"/>
      <c r="E23" s="1390"/>
      <c r="F23" s="1390"/>
      <c r="G23" s="1390"/>
      <c r="H23" s="1390"/>
      <c r="I23" s="1390"/>
      <c r="J23" s="29"/>
      <c r="K23" s="29"/>
    </row>
    <row r="24" spans="1:11" ht="19.2" customHeight="1">
      <c r="A24" s="1390" t="s">
        <v>482</v>
      </c>
      <c r="B24" s="1390"/>
      <c r="C24" s="1390"/>
      <c r="D24" s="1390"/>
      <c r="E24" s="1390"/>
      <c r="F24" s="1390"/>
      <c r="G24" s="1390"/>
      <c r="H24" s="1390"/>
      <c r="I24" s="1390"/>
      <c r="J24" s="29"/>
      <c r="K24" s="29"/>
    </row>
    <row r="25" spans="1:11" ht="19.2" customHeight="1">
      <c r="A25" s="1391" t="s">
        <v>481</v>
      </c>
      <c r="B25" s="1391"/>
      <c r="C25" s="1391"/>
      <c r="D25" s="1391"/>
      <c r="E25" s="1391"/>
      <c r="F25" s="1391"/>
      <c r="G25" s="1391"/>
      <c r="H25" s="1391"/>
      <c r="I25" s="1391"/>
      <c r="J25" s="29"/>
      <c r="K25" s="29"/>
    </row>
    <row r="26" spans="1:11" ht="7.5" customHeight="1">
      <c r="A26" s="1373"/>
      <c r="B26" s="1373"/>
      <c r="C26" s="1373"/>
      <c r="D26" s="1373"/>
      <c r="E26" s="1373"/>
      <c r="F26" s="1373"/>
      <c r="G26" s="1373"/>
      <c r="H26" s="1373"/>
      <c r="I26" s="1373"/>
    </row>
    <row r="27" spans="1:11">
      <c r="A27" s="29"/>
    </row>
  </sheetData>
  <mergeCells count="28">
    <mergeCell ref="D12:F12"/>
    <mergeCell ref="B7:F8"/>
    <mergeCell ref="G8:I8"/>
    <mergeCell ref="G7:I7"/>
    <mergeCell ref="A26:I26"/>
    <mergeCell ref="A19:A20"/>
    <mergeCell ref="B19:F20"/>
    <mergeCell ref="G19:I19"/>
    <mergeCell ref="G20:I20"/>
    <mergeCell ref="A23:I23"/>
    <mergeCell ref="A24:I24"/>
    <mergeCell ref="A25:I25"/>
    <mergeCell ref="A3:I3"/>
    <mergeCell ref="D13:F13"/>
    <mergeCell ref="B14:I14"/>
    <mergeCell ref="D15:F15"/>
    <mergeCell ref="G15:H15"/>
    <mergeCell ref="B5:I5"/>
    <mergeCell ref="B6:I6"/>
    <mergeCell ref="A9:A18"/>
    <mergeCell ref="B9:I9"/>
    <mergeCell ref="D10:F10"/>
    <mergeCell ref="A7:A8"/>
    <mergeCell ref="D16:F16"/>
    <mergeCell ref="G10:H10"/>
    <mergeCell ref="D11:F11"/>
    <mergeCell ref="D17:F17"/>
    <mergeCell ref="D18:F18"/>
  </mergeCells>
  <phoneticPr fontId="2"/>
  <pageMargins left="0.70866141732283472" right="0.70866141732283472" top="0.74803149606299213" bottom="0.74803149606299213" header="0.31496062992125984" footer="0.31496062992125984"/>
  <pageSetup paperSize="9" scale="77"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5"/>
  <sheetViews>
    <sheetView view="pageBreakPreview" zoomScaleNormal="100" zoomScaleSheetLayoutView="100" workbookViewId="0">
      <selection activeCell="B5" sqref="B5:I5"/>
    </sheetView>
  </sheetViews>
  <sheetFormatPr defaultRowHeight="13.2"/>
  <cols>
    <col min="1" max="1" width="17.33203125" style="332" customWidth="1"/>
    <col min="2" max="2" width="12.77734375" style="332" customWidth="1"/>
    <col min="3" max="3" width="16.88671875" style="332" customWidth="1"/>
    <col min="4" max="4" width="19.44140625" style="332" customWidth="1"/>
    <col min="5" max="5" width="14.109375" style="332" customWidth="1"/>
    <col min="6" max="6" width="12.21875" style="332" customWidth="1"/>
    <col min="7" max="7" width="5.5546875" style="332" customWidth="1"/>
    <col min="8" max="8" width="4" style="332" customWidth="1"/>
    <col min="9" max="9" width="12.33203125" style="332" customWidth="1"/>
    <col min="10" max="10" width="1.109375" style="332" customWidth="1"/>
    <col min="11" max="11" width="2.77734375" style="332" customWidth="1"/>
    <col min="12" max="258" width="8.88671875" style="332"/>
    <col min="259" max="259" width="1.21875" style="332" customWidth="1"/>
    <col min="260" max="261" width="17.33203125" style="332" customWidth="1"/>
    <col min="262" max="262" width="16.88671875" style="332" customWidth="1"/>
    <col min="263" max="263" width="19.44140625" style="332" customWidth="1"/>
    <col min="264" max="264" width="16.77734375" style="332" customWidth="1"/>
    <col min="265" max="265" width="16.88671875" style="332" customWidth="1"/>
    <col min="266" max="266" width="4.109375" style="332" customWidth="1"/>
    <col min="267" max="267" width="2.77734375" style="332" customWidth="1"/>
    <col min="268" max="514" width="8.88671875" style="332"/>
    <col min="515" max="515" width="1.21875" style="332" customWidth="1"/>
    <col min="516" max="517" width="17.33203125" style="332" customWidth="1"/>
    <col min="518" max="518" width="16.88671875" style="332" customWidth="1"/>
    <col min="519" max="519" width="19.44140625" style="332" customWidth="1"/>
    <col min="520" max="520" width="16.77734375" style="332" customWidth="1"/>
    <col min="521" max="521" width="16.88671875" style="332" customWidth="1"/>
    <col min="522" max="522" width="4.109375" style="332" customWidth="1"/>
    <col min="523" max="523" width="2.77734375" style="332" customWidth="1"/>
    <col min="524" max="770" width="8.88671875" style="332"/>
    <col min="771" max="771" width="1.21875" style="332" customWidth="1"/>
    <col min="772" max="773" width="17.33203125" style="332" customWidth="1"/>
    <col min="774" max="774" width="16.88671875" style="332" customWidth="1"/>
    <col min="775" max="775" width="19.44140625" style="332" customWidth="1"/>
    <col min="776" max="776" width="16.77734375" style="332" customWidth="1"/>
    <col min="777" max="777" width="16.88671875" style="332" customWidth="1"/>
    <col min="778" max="778" width="4.109375" style="332" customWidth="1"/>
    <col min="779" max="779" width="2.77734375" style="332" customWidth="1"/>
    <col min="780" max="1026" width="8.88671875" style="332"/>
    <col min="1027" max="1027" width="1.21875" style="332" customWidth="1"/>
    <col min="1028" max="1029" width="17.33203125" style="332" customWidth="1"/>
    <col min="1030" max="1030" width="16.88671875" style="332" customWidth="1"/>
    <col min="1031" max="1031" width="19.44140625" style="332" customWidth="1"/>
    <col min="1032" max="1032" width="16.77734375" style="332" customWidth="1"/>
    <col min="1033" max="1033" width="16.88671875" style="332" customWidth="1"/>
    <col min="1034" max="1034" width="4.109375" style="332" customWidth="1"/>
    <col min="1035" max="1035" width="2.77734375" style="332" customWidth="1"/>
    <col min="1036" max="1282" width="8.88671875" style="332"/>
    <col min="1283" max="1283" width="1.21875" style="332" customWidth="1"/>
    <col min="1284" max="1285" width="17.33203125" style="332" customWidth="1"/>
    <col min="1286" max="1286" width="16.88671875" style="332" customWidth="1"/>
    <col min="1287" max="1287" width="19.44140625" style="332" customWidth="1"/>
    <col min="1288" max="1288" width="16.77734375" style="332" customWidth="1"/>
    <col min="1289" max="1289" width="16.88671875" style="332" customWidth="1"/>
    <col min="1290" max="1290" width="4.109375" style="332" customWidth="1"/>
    <col min="1291" max="1291" width="2.77734375" style="332" customWidth="1"/>
    <col min="1292" max="1538" width="8.88671875" style="332"/>
    <col min="1539" max="1539" width="1.21875" style="332" customWidth="1"/>
    <col min="1540" max="1541" width="17.33203125" style="332" customWidth="1"/>
    <col min="1542" max="1542" width="16.88671875" style="332" customWidth="1"/>
    <col min="1543" max="1543" width="19.44140625" style="332" customWidth="1"/>
    <col min="1544" max="1544" width="16.77734375" style="332" customWidth="1"/>
    <col min="1545" max="1545" width="16.88671875" style="332" customWidth="1"/>
    <col min="1546" max="1546" width="4.109375" style="332" customWidth="1"/>
    <col min="1547" max="1547" width="2.77734375" style="332" customWidth="1"/>
    <col min="1548" max="1794" width="8.88671875" style="332"/>
    <col min="1795" max="1795" width="1.21875" style="332" customWidth="1"/>
    <col min="1796" max="1797" width="17.33203125" style="332" customWidth="1"/>
    <col min="1798" max="1798" width="16.88671875" style="332" customWidth="1"/>
    <col min="1799" max="1799" width="19.44140625" style="332" customWidth="1"/>
    <col min="1800" max="1800" width="16.77734375" style="332" customWidth="1"/>
    <col min="1801" max="1801" width="16.88671875" style="332" customWidth="1"/>
    <col min="1802" max="1802" width="4.109375" style="332" customWidth="1"/>
    <col min="1803" max="1803" width="2.77734375" style="332" customWidth="1"/>
    <col min="1804" max="2050" width="8.88671875" style="332"/>
    <col min="2051" max="2051" width="1.21875" style="332" customWidth="1"/>
    <col min="2052" max="2053" width="17.33203125" style="332" customWidth="1"/>
    <col min="2054" max="2054" width="16.88671875" style="332" customWidth="1"/>
    <col min="2055" max="2055" width="19.44140625" style="332" customWidth="1"/>
    <col min="2056" max="2056" width="16.77734375" style="332" customWidth="1"/>
    <col min="2057" max="2057" width="16.88671875" style="332" customWidth="1"/>
    <col min="2058" max="2058" width="4.109375" style="332" customWidth="1"/>
    <col min="2059" max="2059" width="2.77734375" style="332" customWidth="1"/>
    <col min="2060" max="2306" width="8.88671875" style="332"/>
    <col min="2307" max="2307" width="1.21875" style="332" customWidth="1"/>
    <col min="2308" max="2309" width="17.33203125" style="332" customWidth="1"/>
    <col min="2310" max="2310" width="16.88671875" style="332" customWidth="1"/>
    <col min="2311" max="2311" width="19.44140625" style="332" customWidth="1"/>
    <col min="2312" max="2312" width="16.77734375" style="332" customWidth="1"/>
    <col min="2313" max="2313" width="16.88671875" style="332" customWidth="1"/>
    <col min="2314" max="2314" width="4.109375" style="332" customWidth="1"/>
    <col min="2315" max="2315" width="2.77734375" style="332" customWidth="1"/>
    <col min="2316" max="2562" width="8.88671875" style="332"/>
    <col min="2563" max="2563" width="1.21875" style="332" customWidth="1"/>
    <col min="2564" max="2565" width="17.33203125" style="332" customWidth="1"/>
    <col min="2566" max="2566" width="16.88671875" style="332" customWidth="1"/>
    <col min="2567" max="2567" width="19.44140625" style="332" customWidth="1"/>
    <col min="2568" max="2568" width="16.77734375" style="332" customWidth="1"/>
    <col min="2569" max="2569" width="16.88671875" style="332" customWidth="1"/>
    <col min="2570" max="2570" width="4.109375" style="332" customWidth="1"/>
    <col min="2571" max="2571" width="2.77734375" style="332" customWidth="1"/>
    <col min="2572" max="2818" width="8.88671875" style="332"/>
    <col min="2819" max="2819" width="1.21875" style="332" customWidth="1"/>
    <col min="2820" max="2821" width="17.33203125" style="332" customWidth="1"/>
    <col min="2822" max="2822" width="16.88671875" style="332" customWidth="1"/>
    <col min="2823" max="2823" width="19.44140625" style="332" customWidth="1"/>
    <col min="2824" max="2824" width="16.77734375" style="332" customWidth="1"/>
    <col min="2825" max="2825" width="16.88671875" style="332" customWidth="1"/>
    <col min="2826" max="2826" width="4.109375" style="332" customWidth="1"/>
    <col min="2827" max="2827" width="2.77734375" style="332" customWidth="1"/>
    <col min="2828" max="3074" width="8.88671875" style="332"/>
    <col min="3075" max="3075" width="1.21875" style="332" customWidth="1"/>
    <col min="3076" max="3077" width="17.33203125" style="332" customWidth="1"/>
    <col min="3078" max="3078" width="16.88671875" style="332" customWidth="1"/>
    <col min="3079" max="3079" width="19.44140625" style="332" customWidth="1"/>
    <col min="3080" max="3080" width="16.77734375" style="332" customWidth="1"/>
    <col min="3081" max="3081" width="16.88671875" style="332" customWidth="1"/>
    <col min="3082" max="3082" width="4.109375" style="332" customWidth="1"/>
    <col min="3083" max="3083" width="2.77734375" style="332" customWidth="1"/>
    <col min="3084" max="3330" width="8.88671875" style="332"/>
    <col min="3331" max="3331" width="1.21875" style="332" customWidth="1"/>
    <col min="3332" max="3333" width="17.33203125" style="332" customWidth="1"/>
    <col min="3334" max="3334" width="16.88671875" style="332" customWidth="1"/>
    <col min="3335" max="3335" width="19.44140625" style="332" customWidth="1"/>
    <col min="3336" max="3336" width="16.77734375" style="332" customWidth="1"/>
    <col min="3337" max="3337" width="16.88671875" style="332" customWidth="1"/>
    <col min="3338" max="3338" width="4.109375" style="332" customWidth="1"/>
    <col min="3339" max="3339" width="2.77734375" style="332" customWidth="1"/>
    <col min="3340" max="3586" width="8.88671875" style="332"/>
    <col min="3587" max="3587" width="1.21875" style="332" customWidth="1"/>
    <col min="3588" max="3589" width="17.33203125" style="332" customWidth="1"/>
    <col min="3590" max="3590" width="16.88671875" style="332" customWidth="1"/>
    <col min="3591" max="3591" width="19.44140625" style="332" customWidth="1"/>
    <col min="3592" max="3592" width="16.77734375" style="332" customWidth="1"/>
    <col min="3593" max="3593" width="16.88671875" style="332" customWidth="1"/>
    <col min="3594" max="3594" width="4.109375" style="332" customWidth="1"/>
    <col min="3595" max="3595" width="2.77734375" style="332" customWidth="1"/>
    <col min="3596" max="3842" width="8.88671875" style="332"/>
    <col min="3843" max="3843" width="1.21875" style="332" customWidth="1"/>
    <col min="3844" max="3845" width="17.33203125" style="332" customWidth="1"/>
    <col min="3846" max="3846" width="16.88671875" style="332" customWidth="1"/>
    <col min="3847" max="3847" width="19.44140625" style="332" customWidth="1"/>
    <col min="3848" max="3848" width="16.77734375" style="332" customWidth="1"/>
    <col min="3849" max="3849" width="16.88671875" style="332" customWidth="1"/>
    <col min="3850" max="3850" width="4.109375" style="332" customWidth="1"/>
    <col min="3851" max="3851" width="2.77734375" style="332" customWidth="1"/>
    <col min="3852" max="4098" width="8.88671875" style="332"/>
    <col min="4099" max="4099" width="1.21875" style="332" customWidth="1"/>
    <col min="4100" max="4101" width="17.33203125" style="332" customWidth="1"/>
    <col min="4102" max="4102" width="16.88671875" style="332" customWidth="1"/>
    <col min="4103" max="4103" width="19.44140625" style="332" customWidth="1"/>
    <col min="4104" max="4104" width="16.77734375" style="332" customWidth="1"/>
    <col min="4105" max="4105" width="16.88671875" style="332" customWidth="1"/>
    <col min="4106" max="4106" width="4.109375" style="332" customWidth="1"/>
    <col min="4107" max="4107" width="2.77734375" style="332" customWidth="1"/>
    <col min="4108" max="4354" width="8.88671875" style="332"/>
    <col min="4355" max="4355" width="1.21875" style="332" customWidth="1"/>
    <col min="4356" max="4357" width="17.33203125" style="332" customWidth="1"/>
    <col min="4358" max="4358" width="16.88671875" style="332" customWidth="1"/>
    <col min="4359" max="4359" width="19.44140625" style="332" customWidth="1"/>
    <col min="4360" max="4360" width="16.77734375" style="332" customWidth="1"/>
    <col min="4361" max="4361" width="16.88671875" style="332" customWidth="1"/>
    <col min="4362" max="4362" width="4.109375" style="332" customWidth="1"/>
    <col min="4363" max="4363" width="2.77734375" style="332" customWidth="1"/>
    <col min="4364" max="4610" width="8.88671875" style="332"/>
    <col min="4611" max="4611" width="1.21875" style="332" customWidth="1"/>
    <col min="4612" max="4613" width="17.33203125" style="332" customWidth="1"/>
    <col min="4614" max="4614" width="16.88671875" style="332" customWidth="1"/>
    <col min="4615" max="4615" width="19.44140625" style="332" customWidth="1"/>
    <col min="4616" max="4616" width="16.77734375" style="332" customWidth="1"/>
    <col min="4617" max="4617" width="16.88671875" style="332" customWidth="1"/>
    <col min="4618" max="4618" width="4.109375" style="332" customWidth="1"/>
    <col min="4619" max="4619" width="2.77734375" style="332" customWidth="1"/>
    <col min="4620" max="4866" width="8.88671875" style="332"/>
    <col min="4867" max="4867" width="1.21875" style="332" customWidth="1"/>
    <col min="4868" max="4869" width="17.33203125" style="332" customWidth="1"/>
    <col min="4870" max="4870" width="16.88671875" style="332" customWidth="1"/>
    <col min="4871" max="4871" width="19.44140625" style="332" customWidth="1"/>
    <col min="4872" max="4872" width="16.77734375" style="332" customWidth="1"/>
    <col min="4873" max="4873" width="16.88671875" style="332" customWidth="1"/>
    <col min="4874" max="4874" width="4.109375" style="332" customWidth="1"/>
    <col min="4875" max="4875" width="2.77734375" style="332" customWidth="1"/>
    <col min="4876" max="5122" width="8.88671875" style="332"/>
    <col min="5123" max="5123" width="1.21875" style="332" customWidth="1"/>
    <col min="5124" max="5125" width="17.33203125" style="332" customWidth="1"/>
    <col min="5126" max="5126" width="16.88671875" style="332" customWidth="1"/>
    <col min="5127" max="5127" width="19.44140625" style="332" customWidth="1"/>
    <col min="5128" max="5128" width="16.77734375" style="332" customWidth="1"/>
    <col min="5129" max="5129" width="16.88671875" style="332" customWidth="1"/>
    <col min="5130" max="5130" width="4.109375" style="332" customWidth="1"/>
    <col min="5131" max="5131" width="2.77734375" style="332" customWidth="1"/>
    <col min="5132" max="5378" width="8.88671875" style="332"/>
    <col min="5379" max="5379" width="1.21875" style="332" customWidth="1"/>
    <col min="5380" max="5381" width="17.33203125" style="332" customWidth="1"/>
    <col min="5382" max="5382" width="16.88671875" style="332" customWidth="1"/>
    <col min="5383" max="5383" width="19.44140625" style="332" customWidth="1"/>
    <col min="5384" max="5384" width="16.77734375" style="332" customWidth="1"/>
    <col min="5385" max="5385" width="16.88671875" style="332" customWidth="1"/>
    <col min="5386" max="5386" width="4.109375" style="332" customWidth="1"/>
    <col min="5387" max="5387" width="2.77734375" style="332" customWidth="1"/>
    <col min="5388" max="5634" width="8.88671875" style="332"/>
    <col min="5635" max="5635" width="1.21875" style="332" customWidth="1"/>
    <col min="5636" max="5637" width="17.33203125" style="332" customWidth="1"/>
    <col min="5638" max="5638" width="16.88671875" style="332" customWidth="1"/>
    <col min="5639" max="5639" width="19.44140625" style="332" customWidth="1"/>
    <col min="5640" max="5640" width="16.77734375" style="332" customWidth="1"/>
    <col min="5641" max="5641" width="16.88671875" style="332" customWidth="1"/>
    <col min="5642" max="5642" width="4.109375" style="332" customWidth="1"/>
    <col min="5643" max="5643" width="2.77734375" style="332" customWidth="1"/>
    <col min="5644" max="5890" width="8.88671875" style="332"/>
    <col min="5891" max="5891" width="1.21875" style="332" customWidth="1"/>
    <col min="5892" max="5893" width="17.33203125" style="332" customWidth="1"/>
    <col min="5894" max="5894" width="16.88671875" style="332" customWidth="1"/>
    <col min="5895" max="5895" width="19.44140625" style="332" customWidth="1"/>
    <col min="5896" max="5896" width="16.77734375" style="332" customWidth="1"/>
    <col min="5897" max="5897" width="16.88671875" style="332" customWidth="1"/>
    <col min="5898" max="5898" width="4.109375" style="332" customWidth="1"/>
    <col min="5899" max="5899" width="2.77734375" style="332" customWidth="1"/>
    <col min="5900" max="6146" width="8.88671875" style="332"/>
    <col min="6147" max="6147" width="1.21875" style="332" customWidth="1"/>
    <col min="6148" max="6149" width="17.33203125" style="332" customWidth="1"/>
    <col min="6150" max="6150" width="16.88671875" style="332" customWidth="1"/>
    <col min="6151" max="6151" width="19.44140625" style="332" customWidth="1"/>
    <col min="6152" max="6152" width="16.77734375" style="332" customWidth="1"/>
    <col min="6153" max="6153" width="16.88671875" style="332" customWidth="1"/>
    <col min="6154" max="6154" width="4.109375" style="332" customWidth="1"/>
    <col min="6155" max="6155" width="2.77734375" style="332" customWidth="1"/>
    <col min="6156" max="6402" width="8.88671875" style="332"/>
    <col min="6403" max="6403" width="1.21875" style="332" customWidth="1"/>
    <col min="6404" max="6405" width="17.33203125" style="332" customWidth="1"/>
    <col min="6406" max="6406" width="16.88671875" style="332" customWidth="1"/>
    <col min="6407" max="6407" width="19.44140625" style="332" customWidth="1"/>
    <col min="6408" max="6408" width="16.77734375" style="332" customWidth="1"/>
    <col min="6409" max="6409" width="16.88671875" style="332" customWidth="1"/>
    <col min="6410" max="6410" width="4.109375" style="332" customWidth="1"/>
    <col min="6411" max="6411" width="2.77734375" style="332" customWidth="1"/>
    <col min="6412" max="6658" width="8.88671875" style="332"/>
    <col min="6659" max="6659" width="1.21875" style="332" customWidth="1"/>
    <col min="6660" max="6661" width="17.33203125" style="332" customWidth="1"/>
    <col min="6662" max="6662" width="16.88671875" style="332" customWidth="1"/>
    <col min="6663" max="6663" width="19.44140625" style="332" customWidth="1"/>
    <col min="6664" max="6664" width="16.77734375" style="332" customWidth="1"/>
    <col min="6665" max="6665" width="16.88671875" style="332" customWidth="1"/>
    <col min="6666" max="6666" width="4.109375" style="332" customWidth="1"/>
    <col min="6667" max="6667" width="2.77734375" style="332" customWidth="1"/>
    <col min="6668" max="6914" width="8.88671875" style="332"/>
    <col min="6915" max="6915" width="1.21875" style="332" customWidth="1"/>
    <col min="6916" max="6917" width="17.33203125" style="332" customWidth="1"/>
    <col min="6918" max="6918" width="16.88671875" style="332" customWidth="1"/>
    <col min="6919" max="6919" width="19.44140625" style="332" customWidth="1"/>
    <col min="6920" max="6920" width="16.77734375" style="332" customWidth="1"/>
    <col min="6921" max="6921" width="16.88671875" style="332" customWidth="1"/>
    <col min="6922" max="6922" width="4.109375" style="332" customWidth="1"/>
    <col min="6923" max="6923" width="2.77734375" style="332" customWidth="1"/>
    <col min="6924" max="7170" width="8.88671875" style="332"/>
    <col min="7171" max="7171" width="1.21875" style="332" customWidth="1"/>
    <col min="7172" max="7173" width="17.33203125" style="332" customWidth="1"/>
    <col min="7174" max="7174" width="16.88671875" style="332" customWidth="1"/>
    <col min="7175" max="7175" width="19.44140625" style="332" customWidth="1"/>
    <col min="7176" max="7176" width="16.77734375" style="332" customWidth="1"/>
    <col min="7177" max="7177" width="16.88671875" style="332" customWidth="1"/>
    <col min="7178" max="7178" width="4.109375" style="332" customWidth="1"/>
    <col min="7179" max="7179" width="2.77734375" style="332" customWidth="1"/>
    <col min="7180" max="7426" width="8.88671875" style="332"/>
    <col min="7427" max="7427" width="1.21875" style="332" customWidth="1"/>
    <col min="7428" max="7429" width="17.33203125" style="332" customWidth="1"/>
    <col min="7430" max="7430" width="16.88671875" style="332" customWidth="1"/>
    <col min="7431" max="7431" width="19.44140625" style="332" customWidth="1"/>
    <col min="7432" max="7432" width="16.77734375" style="332" customWidth="1"/>
    <col min="7433" max="7433" width="16.88671875" style="332" customWidth="1"/>
    <col min="7434" max="7434" width="4.109375" style="332" customWidth="1"/>
    <col min="7435" max="7435" width="2.77734375" style="332" customWidth="1"/>
    <col min="7436" max="7682" width="8.88671875" style="332"/>
    <col min="7683" max="7683" width="1.21875" style="332" customWidth="1"/>
    <col min="7684" max="7685" width="17.33203125" style="332" customWidth="1"/>
    <col min="7686" max="7686" width="16.88671875" style="332" customWidth="1"/>
    <col min="7687" max="7687" width="19.44140625" style="332" customWidth="1"/>
    <col min="7688" max="7688" width="16.77734375" style="332" customWidth="1"/>
    <col min="7689" max="7689" width="16.88671875" style="332" customWidth="1"/>
    <col min="7690" max="7690" width="4.109375" style="332" customWidth="1"/>
    <col min="7691" max="7691" width="2.77734375" style="332" customWidth="1"/>
    <col min="7692" max="7938" width="8.88671875" style="332"/>
    <col min="7939" max="7939" width="1.21875" style="332" customWidth="1"/>
    <col min="7940" max="7941" width="17.33203125" style="332" customWidth="1"/>
    <col min="7942" max="7942" width="16.88671875" style="332" customWidth="1"/>
    <col min="7943" max="7943" width="19.44140625" style="332" customWidth="1"/>
    <col min="7944" max="7944" width="16.77734375" style="332" customWidth="1"/>
    <col min="7945" max="7945" width="16.88671875" style="332" customWidth="1"/>
    <col min="7946" max="7946" width="4.109375" style="332" customWidth="1"/>
    <col min="7947" max="7947" width="2.77734375" style="332" customWidth="1"/>
    <col min="7948" max="8194" width="8.88671875" style="332"/>
    <col min="8195" max="8195" width="1.21875" style="332" customWidth="1"/>
    <col min="8196" max="8197" width="17.33203125" style="332" customWidth="1"/>
    <col min="8198" max="8198" width="16.88671875" style="332" customWidth="1"/>
    <col min="8199" max="8199" width="19.44140625" style="332" customWidth="1"/>
    <col min="8200" max="8200" width="16.77734375" style="332" customWidth="1"/>
    <col min="8201" max="8201" width="16.88671875" style="332" customWidth="1"/>
    <col min="8202" max="8202" width="4.109375" style="332" customWidth="1"/>
    <col min="8203" max="8203" width="2.77734375" style="332" customWidth="1"/>
    <col min="8204" max="8450" width="8.88671875" style="332"/>
    <col min="8451" max="8451" width="1.21875" style="332" customWidth="1"/>
    <col min="8452" max="8453" width="17.33203125" style="332" customWidth="1"/>
    <col min="8454" max="8454" width="16.88671875" style="332" customWidth="1"/>
    <col min="8455" max="8455" width="19.44140625" style="332" customWidth="1"/>
    <col min="8456" max="8456" width="16.77734375" style="332" customWidth="1"/>
    <col min="8457" max="8457" width="16.88671875" style="332" customWidth="1"/>
    <col min="8458" max="8458" width="4.109375" style="332" customWidth="1"/>
    <col min="8459" max="8459" width="2.77734375" style="332" customWidth="1"/>
    <col min="8460" max="8706" width="8.88671875" style="332"/>
    <col min="8707" max="8707" width="1.21875" style="332" customWidth="1"/>
    <col min="8708" max="8709" width="17.33203125" style="332" customWidth="1"/>
    <col min="8710" max="8710" width="16.88671875" style="332" customWidth="1"/>
    <col min="8711" max="8711" width="19.44140625" style="332" customWidth="1"/>
    <col min="8712" max="8712" width="16.77734375" style="332" customWidth="1"/>
    <col min="8713" max="8713" width="16.88671875" style="332" customWidth="1"/>
    <col min="8714" max="8714" width="4.109375" style="332" customWidth="1"/>
    <col min="8715" max="8715" width="2.77734375" style="332" customWidth="1"/>
    <col min="8716" max="8962" width="8.88671875" style="332"/>
    <col min="8963" max="8963" width="1.21875" style="332" customWidth="1"/>
    <col min="8964" max="8965" width="17.33203125" style="332" customWidth="1"/>
    <col min="8966" max="8966" width="16.88671875" style="332" customWidth="1"/>
    <col min="8967" max="8967" width="19.44140625" style="332" customWidth="1"/>
    <col min="8968" max="8968" width="16.77734375" style="332" customWidth="1"/>
    <col min="8969" max="8969" width="16.88671875" style="332" customWidth="1"/>
    <col min="8970" max="8970" width="4.109375" style="332" customWidth="1"/>
    <col min="8971" max="8971" width="2.77734375" style="332" customWidth="1"/>
    <col min="8972" max="9218" width="8.88671875" style="332"/>
    <col min="9219" max="9219" width="1.21875" style="332" customWidth="1"/>
    <col min="9220" max="9221" width="17.33203125" style="332" customWidth="1"/>
    <col min="9222" max="9222" width="16.88671875" style="332" customWidth="1"/>
    <col min="9223" max="9223" width="19.44140625" style="332" customWidth="1"/>
    <col min="9224" max="9224" width="16.77734375" style="332" customWidth="1"/>
    <col min="9225" max="9225" width="16.88671875" style="332" customWidth="1"/>
    <col min="9226" max="9226" width="4.109375" style="332" customWidth="1"/>
    <col min="9227" max="9227" width="2.77734375" style="332" customWidth="1"/>
    <col min="9228" max="9474" width="8.88671875" style="332"/>
    <col min="9475" max="9475" width="1.21875" style="332" customWidth="1"/>
    <col min="9476" max="9477" width="17.33203125" style="332" customWidth="1"/>
    <col min="9478" max="9478" width="16.88671875" style="332" customWidth="1"/>
    <col min="9479" max="9479" width="19.44140625" style="332" customWidth="1"/>
    <col min="9480" max="9480" width="16.77734375" style="332" customWidth="1"/>
    <col min="9481" max="9481" width="16.88671875" style="332" customWidth="1"/>
    <col min="9482" max="9482" width="4.109375" style="332" customWidth="1"/>
    <col min="9483" max="9483" width="2.77734375" style="332" customWidth="1"/>
    <col min="9484" max="9730" width="8.88671875" style="332"/>
    <col min="9731" max="9731" width="1.21875" style="332" customWidth="1"/>
    <col min="9732" max="9733" width="17.33203125" style="332" customWidth="1"/>
    <col min="9734" max="9734" width="16.88671875" style="332" customWidth="1"/>
    <col min="9735" max="9735" width="19.44140625" style="332" customWidth="1"/>
    <col min="9736" max="9736" width="16.77734375" style="332" customWidth="1"/>
    <col min="9737" max="9737" width="16.88671875" style="332" customWidth="1"/>
    <col min="9738" max="9738" width="4.109375" style="332" customWidth="1"/>
    <col min="9739" max="9739" width="2.77734375" style="332" customWidth="1"/>
    <col min="9740" max="9986" width="8.88671875" style="332"/>
    <col min="9987" max="9987" width="1.21875" style="332" customWidth="1"/>
    <col min="9988" max="9989" width="17.33203125" style="332" customWidth="1"/>
    <col min="9990" max="9990" width="16.88671875" style="332" customWidth="1"/>
    <col min="9991" max="9991" width="19.44140625" style="332" customWidth="1"/>
    <col min="9992" max="9992" width="16.77734375" style="332" customWidth="1"/>
    <col min="9993" max="9993" width="16.88671875" style="332" customWidth="1"/>
    <col min="9994" max="9994" width="4.109375" style="332" customWidth="1"/>
    <col min="9995" max="9995" width="2.77734375" style="332" customWidth="1"/>
    <col min="9996" max="10242" width="8.88671875" style="332"/>
    <col min="10243" max="10243" width="1.21875" style="332" customWidth="1"/>
    <col min="10244" max="10245" width="17.33203125" style="332" customWidth="1"/>
    <col min="10246" max="10246" width="16.88671875" style="332" customWidth="1"/>
    <col min="10247" max="10247" width="19.44140625" style="332" customWidth="1"/>
    <col min="10248" max="10248" width="16.77734375" style="332" customWidth="1"/>
    <col min="10249" max="10249" width="16.88671875" style="332" customWidth="1"/>
    <col min="10250" max="10250" width="4.109375" style="332" customWidth="1"/>
    <col min="10251" max="10251" width="2.77734375" style="332" customWidth="1"/>
    <col min="10252" max="10498" width="8.88671875" style="332"/>
    <col min="10499" max="10499" width="1.21875" style="332" customWidth="1"/>
    <col min="10500" max="10501" width="17.33203125" style="332" customWidth="1"/>
    <col min="10502" max="10502" width="16.88671875" style="332" customWidth="1"/>
    <col min="10503" max="10503" width="19.44140625" style="332" customWidth="1"/>
    <col min="10504" max="10504" width="16.77734375" style="332" customWidth="1"/>
    <col min="10505" max="10505" width="16.88671875" style="332" customWidth="1"/>
    <col min="10506" max="10506" width="4.109375" style="332" customWidth="1"/>
    <col min="10507" max="10507" width="2.77734375" style="332" customWidth="1"/>
    <col min="10508" max="10754" width="8.88671875" style="332"/>
    <col min="10755" max="10755" width="1.21875" style="332" customWidth="1"/>
    <col min="10756" max="10757" width="17.33203125" style="332" customWidth="1"/>
    <col min="10758" max="10758" width="16.88671875" style="332" customWidth="1"/>
    <col min="10759" max="10759" width="19.44140625" style="332" customWidth="1"/>
    <col min="10760" max="10760" width="16.77734375" style="332" customWidth="1"/>
    <col min="10761" max="10761" width="16.88671875" style="332" customWidth="1"/>
    <col min="10762" max="10762" width="4.109375" style="332" customWidth="1"/>
    <col min="10763" max="10763" width="2.77734375" style="332" customWidth="1"/>
    <col min="10764" max="11010" width="8.88671875" style="332"/>
    <col min="11011" max="11011" width="1.21875" style="332" customWidth="1"/>
    <col min="11012" max="11013" width="17.33203125" style="332" customWidth="1"/>
    <col min="11014" max="11014" width="16.88671875" style="332" customWidth="1"/>
    <col min="11015" max="11015" width="19.44140625" style="332" customWidth="1"/>
    <col min="11016" max="11016" width="16.77734375" style="332" customWidth="1"/>
    <col min="11017" max="11017" width="16.88671875" style="332" customWidth="1"/>
    <col min="11018" max="11018" width="4.109375" style="332" customWidth="1"/>
    <col min="11019" max="11019" width="2.77734375" style="332" customWidth="1"/>
    <col min="11020" max="11266" width="8.88671875" style="332"/>
    <col min="11267" max="11267" width="1.21875" style="332" customWidth="1"/>
    <col min="11268" max="11269" width="17.33203125" style="332" customWidth="1"/>
    <col min="11270" max="11270" width="16.88671875" style="332" customWidth="1"/>
    <col min="11271" max="11271" width="19.44140625" style="332" customWidth="1"/>
    <col min="11272" max="11272" width="16.77734375" style="332" customWidth="1"/>
    <col min="11273" max="11273" width="16.88671875" style="332" customWidth="1"/>
    <col min="11274" max="11274" width="4.109375" style="332" customWidth="1"/>
    <col min="11275" max="11275" width="2.77734375" style="332" customWidth="1"/>
    <col min="11276" max="11522" width="8.88671875" style="332"/>
    <col min="11523" max="11523" width="1.21875" style="332" customWidth="1"/>
    <col min="11524" max="11525" width="17.33203125" style="332" customWidth="1"/>
    <col min="11526" max="11526" width="16.88671875" style="332" customWidth="1"/>
    <col min="11527" max="11527" width="19.44140625" style="332" customWidth="1"/>
    <col min="11528" max="11528" width="16.77734375" style="332" customWidth="1"/>
    <col min="11529" max="11529" width="16.88671875" style="332" customWidth="1"/>
    <col min="11530" max="11530" width="4.109375" style="332" customWidth="1"/>
    <col min="11531" max="11531" width="2.77734375" style="332" customWidth="1"/>
    <col min="11532" max="11778" width="8.88671875" style="332"/>
    <col min="11779" max="11779" width="1.21875" style="332" customWidth="1"/>
    <col min="11780" max="11781" width="17.33203125" style="332" customWidth="1"/>
    <col min="11782" max="11782" width="16.88671875" style="332" customWidth="1"/>
    <col min="11783" max="11783" width="19.44140625" style="332" customWidth="1"/>
    <col min="11784" max="11784" width="16.77734375" style="332" customWidth="1"/>
    <col min="11785" max="11785" width="16.88671875" style="332" customWidth="1"/>
    <col min="11786" max="11786" width="4.109375" style="332" customWidth="1"/>
    <col min="11787" max="11787" width="2.77734375" style="332" customWidth="1"/>
    <col min="11788" max="12034" width="8.88671875" style="332"/>
    <col min="12035" max="12035" width="1.21875" style="332" customWidth="1"/>
    <col min="12036" max="12037" width="17.33203125" style="332" customWidth="1"/>
    <col min="12038" max="12038" width="16.88671875" style="332" customWidth="1"/>
    <col min="12039" max="12039" width="19.44140625" style="332" customWidth="1"/>
    <col min="12040" max="12040" width="16.77734375" style="332" customWidth="1"/>
    <col min="12041" max="12041" width="16.88671875" style="332" customWidth="1"/>
    <col min="12042" max="12042" width="4.109375" style="332" customWidth="1"/>
    <col min="12043" max="12043" width="2.77734375" style="332" customWidth="1"/>
    <col min="12044" max="12290" width="8.88671875" style="332"/>
    <col min="12291" max="12291" width="1.21875" style="332" customWidth="1"/>
    <col min="12292" max="12293" width="17.33203125" style="332" customWidth="1"/>
    <col min="12294" max="12294" width="16.88671875" style="332" customWidth="1"/>
    <col min="12295" max="12295" width="19.44140625" style="332" customWidth="1"/>
    <col min="12296" max="12296" width="16.77734375" style="332" customWidth="1"/>
    <col min="12297" max="12297" width="16.88671875" style="332" customWidth="1"/>
    <col min="12298" max="12298" width="4.109375" style="332" customWidth="1"/>
    <col min="12299" max="12299" width="2.77734375" style="332" customWidth="1"/>
    <col min="12300" max="12546" width="8.88671875" style="332"/>
    <col min="12547" max="12547" width="1.21875" style="332" customWidth="1"/>
    <col min="12548" max="12549" width="17.33203125" style="332" customWidth="1"/>
    <col min="12550" max="12550" width="16.88671875" style="332" customWidth="1"/>
    <col min="12551" max="12551" width="19.44140625" style="332" customWidth="1"/>
    <col min="12552" max="12552" width="16.77734375" style="332" customWidth="1"/>
    <col min="12553" max="12553" width="16.88671875" style="332" customWidth="1"/>
    <col min="12554" max="12554" width="4.109375" style="332" customWidth="1"/>
    <col min="12555" max="12555" width="2.77734375" style="332" customWidth="1"/>
    <col min="12556" max="12802" width="8.88671875" style="332"/>
    <col min="12803" max="12803" width="1.21875" style="332" customWidth="1"/>
    <col min="12804" max="12805" width="17.33203125" style="332" customWidth="1"/>
    <col min="12806" max="12806" width="16.88671875" style="332" customWidth="1"/>
    <col min="12807" max="12807" width="19.44140625" style="332" customWidth="1"/>
    <col min="12808" max="12808" width="16.77734375" style="332" customWidth="1"/>
    <col min="12809" max="12809" width="16.88671875" style="332" customWidth="1"/>
    <col min="12810" max="12810" width="4.109375" style="332" customWidth="1"/>
    <col min="12811" max="12811" width="2.77734375" style="332" customWidth="1"/>
    <col min="12812" max="13058" width="8.88671875" style="332"/>
    <col min="13059" max="13059" width="1.21875" style="332" customWidth="1"/>
    <col min="13060" max="13061" width="17.33203125" style="332" customWidth="1"/>
    <col min="13062" max="13062" width="16.88671875" style="332" customWidth="1"/>
    <col min="13063" max="13063" width="19.44140625" style="332" customWidth="1"/>
    <col min="13064" max="13064" width="16.77734375" style="332" customWidth="1"/>
    <col min="13065" max="13065" width="16.88671875" style="332" customWidth="1"/>
    <col min="13066" max="13066" width="4.109375" style="332" customWidth="1"/>
    <col min="13067" max="13067" width="2.77734375" style="332" customWidth="1"/>
    <col min="13068" max="13314" width="8.88671875" style="332"/>
    <col min="13315" max="13315" width="1.21875" style="332" customWidth="1"/>
    <col min="13316" max="13317" width="17.33203125" style="332" customWidth="1"/>
    <col min="13318" max="13318" width="16.88671875" style="332" customWidth="1"/>
    <col min="13319" max="13319" width="19.44140625" style="332" customWidth="1"/>
    <col min="13320" max="13320" width="16.77734375" style="332" customWidth="1"/>
    <col min="13321" max="13321" width="16.88671875" style="332" customWidth="1"/>
    <col min="13322" max="13322" width="4.109375" style="332" customWidth="1"/>
    <col min="13323" max="13323" width="2.77734375" style="332" customWidth="1"/>
    <col min="13324" max="13570" width="8.88671875" style="332"/>
    <col min="13571" max="13571" width="1.21875" style="332" customWidth="1"/>
    <col min="13572" max="13573" width="17.33203125" style="332" customWidth="1"/>
    <col min="13574" max="13574" width="16.88671875" style="332" customWidth="1"/>
    <col min="13575" max="13575" width="19.44140625" style="332" customWidth="1"/>
    <col min="13576" max="13576" width="16.77734375" style="332" customWidth="1"/>
    <col min="13577" max="13577" width="16.88671875" style="332" customWidth="1"/>
    <col min="13578" max="13578" width="4.109375" style="332" customWidth="1"/>
    <col min="13579" max="13579" width="2.77734375" style="332" customWidth="1"/>
    <col min="13580" max="13826" width="8.88671875" style="332"/>
    <col min="13827" max="13827" width="1.21875" style="332" customWidth="1"/>
    <col min="13828" max="13829" width="17.33203125" style="332" customWidth="1"/>
    <col min="13830" max="13830" width="16.88671875" style="332" customWidth="1"/>
    <col min="13831" max="13831" width="19.44140625" style="332" customWidth="1"/>
    <col min="13832" max="13832" width="16.77734375" style="332" customWidth="1"/>
    <col min="13833" max="13833" width="16.88671875" style="332" customWidth="1"/>
    <col min="13834" max="13834" width="4.109375" style="332" customWidth="1"/>
    <col min="13835" max="13835" width="2.77734375" style="332" customWidth="1"/>
    <col min="13836" max="14082" width="8.88671875" style="332"/>
    <col min="14083" max="14083" width="1.21875" style="332" customWidth="1"/>
    <col min="14084" max="14085" width="17.33203125" style="332" customWidth="1"/>
    <col min="14086" max="14086" width="16.88671875" style="332" customWidth="1"/>
    <col min="14087" max="14087" width="19.44140625" style="332" customWidth="1"/>
    <col min="14088" max="14088" width="16.77734375" style="332" customWidth="1"/>
    <col min="14089" max="14089" width="16.88671875" style="332" customWidth="1"/>
    <col min="14090" max="14090" width="4.109375" style="332" customWidth="1"/>
    <col min="14091" max="14091" width="2.77734375" style="332" customWidth="1"/>
    <col min="14092" max="14338" width="8.88671875" style="332"/>
    <col min="14339" max="14339" width="1.21875" style="332" customWidth="1"/>
    <col min="14340" max="14341" width="17.33203125" style="332" customWidth="1"/>
    <col min="14342" max="14342" width="16.88671875" style="332" customWidth="1"/>
    <col min="14343" max="14343" width="19.44140625" style="332" customWidth="1"/>
    <col min="14344" max="14344" width="16.77734375" style="332" customWidth="1"/>
    <col min="14345" max="14345" width="16.88671875" style="332" customWidth="1"/>
    <col min="14346" max="14346" width="4.109375" style="332" customWidth="1"/>
    <col min="14347" max="14347" width="2.77734375" style="332" customWidth="1"/>
    <col min="14348" max="14594" width="8.88671875" style="332"/>
    <col min="14595" max="14595" width="1.21875" style="332" customWidth="1"/>
    <col min="14596" max="14597" width="17.33203125" style="332" customWidth="1"/>
    <col min="14598" max="14598" width="16.88671875" style="332" customWidth="1"/>
    <col min="14599" max="14599" width="19.44140625" style="332" customWidth="1"/>
    <col min="14600" max="14600" width="16.77734375" style="332" customWidth="1"/>
    <col min="14601" max="14601" width="16.88671875" style="332" customWidth="1"/>
    <col min="14602" max="14602" width="4.109375" style="332" customWidth="1"/>
    <col min="14603" max="14603" width="2.77734375" style="332" customWidth="1"/>
    <col min="14604" max="14850" width="8.88671875" style="332"/>
    <col min="14851" max="14851" width="1.21875" style="332" customWidth="1"/>
    <col min="14852" max="14853" width="17.33203125" style="332" customWidth="1"/>
    <col min="14854" max="14854" width="16.88671875" style="332" customWidth="1"/>
    <col min="14855" max="14855" width="19.44140625" style="332" customWidth="1"/>
    <col min="14856" max="14856" width="16.77734375" style="332" customWidth="1"/>
    <col min="14857" max="14857" width="16.88671875" style="332" customWidth="1"/>
    <col min="14858" max="14858" width="4.109375" style="332" customWidth="1"/>
    <col min="14859" max="14859" width="2.77734375" style="332" customWidth="1"/>
    <col min="14860" max="15106" width="8.88671875" style="332"/>
    <col min="15107" max="15107" width="1.21875" style="332" customWidth="1"/>
    <col min="15108" max="15109" width="17.33203125" style="332" customWidth="1"/>
    <col min="15110" max="15110" width="16.88671875" style="332" customWidth="1"/>
    <col min="15111" max="15111" width="19.44140625" style="332" customWidth="1"/>
    <col min="15112" max="15112" width="16.77734375" style="332" customWidth="1"/>
    <col min="15113" max="15113" width="16.88671875" style="332" customWidth="1"/>
    <col min="15114" max="15114" width="4.109375" style="332" customWidth="1"/>
    <col min="15115" max="15115" width="2.77734375" style="332" customWidth="1"/>
    <col min="15116" max="15362" width="8.88671875" style="332"/>
    <col min="15363" max="15363" width="1.21875" style="332" customWidth="1"/>
    <col min="15364" max="15365" width="17.33203125" style="332" customWidth="1"/>
    <col min="15366" max="15366" width="16.88671875" style="332" customWidth="1"/>
    <col min="15367" max="15367" width="19.44140625" style="332" customWidth="1"/>
    <col min="15368" max="15368" width="16.77734375" style="332" customWidth="1"/>
    <col min="15369" max="15369" width="16.88671875" style="332" customWidth="1"/>
    <col min="15370" max="15370" width="4.109375" style="332" customWidth="1"/>
    <col min="15371" max="15371" width="2.77734375" style="332" customWidth="1"/>
    <col min="15372" max="15618" width="8.88671875" style="332"/>
    <col min="15619" max="15619" width="1.21875" style="332" customWidth="1"/>
    <col min="15620" max="15621" width="17.33203125" style="332" customWidth="1"/>
    <col min="15622" max="15622" width="16.88671875" style="332" customWidth="1"/>
    <col min="15623" max="15623" width="19.44140625" style="332" customWidth="1"/>
    <col min="15624" max="15624" width="16.77734375" style="332" customWidth="1"/>
    <col min="15625" max="15625" width="16.88671875" style="332" customWidth="1"/>
    <col min="15626" max="15626" width="4.109375" style="332" customWidth="1"/>
    <col min="15627" max="15627" width="2.77734375" style="332" customWidth="1"/>
    <col min="15628" max="15874" width="8.88671875" style="332"/>
    <col min="15875" max="15875" width="1.21875" style="332" customWidth="1"/>
    <col min="15876" max="15877" width="17.33203125" style="332" customWidth="1"/>
    <col min="15878" max="15878" width="16.88671875" style="332" customWidth="1"/>
    <col min="15879" max="15879" width="19.44140625" style="332" customWidth="1"/>
    <col min="15880" max="15880" width="16.77734375" style="332" customWidth="1"/>
    <col min="15881" max="15881" width="16.88671875" style="332" customWidth="1"/>
    <col min="15882" max="15882" width="4.109375" style="332" customWidth="1"/>
    <col min="15883" max="15883" width="2.77734375" style="332" customWidth="1"/>
    <col min="15884" max="16130" width="8.88671875" style="332"/>
    <col min="16131" max="16131" width="1.21875" style="332" customWidth="1"/>
    <col min="16132" max="16133" width="17.33203125" style="332" customWidth="1"/>
    <col min="16134" max="16134" width="16.88671875" style="332" customWidth="1"/>
    <col min="16135" max="16135" width="19.44140625" style="332" customWidth="1"/>
    <col min="16136" max="16136" width="16.77734375" style="332" customWidth="1"/>
    <col min="16137" max="16137" width="16.88671875" style="332" customWidth="1"/>
    <col min="16138" max="16138" width="4.109375" style="332" customWidth="1"/>
    <col min="16139" max="16139" width="2.77734375" style="332" customWidth="1"/>
    <col min="16140" max="16383" width="8.88671875" style="332"/>
    <col min="16384" max="16384" width="10" style="332" customWidth="1"/>
  </cols>
  <sheetData>
    <row r="1" spans="1:10" ht="20.100000000000001" customHeight="1">
      <c r="A1" s="340" t="s">
        <v>502</v>
      </c>
      <c r="B1" s="342"/>
      <c r="C1" s="342"/>
      <c r="D1" s="342"/>
      <c r="E1" s="342"/>
      <c r="F1" s="342"/>
      <c r="G1" s="342"/>
      <c r="H1" s="342"/>
      <c r="I1" s="342"/>
    </row>
    <row r="2" spans="1:10" ht="20.100000000000001" customHeight="1">
      <c r="B2" s="202"/>
      <c r="C2" s="202"/>
      <c r="D2" s="202"/>
      <c r="E2" s="202"/>
      <c r="F2" s="202"/>
      <c r="G2" s="723"/>
      <c r="H2" s="723"/>
      <c r="I2" s="724" t="s">
        <v>303</v>
      </c>
    </row>
    <row r="3" spans="1:10" ht="20.100000000000001" customHeight="1">
      <c r="A3" s="1357" t="s">
        <v>501</v>
      </c>
      <c r="B3" s="1357"/>
      <c r="C3" s="1357"/>
      <c r="D3" s="1357"/>
      <c r="E3" s="1357"/>
      <c r="F3" s="1357"/>
      <c r="G3" s="1357"/>
      <c r="H3" s="1357"/>
      <c r="I3" s="1357"/>
    </row>
    <row r="4" spans="1:10" ht="20.100000000000001" customHeight="1">
      <c r="A4" s="224"/>
      <c r="B4" s="224"/>
      <c r="C4" s="224"/>
      <c r="D4" s="224"/>
      <c r="E4" s="224"/>
      <c r="F4" s="224"/>
      <c r="G4" s="224"/>
      <c r="H4" s="224"/>
      <c r="I4" s="224"/>
    </row>
    <row r="5" spans="1:10" ht="43.5" customHeight="1">
      <c r="A5" s="341" t="s">
        <v>495</v>
      </c>
      <c r="B5" s="1364"/>
      <c r="C5" s="1365"/>
      <c r="D5" s="1365"/>
      <c r="E5" s="1365"/>
      <c r="F5" s="1365"/>
      <c r="G5" s="1365"/>
      <c r="H5" s="1365"/>
      <c r="I5" s="1366"/>
    </row>
    <row r="6" spans="1:10" ht="43.5" customHeight="1">
      <c r="A6" s="338" t="s">
        <v>13</v>
      </c>
      <c r="B6" s="1367" t="s">
        <v>494</v>
      </c>
      <c r="C6" s="1367"/>
      <c r="D6" s="1367"/>
      <c r="E6" s="1367"/>
      <c r="F6" s="1367"/>
      <c r="G6" s="1367"/>
      <c r="H6" s="1367"/>
      <c r="I6" s="1367"/>
      <c r="J6" s="334"/>
    </row>
    <row r="7" spans="1:10" ht="19.5" customHeight="1">
      <c r="A7" s="1368" t="s">
        <v>500</v>
      </c>
      <c r="B7" s="1371" t="s">
        <v>490</v>
      </c>
      <c r="C7" s="1372"/>
      <c r="D7" s="1372"/>
      <c r="E7" s="1372"/>
      <c r="F7" s="1372"/>
      <c r="G7" s="1372"/>
      <c r="H7" s="1372"/>
      <c r="I7" s="1372"/>
      <c r="J7" s="334"/>
    </row>
    <row r="8" spans="1:10" ht="40.5" customHeight="1">
      <c r="A8" s="1369"/>
      <c r="B8" s="1397" t="s">
        <v>10</v>
      </c>
      <c r="C8" s="1397"/>
      <c r="D8" s="1362" t="s">
        <v>488</v>
      </c>
      <c r="E8" s="1362"/>
      <c r="F8" s="1362"/>
      <c r="G8" s="1363" t="s">
        <v>381</v>
      </c>
      <c r="H8" s="1363"/>
      <c r="I8" s="335" t="s">
        <v>380</v>
      </c>
      <c r="J8" s="337"/>
    </row>
    <row r="9" spans="1:10" ht="19.5" customHeight="1">
      <c r="A9" s="1369"/>
      <c r="B9" s="1396"/>
      <c r="C9" s="1396"/>
      <c r="D9" s="1358"/>
      <c r="E9" s="1358"/>
      <c r="F9" s="1358"/>
      <c r="G9" s="726"/>
      <c r="H9" s="333" t="s">
        <v>379</v>
      </c>
      <c r="I9" s="726"/>
    </row>
    <row r="10" spans="1:10" ht="19.5" customHeight="1">
      <c r="A10" s="1369"/>
      <c r="B10" s="1396"/>
      <c r="C10" s="1396"/>
      <c r="D10" s="1358"/>
      <c r="E10" s="1358"/>
      <c r="F10" s="1358"/>
      <c r="G10" s="726"/>
      <c r="H10" s="333" t="s">
        <v>379</v>
      </c>
      <c r="I10" s="726"/>
      <c r="J10" s="337"/>
    </row>
    <row r="11" spans="1:10" ht="19.5" customHeight="1">
      <c r="A11" s="1369"/>
      <c r="B11" s="1396"/>
      <c r="C11" s="1396"/>
      <c r="D11" s="1358"/>
      <c r="E11" s="1358"/>
      <c r="F11" s="1358"/>
      <c r="G11" s="726"/>
      <c r="H11" s="333" t="s">
        <v>379</v>
      </c>
      <c r="I11" s="726"/>
      <c r="J11" s="337"/>
    </row>
    <row r="12" spans="1:10" ht="19.5" customHeight="1">
      <c r="A12" s="1369"/>
      <c r="B12" s="1359" t="s">
        <v>489</v>
      </c>
      <c r="C12" s="1360"/>
      <c r="D12" s="1360"/>
      <c r="E12" s="1360"/>
      <c r="F12" s="1360"/>
      <c r="G12" s="1360"/>
      <c r="H12" s="1360"/>
      <c r="I12" s="1361"/>
    </row>
    <row r="13" spans="1:10" ht="40.5" customHeight="1">
      <c r="A13" s="1369"/>
      <c r="B13" s="1397" t="s">
        <v>10</v>
      </c>
      <c r="C13" s="1397"/>
      <c r="D13" s="1362" t="s">
        <v>488</v>
      </c>
      <c r="E13" s="1362"/>
      <c r="F13" s="1362"/>
      <c r="G13" s="1363" t="s">
        <v>381</v>
      </c>
      <c r="H13" s="1363"/>
      <c r="I13" s="335" t="s">
        <v>380</v>
      </c>
    </row>
    <row r="14" spans="1:10" ht="19.5" customHeight="1">
      <c r="A14" s="1369"/>
      <c r="B14" s="1396"/>
      <c r="C14" s="1396"/>
      <c r="D14" s="1358"/>
      <c r="E14" s="1358"/>
      <c r="F14" s="1358"/>
      <c r="G14" s="726"/>
      <c r="H14" s="333" t="s">
        <v>379</v>
      </c>
      <c r="I14" s="726"/>
      <c r="J14" s="334"/>
    </row>
    <row r="15" spans="1:10" ht="19.5" customHeight="1">
      <c r="A15" s="1369"/>
      <c r="B15" s="1396"/>
      <c r="C15" s="1396"/>
      <c r="D15" s="1358"/>
      <c r="E15" s="1358"/>
      <c r="F15" s="1358"/>
      <c r="G15" s="726"/>
      <c r="H15" s="333" t="s">
        <v>379</v>
      </c>
      <c r="I15" s="726"/>
    </row>
    <row r="16" spans="1:10" ht="19.5" customHeight="1">
      <c r="A16" s="1370"/>
      <c r="B16" s="1396"/>
      <c r="C16" s="1396"/>
      <c r="D16" s="1358"/>
      <c r="E16" s="1358"/>
      <c r="F16" s="1358"/>
      <c r="G16" s="726"/>
      <c r="H16" s="333" t="s">
        <v>379</v>
      </c>
      <c r="I16" s="726"/>
    </row>
    <row r="17" spans="1:11" ht="19.5" customHeight="1">
      <c r="A17" s="1394" t="s">
        <v>499</v>
      </c>
      <c r="B17" s="1376" t="s">
        <v>486</v>
      </c>
      <c r="C17" s="1377"/>
      <c r="D17" s="1377"/>
      <c r="E17" s="1377"/>
      <c r="F17" s="1378"/>
      <c r="G17" s="1382" t="s">
        <v>485</v>
      </c>
      <c r="H17" s="1383"/>
      <c r="I17" s="1384"/>
    </row>
    <row r="18" spans="1:11" ht="27" customHeight="1">
      <c r="A18" s="1395"/>
      <c r="B18" s="1379"/>
      <c r="C18" s="1380"/>
      <c r="D18" s="1380"/>
      <c r="E18" s="1380"/>
      <c r="F18" s="1381"/>
      <c r="G18" s="1385"/>
      <c r="H18" s="1386"/>
      <c r="I18" s="1387"/>
    </row>
    <row r="19" spans="1:11" ht="6" customHeight="1">
      <c r="A19" s="202"/>
      <c r="B19" s="202"/>
      <c r="C19" s="202"/>
      <c r="D19" s="202"/>
      <c r="E19" s="202"/>
      <c r="F19" s="202"/>
      <c r="G19" s="202"/>
      <c r="H19" s="202"/>
      <c r="I19" s="202"/>
    </row>
    <row r="20" spans="1:11" ht="19.5" customHeight="1">
      <c r="A20" s="211" t="s">
        <v>484</v>
      </c>
      <c r="B20" s="211"/>
      <c r="C20" s="211"/>
      <c r="D20" s="211"/>
      <c r="E20" s="211"/>
      <c r="F20" s="211"/>
      <c r="G20" s="211"/>
      <c r="H20" s="211"/>
      <c r="I20" s="211"/>
      <c r="J20" s="29"/>
      <c r="K20" s="29"/>
    </row>
    <row r="21" spans="1:11" ht="53.25" customHeight="1">
      <c r="A21" s="1390" t="s">
        <v>498</v>
      </c>
      <c r="B21" s="1390"/>
      <c r="C21" s="1390"/>
      <c r="D21" s="1390"/>
      <c r="E21" s="1390"/>
      <c r="F21" s="1390"/>
      <c r="G21" s="1390"/>
      <c r="H21" s="1390"/>
      <c r="I21" s="1390"/>
      <c r="J21" s="29"/>
      <c r="K21" s="29"/>
    </row>
    <row r="22" spans="1:11" ht="19.2" customHeight="1">
      <c r="A22" s="1390" t="s">
        <v>482</v>
      </c>
      <c r="B22" s="1390"/>
      <c r="C22" s="1390"/>
      <c r="D22" s="1390"/>
      <c r="E22" s="1390"/>
      <c r="F22" s="1390"/>
      <c r="G22" s="1390"/>
      <c r="H22" s="1390"/>
      <c r="I22" s="1390"/>
      <c r="J22" s="29"/>
      <c r="K22" s="29"/>
    </row>
    <row r="23" spans="1:11" ht="19.2" customHeight="1">
      <c r="A23" s="1391" t="s">
        <v>481</v>
      </c>
      <c r="B23" s="1391"/>
      <c r="C23" s="1391"/>
      <c r="D23" s="1391"/>
      <c r="E23" s="1391"/>
      <c r="F23" s="1391"/>
      <c r="G23" s="1391"/>
      <c r="H23" s="1391"/>
      <c r="I23" s="1391"/>
      <c r="J23" s="29"/>
      <c r="K23" s="29"/>
    </row>
    <row r="24" spans="1:11" ht="7.5" customHeight="1">
      <c r="A24" s="1393"/>
      <c r="B24" s="1393"/>
      <c r="C24" s="1393"/>
      <c r="D24" s="1393"/>
      <c r="E24" s="1393"/>
      <c r="F24" s="1393"/>
      <c r="G24" s="1393"/>
      <c r="H24" s="1393"/>
      <c r="I24" s="1393"/>
    </row>
    <row r="25" spans="1:11">
      <c r="A25" s="29"/>
    </row>
  </sheetData>
  <mergeCells count="32">
    <mergeCell ref="G13:H13"/>
    <mergeCell ref="G8:H8"/>
    <mergeCell ref="D8:F8"/>
    <mergeCell ref="D9:F9"/>
    <mergeCell ref="B8:C8"/>
    <mergeCell ref="B9:C9"/>
    <mergeCell ref="B10:C10"/>
    <mergeCell ref="B11:C11"/>
    <mergeCell ref="D10:F10"/>
    <mergeCell ref="D11:F11"/>
    <mergeCell ref="D14:F14"/>
    <mergeCell ref="D15:F15"/>
    <mergeCell ref="B16:C16"/>
    <mergeCell ref="D16:F16"/>
    <mergeCell ref="B13:C13"/>
    <mergeCell ref="B15:C15"/>
    <mergeCell ref="A3:I3"/>
    <mergeCell ref="A23:I23"/>
    <mergeCell ref="A24:I24"/>
    <mergeCell ref="A21:I21"/>
    <mergeCell ref="A22:I22"/>
    <mergeCell ref="B5:I5"/>
    <mergeCell ref="B6:I6"/>
    <mergeCell ref="A7:A16"/>
    <mergeCell ref="B7:I7"/>
    <mergeCell ref="B12:I12"/>
    <mergeCell ref="A17:A18"/>
    <mergeCell ref="B17:F18"/>
    <mergeCell ref="G18:I18"/>
    <mergeCell ref="D13:F13"/>
    <mergeCell ref="G17:I17"/>
    <mergeCell ref="B14:C14"/>
  </mergeCells>
  <phoneticPr fontId="2"/>
  <pageMargins left="0.70866141732283472" right="0.70866141732283472" top="0.74803149606299213" bottom="0.74803149606299213" header="0.31496062992125984" footer="0.31496062992125984"/>
  <pageSetup paperSize="9" scale="7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43"/>
  <sheetViews>
    <sheetView view="pageBreakPreview" zoomScaleNormal="120" zoomScaleSheetLayoutView="100" workbookViewId="0">
      <selection activeCell="M41" sqref="M41"/>
    </sheetView>
  </sheetViews>
  <sheetFormatPr defaultRowHeight="13.2"/>
  <cols>
    <col min="1" max="1" width="8.88671875" style="7"/>
    <col min="2" max="2" width="7.88671875" style="7" customWidth="1"/>
    <col min="3" max="3" width="16" style="7" customWidth="1"/>
    <col min="4" max="4" width="13.88671875" style="7" customWidth="1"/>
    <col min="5" max="6" width="8.88671875" style="7"/>
    <col min="7" max="8" width="12.77734375" style="7" customWidth="1"/>
    <col min="9" max="257" width="8.88671875" style="7"/>
    <col min="258" max="258" width="12.33203125" style="7" customWidth="1"/>
    <col min="259" max="262" width="8.88671875" style="7"/>
    <col min="263" max="264" width="12.77734375" style="7" customWidth="1"/>
    <col min="265" max="513" width="8.88671875" style="7"/>
    <col min="514" max="514" width="12.33203125" style="7" customWidth="1"/>
    <col min="515" max="518" width="8.88671875" style="7"/>
    <col min="519" max="520" width="12.77734375" style="7" customWidth="1"/>
    <col min="521" max="769" width="8.88671875" style="7"/>
    <col min="770" max="770" width="12.33203125" style="7" customWidth="1"/>
    <col min="771" max="774" width="8.88671875" style="7"/>
    <col min="775" max="776" width="12.77734375" style="7" customWidth="1"/>
    <col min="777" max="1025" width="8.88671875" style="7"/>
    <col min="1026" max="1026" width="12.33203125" style="7" customWidth="1"/>
    <col min="1027" max="1030" width="8.88671875" style="7"/>
    <col min="1031" max="1032" width="12.77734375" style="7" customWidth="1"/>
    <col min="1033" max="1281" width="8.88671875" style="7"/>
    <col min="1282" max="1282" width="12.33203125" style="7" customWidth="1"/>
    <col min="1283" max="1286" width="8.88671875" style="7"/>
    <col min="1287" max="1288" width="12.77734375" style="7" customWidth="1"/>
    <col min="1289" max="1537" width="8.88671875" style="7"/>
    <col min="1538" max="1538" width="12.33203125" style="7" customWidth="1"/>
    <col min="1539" max="1542" width="8.88671875" style="7"/>
    <col min="1543" max="1544" width="12.77734375" style="7" customWidth="1"/>
    <col min="1545" max="1793" width="8.88671875" style="7"/>
    <col min="1794" max="1794" width="12.33203125" style="7" customWidth="1"/>
    <col min="1795" max="1798" width="8.88671875" style="7"/>
    <col min="1799" max="1800" width="12.77734375" style="7" customWidth="1"/>
    <col min="1801" max="2049" width="8.88671875" style="7"/>
    <col min="2050" max="2050" width="12.33203125" style="7" customWidth="1"/>
    <col min="2051" max="2054" width="8.88671875" style="7"/>
    <col min="2055" max="2056" width="12.77734375" style="7" customWidth="1"/>
    <col min="2057" max="2305" width="8.88671875" style="7"/>
    <col min="2306" max="2306" width="12.33203125" style="7" customWidth="1"/>
    <col min="2307" max="2310" width="8.88671875" style="7"/>
    <col min="2311" max="2312" width="12.77734375" style="7" customWidth="1"/>
    <col min="2313" max="2561" width="8.88671875" style="7"/>
    <col min="2562" max="2562" width="12.33203125" style="7" customWidth="1"/>
    <col min="2563" max="2566" width="8.88671875" style="7"/>
    <col min="2567" max="2568" width="12.77734375" style="7" customWidth="1"/>
    <col min="2569" max="2817" width="8.88671875" style="7"/>
    <col min="2818" max="2818" width="12.33203125" style="7" customWidth="1"/>
    <col min="2819" max="2822" width="8.88671875" style="7"/>
    <col min="2823" max="2824" width="12.77734375" style="7" customWidth="1"/>
    <col min="2825" max="3073" width="8.88671875" style="7"/>
    <col min="3074" max="3074" width="12.33203125" style="7" customWidth="1"/>
    <col min="3075" max="3078" width="8.88671875" style="7"/>
    <col min="3079" max="3080" width="12.77734375" style="7" customWidth="1"/>
    <col min="3081" max="3329" width="8.88671875" style="7"/>
    <col min="3330" max="3330" width="12.33203125" style="7" customWidth="1"/>
    <col min="3331" max="3334" width="8.88671875" style="7"/>
    <col min="3335" max="3336" width="12.77734375" style="7" customWidth="1"/>
    <col min="3337" max="3585" width="8.88671875" style="7"/>
    <col min="3586" max="3586" width="12.33203125" style="7" customWidth="1"/>
    <col min="3587" max="3590" width="8.88671875" style="7"/>
    <col min="3591" max="3592" width="12.77734375" style="7" customWidth="1"/>
    <col min="3593" max="3841" width="8.88671875" style="7"/>
    <col min="3842" max="3842" width="12.33203125" style="7" customWidth="1"/>
    <col min="3843" max="3846" width="8.88671875" style="7"/>
    <col min="3847" max="3848" width="12.77734375" style="7" customWidth="1"/>
    <col min="3849" max="4097" width="8.88671875" style="7"/>
    <col min="4098" max="4098" width="12.33203125" style="7" customWidth="1"/>
    <col min="4099" max="4102" width="8.88671875" style="7"/>
    <col min="4103" max="4104" width="12.77734375" style="7" customWidth="1"/>
    <col min="4105" max="4353" width="8.88671875" style="7"/>
    <col min="4354" max="4354" width="12.33203125" style="7" customWidth="1"/>
    <col min="4355" max="4358" width="8.88671875" style="7"/>
    <col min="4359" max="4360" width="12.77734375" style="7" customWidth="1"/>
    <col min="4361" max="4609" width="8.88671875" style="7"/>
    <col min="4610" max="4610" width="12.33203125" style="7" customWidth="1"/>
    <col min="4611" max="4614" width="8.88671875" style="7"/>
    <col min="4615" max="4616" width="12.77734375" style="7" customWidth="1"/>
    <col min="4617" max="4865" width="8.88671875" style="7"/>
    <col min="4866" max="4866" width="12.33203125" style="7" customWidth="1"/>
    <col min="4867" max="4870" width="8.88671875" style="7"/>
    <col min="4871" max="4872" width="12.77734375" style="7" customWidth="1"/>
    <col min="4873" max="5121" width="8.88671875" style="7"/>
    <col min="5122" max="5122" width="12.33203125" style="7" customWidth="1"/>
    <col min="5123" max="5126" width="8.88671875" style="7"/>
    <col min="5127" max="5128" width="12.77734375" style="7" customWidth="1"/>
    <col min="5129" max="5377" width="8.88671875" style="7"/>
    <col min="5378" max="5378" width="12.33203125" style="7" customWidth="1"/>
    <col min="5379" max="5382" width="8.88671875" style="7"/>
    <col min="5383" max="5384" width="12.77734375" style="7" customWidth="1"/>
    <col min="5385" max="5633" width="8.88671875" style="7"/>
    <col min="5634" max="5634" width="12.33203125" style="7" customWidth="1"/>
    <col min="5635" max="5638" width="8.88671875" style="7"/>
    <col min="5639" max="5640" width="12.77734375" style="7" customWidth="1"/>
    <col min="5641" max="5889" width="8.88671875" style="7"/>
    <col min="5890" max="5890" width="12.33203125" style="7" customWidth="1"/>
    <col min="5891" max="5894" width="8.88671875" style="7"/>
    <col min="5895" max="5896" width="12.77734375" style="7" customWidth="1"/>
    <col min="5897" max="6145" width="8.88671875" style="7"/>
    <col min="6146" max="6146" width="12.33203125" style="7" customWidth="1"/>
    <col min="6147" max="6150" width="8.88671875" style="7"/>
    <col min="6151" max="6152" width="12.77734375" style="7" customWidth="1"/>
    <col min="6153" max="6401" width="8.88671875" style="7"/>
    <col min="6402" max="6402" width="12.33203125" style="7" customWidth="1"/>
    <col min="6403" max="6406" width="8.88671875" style="7"/>
    <col min="6407" max="6408" width="12.77734375" style="7" customWidth="1"/>
    <col min="6409" max="6657" width="8.88671875" style="7"/>
    <col min="6658" max="6658" width="12.33203125" style="7" customWidth="1"/>
    <col min="6659" max="6662" width="8.88671875" style="7"/>
    <col min="6663" max="6664" width="12.77734375" style="7" customWidth="1"/>
    <col min="6665" max="6913" width="8.88671875" style="7"/>
    <col min="6914" max="6914" width="12.33203125" style="7" customWidth="1"/>
    <col min="6915" max="6918" width="8.88671875" style="7"/>
    <col min="6919" max="6920" width="12.77734375" style="7" customWidth="1"/>
    <col min="6921" max="7169" width="8.88671875" style="7"/>
    <col min="7170" max="7170" width="12.33203125" style="7" customWidth="1"/>
    <col min="7171" max="7174" width="8.88671875" style="7"/>
    <col min="7175" max="7176" width="12.77734375" style="7" customWidth="1"/>
    <col min="7177" max="7425" width="8.88671875" style="7"/>
    <col min="7426" max="7426" width="12.33203125" style="7" customWidth="1"/>
    <col min="7427" max="7430" width="8.88671875" style="7"/>
    <col min="7431" max="7432" width="12.77734375" style="7" customWidth="1"/>
    <col min="7433" max="7681" width="8.88671875" style="7"/>
    <col min="7682" max="7682" width="12.33203125" style="7" customWidth="1"/>
    <col min="7683" max="7686" width="8.88671875" style="7"/>
    <col min="7687" max="7688" width="12.77734375" style="7" customWidth="1"/>
    <col min="7689" max="7937" width="8.88671875" style="7"/>
    <col min="7938" max="7938" width="12.33203125" style="7" customWidth="1"/>
    <col min="7939" max="7942" width="8.88671875" style="7"/>
    <col min="7943" max="7944" width="12.77734375" style="7" customWidth="1"/>
    <col min="7945" max="8193" width="8.88671875" style="7"/>
    <col min="8194" max="8194" width="12.33203125" style="7" customWidth="1"/>
    <col min="8195" max="8198" width="8.88671875" style="7"/>
    <col min="8199" max="8200" width="12.77734375" style="7" customWidth="1"/>
    <col min="8201" max="8449" width="8.88671875" style="7"/>
    <col min="8450" max="8450" width="12.33203125" style="7" customWidth="1"/>
    <col min="8451" max="8454" width="8.88671875" style="7"/>
    <col min="8455" max="8456" width="12.77734375" style="7" customWidth="1"/>
    <col min="8457" max="8705" width="8.88671875" style="7"/>
    <col min="8706" max="8706" width="12.33203125" style="7" customWidth="1"/>
    <col min="8707" max="8710" width="8.88671875" style="7"/>
    <col min="8711" max="8712" width="12.77734375" style="7" customWidth="1"/>
    <col min="8713" max="8961" width="8.88671875" style="7"/>
    <col min="8962" max="8962" width="12.33203125" style="7" customWidth="1"/>
    <col min="8963" max="8966" width="8.88671875" style="7"/>
    <col min="8967" max="8968" width="12.77734375" style="7" customWidth="1"/>
    <col min="8969" max="9217" width="8.88671875" style="7"/>
    <col min="9218" max="9218" width="12.33203125" style="7" customWidth="1"/>
    <col min="9219" max="9222" width="8.88671875" style="7"/>
    <col min="9223" max="9224" width="12.77734375" style="7" customWidth="1"/>
    <col min="9225" max="9473" width="8.88671875" style="7"/>
    <col min="9474" max="9474" width="12.33203125" style="7" customWidth="1"/>
    <col min="9475" max="9478" width="8.88671875" style="7"/>
    <col min="9479" max="9480" width="12.77734375" style="7" customWidth="1"/>
    <col min="9481" max="9729" width="8.88671875" style="7"/>
    <col min="9730" max="9730" width="12.33203125" style="7" customWidth="1"/>
    <col min="9731" max="9734" width="8.88671875" style="7"/>
    <col min="9735" max="9736" width="12.77734375" style="7" customWidth="1"/>
    <col min="9737" max="9985" width="8.88671875" style="7"/>
    <col min="9986" max="9986" width="12.33203125" style="7" customWidth="1"/>
    <col min="9987" max="9990" width="8.88671875" style="7"/>
    <col min="9991" max="9992" width="12.77734375" style="7" customWidth="1"/>
    <col min="9993" max="10241" width="8.88671875" style="7"/>
    <col min="10242" max="10242" width="12.33203125" style="7" customWidth="1"/>
    <col min="10243" max="10246" width="8.88671875" style="7"/>
    <col min="10247" max="10248" width="12.77734375" style="7" customWidth="1"/>
    <col min="10249" max="10497" width="8.88671875" style="7"/>
    <col min="10498" max="10498" width="12.33203125" style="7" customWidth="1"/>
    <col min="10499" max="10502" width="8.88671875" style="7"/>
    <col min="10503" max="10504" width="12.77734375" style="7" customWidth="1"/>
    <col min="10505" max="10753" width="8.88671875" style="7"/>
    <col min="10754" max="10754" width="12.33203125" style="7" customWidth="1"/>
    <col min="10755" max="10758" width="8.88671875" style="7"/>
    <col min="10759" max="10760" width="12.77734375" style="7" customWidth="1"/>
    <col min="10761" max="11009" width="8.88671875" style="7"/>
    <col min="11010" max="11010" width="12.33203125" style="7" customWidth="1"/>
    <col min="11011" max="11014" width="8.88671875" style="7"/>
    <col min="11015" max="11016" width="12.77734375" style="7" customWidth="1"/>
    <col min="11017" max="11265" width="8.88671875" style="7"/>
    <col min="11266" max="11266" width="12.33203125" style="7" customWidth="1"/>
    <col min="11267" max="11270" width="8.88671875" style="7"/>
    <col min="11271" max="11272" width="12.77734375" style="7" customWidth="1"/>
    <col min="11273" max="11521" width="8.88671875" style="7"/>
    <col min="11522" max="11522" width="12.33203125" style="7" customWidth="1"/>
    <col min="11523" max="11526" width="8.88671875" style="7"/>
    <col min="11527" max="11528" width="12.77734375" style="7" customWidth="1"/>
    <col min="11529" max="11777" width="8.88671875" style="7"/>
    <col min="11778" max="11778" width="12.33203125" style="7" customWidth="1"/>
    <col min="11779" max="11782" width="8.88671875" style="7"/>
    <col min="11783" max="11784" width="12.77734375" style="7" customWidth="1"/>
    <col min="11785" max="12033" width="8.88671875" style="7"/>
    <col min="12034" max="12034" width="12.33203125" style="7" customWidth="1"/>
    <col min="12035" max="12038" width="8.88671875" style="7"/>
    <col min="12039" max="12040" width="12.77734375" style="7" customWidth="1"/>
    <col min="12041" max="12289" width="8.88671875" style="7"/>
    <col min="12290" max="12290" width="12.33203125" style="7" customWidth="1"/>
    <col min="12291" max="12294" width="8.88671875" style="7"/>
    <col min="12295" max="12296" width="12.77734375" style="7" customWidth="1"/>
    <col min="12297" max="12545" width="8.88671875" style="7"/>
    <col min="12546" max="12546" width="12.33203125" style="7" customWidth="1"/>
    <col min="12547" max="12550" width="8.88671875" style="7"/>
    <col min="12551" max="12552" width="12.77734375" style="7" customWidth="1"/>
    <col min="12553" max="12801" width="8.88671875" style="7"/>
    <col min="12802" max="12802" width="12.33203125" style="7" customWidth="1"/>
    <col min="12803" max="12806" width="8.88671875" style="7"/>
    <col min="12807" max="12808" width="12.77734375" style="7" customWidth="1"/>
    <col min="12809" max="13057" width="8.88671875" style="7"/>
    <col min="13058" max="13058" width="12.33203125" style="7" customWidth="1"/>
    <col min="13059" max="13062" width="8.88671875" style="7"/>
    <col min="13063" max="13064" width="12.77734375" style="7" customWidth="1"/>
    <col min="13065" max="13313" width="8.88671875" style="7"/>
    <col min="13314" max="13314" width="12.33203125" style="7" customWidth="1"/>
    <col min="13315" max="13318" width="8.88671875" style="7"/>
    <col min="13319" max="13320" width="12.77734375" style="7" customWidth="1"/>
    <col min="13321" max="13569" width="8.88671875" style="7"/>
    <col min="13570" max="13570" width="12.33203125" style="7" customWidth="1"/>
    <col min="13571" max="13574" width="8.88671875" style="7"/>
    <col min="13575" max="13576" width="12.77734375" style="7" customWidth="1"/>
    <col min="13577" max="13825" width="8.88671875" style="7"/>
    <col min="13826" max="13826" width="12.33203125" style="7" customWidth="1"/>
    <col min="13827" max="13830" width="8.88671875" style="7"/>
    <col min="13831" max="13832" width="12.77734375" style="7" customWidth="1"/>
    <col min="13833" max="14081" width="8.88671875" style="7"/>
    <col min="14082" max="14082" width="12.33203125" style="7" customWidth="1"/>
    <col min="14083" max="14086" width="8.88671875" style="7"/>
    <col min="14087" max="14088" width="12.77734375" style="7" customWidth="1"/>
    <col min="14089" max="14337" width="8.88671875" style="7"/>
    <col min="14338" max="14338" width="12.33203125" style="7" customWidth="1"/>
    <col min="14339" max="14342" width="8.88671875" style="7"/>
    <col min="14343" max="14344" width="12.77734375" style="7" customWidth="1"/>
    <col min="14345" max="14593" width="8.88671875" style="7"/>
    <col min="14594" max="14594" width="12.33203125" style="7" customWidth="1"/>
    <col min="14595" max="14598" width="8.88671875" style="7"/>
    <col min="14599" max="14600" width="12.77734375" style="7" customWidth="1"/>
    <col min="14601" max="14849" width="8.88671875" style="7"/>
    <col min="14850" max="14850" width="12.33203125" style="7" customWidth="1"/>
    <col min="14851" max="14854" width="8.88671875" style="7"/>
    <col min="14855" max="14856" width="12.77734375" style="7" customWidth="1"/>
    <col min="14857" max="15105" width="8.88671875" style="7"/>
    <col min="15106" max="15106" width="12.33203125" style="7" customWidth="1"/>
    <col min="15107" max="15110" width="8.88671875" style="7"/>
    <col min="15111" max="15112" width="12.77734375" style="7" customWidth="1"/>
    <col min="15113" max="15361" width="8.88671875" style="7"/>
    <col min="15362" max="15362" width="12.33203125" style="7" customWidth="1"/>
    <col min="15363" max="15366" width="8.88671875" style="7"/>
    <col min="15367" max="15368" width="12.77734375" style="7" customWidth="1"/>
    <col min="15369" max="15617" width="8.88671875" style="7"/>
    <col min="15618" max="15618" width="12.33203125" style="7" customWidth="1"/>
    <col min="15619" max="15622" width="8.88671875" style="7"/>
    <col min="15623" max="15624" width="12.77734375" style="7" customWidth="1"/>
    <col min="15625" max="15873" width="8.88671875" style="7"/>
    <col min="15874" max="15874" width="12.33203125" style="7" customWidth="1"/>
    <col min="15875" max="15878" width="8.88671875" style="7"/>
    <col min="15879" max="15880" width="12.77734375" style="7" customWidth="1"/>
    <col min="15881" max="16129" width="8.88671875" style="7"/>
    <col min="16130" max="16130" width="12.33203125" style="7" customWidth="1"/>
    <col min="16131" max="16134" width="8.88671875" style="7"/>
    <col min="16135" max="16136" width="12.77734375" style="7" customWidth="1"/>
    <col min="16137" max="16384" width="8.88671875" style="7"/>
  </cols>
  <sheetData>
    <row r="1" spans="1:8" ht="20.100000000000001" customHeight="1">
      <c r="A1" s="318"/>
      <c r="B1" s="318"/>
      <c r="C1" s="318"/>
      <c r="D1" s="318"/>
      <c r="E1" s="318"/>
      <c r="F1" s="318"/>
      <c r="G1" s="727"/>
      <c r="H1" s="720" t="s">
        <v>480</v>
      </c>
    </row>
    <row r="2" spans="1:8" ht="12" customHeight="1">
      <c r="A2" s="318"/>
      <c r="B2" s="318"/>
      <c r="C2" s="318"/>
      <c r="D2" s="318"/>
      <c r="E2" s="318"/>
      <c r="F2" s="318"/>
      <c r="G2" s="331"/>
      <c r="H2" s="331"/>
    </row>
    <row r="3" spans="1:8" s="241" customFormat="1" ht="20.100000000000001" customHeight="1">
      <c r="A3" s="1399" t="s">
        <v>521</v>
      </c>
      <c r="B3" s="1400"/>
      <c r="C3" s="1400"/>
      <c r="D3" s="1400"/>
      <c r="E3" s="1400"/>
      <c r="F3" s="1400"/>
      <c r="G3" s="1400"/>
      <c r="H3" s="1400"/>
    </row>
    <row r="4" spans="1:8" s="241" customFormat="1" ht="7.2" customHeight="1">
      <c r="A4" s="349"/>
      <c r="B4" s="348"/>
      <c r="C4" s="348"/>
      <c r="D4" s="348"/>
      <c r="E4" s="348"/>
      <c r="F4" s="348"/>
      <c r="G4" s="348"/>
      <c r="H4" s="348"/>
    </row>
    <row r="5" spans="1:8" s="241" customFormat="1" ht="33.75" customHeight="1">
      <c r="A5" s="1336" t="s">
        <v>520</v>
      </c>
      <c r="B5" s="1336"/>
      <c r="C5" s="1336"/>
      <c r="D5" s="1402"/>
      <c r="E5" s="1403"/>
      <c r="F5" s="1403"/>
      <c r="G5" s="1403"/>
      <c r="H5" s="1404"/>
    </row>
    <row r="6" spans="1:8" s="241" customFormat="1" ht="33.75" customHeight="1">
      <c r="A6" s="1401" t="s">
        <v>519</v>
      </c>
      <c r="B6" s="1401"/>
      <c r="C6" s="1401"/>
      <c r="D6" s="1405" t="s">
        <v>413</v>
      </c>
      <c r="E6" s="1406"/>
      <c r="F6" s="1406"/>
      <c r="G6" s="1406"/>
      <c r="H6" s="1407"/>
    </row>
    <row r="7" spans="1:8" ht="19.5" customHeight="1">
      <c r="A7" s="1408" t="s">
        <v>518</v>
      </c>
      <c r="B7" s="1409"/>
      <c r="C7" s="1409"/>
      <c r="D7" s="1409"/>
      <c r="E7" s="1334"/>
      <c r="F7" s="1341"/>
      <c r="G7" s="1341"/>
      <c r="H7" s="1335"/>
    </row>
    <row r="8" spans="1:8" ht="19.5" customHeight="1">
      <c r="A8" s="1410" t="s">
        <v>517</v>
      </c>
      <c r="B8" s="1414" t="s">
        <v>516</v>
      </c>
      <c r="C8" s="1398"/>
      <c r="D8" s="1398"/>
      <c r="E8" s="1398"/>
      <c r="F8" s="1398"/>
      <c r="G8" s="1398" t="s">
        <v>515</v>
      </c>
      <c r="H8" s="1398"/>
    </row>
    <row r="9" spans="1:8" ht="18" customHeight="1">
      <c r="A9" s="1410"/>
      <c r="B9" s="1415"/>
      <c r="C9" s="1398" t="s">
        <v>514</v>
      </c>
      <c r="D9" s="1398"/>
      <c r="E9" s="1398" t="s">
        <v>513</v>
      </c>
      <c r="F9" s="1398"/>
      <c r="G9" s="1329"/>
      <c r="H9" s="1329"/>
    </row>
    <row r="10" spans="1:8" ht="19.5" customHeight="1">
      <c r="A10" s="1410"/>
      <c r="B10" s="1416"/>
      <c r="C10" s="1398"/>
      <c r="D10" s="1398"/>
      <c r="E10" s="1398" t="s">
        <v>512</v>
      </c>
      <c r="F10" s="1398"/>
      <c r="G10" s="1329"/>
      <c r="H10" s="1329"/>
    </row>
    <row r="11" spans="1:8" ht="19.5" customHeight="1">
      <c r="A11" s="1410"/>
      <c r="B11" s="1416"/>
      <c r="C11" s="1398" t="s">
        <v>511</v>
      </c>
      <c r="D11" s="1398"/>
      <c r="E11" s="1398"/>
      <c r="F11" s="1398"/>
      <c r="G11" s="1329"/>
      <c r="H11" s="1329"/>
    </row>
    <row r="12" spans="1:8" ht="19.5" customHeight="1">
      <c r="A12" s="1410"/>
      <c r="B12" s="1416"/>
      <c r="C12" s="1398" t="s">
        <v>510</v>
      </c>
      <c r="D12" s="1398"/>
      <c r="E12" s="1398"/>
      <c r="F12" s="1398"/>
      <c r="G12" s="1329"/>
      <c r="H12" s="1329"/>
    </row>
    <row r="13" spans="1:8" ht="17.399999999999999" customHeight="1">
      <c r="A13" s="1410" t="s">
        <v>509</v>
      </c>
      <c r="B13" s="1411" t="s">
        <v>508</v>
      </c>
      <c r="C13" s="1412"/>
      <c r="D13" s="1412"/>
      <c r="E13" s="1412"/>
      <c r="F13" s="1412"/>
      <c r="G13" s="1398"/>
      <c r="H13" s="1398"/>
    </row>
    <row r="14" spans="1:8" ht="15" customHeight="1">
      <c r="A14" s="1410"/>
      <c r="B14" s="1398" t="s">
        <v>507</v>
      </c>
      <c r="C14" s="1398"/>
      <c r="D14" s="1398"/>
      <c r="E14" s="1398" t="s">
        <v>506</v>
      </c>
      <c r="F14" s="1398"/>
      <c r="G14" s="1398"/>
      <c r="H14" s="1398"/>
    </row>
    <row r="15" spans="1:8" ht="15" customHeight="1">
      <c r="A15" s="1410"/>
      <c r="B15" s="347">
        <v>1</v>
      </c>
      <c r="C15" s="1413"/>
      <c r="D15" s="1413"/>
      <c r="E15" s="1413"/>
      <c r="F15" s="1413"/>
      <c r="G15" s="1413"/>
      <c r="H15" s="1413"/>
    </row>
    <row r="16" spans="1:8" ht="15" customHeight="1">
      <c r="A16" s="1410"/>
      <c r="B16" s="347">
        <v>2</v>
      </c>
      <c r="C16" s="1413"/>
      <c r="D16" s="1413"/>
      <c r="E16" s="1413"/>
      <c r="F16" s="1413"/>
      <c r="G16" s="1413"/>
      <c r="H16" s="1413"/>
    </row>
    <row r="17" spans="1:8" ht="15" customHeight="1">
      <c r="A17" s="1410"/>
      <c r="B17" s="347">
        <v>3</v>
      </c>
      <c r="C17" s="1413"/>
      <c r="D17" s="1413"/>
      <c r="E17" s="1413"/>
      <c r="F17" s="1413"/>
      <c r="G17" s="1413"/>
      <c r="H17" s="1413"/>
    </row>
    <row r="18" spans="1:8" ht="15" customHeight="1">
      <c r="A18" s="1410"/>
      <c r="B18" s="347">
        <v>4</v>
      </c>
      <c r="C18" s="1413"/>
      <c r="D18" s="1413"/>
      <c r="E18" s="1413"/>
      <c r="F18" s="1413"/>
      <c r="G18" s="1413"/>
      <c r="H18" s="1413"/>
    </row>
    <row r="19" spans="1:8" ht="15" customHeight="1">
      <c r="A19" s="1410"/>
      <c r="B19" s="347">
        <v>5</v>
      </c>
      <c r="C19" s="1413"/>
      <c r="D19" s="1413"/>
      <c r="E19" s="1413"/>
      <c r="F19" s="1413"/>
      <c r="G19" s="1413"/>
      <c r="H19" s="1413"/>
    </row>
    <row r="20" spans="1:8" ht="15" customHeight="1">
      <c r="A20" s="1410"/>
      <c r="B20" s="347">
        <v>6</v>
      </c>
      <c r="C20" s="1413"/>
      <c r="D20" s="1413"/>
      <c r="E20" s="1413"/>
      <c r="F20" s="1413"/>
      <c r="G20" s="1413"/>
      <c r="H20" s="1413"/>
    </row>
    <row r="21" spans="1:8" ht="15" customHeight="1">
      <c r="A21" s="1410"/>
      <c r="B21" s="347">
        <v>7</v>
      </c>
      <c r="C21" s="1413"/>
      <c r="D21" s="1413"/>
      <c r="E21" s="1413"/>
      <c r="F21" s="1413"/>
      <c r="G21" s="1413"/>
      <c r="H21" s="1413"/>
    </row>
    <row r="22" spans="1:8" ht="15" customHeight="1">
      <c r="A22" s="1410"/>
      <c r="B22" s="347">
        <v>8</v>
      </c>
      <c r="C22" s="1413"/>
      <c r="D22" s="1413"/>
      <c r="E22" s="1413"/>
      <c r="F22" s="1413"/>
      <c r="G22" s="1413"/>
      <c r="H22" s="1413"/>
    </row>
    <row r="23" spans="1:8" ht="15" customHeight="1">
      <c r="A23" s="1410"/>
      <c r="B23" s="347">
        <v>9</v>
      </c>
      <c r="C23" s="1413"/>
      <c r="D23" s="1413"/>
      <c r="E23" s="1413"/>
      <c r="F23" s="1413"/>
      <c r="G23" s="1413"/>
      <c r="H23" s="1413"/>
    </row>
    <row r="24" spans="1:8" ht="15" customHeight="1">
      <c r="A24" s="1410"/>
      <c r="B24" s="347">
        <v>10</v>
      </c>
      <c r="C24" s="1413"/>
      <c r="D24" s="1413"/>
      <c r="E24" s="1413"/>
      <c r="F24" s="1413"/>
      <c r="G24" s="1413"/>
      <c r="H24" s="1413"/>
    </row>
    <row r="25" spans="1:8" ht="15" customHeight="1">
      <c r="A25" s="1410"/>
      <c r="B25" s="347">
        <v>11</v>
      </c>
      <c r="C25" s="1413"/>
      <c r="D25" s="1413"/>
      <c r="E25" s="1413"/>
      <c r="F25" s="1413"/>
      <c r="G25" s="1413"/>
      <c r="H25" s="1413"/>
    </row>
    <row r="26" spans="1:8" ht="15" customHeight="1">
      <c r="A26" s="1410"/>
      <c r="B26" s="347">
        <v>12</v>
      </c>
      <c r="C26" s="1413"/>
      <c r="D26" s="1413"/>
      <c r="E26" s="1413"/>
      <c r="F26" s="1413"/>
      <c r="G26" s="1413"/>
      <c r="H26" s="1413"/>
    </row>
    <row r="27" spans="1:8" ht="15" customHeight="1">
      <c r="A27" s="1410"/>
      <c r="B27" s="347">
        <v>13</v>
      </c>
      <c r="C27" s="1413"/>
      <c r="D27" s="1413"/>
      <c r="E27" s="1413"/>
      <c r="F27" s="1413"/>
      <c r="G27" s="1413"/>
      <c r="H27" s="1413"/>
    </row>
    <row r="28" spans="1:8" ht="15" customHeight="1">
      <c r="A28" s="1410"/>
      <c r="B28" s="347">
        <v>14</v>
      </c>
      <c r="C28" s="1413"/>
      <c r="D28" s="1413"/>
      <c r="E28" s="1413"/>
      <c r="F28" s="1413"/>
      <c r="G28" s="1413"/>
      <c r="H28" s="1413"/>
    </row>
    <row r="29" spans="1:8" ht="15" customHeight="1">
      <c r="A29" s="1410"/>
      <c r="B29" s="347">
        <v>15</v>
      </c>
      <c r="C29" s="1413"/>
      <c r="D29" s="1413"/>
      <c r="E29" s="1413"/>
      <c r="F29" s="1413"/>
      <c r="G29" s="1413"/>
      <c r="H29" s="1413"/>
    </row>
    <row r="30" spans="1:8" ht="15" customHeight="1">
      <c r="A30" s="1410"/>
      <c r="B30" s="347">
        <v>16</v>
      </c>
      <c r="C30" s="1413"/>
      <c r="D30" s="1413"/>
      <c r="E30" s="1413"/>
      <c r="F30" s="1413"/>
      <c r="G30" s="1413"/>
      <c r="H30" s="1413"/>
    </row>
    <row r="31" spans="1:8" ht="15" customHeight="1">
      <c r="A31" s="1410"/>
      <c r="B31" s="347">
        <v>17</v>
      </c>
      <c r="C31" s="1413"/>
      <c r="D31" s="1413"/>
      <c r="E31" s="1413"/>
      <c r="F31" s="1413"/>
      <c r="G31" s="1413"/>
      <c r="H31" s="1413"/>
    </row>
    <row r="32" spans="1:8" ht="15" customHeight="1">
      <c r="A32" s="1410"/>
      <c r="B32" s="347">
        <v>18</v>
      </c>
      <c r="C32" s="1413"/>
      <c r="D32" s="1413"/>
      <c r="E32" s="1413"/>
      <c r="F32" s="1413"/>
      <c r="G32" s="1413"/>
      <c r="H32" s="1413"/>
    </row>
    <row r="33" spans="1:8" ht="15" customHeight="1">
      <c r="A33" s="1410"/>
      <c r="B33" s="347">
        <v>19</v>
      </c>
      <c r="C33" s="1413"/>
      <c r="D33" s="1413"/>
      <c r="E33" s="1413"/>
      <c r="F33" s="1413"/>
      <c r="G33" s="1413"/>
      <c r="H33" s="1413"/>
    </row>
    <row r="34" spans="1:8" ht="15" customHeight="1">
      <c r="A34" s="1410"/>
      <c r="B34" s="347">
        <v>20</v>
      </c>
      <c r="C34" s="1413"/>
      <c r="D34" s="1413"/>
      <c r="E34" s="1413"/>
      <c r="F34" s="1413"/>
      <c r="G34" s="1413"/>
      <c r="H34" s="1413"/>
    </row>
    <row r="35" spans="1:8" ht="15" customHeight="1">
      <c r="A35" s="1410"/>
      <c r="B35" s="347">
        <v>21</v>
      </c>
      <c r="C35" s="1413"/>
      <c r="D35" s="1413"/>
      <c r="E35" s="1413"/>
      <c r="F35" s="1413"/>
      <c r="G35" s="1413"/>
      <c r="H35" s="1413"/>
    </row>
    <row r="36" spans="1:8" ht="15" customHeight="1">
      <c r="A36" s="1410"/>
      <c r="B36" s="347">
        <v>22</v>
      </c>
      <c r="C36" s="1413"/>
      <c r="D36" s="1413"/>
      <c r="E36" s="1413"/>
      <c r="F36" s="1413"/>
      <c r="G36" s="1413"/>
      <c r="H36" s="1413"/>
    </row>
    <row r="37" spans="1:8" ht="15" customHeight="1">
      <c r="A37" s="1410"/>
      <c r="B37" s="347">
        <v>23</v>
      </c>
      <c r="C37" s="1413"/>
      <c r="D37" s="1413"/>
      <c r="E37" s="1413"/>
      <c r="F37" s="1413"/>
      <c r="G37" s="1413"/>
      <c r="H37" s="1413"/>
    </row>
    <row r="38" spans="1:8" ht="15" customHeight="1">
      <c r="A38" s="1410"/>
      <c r="B38" s="347">
        <v>24</v>
      </c>
      <c r="C38" s="1413"/>
      <c r="D38" s="1413"/>
      <c r="E38" s="1413"/>
      <c r="F38" s="1413"/>
      <c r="G38" s="1413"/>
      <c r="H38" s="1413"/>
    </row>
    <row r="39" spans="1:8" ht="15" customHeight="1">
      <c r="A39" s="1410"/>
      <c r="B39" s="347">
        <v>25</v>
      </c>
      <c r="C39" s="1413"/>
      <c r="D39" s="1413"/>
      <c r="E39" s="1413"/>
      <c r="F39" s="1413"/>
      <c r="G39" s="1413"/>
      <c r="H39" s="1413"/>
    </row>
    <row r="40" spans="1:8" ht="9.6" customHeight="1">
      <c r="A40" s="346"/>
      <c r="B40" s="345"/>
      <c r="C40" s="344"/>
      <c r="D40" s="344"/>
      <c r="E40" s="344"/>
      <c r="F40" s="344"/>
      <c r="G40" s="344"/>
      <c r="H40" s="344"/>
    </row>
    <row r="41" spans="1:8" ht="19.2" customHeight="1">
      <c r="A41" s="343" t="s">
        <v>505</v>
      </c>
      <c r="B41" s="318"/>
      <c r="C41" s="318"/>
      <c r="D41" s="318"/>
      <c r="E41" s="318"/>
      <c r="F41" s="318"/>
      <c r="G41" s="318"/>
      <c r="H41" s="318"/>
    </row>
    <row r="42" spans="1:8" ht="19.2" customHeight="1">
      <c r="A42" s="343" t="s">
        <v>504</v>
      </c>
      <c r="B42" s="318"/>
      <c r="C42" s="318"/>
      <c r="D42" s="318"/>
      <c r="E42" s="318"/>
      <c r="F42" s="318"/>
      <c r="G42" s="318"/>
      <c r="H42" s="318"/>
    </row>
    <row r="43" spans="1:8" ht="19.2" customHeight="1">
      <c r="A43" s="343" t="s">
        <v>503</v>
      </c>
      <c r="B43" s="318"/>
      <c r="C43" s="318"/>
      <c r="D43" s="318"/>
      <c r="E43" s="318"/>
      <c r="F43" s="318"/>
      <c r="G43" s="318"/>
      <c r="H43" s="318"/>
    </row>
  </sheetData>
  <mergeCells count="75">
    <mergeCell ref="C34:D34"/>
    <mergeCell ref="E34:H34"/>
    <mergeCell ref="C38:D38"/>
    <mergeCell ref="E38:H38"/>
    <mergeCell ref="C39:D39"/>
    <mergeCell ref="E39:H39"/>
    <mergeCell ref="C35:D35"/>
    <mergeCell ref="E35:H35"/>
    <mergeCell ref="C36:D36"/>
    <mergeCell ref="E36:H36"/>
    <mergeCell ref="C37:D37"/>
    <mergeCell ref="E37:H37"/>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E16:H16"/>
    <mergeCell ref="C17:D17"/>
    <mergeCell ref="E17:H17"/>
    <mergeCell ref="C18:D18"/>
    <mergeCell ref="E18:H18"/>
    <mergeCell ref="C12:F12"/>
    <mergeCell ref="G12:H12"/>
    <mergeCell ref="A13:A39"/>
    <mergeCell ref="B13:F13"/>
    <mergeCell ref="G13:H13"/>
    <mergeCell ref="B14:D14"/>
    <mergeCell ref="E14:H14"/>
    <mergeCell ref="C15:D15"/>
    <mergeCell ref="E15:H15"/>
    <mergeCell ref="A8:A12"/>
    <mergeCell ref="B8:F8"/>
    <mergeCell ref="G8:H8"/>
    <mergeCell ref="B9:B12"/>
    <mergeCell ref="C9:D10"/>
    <mergeCell ref="E9:F9"/>
    <mergeCell ref="C16:D16"/>
    <mergeCell ref="G9:H9"/>
    <mergeCell ref="E10:F10"/>
    <mergeCell ref="G10:H10"/>
    <mergeCell ref="C11:F11"/>
    <mergeCell ref="A3:H3"/>
    <mergeCell ref="A5:C5"/>
    <mergeCell ref="A6:C6"/>
    <mergeCell ref="D5:H5"/>
    <mergeCell ref="D6:H6"/>
    <mergeCell ref="A7:D7"/>
    <mergeCell ref="E7:H7"/>
    <mergeCell ref="G11:H11"/>
  </mergeCells>
  <phoneticPr fontId="2"/>
  <printOptions horizontalCentered="1"/>
  <pageMargins left="0.39370078740157483" right="0.39370078740157483" top="0.78740157480314965" bottom="0.47244094488188981" header="0.51181102362204722" footer="0.39370078740157483"/>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37"/>
  <sheetViews>
    <sheetView view="pageBreakPreview" zoomScaleNormal="100" zoomScaleSheetLayoutView="100" workbookViewId="0">
      <selection activeCell="N25" sqref="N25"/>
    </sheetView>
  </sheetViews>
  <sheetFormatPr defaultRowHeight="13.2"/>
  <cols>
    <col min="1" max="1" width="2.109375" style="32" customWidth="1"/>
    <col min="2" max="2" width="11.21875" style="32" customWidth="1"/>
    <col min="3" max="3" width="4" style="32" customWidth="1"/>
    <col min="4" max="4" width="20.77734375" style="32" customWidth="1"/>
    <col min="5" max="5" width="23.5546875" style="32" customWidth="1"/>
    <col min="6" max="10" width="14" style="32" customWidth="1"/>
    <col min="11" max="16384" width="8.88671875" style="32"/>
  </cols>
  <sheetData>
    <row r="1" spans="1:10" s="367" customFormat="1" ht="20.100000000000001" customHeight="1">
      <c r="A1" s="370"/>
      <c r="B1" s="368"/>
      <c r="C1" s="368"/>
      <c r="D1" s="368"/>
      <c r="E1" s="368"/>
      <c r="F1" s="1462"/>
      <c r="G1" s="1462"/>
      <c r="H1" s="368"/>
      <c r="I1" s="728"/>
      <c r="J1" s="729" t="s">
        <v>303</v>
      </c>
    </row>
    <row r="2" spans="1:10" s="367" customFormat="1" ht="9" customHeight="1">
      <c r="A2" s="370"/>
      <c r="B2" s="368"/>
      <c r="C2" s="368"/>
      <c r="D2" s="368"/>
      <c r="E2" s="368"/>
      <c r="F2" s="369"/>
      <c r="G2" s="369"/>
      <c r="H2" s="368"/>
      <c r="I2" s="368"/>
      <c r="J2" s="368"/>
    </row>
    <row r="3" spans="1:10" ht="16.2">
      <c r="B3" s="1463" t="s">
        <v>543</v>
      </c>
      <c r="C3" s="1463"/>
      <c r="D3" s="1463"/>
      <c r="E3" s="1463"/>
      <c r="F3" s="1463"/>
      <c r="G3" s="1463"/>
      <c r="H3" s="1463"/>
      <c r="I3" s="1463"/>
      <c r="J3" s="1463"/>
    </row>
    <row r="4" spans="1:10" ht="9" customHeight="1" thickBot="1">
      <c r="B4" s="366"/>
      <c r="C4" s="366"/>
      <c r="D4" s="366"/>
      <c r="E4" s="366"/>
      <c r="F4" s="366"/>
      <c r="G4" s="366"/>
      <c r="H4" s="366"/>
      <c r="I4" s="366"/>
      <c r="J4" s="366"/>
    </row>
    <row r="5" spans="1:10" ht="30" customHeight="1">
      <c r="B5" s="1464" t="s">
        <v>542</v>
      </c>
      <c r="C5" s="1465"/>
      <c r="D5" s="1466"/>
      <c r="E5" s="1467"/>
      <c r="F5" s="1467"/>
      <c r="G5" s="1467"/>
      <c r="H5" s="1467"/>
      <c r="I5" s="1467"/>
      <c r="J5" s="1468"/>
    </row>
    <row r="6" spans="1:10" ht="30" customHeight="1" thickBot="1">
      <c r="B6" s="1457" t="s">
        <v>13</v>
      </c>
      <c r="C6" s="1458"/>
      <c r="D6" s="1459"/>
      <c r="E6" s="1460" t="s">
        <v>541</v>
      </c>
      <c r="F6" s="1460"/>
      <c r="G6" s="1460"/>
      <c r="H6" s="1460"/>
      <c r="I6" s="1460"/>
      <c r="J6" s="1461"/>
    </row>
    <row r="7" spans="1:10" ht="30" customHeight="1" thickBot="1">
      <c r="B7" s="1438" t="s">
        <v>146</v>
      </c>
      <c r="C7" s="365">
        <v>1</v>
      </c>
      <c r="D7" s="364" t="s">
        <v>145</v>
      </c>
      <c r="E7" s="1440"/>
      <c r="F7" s="1440"/>
      <c r="G7" s="1440"/>
      <c r="H7" s="1440"/>
      <c r="I7" s="1440"/>
      <c r="J7" s="1441"/>
    </row>
    <row r="8" spans="1:10" ht="30" customHeight="1">
      <c r="B8" s="1438"/>
      <c r="C8" s="1442">
        <v>2</v>
      </c>
      <c r="D8" s="1443" t="s">
        <v>540</v>
      </c>
      <c r="E8" s="1428" t="s">
        <v>144</v>
      </c>
      <c r="F8" s="1450" t="s">
        <v>539</v>
      </c>
      <c r="G8" s="1452" t="s">
        <v>538</v>
      </c>
      <c r="H8" s="1453"/>
      <c r="I8" s="1454"/>
      <c r="J8" s="1455" t="s">
        <v>537</v>
      </c>
    </row>
    <row r="9" spans="1:10" ht="30" customHeight="1">
      <c r="B9" s="1438"/>
      <c r="C9" s="1442"/>
      <c r="D9" s="1443"/>
      <c r="E9" s="1429"/>
      <c r="F9" s="1451"/>
      <c r="G9" s="363" t="s">
        <v>536</v>
      </c>
      <c r="H9" s="362" t="s">
        <v>535</v>
      </c>
      <c r="I9" s="361" t="s">
        <v>534</v>
      </c>
      <c r="J9" s="1456"/>
    </row>
    <row r="10" spans="1:10" ht="30" customHeight="1">
      <c r="B10" s="1438"/>
      <c r="C10" s="1442"/>
      <c r="D10" s="1443"/>
      <c r="E10" s="730"/>
      <c r="F10" s="731"/>
      <c r="G10" s="732"/>
      <c r="H10" s="733"/>
      <c r="I10" s="734"/>
      <c r="J10" s="735"/>
    </row>
    <row r="11" spans="1:10" ht="30" customHeight="1">
      <c r="B11" s="1438"/>
      <c r="C11" s="1442"/>
      <c r="D11" s="1443"/>
      <c r="E11" s="730"/>
      <c r="F11" s="731"/>
      <c r="G11" s="732"/>
      <c r="H11" s="733"/>
      <c r="I11" s="734"/>
      <c r="J11" s="735"/>
    </row>
    <row r="12" spans="1:10" ht="30" customHeight="1" thickBot="1">
      <c r="B12" s="1438"/>
      <c r="C12" s="1442"/>
      <c r="D12" s="1443"/>
      <c r="E12" s="736"/>
      <c r="F12" s="737"/>
      <c r="G12" s="738"/>
      <c r="H12" s="739"/>
      <c r="I12" s="740"/>
      <c r="J12" s="741"/>
    </row>
    <row r="13" spans="1:10" ht="30" customHeight="1" thickTop="1" thickBot="1">
      <c r="B13" s="1438"/>
      <c r="C13" s="1442"/>
      <c r="D13" s="1443"/>
      <c r="E13" s="360" t="s">
        <v>130</v>
      </c>
      <c r="F13" s="359">
        <f>SUM(F10:F12)</f>
        <v>0</v>
      </c>
      <c r="G13" s="358">
        <f>SUM(G10:G12)</f>
        <v>0</v>
      </c>
      <c r="H13" s="357">
        <f>SUM(H10:H12)</f>
        <v>0</v>
      </c>
      <c r="I13" s="356">
        <f>SUM(I10:I12)</f>
        <v>0</v>
      </c>
      <c r="J13" s="355"/>
    </row>
    <row r="14" spans="1:10" ht="30" customHeight="1">
      <c r="B14" s="1438"/>
      <c r="C14" s="1442">
        <v>3</v>
      </c>
      <c r="D14" s="1442" t="s">
        <v>533</v>
      </c>
      <c r="E14" s="354" t="s">
        <v>143</v>
      </c>
      <c r="F14" s="1447"/>
      <c r="G14" s="1448"/>
      <c r="H14" s="1448"/>
      <c r="I14" s="1448"/>
      <c r="J14" s="1449"/>
    </row>
    <row r="15" spans="1:10" ht="30" customHeight="1">
      <c r="B15" s="1438"/>
      <c r="C15" s="1442"/>
      <c r="D15" s="1442"/>
      <c r="E15" s="354" t="s">
        <v>142</v>
      </c>
      <c r="F15" s="1447"/>
      <c r="G15" s="1448"/>
      <c r="H15" s="1448"/>
      <c r="I15" s="1448"/>
      <c r="J15" s="1449"/>
    </row>
    <row r="16" spans="1:10" ht="30" customHeight="1">
      <c r="B16" s="1438"/>
      <c r="C16" s="1442"/>
      <c r="D16" s="1442"/>
      <c r="E16" s="354" t="s">
        <v>141</v>
      </c>
      <c r="F16" s="1447"/>
      <c r="G16" s="1448"/>
      <c r="H16" s="1448"/>
      <c r="I16" s="1448"/>
      <c r="J16" s="1449"/>
    </row>
    <row r="17" spans="2:10" ht="30" customHeight="1">
      <c r="B17" s="1438"/>
      <c r="C17" s="1442">
        <v>4</v>
      </c>
      <c r="D17" s="1442" t="s">
        <v>532</v>
      </c>
      <c r="E17" s="354" t="s">
        <v>143</v>
      </c>
      <c r="F17" s="1447"/>
      <c r="G17" s="1448"/>
      <c r="H17" s="1448"/>
      <c r="I17" s="1448"/>
      <c r="J17" s="1449"/>
    </row>
    <row r="18" spans="2:10" ht="30" customHeight="1">
      <c r="B18" s="1438"/>
      <c r="C18" s="1442"/>
      <c r="D18" s="1442"/>
      <c r="E18" s="354" t="s">
        <v>142</v>
      </c>
      <c r="F18" s="1447"/>
      <c r="G18" s="1448"/>
      <c r="H18" s="1448"/>
      <c r="I18" s="1448"/>
      <c r="J18" s="1449"/>
    </row>
    <row r="19" spans="2:10" ht="30" customHeight="1">
      <c r="B19" s="1438"/>
      <c r="C19" s="1442"/>
      <c r="D19" s="1442"/>
      <c r="E19" s="354" t="s">
        <v>141</v>
      </c>
      <c r="F19" s="1447"/>
      <c r="G19" s="1448"/>
      <c r="H19" s="1448"/>
      <c r="I19" s="1448"/>
      <c r="J19" s="1449"/>
    </row>
    <row r="20" spans="2:10" ht="30" customHeight="1">
      <c r="B20" s="1438"/>
      <c r="C20" s="1442">
        <v>5</v>
      </c>
      <c r="D20" s="1442" t="s">
        <v>531</v>
      </c>
      <c r="E20" s="354" t="s">
        <v>143</v>
      </c>
      <c r="F20" s="1447"/>
      <c r="G20" s="1448"/>
      <c r="H20" s="1448"/>
      <c r="I20" s="1448"/>
      <c r="J20" s="1449"/>
    </row>
    <row r="21" spans="2:10" ht="30" customHeight="1">
      <c r="B21" s="1438"/>
      <c r="C21" s="1442"/>
      <c r="D21" s="1442"/>
      <c r="E21" s="354" t="s">
        <v>142</v>
      </c>
      <c r="F21" s="1447"/>
      <c r="G21" s="1448"/>
      <c r="H21" s="1448"/>
      <c r="I21" s="1448"/>
      <c r="J21" s="1449"/>
    </row>
    <row r="22" spans="2:10" ht="30" customHeight="1">
      <c r="B22" s="1438"/>
      <c r="C22" s="1442"/>
      <c r="D22" s="1442"/>
      <c r="E22" s="354" t="s">
        <v>141</v>
      </c>
      <c r="F22" s="1447"/>
      <c r="G22" s="1448"/>
      <c r="H22" s="1448"/>
      <c r="I22" s="1448"/>
      <c r="J22" s="1449"/>
    </row>
    <row r="23" spans="2:10" ht="24.6" customHeight="1">
      <c r="B23" s="1438"/>
      <c r="C23" s="1442">
        <v>6</v>
      </c>
      <c r="D23" s="1442" t="s">
        <v>530</v>
      </c>
      <c r="E23" s="1422"/>
      <c r="F23" s="1423"/>
      <c r="G23" s="1423"/>
      <c r="H23" s="1423"/>
      <c r="I23" s="1423"/>
      <c r="J23" s="1424"/>
    </row>
    <row r="24" spans="2:10" ht="24.6" customHeight="1">
      <c r="B24" s="1438"/>
      <c r="C24" s="1442"/>
      <c r="D24" s="1442"/>
      <c r="E24" s="1444"/>
      <c r="F24" s="1445"/>
      <c r="G24" s="1445"/>
      <c r="H24" s="1445"/>
      <c r="I24" s="1445"/>
      <c r="J24" s="1446"/>
    </row>
    <row r="25" spans="2:10" ht="19.5" customHeight="1">
      <c r="B25" s="1438"/>
      <c r="C25" s="1419">
        <v>7</v>
      </c>
      <c r="D25" s="1420" t="s">
        <v>93</v>
      </c>
      <c r="E25" s="1422"/>
      <c r="F25" s="1423"/>
      <c r="G25" s="1423"/>
      <c r="H25" s="1423"/>
      <c r="I25" s="1423"/>
      <c r="J25" s="1424"/>
    </row>
    <row r="26" spans="2:10" ht="19.5" customHeight="1" thickBot="1">
      <c r="B26" s="1439"/>
      <c r="C26" s="1419"/>
      <c r="D26" s="1421"/>
      <c r="E26" s="1425"/>
      <c r="F26" s="1426"/>
      <c r="G26" s="1426"/>
      <c r="H26" s="1426"/>
      <c r="I26" s="1426"/>
      <c r="J26" s="1427"/>
    </row>
    <row r="27" spans="2:10" ht="36" customHeight="1">
      <c r="B27" s="1428" t="s">
        <v>140</v>
      </c>
      <c r="C27" s="353">
        <v>1</v>
      </c>
      <c r="D27" s="353" t="s">
        <v>92</v>
      </c>
      <c r="E27" s="1431"/>
      <c r="F27" s="1431"/>
      <c r="G27" s="1431"/>
      <c r="H27" s="1431"/>
      <c r="I27" s="1431"/>
      <c r="J27" s="1432"/>
    </row>
    <row r="28" spans="2:10" ht="43.8" customHeight="1">
      <c r="B28" s="1429"/>
      <c r="C28" s="352">
        <v>2</v>
      </c>
      <c r="D28" s="352" t="s">
        <v>529</v>
      </c>
      <c r="E28" s="1433"/>
      <c r="F28" s="1433"/>
      <c r="G28" s="1433"/>
      <c r="H28" s="1433"/>
      <c r="I28" s="1433"/>
      <c r="J28" s="1434"/>
    </row>
    <row r="29" spans="2:10" ht="36" customHeight="1">
      <c r="B29" s="1429"/>
      <c r="C29" s="352">
        <v>3</v>
      </c>
      <c r="D29" s="351" t="s">
        <v>139</v>
      </c>
      <c r="E29" s="1433"/>
      <c r="F29" s="1433"/>
      <c r="G29" s="1433"/>
      <c r="H29" s="1433"/>
      <c r="I29" s="1433"/>
      <c r="J29" s="1434"/>
    </row>
    <row r="30" spans="2:10" ht="36" customHeight="1" thickBot="1">
      <c r="B30" s="1430"/>
      <c r="C30" s="350">
        <v>4</v>
      </c>
      <c r="D30" s="350" t="s">
        <v>93</v>
      </c>
      <c r="E30" s="1435"/>
      <c r="F30" s="1435"/>
      <c r="G30" s="1435"/>
      <c r="H30" s="1435"/>
      <c r="I30" s="1435"/>
      <c r="J30" s="1436"/>
    </row>
    <row r="31" spans="2:10" ht="18" customHeight="1">
      <c r="B31" s="1437" t="s">
        <v>528</v>
      </c>
      <c r="C31" s="1437"/>
      <c r="D31" s="1437"/>
      <c r="E31" s="1437"/>
      <c r="F31" s="1437"/>
      <c r="G31" s="1437"/>
      <c r="H31" s="1437"/>
      <c r="I31" s="1437"/>
      <c r="J31" s="1437"/>
    </row>
    <row r="32" spans="2:10" ht="36" customHeight="1">
      <c r="B32" s="1417" t="s">
        <v>527</v>
      </c>
      <c r="C32" s="1417"/>
      <c r="D32" s="1417"/>
      <c r="E32" s="1417"/>
      <c r="F32" s="1417"/>
      <c r="G32" s="1417"/>
      <c r="H32" s="1417"/>
      <c r="I32" s="1417"/>
      <c r="J32" s="1417"/>
    </row>
    <row r="33" spans="2:10" ht="36" customHeight="1">
      <c r="B33" s="1417" t="s">
        <v>526</v>
      </c>
      <c r="C33" s="1417"/>
      <c r="D33" s="1417"/>
      <c r="E33" s="1417"/>
      <c r="F33" s="1417"/>
      <c r="G33" s="1417"/>
      <c r="H33" s="1417"/>
      <c r="I33" s="1417"/>
      <c r="J33" s="1417"/>
    </row>
    <row r="34" spans="2:10" ht="36" customHeight="1">
      <c r="B34" s="1417" t="s">
        <v>525</v>
      </c>
      <c r="C34" s="1417"/>
      <c r="D34" s="1417"/>
      <c r="E34" s="1417"/>
      <c r="F34" s="1417"/>
      <c r="G34" s="1417"/>
      <c r="H34" s="1417"/>
      <c r="I34" s="1417"/>
      <c r="J34" s="1417"/>
    </row>
    <row r="35" spans="2:10" ht="36" customHeight="1">
      <c r="B35" s="1417" t="s">
        <v>524</v>
      </c>
      <c r="C35" s="1417"/>
      <c r="D35" s="1417"/>
      <c r="E35" s="1417"/>
      <c r="F35" s="1417"/>
      <c r="G35" s="1417"/>
      <c r="H35" s="1417"/>
      <c r="I35" s="1417"/>
      <c r="J35" s="1417"/>
    </row>
    <row r="36" spans="2:10" ht="18" customHeight="1">
      <c r="B36" s="1418" t="s">
        <v>523</v>
      </c>
      <c r="C36" s="1418"/>
      <c r="D36" s="1418"/>
      <c r="E36" s="1418"/>
      <c r="F36" s="1418"/>
      <c r="G36" s="1418"/>
      <c r="H36" s="1418"/>
      <c r="I36" s="1418"/>
      <c r="J36" s="1418"/>
    </row>
    <row r="37" spans="2:10" ht="18" customHeight="1">
      <c r="B37" s="1418" t="s">
        <v>522</v>
      </c>
      <c r="C37" s="1418"/>
      <c r="D37" s="1418"/>
      <c r="E37" s="1418"/>
      <c r="F37" s="1418"/>
      <c r="G37" s="1418"/>
      <c r="H37" s="1418"/>
      <c r="I37" s="1418"/>
      <c r="J37" s="1418"/>
    </row>
  </sheetData>
  <mergeCells count="53">
    <mergeCell ref="B6:D6"/>
    <mergeCell ref="E6:J6"/>
    <mergeCell ref="F1:G1"/>
    <mergeCell ref="B3:J3"/>
    <mergeCell ref="B5:D5"/>
    <mergeCell ref="E5:J5"/>
    <mergeCell ref="C20:C22"/>
    <mergeCell ref="D20:D22"/>
    <mergeCell ref="F20:J20"/>
    <mergeCell ref="F21:J21"/>
    <mergeCell ref="F22:J22"/>
    <mergeCell ref="J8:J9"/>
    <mergeCell ref="C14:C16"/>
    <mergeCell ref="D14:D16"/>
    <mergeCell ref="F15:J15"/>
    <mergeCell ref="F16:J16"/>
    <mergeCell ref="B7:B26"/>
    <mergeCell ref="E7:J7"/>
    <mergeCell ref="C8:C13"/>
    <mergeCell ref="D8:D13"/>
    <mergeCell ref="E8:E9"/>
    <mergeCell ref="C23:C24"/>
    <mergeCell ref="D23:D24"/>
    <mergeCell ref="E23:J24"/>
    <mergeCell ref="F14:J14"/>
    <mergeCell ref="C17:C19"/>
    <mergeCell ref="D17:D19"/>
    <mergeCell ref="F17:J17"/>
    <mergeCell ref="F18:J18"/>
    <mergeCell ref="F19:J19"/>
    <mergeCell ref="F8:F9"/>
    <mergeCell ref="G8:I8"/>
    <mergeCell ref="B32:J32"/>
    <mergeCell ref="C25:C26"/>
    <mergeCell ref="D25:D26"/>
    <mergeCell ref="E25:J26"/>
    <mergeCell ref="B27:B30"/>
    <mergeCell ref="E27:F27"/>
    <mergeCell ref="G27:H27"/>
    <mergeCell ref="I27:J27"/>
    <mergeCell ref="E28:F28"/>
    <mergeCell ref="G28:H28"/>
    <mergeCell ref="E29:F29"/>
    <mergeCell ref="G29:H29"/>
    <mergeCell ref="I29:J29"/>
    <mergeCell ref="E30:J30"/>
    <mergeCell ref="B31:J31"/>
    <mergeCell ref="I28:J28"/>
    <mergeCell ref="B33:J33"/>
    <mergeCell ref="B34:J34"/>
    <mergeCell ref="B35:J35"/>
    <mergeCell ref="B36:J36"/>
    <mergeCell ref="B37:J37"/>
  </mergeCells>
  <phoneticPr fontId="2"/>
  <pageMargins left="0.7" right="0.7" top="0.75" bottom="0.75" header="0.3" footer="0.3"/>
  <pageSetup paperSize="9" scale="67"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L50"/>
  <sheetViews>
    <sheetView view="pageBreakPreview" topLeftCell="B1" zoomScale="86" zoomScaleNormal="100" zoomScaleSheetLayoutView="86" workbookViewId="0">
      <selection activeCell="C6" sqref="C6:K6"/>
    </sheetView>
  </sheetViews>
  <sheetFormatPr defaultRowHeight="13.2"/>
  <cols>
    <col min="1" max="1" width="1.77734375" style="7" customWidth="1"/>
    <col min="2" max="2" width="22" style="7" customWidth="1"/>
    <col min="3" max="3" width="4" style="7" customWidth="1"/>
    <col min="4" max="4" width="8.21875" style="7" customWidth="1"/>
    <col min="5" max="5" width="14.77734375" style="7" customWidth="1"/>
    <col min="6" max="6" width="7.6640625" style="7" customWidth="1"/>
    <col min="7" max="7" width="14.44140625" style="7" customWidth="1"/>
    <col min="8" max="8" width="7.44140625" style="7" customWidth="1"/>
    <col min="9" max="9" width="14.6640625" style="7" customWidth="1"/>
    <col min="10" max="10" width="7.6640625" style="7" customWidth="1"/>
    <col min="11" max="11" width="8.6640625" style="7" customWidth="1"/>
    <col min="12" max="12" width="1.77734375" style="7" customWidth="1"/>
    <col min="13" max="16384" width="8.88671875" style="7"/>
  </cols>
  <sheetData>
    <row r="1" spans="1:12" ht="20.100000000000001" customHeight="1">
      <c r="A1" s="427"/>
      <c r="B1" s="227"/>
      <c r="C1" s="227"/>
      <c r="D1" s="227"/>
      <c r="E1" s="227"/>
      <c r="F1" s="227"/>
      <c r="G1" s="227"/>
      <c r="H1" s="227"/>
      <c r="I1" s="227"/>
      <c r="J1" s="227"/>
      <c r="K1" s="227"/>
      <c r="L1" s="227"/>
    </row>
    <row r="2" spans="1:12" ht="20.100000000000001" customHeight="1">
      <c r="A2" s="427"/>
      <c r="B2" s="227"/>
      <c r="C2" s="227"/>
      <c r="D2" s="227"/>
      <c r="E2" s="227"/>
      <c r="F2" s="227"/>
      <c r="G2" s="227"/>
      <c r="H2" s="227"/>
      <c r="I2" s="1478" t="s">
        <v>136</v>
      </c>
      <c r="J2" s="1478"/>
      <c r="K2" s="1478"/>
      <c r="L2" s="227"/>
    </row>
    <row r="3" spans="1:12" ht="20.100000000000001" customHeight="1">
      <c r="A3" s="427"/>
      <c r="B3" s="227"/>
      <c r="C3" s="227"/>
      <c r="D3" s="227"/>
      <c r="E3" s="227"/>
      <c r="F3" s="227"/>
      <c r="G3" s="227"/>
      <c r="H3" s="227"/>
      <c r="I3" s="422"/>
      <c r="J3" s="422"/>
      <c r="K3" s="422"/>
      <c r="L3" s="227"/>
    </row>
    <row r="4" spans="1:12" ht="20.100000000000001" customHeight="1">
      <c r="A4" s="1096" t="s">
        <v>572</v>
      </c>
      <c r="B4" s="1096"/>
      <c r="C4" s="1096"/>
      <c r="D4" s="1096"/>
      <c r="E4" s="1096"/>
      <c r="F4" s="1096"/>
      <c r="G4" s="1096"/>
      <c r="H4" s="1096"/>
      <c r="I4" s="1096"/>
      <c r="J4" s="1096"/>
      <c r="K4" s="1096"/>
      <c r="L4" s="227"/>
    </row>
    <row r="5" spans="1:12" ht="20.100000000000001" customHeight="1">
      <c r="A5" s="297"/>
      <c r="B5" s="297"/>
      <c r="C5" s="297"/>
      <c r="D5" s="297"/>
      <c r="E5" s="297"/>
      <c r="F5" s="297"/>
      <c r="G5" s="297"/>
      <c r="H5" s="297"/>
      <c r="I5" s="297"/>
      <c r="J5" s="297"/>
      <c r="K5" s="297"/>
      <c r="L5" s="227"/>
    </row>
    <row r="6" spans="1:12" ht="30" customHeight="1">
      <c r="A6" s="297"/>
      <c r="B6" s="742" t="s">
        <v>571</v>
      </c>
      <c r="C6" s="1469"/>
      <c r="D6" s="1470"/>
      <c r="E6" s="1470"/>
      <c r="F6" s="1470"/>
      <c r="G6" s="1470"/>
      <c r="H6" s="1470"/>
      <c r="I6" s="1470"/>
      <c r="J6" s="1470"/>
      <c r="K6" s="1471"/>
      <c r="L6" s="227"/>
    </row>
    <row r="7" spans="1:12" ht="30" customHeight="1">
      <c r="A7" s="227"/>
      <c r="B7" s="426" t="s">
        <v>13</v>
      </c>
      <c r="C7" s="1479" t="s">
        <v>570</v>
      </c>
      <c r="D7" s="1479"/>
      <c r="E7" s="1479"/>
      <c r="F7" s="1479"/>
      <c r="G7" s="1479"/>
      <c r="H7" s="1479"/>
      <c r="I7" s="1479"/>
      <c r="J7" s="1479"/>
      <c r="K7" s="1480"/>
      <c r="L7" s="227"/>
    </row>
    <row r="8" spans="1:12" ht="30" customHeight="1">
      <c r="A8" s="227"/>
      <c r="B8" s="425" t="s">
        <v>569</v>
      </c>
      <c r="C8" s="1490" t="s">
        <v>787</v>
      </c>
      <c r="D8" s="1491"/>
      <c r="E8" s="1491"/>
      <c r="F8" s="1491"/>
      <c r="G8" s="1491"/>
      <c r="H8" s="1491"/>
      <c r="I8" s="1491"/>
      <c r="J8" s="1491"/>
      <c r="K8" s="1492"/>
      <c r="L8" s="227"/>
    </row>
    <row r="9" spans="1:12" ht="30" customHeight="1">
      <c r="A9" s="227"/>
      <c r="B9" s="424" t="s">
        <v>568</v>
      </c>
      <c r="C9" s="1490" t="s">
        <v>567</v>
      </c>
      <c r="D9" s="1491"/>
      <c r="E9" s="1491"/>
      <c r="F9" s="1491"/>
      <c r="G9" s="1491"/>
      <c r="H9" s="1491"/>
      <c r="I9" s="1491"/>
      <c r="J9" s="1491"/>
      <c r="K9" s="1492"/>
      <c r="L9" s="227"/>
    </row>
    <row r="10" spans="1:12" ht="18.75" customHeight="1">
      <c r="A10" s="227"/>
      <c r="B10" s="1481" t="s">
        <v>566</v>
      </c>
      <c r="C10" s="378"/>
      <c r="D10" s="227"/>
      <c r="E10" s="227"/>
      <c r="F10" s="227"/>
      <c r="G10" s="227"/>
      <c r="H10" s="227"/>
      <c r="I10" s="227"/>
      <c r="J10" s="227"/>
      <c r="K10" s="377"/>
      <c r="L10" s="227"/>
    </row>
    <row r="11" spans="1:12" ht="32.25" customHeight="1">
      <c r="A11" s="227"/>
      <c r="B11" s="1481"/>
      <c r="C11" s="378"/>
      <c r="D11" s="1483" t="s">
        <v>565</v>
      </c>
      <c r="E11" s="1483"/>
      <c r="F11" s="423"/>
      <c r="G11" s="743"/>
      <c r="H11" s="410" t="s">
        <v>3</v>
      </c>
      <c r="I11" s="422"/>
      <c r="J11" s="422"/>
      <c r="K11" s="377"/>
      <c r="L11" s="227"/>
    </row>
    <row r="12" spans="1:12" ht="20.25" customHeight="1">
      <c r="A12" s="227"/>
      <c r="B12" s="1482"/>
      <c r="C12" s="376"/>
      <c r="D12" s="421" t="s">
        <v>564</v>
      </c>
      <c r="E12" s="421"/>
      <c r="F12" s="375"/>
      <c r="G12" s="375"/>
      <c r="H12" s="375"/>
      <c r="I12" s="375"/>
      <c r="J12" s="375"/>
      <c r="K12" s="374"/>
      <c r="L12" s="227"/>
    </row>
    <row r="13" spans="1:12" ht="30" customHeight="1">
      <c r="A13" s="227"/>
      <c r="B13" s="420" t="s">
        <v>563</v>
      </c>
      <c r="C13" s="1490" t="s">
        <v>562</v>
      </c>
      <c r="D13" s="1491"/>
      <c r="E13" s="1491"/>
      <c r="F13" s="1491"/>
      <c r="G13" s="1491"/>
      <c r="H13" s="1491"/>
      <c r="I13" s="1491"/>
      <c r="J13" s="1491"/>
      <c r="K13" s="1492"/>
      <c r="L13" s="227"/>
    </row>
    <row r="14" spans="1:12">
      <c r="A14" s="227"/>
      <c r="B14" s="1484" t="s">
        <v>561</v>
      </c>
      <c r="C14" s="419"/>
      <c r="D14" s="373"/>
      <c r="E14" s="373"/>
      <c r="F14" s="373"/>
      <c r="G14" s="373"/>
      <c r="H14" s="373"/>
      <c r="I14" s="373"/>
      <c r="J14" s="373"/>
      <c r="K14" s="418"/>
      <c r="L14" s="227"/>
    </row>
    <row r="15" spans="1:12" ht="24.75" customHeight="1" thickBot="1">
      <c r="A15" s="227"/>
      <c r="B15" s="1481"/>
      <c r="C15" s="378"/>
      <c r="D15" s="228" t="s">
        <v>560</v>
      </c>
      <c r="E15" s="227"/>
      <c r="F15" s="227"/>
      <c r="G15" s="227"/>
      <c r="H15" s="227"/>
      <c r="I15" s="227"/>
      <c r="J15" s="227"/>
      <c r="K15" s="377"/>
      <c r="L15" s="227"/>
    </row>
    <row r="16" spans="1:12" ht="24" customHeight="1">
      <c r="A16" s="227"/>
      <c r="B16" s="1481"/>
      <c r="C16" s="378"/>
      <c r="D16" s="417"/>
      <c r="E16" s="1485" t="s">
        <v>559</v>
      </c>
      <c r="F16" s="1486"/>
      <c r="G16" s="416" t="s">
        <v>558</v>
      </c>
      <c r="H16" s="415"/>
      <c r="I16" s="414" t="s">
        <v>557</v>
      </c>
      <c r="J16" s="413"/>
      <c r="K16" s="377"/>
      <c r="L16" s="227"/>
    </row>
    <row r="17" spans="1:12" ht="24" customHeight="1">
      <c r="A17" s="227"/>
      <c r="B17" s="1481"/>
      <c r="C17" s="378"/>
      <c r="D17" s="412" t="s">
        <v>549</v>
      </c>
      <c r="E17" s="743"/>
      <c r="F17" s="240" t="s">
        <v>3</v>
      </c>
      <c r="G17" s="743"/>
      <c r="H17" s="391" t="s">
        <v>3</v>
      </c>
      <c r="I17" s="390">
        <f>E17+G17</f>
        <v>0</v>
      </c>
      <c r="J17" s="389" t="s">
        <v>3</v>
      </c>
      <c r="K17" s="377"/>
      <c r="L17" s="227"/>
    </row>
    <row r="18" spans="1:12" ht="24" customHeight="1" thickBot="1">
      <c r="A18" s="227"/>
      <c r="B18" s="1481"/>
      <c r="C18" s="378"/>
      <c r="D18" s="411" t="s">
        <v>548</v>
      </c>
      <c r="E18" s="743"/>
      <c r="F18" s="410" t="s">
        <v>547</v>
      </c>
      <c r="G18" s="743"/>
      <c r="H18" s="409" t="s">
        <v>547</v>
      </c>
      <c r="I18" s="385">
        <f>E18+G18</f>
        <v>0</v>
      </c>
      <c r="J18" s="384" t="s">
        <v>547</v>
      </c>
      <c r="K18" s="377"/>
      <c r="L18" s="227"/>
    </row>
    <row r="19" spans="1:12" ht="24.75" customHeight="1" thickBot="1">
      <c r="A19" s="227"/>
      <c r="B19" s="1481"/>
      <c r="C19" s="378"/>
      <c r="D19" s="228" t="s">
        <v>556</v>
      </c>
      <c r="E19" s="227"/>
      <c r="F19" s="227"/>
      <c r="G19" s="400"/>
      <c r="H19" s="400"/>
      <c r="I19" s="400"/>
      <c r="J19" s="400"/>
      <c r="K19" s="377"/>
      <c r="L19" s="227"/>
    </row>
    <row r="20" spans="1:12" ht="24" customHeight="1">
      <c r="A20" s="227"/>
      <c r="B20" s="1481"/>
      <c r="C20" s="378"/>
      <c r="D20" s="408"/>
      <c r="E20" s="407" t="s">
        <v>555</v>
      </c>
      <c r="F20" s="406"/>
      <c r="G20" s="401"/>
      <c r="H20" s="408"/>
      <c r="I20" s="407" t="s">
        <v>554</v>
      </c>
      <c r="J20" s="406"/>
      <c r="K20" s="377"/>
      <c r="L20" s="227"/>
    </row>
    <row r="21" spans="1:12" ht="24" customHeight="1">
      <c r="A21" s="227"/>
      <c r="B21" s="1481"/>
      <c r="C21" s="378"/>
      <c r="D21" s="405" t="s">
        <v>549</v>
      </c>
      <c r="E21" s="704"/>
      <c r="F21" s="389" t="s">
        <v>3</v>
      </c>
      <c r="G21" s="401"/>
      <c r="H21" s="405" t="s">
        <v>549</v>
      </c>
      <c r="I21" s="704"/>
      <c r="J21" s="389" t="s">
        <v>3</v>
      </c>
      <c r="K21" s="377"/>
      <c r="L21" s="227"/>
    </row>
    <row r="22" spans="1:12" ht="24" customHeight="1" thickBot="1">
      <c r="A22" s="227"/>
      <c r="B22" s="1481"/>
      <c r="C22" s="378"/>
      <c r="D22" s="404" t="s">
        <v>548</v>
      </c>
      <c r="E22" s="744"/>
      <c r="F22" s="384" t="s">
        <v>547</v>
      </c>
      <c r="G22" s="401"/>
      <c r="H22" s="404" t="s">
        <v>548</v>
      </c>
      <c r="I22" s="744"/>
      <c r="J22" s="384" t="s">
        <v>547</v>
      </c>
      <c r="K22" s="377"/>
      <c r="L22" s="227"/>
    </row>
    <row r="23" spans="1:12" ht="29.25" customHeight="1" thickBot="1">
      <c r="A23" s="227"/>
      <c r="B23" s="1481"/>
      <c r="C23" s="378"/>
      <c r="D23" s="228" t="s">
        <v>553</v>
      </c>
      <c r="E23" s="400"/>
      <c r="F23" s="400"/>
      <c r="G23" s="400"/>
      <c r="H23" s="400"/>
      <c r="I23" s="400"/>
      <c r="J23" s="400"/>
      <c r="K23" s="377"/>
      <c r="L23" s="227"/>
    </row>
    <row r="24" spans="1:12" ht="24" customHeight="1">
      <c r="A24" s="227"/>
      <c r="B24" s="1481"/>
      <c r="C24" s="378"/>
      <c r="D24" s="400"/>
      <c r="E24" s="400"/>
      <c r="F24" s="400"/>
      <c r="G24" s="400"/>
      <c r="H24" s="408"/>
      <c r="I24" s="407" t="s">
        <v>552</v>
      </c>
      <c r="J24" s="406"/>
      <c r="K24" s="377"/>
      <c r="L24" s="227"/>
    </row>
    <row r="25" spans="1:12" ht="24" customHeight="1">
      <c r="A25" s="227"/>
      <c r="B25" s="1481"/>
      <c r="C25" s="378"/>
      <c r="D25" s="400"/>
      <c r="E25" s="400"/>
      <c r="F25" s="400"/>
      <c r="G25" s="400"/>
      <c r="H25" s="405" t="s">
        <v>549</v>
      </c>
      <c r="I25" s="240">
        <f>I17+E21+I21</f>
        <v>0</v>
      </c>
      <c r="J25" s="389" t="s">
        <v>3</v>
      </c>
      <c r="K25" s="377"/>
      <c r="L25" s="227"/>
    </row>
    <row r="26" spans="1:12" ht="24" customHeight="1" thickBot="1">
      <c r="A26" s="227"/>
      <c r="B26" s="1481"/>
      <c r="C26" s="378"/>
      <c r="D26" s="402"/>
      <c r="E26" s="401"/>
      <c r="F26" s="402"/>
      <c r="G26" s="401"/>
      <c r="H26" s="404" t="s">
        <v>548</v>
      </c>
      <c r="I26" s="403">
        <f>I18+E22+I22</f>
        <v>0</v>
      </c>
      <c r="J26" s="384" t="s">
        <v>547</v>
      </c>
      <c r="K26" s="377"/>
      <c r="L26" s="227"/>
    </row>
    <row r="27" spans="1:12" ht="15.75" customHeight="1">
      <c r="A27" s="227"/>
      <c r="B27" s="1481"/>
      <c r="C27" s="378"/>
      <c r="D27" s="402"/>
      <c r="E27" s="401"/>
      <c r="F27" s="402"/>
      <c r="G27" s="401"/>
      <c r="H27" s="400"/>
      <c r="I27" s="400"/>
      <c r="J27" s="400"/>
      <c r="K27" s="377"/>
      <c r="L27" s="227"/>
    </row>
    <row r="28" spans="1:12" ht="29.25" customHeight="1" thickBot="1">
      <c r="A28" s="227"/>
      <c r="B28" s="1481"/>
      <c r="C28" s="399"/>
      <c r="D28" s="398" t="s">
        <v>551</v>
      </c>
      <c r="E28" s="397"/>
      <c r="F28" s="397"/>
      <c r="G28" s="397"/>
      <c r="H28" s="397"/>
      <c r="I28" s="397"/>
      <c r="J28" s="397"/>
      <c r="K28" s="396"/>
      <c r="L28" s="227"/>
    </row>
    <row r="29" spans="1:12" ht="29.25" customHeight="1">
      <c r="A29" s="227"/>
      <c r="B29" s="1481"/>
      <c r="C29" s="378"/>
      <c r="D29" s="395"/>
      <c r="E29" s="395"/>
      <c r="F29" s="394"/>
      <c r="G29" s="1487" t="s">
        <v>550</v>
      </c>
      <c r="H29" s="1488"/>
      <c r="I29" s="1489" t="s">
        <v>130</v>
      </c>
      <c r="J29" s="1488"/>
      <c r="K29" s="377"/>
      <c r="L29" s="227"/>
    </row>
    <row r="30" spans="1:12" ht="29.25" customHeight="1">
      <c r="A30" s="227"/>
      <c r="B30" s="1481"/>
      <c r="C30" s="378"/>
      <c r="D30" s="393"/>
      <c r="E30" s="393"/>
      <c r="F30" s="392" t="s">
        <v>549</v>
      </c>
      <c r="G30" s="745"/>
      <c r="H30" s="391" t="s">
        <v>3</v>
      </c>
      <c r="I30" s="390">
        <f>G30</f>
        <v>0</v>
      </c>
      <c r="J30" s="389" t="s">
        <v>3</v>
      </c>
      <c r="K30" s="377"/>
      <c r="L30" s="227"/>
    </row>
    <row r="31" spans="1:12" ht="29.25" customHeight="1" thickBot="1">
      <c r="A31" s="227"/>
      <c r="B31" s="1481"/>
      <c r="C31" s="378"/>
      <c r="D31" s="388"/>
      <c r="E31" s="388"/>
      <c r="F31" s="387" t="s">
        <v>548</v>
      </c>
      <c r="G31" s="746"/>
      <c r="H31" s="386" t="s">
        <v>547</v>
      </c>
      <c r="I31" s="385">
        <f>G31</f>
        <v>0</v>
      </c>
      <c r="J31" s="384" t="s">
        <v>547</v>
      </c>
      <c r="K31" s="377"/>
      <c r="L31" s="227"/>
    </row>
    <row r="32" spans="1:12" ht="29.25" customHeight="1">
      <c r="A32" s="227"/>
      <c r="B32" s="1481"/>
      <c r="C32" s="383"/>
      <c r="D32" s="382"/>
      <c r="E32" s="381" t="s">
        <v>546</v>
      </c>
      <c r="F32" s="380"/>
      <c r="G32" s="380"/>
      <c r="H32" s="380"/>
      <c r="I32" s="380"/>
      <c r="J32" s="380"/>
      <c r="K32" s="379"/>
      <c r="L32" s="227"/>
    </row>
    <row r="33" spans="1:12" ht="29.25" customHeight="1">
      <c r="A33" s="227"/>
      <c r="B33" s="1481"/>
      <c r="C33" s="378"/>
      <c r="D33" s="1473" t="s">
        <v>545</v>
      </c>
      <c r="E33" s="1474"/>
      <c r="F33" s="1474"/>
      <c r="G33" s="1474"/>
      <c r="H33" s="1475"/>
      <c r="I33" s="1476" t="str">
        <f>IF(I26&lt;=I31,"可","不可")</f>
        <v>可</v>
      </c>
      <c r="J33" s="1477"/>
      <c r="K33" s="377"/>
      <c r="L33" s="227"/>
    </row>
    <row r="34" spans="1:12">
      <c r="A34" s="227"/>
      <c r="B34" s="1482"/>
      <c r="C34" s="376"/>
      <c r="D34" s="375"/>
      <c r="E34" s="375"/>
      <c r="F34" s="375"/>
      <c r="G34" s="375"/>
      <c r="H34" s="375"/>
      <c r="I34" s="375"/>
      <c r="J34" s="375"/>
      <c r="K34" s="374"/>
      <c r="L34" s="227"/>
    </row>
    <row r="35" spans="1:12">
      <c r="A35" s="227"/>
      <c r="B35" s="373"/>
      <c r="C35" s="373"/>
      <c r="D35" s="373"/>
      <c r="E35" s="373"/>
      <c r="F35" s="373"/>
      <c r="G35" s="373"/>
      <c r="H35" s="373"/>
      <c r="I35" s="373"/>
      <c r="J35" s="373"/>
      <c r="K35" s="373"/>
      <c r="L35" s="227"/>
    </row>
    <row r="36" spans="1:12" ht="17.25" customHeight="1">
      <c r="A36" s="227"/>
      <c r="B36" s="1472" t="s">
        <v>544</v>
      </c>
      <c r="C36" s="1472"/>
      <c r="D36" s="1472"/>
      <c r="E36" s="1472"/>
      <c r="F36" s="1472"/>
      <c r="G36" s="1472"/>
      <c r="H36" s="1472"/>
      <c r="I36" s="1472"/>
      <c r="J36" s="1472"/>
      <c r="K36" s="1472"/>
      <c r="L36" s="227"/>
    </row>
    <row r="37" spans="1:12" ht="17.25" customHeight="1">
      <c r="A37" s="227"/>
      <c r="B37" s="1472"/>
      <c r="C37" s="1472"/>
      <c r="D37" s="1472"/>
      <c r="E37" s="1472"/>
      <c r="F37" s="1472"/>
      <c r="G37" s="1472"/>
      <c r="H37" s="1472"/>
      <c r="I37" s="1472"/>
      <c r="J37" s="1472"/>
      <c r="K37" s="1472"/>
      <c r="L37" s="227"/>
    </row>
    <row r="38" spans="1:12" ht="17.25" customHeight="1">
      <c r="A38" s="227"/>
      <c r="B38" s="1472"/>
      <c r="C38" s="1472"/>
      <c r="D38" s="1472"/>
      <c r="E38" s="1472"/>
      <c r="F38" s="1472"/>
      <c r="G38" s="1472"/>
      <c r="H38" s="1472"/>
      <c r="I38" s="1472"/>
      <c r="J38" s="1472"/>
      <c r="K38" s="1472"/>
      <c r="L38" s="227"/>
    </row>
    <row r="39" spans="1:12" ht="17.25" customHeight="1">
      <c r="A39" s="227"/>
      <c r="B39" s="1472"/>
      <c r="C39" s="1472"/>
      <c r="D39" s="1472"/>
      <c r="E39" s="1472"/>
      <c r="F39" s="1472"/>
      <c r="G39" s="1472"/>
      <c r="H39" s="1472"/>
      <c r="I39" s="1472"/>
      <c r="J39" s="1472"/>
      <c r="K39" s="1472"/>
      <c r="L39" s="227"/>
    </row>
    <row r="40" spans="1:12" ht="17.25" customHeight="1">
      <c r="A40" s="227"/>
      <c r="B40" s="1472"/>
      <c r="C40" s="1472"/>
      <c r="D40" s="1472"/>
      <c r="E40" s="1472"/>
      <c r="F40" s="1472"/>
      <c r="G40" s="1472"/>
      <c r="H40" s="1472"/>
      <c r="I40" s="1472"/>
      <c r="J40" s="1472"/>
      <c r="K40" s="1472"/>
      <c r="L40" s="227"/>
    </row>
    <row r="41" spans="1:12" ht="17.25" customHeight="1">
      <c r="A41" s="227"/>
      <c r="B41" s="372"/>
      <c r="C41" s="372"/>
      <c r="D41" s="372"/>
      <c r="E41" s="372"/>
      <c r="F41" s="372"/>
      <c r="G41" s="372"/>
      <c r="H41" s="372"/>
      <c r="I41" s="372"/>
      <c r="J41" s="372"/>
      <c r="K41" s="372"/>
      <c r="L41" s="227"/>
    </row>
    <row r="45" spans="1:12">
      <c r="B45" s="371"/>
    </row>
    <row r="46" spans="1:12">
      <c r="B46" s="30"/>
    </row>
    <row r="47" spans="1:12">
      <c r="B47" s="30"/>
    </row>
    <row r="48" spans="1:12">
      <c r="B48" s="30"/>
    </row>
    <row r="49" spans="2:2">
      <c r="B49" s="30"/>
    </row>
    <row r="50" spans="2:2">
      <c r="B50" s="30"/>
    </row>
  </sheetData>
  <mergeCells count="16">
    <mergeCell ref="C6:K6"/>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2"/>
  <pageMargins left="0.7" right="0.7" top="0.75" bottom="0.75" header="0.3" footer="0.3"/>
  <pageSetup paperSize="9" scale="7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B1:DH88"/>
  <sheetViews>
    <sheetView view="pageBreakPreview" zoomScale="60" zoomScaleNormal="100" workbookViewId="0">
      <selection activeCell="BX18" sqref="BX17:BX18"/>
    </sheetView>
  </sheetViews>
  <sheetFormatPr defaultColWidth="9" defaultRowHeight="21" customHeight="1"/>
  <cols>
    <col min="1" max="1" width="3.77734375" style="2" customWidth="1"/>
    <col min="2" max="2" width="3" style="2" customWidth="1"/>
    <col min="3" max="3" width="5.33203125" style="2" customWidth="1"/>
    <col min="4" max="7" width="3.44140625" style="428" customWidth="1"/>
    <col min="8" max="64" width="3.44140625" style="2" customWidth="1"/>
    <col min="65" max="65" width="3.33203125" style="2" customWidth="1"/>
    <col min="66" max="68" width="3.21875" style="2" customWidth="1"/>
    <col min="69" max="76" width="3.33203125" style="2" customWidth="1"/>
    <col min="77" max="78" width="7.6640625" style="2" customWidth="1"/>
    <col min="79" max="80" width="2.6640625" style="2" customWidth="1"/>
    <col min="81" max="16384" width="9" style="2"/>
  </cols>
  <sheetData>
    <row r="1" spans="2:112" ht="21" customHeight="1">
      <c r="B1" s="428"/>
      <c r="C1" s="428"/>
      <c r="G1" s="2"/>
      <c r="W1" s="2" t="s">
        <v>651</v>
      </c>
      <c r="AK1" s="466"/>
      <c r="AO1" s="584"/>
      <c r="AZ1" s="584"/>
      <c r="BA1" s="584"/>
      <c r="BB1" s="584"/>
      <c r="BC1" s="584"/>
      <c r="BD1" s="584"/>
      <c r="BE1" s="584"/>
      <c r="BF1" s="584"/>
      <c r="BG1" s="584"/>
      <c r="BH1" s="584"/>
      <c r="BI1" s="584"/>
      <c r="BJ1" s="584"/>
      <c r="BK1" s="584"/>
      <c r="BL1" s="584"/>
      <c r="BM1" s="584"/>
      <c r="BN1" s="584"/>
      <c r="BO1" s="584"/>
      <c r="BP1" s="584"/>
      <c r="BQ1" s="584"/>
      <c r="BR1" s="584"/>
      <c r="BS1" s="466"/>
      <c r="BT1" s="466"/>
      <c r="BU1" s="466"/>
      <c r="BV1" s="466"/>
      <c r="BW1" s="466"/>
      <c r="BX1" s="466"/>
      <c r="BY1" s="466"/>
      <c r="BZ1" s="466"/>
      <c r="CA1" s="466"/>
      <c r="CB1" s="466"/>
      <c r="CC1" s="466"/>
      <c r="CD1" s="466"/>
      <c r="CE1" s="466"/>
    </row>
    <row r="2" spans="2:112" ht="21" customHeight="1">
      <c r="B2" s="428"/>
      <c r="C2" s="428"/>
      <c r="G2" s="2"/>
      <c r="Y2" s="2">
        <v>-1</v>
      </c>
      <c r="AO2" s="1787" t="s">
        <v>650</v>
      </c>
      <c r="AP2" s="1787"/>
      <c r="AQ2" s="1787"/>
      <c r="AR2" s="1787"/>
      <c r="AS2" s="1787"/>
      <c r="AT2" s="1787"/>
      <c r="AU2" s="1787"/>
      <c r="AV2" s="1787"/>
      <c r="AW2" s="1788"/>
      <c r="AX2" s="1789"/>
      <c r="AY2" s="1789"/>
      <c r="AZ2" s="1789"/>
      <c r="BA2" s="1789"/>
      <c r="BB2" s="1789"/>
      <c r="BC2" s="1789"/>
      <c r="BD2" s="1789"/>
      <c r="BE2" s="1789"/>
      <c r="BF2" s="1789"/>
      <c r="BG2" s="1789"/>
      <c r="BH2" s="1789"/>
      <c r="BI2" s="1789"/>
      <c r="BJ2" s="1789"/>
      <c r="BK2" s="1789"/>
      <c r="BL2" s="1789"/>
      <c r="BM2" s="1789"/>
      <c r="BN2" s="1789"/>
      <c r="BO2" s="1789"/>
      <c r="BP2" s="1789"/>
      <c r="BQ2" s="1789"/>
      <c r="BR2" s="1790"/>
      <c r="BS2" s="583"/>
      <c r="BT2" s="583"/>
      <c r="BU2" s="583"/>
      <c r="BV2" s="583"/>
      <c r="BW2" s="583"/>
      <c r="BX2" s="583"/>
      <c r="BY2" s="583"/>
      <c r="CA2" s="583"/>
      <c r="CB2" s="583"/>
      <c r="CC2" s="583"/>
      <c r="CD2" s="583"/>
      <c r="CE2" s="583"/>
    </row>
    <row r="3" spans="2:112" ht="21" customHeight="1">
      <c r="B3" s="428"/>
      <c r="C3" s="428"/>
      <c r="G3" s="2"/>
      <c r="AO3" s="1787" t="s">
        <v>649</v>
      </c>
      <c r="AP3" s="1787"/>
      <c r="AQ3" s="1787"/>
      <c r="AR3" s="1787"/>
      <c r="AS3" s="1787"/>
      <c r="AT3" s="1787"/>
      <c r="AU3" s="1787"/>
      <c r="AV3" s="1787"/>
      <c r="AW3" s="1791"/>
      <c r="AX3" s="1791"/>
      <c r="AY3" s="1791"/>
      <c r="AZ3" s="1791"/>
      <c r="BA3" s="1791"/>
      <c r="BB3" s="1791"/>
      <c r="BC3" s="1791"/>
      <c r="BD3" s="1791"/>
      <c r="BE3" s="1791"/>
      <c r="BF3" s="1791"/>
      <c r="BG3" s="1791"/>
      <c r="BH3" s="1791"/>
      <c r="BI3" s="1791"/>
      <c r="BJ3" s="1791"/>
      <c r="BK3" s="1792" t="s">
        <v>648</v>
      </c>
      <c r="BL3" s="1793"/>
      <c r="BM3" s="1793"/>
      <c r="BN3" s="1794"/>
      <c r="BO3" s="1795"/>
      <c r="BP3" s="1796"/>
      <c r="BQ3" s="1796"/>
      <c r="BR3" s="1797"/>
      <c r="BS3" s="583"/>
      <c r="BT3" s="583"/>
      <c r="BU3" s="583"/>
      <c r="BV3" s="583"/>
      <c r="BW3" s="583"/>
      <c r="BX3" s="583"/>
      <c r="BY3" s="583"/>
      <c r="CA3" s="583"/>
      <c r="CB3" s="583"/>
      <c r="CC3" s="583"/>
      <c r="CD3" s="583"/>
      <c r="CE3" s="583"/>
    </row>
    <row r="4" spans="2:112" ht="21" customHeight="1">
      <c r="B4" s="428"/>
      <c r="C4" s="579"/>
      <c r="D4" s="1799" t="s">
        <v>647</v>
      </c>
      <c r="E4" s="1799"/>
      <c r="F4" s="1799"/>
      <c r="G4" s="1799"/>
      <c r="H4" s="1799"/>
      <c r="I4" s="1799"/>
      <c r="J4" s="1799"/>
      <c r="K4" s="582"/>
      <c r="L4" s="582"/>
      <c r="M4" s="574"/>
      <c r="N4" s="574"/>
      <c r="O4" s="574"/>
      <c r="P4" s="574"/>
      <c r="Q4" s="574"/>
      <c r="R4" s="574"/>
      <c r="S4" s="574"/>
      <c r="T4" s="574"/>
      <c r="U4" s="567"/>
      <c r="V4" s="581"/>
      <c r="W4" s="575"/>
      <c r="X4" s="527"/>
      <c r="Y4" s="527"/>
      <c r="Z4" s="580" t="s">
        <v>646</v>
      </c>
      <c r="AA4" s="534"/>
      <c r="CA4" s="1548"/>
      <c r="CB4" s="1548"/>
      <c r="CC4" s="1548"/>
      <c r="CD4" s="1548"/>
      <c r="CE4" s="1548"/>
      <c r="CF4" s="1548"/>
      <c r="CG4" s="1548"/>
      <c r="CH4" s="1800"/>
      <c r="CI4" s="1800"/>
      <c r="CJ4" s="1800"/>
      <c r="CK4" s="1800"/>
      <c r="CL4" s="1548"/>
      <c r="CM4" s="1548"/>
      <c r="CN4" s="1548"/>
      <c r="CO4" s="1548"/>
      <c r="CP4" s="1548"/>
      <c r="CQ4" s="1548"/>
      <c r="CR4" s="1548"/>
      <c r="CS4" s="1548"/>
      <c r="CT4" s="1548"/>
      <c r="CU4" s="1548"/>
      <c r="CV4" s="1548"/>
      <c r="CW4" s="1548"/>
      <c r="CX4" s="1548"/>
      <c r="CY4" s="1548"/>
      <c r="CZ4" s="1548"/>
      <c r="DA4" s="1548"/>
      <c r="DB4" s="1548"/>
      <c r="DC4" s="1548"/>
      <c r="DD4" s="1548"/>
      <c r="DE4" s="1548"/>
      <c r="DF4" s="1548"/>
      <c r="DG4" s="1548"/>
      <c r="DH4" s="1548"/>
    </row>
    <row r="5" spans="2:112" ht="27.75" customHeight="1">
      <c r="B5" s="428"/>
      <c r="C5" s="579"/>
      <c r="D5" s="1785"/>
      <c r="E5" s="1785"/>
      <c r="F5" s="1785"/>
      <c r="G5" s="1749" t="s">
        <v>645</v>
      </c>
      <c r="H5" s="1749"/>
      <c r="I5" s="1749"/>
      <c r="J5" s="1749"/>
      <c r="K5" s="1749"/>
      <c r="L5" s="1749"/>
      <c r="M5" s="1749"/>
      <c r="N5" s="1749"/>
      <c r="O5" s="1749"/>
      <c r="P5" s="1749"/>
      <c r="Q5" s="1749"/>
      <c r="R5" s="1749"/>
      <c r="S5" s="1749"/>
      <c r="T5" s="1750"/>
      <c r="U5" s="567"/>
      <c r="V5" s="567"/>
      <c r="W5" s="575"/>
      <c r="X5" s="527"/>
      <c r="Y5" s="527"/>
      <c r="Z5" s="1748"/>
      <c r="AA5" s="1749"/>
      <c r="AB5" s="1749"/>
      <c r="AC5" s="1749"/>
      <c r="AD5" s="1749"/>
      <c r="AE5" s="1749"/>
      <c r="AF5" s="1750"/>
      <c r="AG5" s="1621" t="s">
        <v>644</v>
      </c>
      <c r="AH5" s="1622"/>
      <c r="AI5" s="1622"/>
      <c r="AJ5" s="1728"/>
      <c r="AK5" s="1748" t="s">
        <v>150</v>
      </c>
      <c r="AL5" s="1749"/>
      <c r="AM5" s="1749"/>
      <c r="AN5" s="1750"/>
      <c r="AO5" s="1748" t="s">
        <v>151</v>
      </c>
      <c r="AP5" s="1749"/>
      <c r="AQ5" s="1749"/>
      <c r="AR5" s="1750"/>
      <c r="AS5" s="1748" t="s">
        <v>152</v>
      </c>
      <c r="AT5" s="1749"/>
      <c r="AU5" s="1749"/>
      <c r="AV5" s="1750"/>
      <c r="AW5" s="1748" t="s">
        <v>153</v>
      </c>
      <c r="AX5" s="1749"/>
      <c r="AY5" s="1749"/>
      <c r="AZ5" s="1750"/>
      <c r="BA5" s="1748" t="s">
        <v>154</v>
      </c>
      <c r="BB5" s="1749"/>
      <c r="BC5" s="1749"/>
      <c r="BD5" s="1750"/>
      <c r="BE5" s="1748" t="s">
        <v>637</v>
      </c>
      <c r="BF5" s="1749"/>
      <c r="BG5" s="1750"/>
      <c r="BK5" s="498"/>
      <c r="BL5" s="498"/>
      <c r="BM5" s="498"/>
      <c r="BN5" s="498"/>
      <c r="BO5" s="572"/>
      <c r="BP5" s="571"/>
      <c r="BQ5" s="570"/>
      <c r="BR5" s="570"/>
      <c r="BS5" s="570"/>
      <c r="CA5" s="1800"/>
      <c r="CB5" s="1800"/>
      <c r="CC5" s="1800"/>
      <c r="CD5" s="1800"/>
      <c r="CE5" s="1800"/>
      <c r="CF5" s="1800"/>
      <c r="CG5" s="1800"/>
      <c r="CH5" s="1784"/>
      <c r="CI5" s="1784"/>
      <c r="CJ5" s="1784"/>
      <c r="CK5" s="1784"/>
      <c r="CL5" s="1784"/>
      <c r="CM5" s="1784"/>
      <c r="CN5" s="1784"/>
      <c r="CO5" s="1784"/>
      <c r="CP5" s="1784"/>
      <c r="CQ5" s="1784"/>
      <c r="CR5" s="1784"/>
      <c r="CS5" s="1784"/>
      <c r="CT5" s="1784"/>
      <c r="CU5" s="1784"/>
      <c r="CV5" s="1784"/>
      <c r="CW5" s="1784"/>
      <c r="CX5" s="1784"/>
      <c r="CY5" s="1784"/>
      <c r="CZ5" s="1784"/>
      <c r="DA5" s="1784"/>
      <c r="DB5" s="1784"/>
      <c r="DC5" s="1784"/>
      <c r="DD5" s="1784"/>
      <c r="DE5" s="1784"/>
      <c r="DF5" s="1771"/>
      <c r="DG5" s="1771"/>
      <c r="DH5" s="1771"/>
    </row>
    <row r="6" spans="2:112" ht="21" customHeight="1">
      <c r="B6" s="428"/>
      <c r="C6" s="579"/>
      <c r="D6" s="1785"/>
      <c r="E6" s="1785"/>
      <c r="F6" s="1785"/>
      <c r="G6" s="1749" t="s">
        <v>643</v>
      </c>
      <c r="H6" s="1749"/>
      <c r="I6" s="1749"/>
      <c r="J6" s="1749"/>
      <c r="K6" s="1749"/>
      <c r="L6" s="1749"/>
      <c r="M6" s="1749"/>
      <c r="N6" s="1749"/>
      <c r="O6" s="1749"/>
      <c r="P6" s="1749"/>
      <c r="Q6" s="1749"/>
      <c r="R6" s="1749"/>
      <c r="S6" s="1749"/>
      <c r="T6" s="1750"/>
      <c r="U6" s="567"/>
      <c r="V6" s="567"/>
      <c r="W6" s="575"/>
      <c r="X6" s="527"/>
      <c r="Y6" s="527"/>
      <c r="Z6" s="1626" t="s">
        <v>642</v>
      </c>
      <c r="AA6" s="1627"/>
      <c r="AB6" s="1627"/>
      <c r="AC6" s="1627"/>
      <c r="AD6" s="1627"/>
      <c r="AE6" s="1627"/>
      <c r="AF6" s="1798"/>
      <c r="AG6" s="1775"/>
      <c r="AH6" s="1776"/>
      <c r="AI6" s="1776"/>
      <c r="AJ6" s="1777"/>
      <c r="AK6" s="1775"/>
      <c r="AL6" s="1776"/>
      <c r="AM6" s="1776"/>
      <c r="AN6" s="1777"/>
      <c r="AO6" s="1775"/>
      <c r="AP6" s="1776"/>
      <c r="AQ6" s="1776"/>
      <c r="AR6" s="1777"/>
      <c r="AS6" s="1775"/>
      <c r="AT6" s="1776"/>
      <c r="AU6" s="1776"/>
      <c r="AV6" s="1777"/>
      <c r="AW6" s="1775"/>
      <c r="AX6" s="1776"/>
      <c r="AY6" s="1776"/>
      <c r="AZ6" s="1777"/>
      <c r="BA6" s="1775"/>
      <c r="BB6" s="1776"/>
      <c r="BC6" s="1776"/>
      <c r="BD6" s="1777"/>
      <c r="BE6" s="1772">
        <f>SUM(AG6:BD6)</f>
        <v>0</v>
      </c>
      <c r="BF6" s="1773"/>
      <c r="BG6" s="1774"/>
      <c r="BL6" s="554"/>
      <c r="BM6" s="554"/>
      <c r="BN6" s="554"/>
      <c r="BW6" s="461"/>
      <c r="CC6" s="554"/>
      <c r="CD6" s="554"/>
      <c r="CE6" s="554"/>
      <c r="CL6" s="1786"/>
      <c r="CM6" s="1786"/>
      <c r="CN6" s="1786"/>
      <c r="CO6" s="1786"/>
      <c r="CP6" s="1786"/>
      <c r="CQ6" s="1786"/>
      <c r="CR6" s="1786"/>
      <c r="CS6" s="1786"/>
      <c r="CT6" s="1784"/>
      <c r="CU6" s="1784"/>
      <c r="CV6" s="1784"/>
      <c r="CW6" s="1784"/>
      <c r="CX6" s="1784"/>
      <c r="CY6" s="1784"/>
      <c r="CZ6" s="1784"/>
      <c r="DA6" s="1784"/>
      <c r="DB6" s="1784"/>
      <c r="DC6" s="1784"/>
      <c r="DD6" s="1784"/>
      <c r="DE6" s="1784"/>
      <c r="DF6" s="1771"/>
      <c r="DG6" s="1771"/>
      <c r="DH6" s="1771"/>
    </row>
    <row r="7" spans="2:112" ht="21" customHeight="1">
      <c r="B7" s="428"/>
      <c r="C7" s="579"/>
      <c r="D7" s="1785"/>
      <c r="E7" s="1785"/>
      <c r="F7" s="1785"/>
      <c r="G7" s="1749" t="s">
        <v>641</v>
      </c>
      <c r="H7" s="1749"/>
      <c r="I7" s="1749"/>
      <c r="J7" s="1749"/>
      <c r="K7" s="1749"/>
      <c r="L7" s="1749"/>
      <c r="M7" s="1749"/>
      <c r="N7" s="1749"/>
      <c r="O7" s="1749"/>
      <c r="P7" s="1749"/>
      <c r="Q7" s="1749"/>
      <c r="R7" s="1749"/>
      <c r="S7" s="1749"/>
      <c r="T7" s="1750"/>
      <c r="U7" s="578"/>
      <c r="V7" s="567"/>
      <c r="W7" s="575"/>
      <c r="X7" s="527"/>
      <c r="Y7" s="527"/>
      <c r="Z7" s="577" t="s">
        <v>640</v>
      </c>
      <c r="AA7" s="1621" t="s">
        <v>639</v>
      </c>
      <c r="AB7" s="1622"/>
      <c r="AC7" s="1622"/>
      <c r="AD7" s="1622"/>
      <c r="AE7" s="1622"/>
      <c r="AF7" s="1728"/>
      <c r="AG7" s="1780"/>
      <c r="AH7" s="1781"/>
      <c r="AI7" s="1781"/>
      <c r="AJ7" s="1782"/>
      <c r="AK7" s="1780"/>
      <c r="AL7" s="1781"/>
      <c r="AM7" s="1781"/>
      <c r="AN7" s="1782"/>
      <c r="AO7" s="1780"/>
      <c r="AP7" s="1781"/>
      <c r="AQ7" s="1781"/>
      <c r="AR7" s="1782"/>
      <c r="AS7" s="1775"/>
      <c r="AT7" s="1776"/>
      <c r="AU7" s="1776"/>
      <c r="AV7" s="1777"/>
      <c r="AW7" s="1775"/>
      <c r="AX7" s="1776"/>
      <c r="AY7" s="1776"/>
      <c r="AZ7" s="1777"/>
      <c r="BA7" s="1775"/>
      <c r="BB7" s="1776"/>
      <c r="BC7" s="1776"/>
      <c r="BD7" s="1777"/>
      <c r="BE7" s="1772">
        <f>SUM(AG7:BD7)</f>
        <v>0</v>
      </c>
      <c r="BF7" s="1773"/>
      <c r="BG7" s="1774"/>
      <c r="CB7" s="1548"/>
      <c r="CC7" s="1548"/>
      <c r="CD7" s="1548"/>
      <c r="CE7" s="1548"/>
      <c r="CF7" s="1548"/>
      <c r="CG7" s="1548"/>
      <c r="CH7" s="1548"/>
      <c r="CI7" s="1783"/>
      <c r="CJ7" s="1783"/>
      <c r="CK7" s="1783"/>
      <c r="CL7" s="1784"/>
      <c r="CM7" s="1784"/>
      <c r="CN7" s="1784"/>
      <c r="CO7" s="1784"/>
      <c r="CP7" s="1784"/>
      <c r="CQ7" s="1784"/>
      <c r="CR7" s="1784"/>
      <c r="CS7" s="1784"/>
      <c r="CT7" s="1784"/>
      <c r="CU7" s="1784"/>
      <c r="CV7" s="1784"/>
      <c r="CW7" s="1784"/>
      <c r="CX7" s="1784"/>
      <c r="CY7" s="1784"/>
      <c r="CZ7" s="1784"/>
      <c r="DA7" s="1784"/>
      <c r="DB7" s="1784"/>
      <c r="DC7" s="1784"/>
      <c r="DD7" s="1784"/>
      <c r="DE7" s="1784"/>
      <c r="DF7" s="1771"/>
      <c r="DG7" s="1771"/>
      <c r="DH7" s="1771"/>
    </row>
    <row r="8" spans="2:112" ht="21" customHeight="1">
      <c r="B8" s="527"/>
      <c r="C8" s="562"/>
      <c r="D8" s="574"/>
      <c r="E8" s="574"/>
      <c r="F8" s="574"/>
      <c r="G8" s="574"/>
      <c r="H8" s="574"/>
      <c r="I8" s="574"/>
      <c r="J8" s="574"/>
      <c r="K8" s="574"/>
      <c r="L8" s="576" t="str">
        <f>IF(COUNTIF(D5:F7,"○")&gt;1,"いずれか１つを選択してください。","")</f>
        <v/>
      </c>
      <c r="M8" s="574"/>
      <c r="N8" s="574"/>
      <c r="O8" s="574"/>
      <c r="P8" s="574"/>
      <c r="Q8" s="574"/>
      <c r="R8" s="574"/>
      <c r="S8" s="574"/>
      <c r="T8" s="574"/>
      <c r="U8" s="566"/>
      <c r="V8" s="566"/>
      <c r="W8" s="575"/>
      <c r="X8" s="527"/>
      <c r="Y8" s="527"/>
      <c r="Z8" s="1621" t="s">
        <v>638</v>
      </c>
      <c r="AA8" s="1622"/>
      <c r="AB8" s="1622"/>
      <c r="AC8" s="1622"/>
      <c r="AD8" s="1622"/>
      <c r="AE8" s="1622"/>
      <c r="AF8" s="1728"/>
      <c r="AG8" s="1775"/>
      <c r="AH8" s="1776"/>
      <c r="AI8" s="1776"/>
      <c r="AJ8" s="1777"/>
      <c r="AK8" s="1775"/>
      <c r="AL8" s="1776"/>
      <c r="AM8" s="1776"/>
      <c r="AN8" s="1777"/>
      <c r="AO8" s="1775"/>
      <c r="AP8" s="1776"/>
      <c r="AQ8" s="1776"/>
      <c r="AR8" s="1777"/>
      <c r="AS8" s="1775"/>
      <c r="AT8" s="1776"/>
      <c r="AU8" s="1776"/>
      <c r="AV8" s="1777"/>
      <c r="AW8" s="1775"/>
      <c r="AX8" s="1776"/>
      <c r="AY8" s="1776"/>
      <c r="AZ8" s="1777"/>
      <c r="BA8" s="1775"/>
      <c r="BB8" s="1776"/>
      <c r="BC8" s="1776"/>
      <c r="BD8" s="1777"/>
      <c r="BE8" s="1772">
        <f>SUM(AG8:BD8)</f>
        <v>0</v>
      </c>
      <c r="BF8" s="1773"/>
      <c r="BG8" s="1774"/>
      <c r="BU8" s="461"/>
      <c r="BW8" s="1779"/>
      <c r="BX8" s="1779"/>
      <c r="BY8" s="1779"/>
      <c r="BZ8" s="1779"/>
      <c r="CA8" s="1779"/>
      <c r="CB8" s="1778"/>
      <c r="CC8" s="1778"/>
      <c r="CD8" s="1778"/>
      <c r="CE8" s="1778"/>
      <c r="CF8" s="1778"/>
      <c r="CG8" s="1778"/>
      <c r="CH8" s="1778"/>
      <c r="CI8" s="1783"/>
      <c r="CJ8" s="1783"/>
      <c r="CK8" s="1783"/>
      <c r="CL8" s="1771"/>
      <c r="CM8" s="1771"/>
      <c r="CN8" s="1771"/>
      <c r="CO8" s="1771"/>
      <c r="CP8" s="1771"/>
      <c r="CQ8" s="1771"/>
      <c r="CR8" s="1771"/>
      <c r="CS8" s="1771"/>
      <c r="CT8" s="1771"/>
      <c r="CU8" s="1771"/>
      <c r="CV8" s="1771"/>
      <c r="CW8" s="1771"/>
      <c r="CX8" s="1771"/>
      <c r="CY8" s="1771"/>
      <c r="CZ8" s="1771"/>
      <c r="DA8" s="1771"/>
      <c r="DB8" s="1771"/>
      <c r="DC8" s="1771"/>
      <c r="DD8" s="1771"/>
      <c r="DE8" s="1771"/>
      <c r="DF8" s="1771"/>
      <c r="DG8" s="1771"/>
      <c r="DH8" s="1771"/>
    </row>
    <row r="9" spans="2:112" ht="21" customHeight="1">
      <c r="B9" s="527"/>
      <c r="C9" s="562"/>
      <c r="D9" s="574"/>
      <c r="E9" s="566"/>
      <c r="F9" s="567"/>
      <c r="G9" s="567"/>
      <c r="H9" s="567"/>
      <c r="I9" s="567"/>
      <c r="J9" s="567"/>
      <c r="K9" s="567"/>
      <c r="L9" s="567"/>
      <c r="M9" s="567"/>
      <c r="N9" s="567"/>
      <c r="O9" s="567"/>
      <c r="P9" s="567"/>
      <c r="Q9" s="567"/>
      <c r="R9" s="567"/>
      <c r="S9" s="567"/>
      <c r="T9" s="567"/>
      <c r="U9" s="567"/>
      <c r="V9" s="566"/>
      <c r="W9" s="575"/>
      <c r="X9" s="527"/>
      <c r="Y9" s="527"/>
      <c r="Z9" s="1621" t="s">
        <v>637</v>
      </c>
      <c r="AA9" s="1622"/>
      <c r="AB9" s="1622"/>
      <c r="AC9" s="1622"/>
      <c r="AD9" s="1622"/>
      <c r="AE9" s="1622"/>
      <c r="AF9" s="1728"/>
      <c r="AG9" s="1772">
        <f>AG6+AG8</f>
        <v>0</v>
      </c>
      <c r="AH9" s="1773"/>
      <c r="AI9" s="1773"/>
      <c r="AJ9" s="1774"/>
      <c r="AK9" s="1772">
        <f>AK6+AK8</f>
        <v>0</v>
      </c>
      <c r="AL9" s="1773"/>
      <c r="AM9" s="1773"/>
      <c r="AN9" s="1774"/>
      <c r="AO9" s="1772">
        <f>AO6+AO8</f>
        <v>0</v>
      </c>
      <c r="AP9" s="1773"/>
      <c r="AQ9" s="1773"/>
      <c r="AR9" s="1774"/>
      <c r="AS9" s="1772">
        <f>AS6+AS8</f>
        <v>0</v>
      </c>
      <c r="AT9" s="1773"/>
      <c r="AU9" s="1773"/>
      <c r="AV9" s="1774"/>
      <c r="AW9" s="1772">
        <f>AW6+AW8</f>
        <v>0</v>
      </c>
      <c r="AX9" s="1773"/>
      <c r="AY9" s="1773"/>
      <c r="AZ9" s="1774"/>
      <c r="BA9" s="1772">
        <f>BA6+BA8</f>
        <v>0</v>
      </c>
      <c r="BB9" s="1773"/>
      <c r="BC9" s="1773"/>
      <c r="BD9" s="1774"/>
      <c r="BE9" s="1772">
        <f>BE6+BE8</f>
        <v>0</v>
      </c>
      <c r="BF9" s="1773"/>
      <c r="BG9" s="1774"/>
      <c r="BW9" s="1548"/>
      <c r="BX9" s="1548"/>
      <c r="BY9" s="1548"/>
      <c r="BZ9" s="1548"/>
      <c r="CA9" s="1548"/>
      <c r="CB9" s="1747"/>
      <c r="CC9" s="1747"/>
      <c r="CD9" s="1747"/>
      <c r="CE9" s="1747"/>
      <c r="CF9" s="1759"/>
      <c r="CG9" s="1759"/>
      <c r="CH9" s="1759"/>
      <c r="CI9" s="1759"/>
      <c r="CJ9" s="1759"/>
      <c r="CK9" s="1759"/>
    </row>
    <row r="10" spans="2:112" ht="21" customHeight="1">
      <c r="B10" s="527"/>
      <c r="C10" s="562"/>
      <c r="D10" s="574"/>
      <c r="E10" s="566"/>
      <c r="F10" s="567"/>
      <c r="G10" s="567"/>
      <c r="H10" s="567"/>
      <c r="I10" s="567"/>
      <c r="J10" s="567"/>
      <c r="K10" s="567"/>
      <c r="L10" s="567"/>
      <c r="M10" s="567"/>
      <c r="N10" s="567"/>
      <c r="O10" s="567"/>
      <c r="P10" s="567"/>
      <c r="Q10" s="567"/>
      <c r="R10" s="567"/>
      <c r="S10" s="567"/>
      <c r="T10" s="567"/>
      <c r="U10" s="567"/>
      <c r="V10" s="566"/>
      <c r="W10" s="564"/>
      <c r="X10" s="527"/>
      <c r="Y10" s="527"/>
      <c r="Z10" s="527"/>
      <c r="AA10" s="527"/>
      <c r="BG10" s="573" t="str">
        <f>IF(AND(BE9&lt;&gt;BO3,D12="○"),"「事業者名簿」の定員数と想定される利用者数が一致しません。","")</f>
        <v/>
      </c>
      <c r="BK10" s="498"/>
      <c r="BL10" s="498"/>
      <c r="BM10" s="498"/>
      <c r="BN10" s="498"/>
      <c r="BO10" s="572"/>
      <c r="BP10" s="571"/>
      <c r="BQ10" s="570"/>
      <c r="BR10" s="570"/>
      <c r="BS10" s="570"/>
      <c r="BW10" s="1548"/>
      <c r="BX10" s="1548"/>
      <c r="BY10" s="1548"/>
      <c r="BZ10" s="1548"/>
      <c r="CA10" s="1548"/>
      <c r="CB10" s="1747"/>
      <c r="CC10" s="1747"/>
      <c r="CD10" s="1747"/>
      <c r="CE10" s="1747"/>
      <c r="CF10" s="1759"/>
      <c r="CG10" s="1759"/>
      <c r="CH10" s="1759"/>
      <c r="CI10" s="1759"/>
      <c r="CJ10" s="1759"/>
      <c r="CK10" s="1759"/>
    </row>
    <row r="11" spans="2:112" ht="21" customHeight="1">
      <c r="B11" s="527"/>
      <c r="C11" s="562"/>
      <c r="D11" s="569" t="s">
        <v>636</v>
      </c>
      <c r="E11" s="568"/>
      <c r="F11" s="568"/>
      <c r="G11" s="568"/>
      <c r="H11" s="568"/>
      <c r="I11" s="568"/>
      <c r="J11" s="567"/>
      <c r="K11" s="567"/>
      <c r="L11" s="567"/>
      <c r="M11" s="567"/>
      <c r="N11" s="567"/>
      <c r="O11" s="567"/>
      <c r="P11" s="567"/>
      <c r="Q11" s="567"/>
      <c r="R11" s="567"/>
      <c r="S11" s="567"/>
      <c r="T11" s="567"/>
      <c r="U11" s="567"/>
      <c r="V11" s="566"/>
      <c r="W11" s="565"/>
      <c r="Z11" s="461" t="s">
        <v>635</v>
      </c>
      <c r="AP11" s="461" t="s">
        <v>634</v>
      </c>
      <c r="AQ11" s="461"/>
      <c r="AW11" s="554"/>
      <c r="AX11" s="554"/>
      <c r="AY11" s="554"/>
      <c r="BG11" s="555"/>
      <c r="BH11" s="461" t="s">
        <v>633</v>
      </c>
      <c r="BN11" s="554"/>
      <c r="BO11" s="554"/>
      <c r="BP11" s="554"/>
      <c r="BW11" s="527"/>
      <c r="BX11" s="527"/>
      <c r="BY11" s="527"/>
      <c r="BZ11" s="527"/>
      <c r="CA11" s="527"/>
      <c r="CB11" s="1747"/>
      <c r="CC11" s="1747"/>
      <c r="CD11" s="1747"/>
      <c r="CE11" s="1747"/>
      <c r="CF11" s="1759"/>
      <c r="CG11" s="1759"/>
      <c r="CH11" s="1759"/>
      <c r="CI11" s="1759"/>
      <c r="CJ11" s="1759"/>
      <c r="CK11" s="1759"/>
    </row>
    <row r="12" spans="2:112" ht="21" customHeight="1">
      <c r="B12" s="527"/>
      <c r="C12" s="562"/>
      <c r="D12" s="1751"/>
      <c r="E12" s="1763"/>
      <c r="F12" s="1753" t="s">
        <v>632</v>
      </c>
      <c r="G12" s="1754"/>
      <c r="H12" s="1754"/>
      <c r="I12" s="1754"/>
      <c r="J12" s="1754"/>
      <c r="K12" s="1754"/>
      <c r="L12" s="1754"/>
      <c r="M12" s="1754"/>
      <c r="N12" s="1754"/>
      <c r="O12" s="1754"/>
      <c r="P12" s="1754"/>
      <c r="Q12" s="1754"/>
      <c r="R12" s="1754"/>
      <c r="S12" s="1754"/>
      <c r="T12" s="1754"/>
      <c r="U12" s="1754"/>
      <c r="V12" s="1755"/>
      <c r="W12" s="564"/>
      <c r="AE12" s="1748" t="s">
        <v>631</v>
      </c>
      <c r="AF12" s="1749"/>
      <c r="AG12" s="1749"/>
      <c r="AH12" s="1749"/>
      <c r="AI12" s="1749"/>
      <c r="AJ12" s="1749"/>
      <c r="AK12" s="1750"/>
      <c r="AL12" s="1764" t="s">
        <v>630</v>
      </c>
      <c r="AM12" s="1765"/>
      <c r="AN12" s="1766"/>
      <c r="AV12" s="1748" t="s">
        <v>631</v>
      </c>
      <c r="AW12" s="1749"/>
      <c r="AX12" s="1749"/>
      <c r="AY12" s="1749"/>
      <c r="AZ12" s="1749"/>
      <c r="BA12" s="1749"/>
      <c r="BB12" s="1750"/>
      <c r="BC12" s="1764" t="s">
        <v>630</v>
      </c>
      <c r="BD12" s="1765"/>
      <c r="BE12" s="1766"/>
      <c r="BF12" s="272"/>
      <c r="BG12" s="555"/>
      <c r="BM12" s="1748" t="s">
        <v>629</v>
      </c>
      <c r="BN12" s="1749"/>
      <c r="BO12" s="1749"/>
      <c r="BP12" s="1749"/>
      <c r="BQ12" s="1749"/>
      <c r="BR12" s="1749"/>
      <c r="BS12" s="1750"/>
      <c r="BW12" s="1770"/>
      <c r="BX12" s="1770"/>
      <c r="BY12" s="1770"/>
      <c r="BZ12" s="1770"/>
      <c r="CA12" s="1770"/>
      <c r="CB12" s="1761"/>
      <c r="CC12" s="1761"/>
      <c r="CD12" s="1761"/>
      <c r="CE12" s="1761"/>
      <c r="CF12" s="1760"/>
      <c r="CG12" s="1760"/>
      <c r="CH12" s="1760"/>
      <c r="CI12" s="1770"/>
      <c r="CJ12" s="1770"/>
      <c r="CK12" s="1770"/>
    </row>
    <row r="13" spans="2:112" ht="26.25" customHeight="1">
      <c r="B13" s="527"/>
      <c r="C13" s="562"/>
      <c r="D13" s="1751"/>
      <c r="E13" s="1752"/>
      <c r="F13" s="1753" t="s">
        <v>628</v>
      </c>
      <c r="G13" s="1754"/>
      <c r="H13" s="1754"/>
      <c r="I13" s="1754"/>
      <c r="J13" s="1754"/>
      <c r="K13" s="1754"/>
      <c r="L13" s="1754"/>
      <c r="M13" s="1754"/>
      <c r="N13" s="1754"/>
      <c r="O13" s="1754"/>
      <c r="P13" s="1754"/>
      <c r="Q13" s="1754"/>
      <c r="R13" s="1754"/>
      <c r="S13" s="1754"/>
      <c r="T13" s="1754"/>
      <c r="U13" s="1754"/>
      <c r="V13" s="1755"/>
      <c r="W13" s="561"/>
      <c r="AE13" s="1744" t="s">
        <v>627</v>
      </c>
      <c r="AF13" s="1745"/>
      <c r="AG13" s="1745"/>
      <c r="AH13" s="1746"/>
      <c r="AI13" s="1744" t="s">
        <v>626</v>
      </c>
      <c r="AJ13" s="1745"/>
      <c r="AK13" s="1746"/>
      <c r="AL13" s="1767"/>
      <c r="AM13" s="1768"/>
      <c r="AN13" s="1769"/>
      <c r="AQ13" s="1753"/>
      <c r="AR13" s="1754"/>
      <c r="AS13" s="1754"/>
      <c r="AT13" s="1754"/>
      <c r="AU13" s="1755"/>
      <c r="AV13" s="1744" t="s">
        <v>627</v>
      </c>
      <c r="AW13" s="1745"/>
      <c r="AX13" s="1745"/>
      <c r="AY13" s="1746"/>
      <c r="AZ13" s="1744" t="s">
        <v>626</v>
      </c>
      <c r="BA13" s="1745"/>
      <c r="BB13" s="1746"/>
      <c r="BC13" s="1767"/>
      <c r="BD13" s="1768"/>
      <c r="BE13" s="1769"/>
      <c r="BF13" s="272"/>
      <c r="BG13" s="563"/>
      <c r="BH13" s="1753"/>
      <c r="BI13" s="1754"/>
      <c r="BJ13" s="1754"/>
      <c r="BK13" s="1754"/>
      <c r="BL13" s="1755"/>
      <c r="BM13" s="1744" t="s">
        <v>625</v>
      </c>
      <c r="BN13" s="1745"/>
      <c r="BO13" s="1745"/>
      <c r="BP13" s="1746"/>
      <c r="BQ13" s="1744" t="s">
        <v>624</v>
      </c>
      <c r="BR13" s="1745"/>
      <c r="BS13" s="1746"/>
      <c r="BW13" s="527"/>
      <c r="BX13" s="527"/>
      <c r="BY13" s="527"/>
      <c r="BZ13" s="1747"/>
      <c r="CA13" s="1747"/>
      <c r="CB13" s="1747"/>
      <c r="CC13" s="1747"/>
      <c r="CD13" s="1759"/>
      <c r="CE13" s="1759"/>
      <c r="CF13" s="1759"/>
      <c r="CG13" s="1759"/>
      <c r="CH13" s="1759"/>
      <c r="CI13" s="1759"/>
    </row>
    <row r="14" spans="2:112" ht="21" customHeight="1">
      <c r="B14" s="527"/>
      <c r="C14" s="562"/>
      <c r="D14" s="1751"/>
      <c r="E14" s="1752"/>
      <c r="F14" s="1753" t="s">
        <v>623</v>
      </c>
      <c r="G14" s="1754"/>
      <c r="H14" s="1754"/>
      <c r="I14" s="1754"/>
      <c r="J14" s="1754"/>
      <c r="K14" s="1754"/>
      <c r="L14" s="1754"/>
      <c r="M14" s="1754"/>
      <c r="N14" s="1754"/>
      <c r="O14" s="1754"/>
      <c r="P14" s="1754"/>
      <c r="Q14" s="1754"/>
      <c r="R14" s="1754"/>
      <c r="S14" s="1754"/>
      <c r="T14" s="1754"/>
      <c r="U14" s="1754"/>
      <c r="V14" s="1755"/>
      <c r="W14" s="561"/>
      <c r="Z14" s="1748" t="s">
        <v>622</v>
      </c>
      <c r="AA14" s="1749"/>
      <c r="AB14" s="1749"/>
      <c r="AC14" s="1749"/>
      <c r="AD14" s="1750"/>
      <c r="AE14" s="1756" t="b">
        <f>IF((OR($D$5="○",$D$6="○")),ROUNDDOWN(((BE$6+BE$8*0.9))/6,1))</f>
        <v>0</v>
      </c>
      <c r="AF14" s="1757"/>
      <c r="AG14" s="1757"/>
      <c r="AH14" s="1758"/>
      <c r="AI14" s="1732">
        <f>AE14*$AY$60</f>
        <v>0</v>
      </c>
      <c r="AJ14" s="1733"/>
      <c r="AK14" s="1734"/>
      <c r="AL14" s="1732">
        <f>AE14*40</f>
        <v>0</v>
      </c>
      <c r="AM14" s="1733"/>
      <c r="AN14" s="1734"/>
      <c r="AQ14" s="1748" t="s">
        <v>622</v>
      </c>
      <c r="AR14" s="1749"/>
      <c r="AS14" s="1749"/>
      <c r="AT14" s="1749"/>
      <c r="AU14" s="1750"/>
      <c r="AV14" s="1729" t="b">
        <f>IF((OR($D$5="○",$D$6="○")),$BE$43)</f>
        <v>0</v>
      </c>
      <c r="AW14" s="1730"/>
      <c r="AX14" s="1730"/>
      <c r="AY14" s="1731"/>
      <c r="AZ14" s="1742">
        <f>AV14*$AY$60</f>
        <v>0</v>
      </c>
      <c r="BA14" s="1742"/>
      <c r="BB14" s="1742"/>
      <c r="BC14" s="1732">
        <f>AV14*40</f>
        <v>0</v>
      </c>
      <c r="BD14" s="1733"/>
      <c r="BE14" s="1734"/>
      <c r="BF14" s="553"/>
      <c r="BG14" s="555"/>
      <c r="BH14" s="1748" t="s">
        <v>621</v>
      </c>
      <c r="BI14" s="1749"/>
      <c r="BJ14" s="1749"/>
      <c r="BK14" s="1749"/>
      <c r="BL14" s="1750"/>
      <c r="BM14" s="1729">
        <f>(ROUNDDOWN(BQ14/40,1))</f>
        <v>0</v>
      </c>
      <c r="BN14" s="1730"/>
      <c r="BO14" s="1730"/>
      <c r="BP14" s="1731"/>
      <c r="BQ14" s="1742">
        <f>$BB$73</f>
        <v>0</v>
      </c>
      <c r="BR14" s="1742"/>
      <c r="BS14" s="1742"/>
      <c r="BU14" s="461"/>
      <c r="BW14" s="461"/>
      <c r="BX14" s="461"/>
      <c r="BY14" s="461"/>
      <c r="BZ14" s="1761"/>
      <c r="CA14" s="1761"/>
      <c r="CB14" s="1761"/>
      <c r="CC14" s="1761"/>
      <c r="CD14" s="1762"/>
      <c r="CE14" s="1762"/>
      <c r="CF14" s="1762"/>
      <c r="CG14" s="1548"/>
      <c r="CH14" s="1548"/>
      <c r="CI14" s="1548"/>
    </row>
    <row r="15" spans="2:112" ht="21" customHeight="1">
      <c r="B15" s="527"/>
      <c r="C15" s="560"/>
      <c r="D15" s="558"/>
      <c r="E15" s="558"/>
      <c r="F15" s="558"/>
      <c r="G15" s="558"/>
      <c r="H15" s="558"/>
      <c r="I15" s="558"/>
      <c r="J15" s="558"/>
      <c r="K15" s="558"/>
      <c r="L15" s="559" t="str">
        <f>IF(COUNTIF(D12:E14,"○")&gt;1,"いずれか１つを選択してください。","")</f>
        <v/>
      </c>
      <c r="M15" s="558"/>
      <c r="N15" s="558"/>
      <c r="O15" s="558"/>
      <c r="P15" s="558"/>
      <c r="Q15" s="558"/>
      <c r="R15" s="558"/>
      <c r="S15" s="558"/>
      <c r="T15" s="558"/>
      <c r="U15" s="558"/>
      <c r="V15" s="557"/>
      <c r="W15" s="556"/>
      <c r="Z15" s="1748" t="s">
        <v>620</v>
      </c>
      <c r="AA15" s="1749"/>
      <c r="AB15" s="1749"/>
      <c r="AC15" s="1749"/>
      <c r="AD15" s="1750"/>
      <c r="AE15" s="1756" t="b">
        <f>IF((OR($D$7="○")),ROUNDDOWN((BE$6+BE$8*0.9)/5,1))</f>
        <v>0</v>
      </c>
      <c r="AF15" s="1757"/>
      <c r="AG15" s="1757"/>
      <c r="AH15" s="1758"/>
      <c r="AI15" s="1732">
        <f>AE15*$AY$60</f>
        <v>0</v>
      </c>
      <c r="AJ15" s="1733"/>
      <c r="AK15" s="1734"/>
      <c r="AL15" s="1732">
        <f>AE15*40</f>
        <v>0</v>
      </c>
      <c r="AM15" s="1733"/>
      <c r="AN15" s="1734"/>
      <c r="AQ15" s="1748" t="s">
        <v>620</v>
      </c>
      <c r="AR15" s="1749"/>
      <c r="AS15" s="1749"/>
      <c r="AT15" s="1749"/>
      <c r="AU15" s="1750"/>
      <c r="AV15" s="1729" t="b">
        <f>IF(($D$7="○"),$BE$43)</f>
        <v>0</v>
      </c>
      <c r="AW15" s="1730"/>
      <c r="AX15" s="1730"/>
      <c r="AY15" s="1731"/>
      <c r="AZ15" s="1742">
        <f>AV15*$AY$60</f>
        <v>0</v>
      </c>
      <c r="BA15" s="1742"/>
      <c r="BB15" s="1742"/>
      <c r="BC15" s="1732">
        <f>AV15*40</f>
        <v>0</v>
      </c>
      <c r="BD15" s="1733"/>
      <c r="BE15" s="1734"/>
      <c r="BF15" s="553"/>
      <c r="BG15" s="555"/>
      <c r="BH15" s="1735" t="s">
        <v>130</v>
      </c>
      <c r="BI15" s="1736"/>
      <c r="BJ15" s="1736"/>
      <c r="BK15" s="1736"/>
      <c r="BL15" s="1737"/>
      <c r="BM15" s="1738">
        <f>SUM(BM12:BP14)</f>
        <v>0</v>
      </c>
      <c r="BN15" s="1739"/>
      <c r="BO15" s="1739"/>
      <c r="BP15" s="1740"/>
      <c r="BQ15" s="1743">
        <f>SUMIF(BQ12:BS14,"&lt;&gt;#VALUE!")</f>
        <v>0</v>
      </c>
      <c r="BR15" s="1743"/>
      <c r="BS15" s="1743"/>
      <c r="BW15" s="533"/>
    </row>
    <row r="16" spans="2:112" ht="21" customHeight="1">
      <c r="B16" s="527"/>
      <c r="C16" s="527"/>
      <c r="D16" s="527"/>
      <c r="E16" s="498"/>
      <c r="F16" s="498"/>
      <c r="G16" s="498"/>
      <c r="H16" s="498"/>
      <c r="I16" s="498"/>
      <c r="J16" s="498"/>
      <c r="K16" s="498"/>
      <c r="L16" s="498"/>
      <c r="M16" s="498"/>
      <c r="N16" s="498"/>
      <c r="O16" s="498"/>
      <c r="P16" s="498"/>
      <c r="Q16" s="498"/>
      <c r="R16" s="498"/>
      <c r="S16" s="498"/>
      <c r="T16" s="498"/>
      <c r="U16" s="498"/>
      <c r="V16" s="527"/>
      <c r="W16" s="527"/>
      <c r="X16" s="527"/>
      <c r="Y16" s="527"/>
      <c r="Z16" s="1621" t="s">
        <v>619</v>
      </c>
      <c r="AA16" s="1622"/>
      <c r="AB16" s="1622"/>
      <c r="AC16" s="1622"/>
      <c r="AD16" s="1728"/>
      <c r="AE16" s="1729">
        <f>IF($D$6="○","",ROUNDDOWN(($AO$6+$AO$8*0.9)/9,1)+ROUNDDOWN(($AS$6-$AS$7+$AS$8*0.9)/6,1)+ROUNDDOWN($AS$7/12,1)+ROUNDDOWN(($AW$6-$AW$7+$AW$8*0.9)/4,1)+ROUNDDOWN($AW$7/8,1)+ROUNDDOWN(($BA$6-$BA$7+$BA$8*0.9)/2.5,1)+ROUNDDOWN($BA$7/5,1))</f>
        <v>0</v>
      </c>
      <c r="AF16" s="1730"/>
      <c r="AG16" s="1730"/>
      <c r="AH16" s="1731"/>
      <c r="AI16" s="1732">
        <f>AE16*$AY$60</f>
        <v>0</v>
      </c>
      <c r="AJ16" s="1733"/>
      <c r="AK16" s="1734"/>
      <c r="AL16" s="1732">
        <f>AE16*40</f>
        <v>0</v>
      </c>
      <c r="AM16" s="1733"/>
      <c r="AN16" s="1734"/>
      <c r="AO16" s="527"/>
      <c r="AP16" s="527"/>
      <c r="AQ16" s="1621" t="s">
        <v>619</v>
      </c>
      <c r="AR16" s="1622"/>
      <c r="AS16" s="1622"/>
      <c r="AT16" s="1622"/>
      <c r="AU16" s="1728"/>
      <c r="AV16" s="1729" t="e">
        <f>IF(($D$6="○"),"",$BE$51)</f>
        <v>#DIV/0!</v>
      </c>
      <c r="AW16" s="1730"/>
      <c r="AX16" s="1730"/>
      <c r="AY16" s="1731"/>
      <c r="AZ16" s="1742" t="e">
        <f>AV16*$AY$60</f>
        <v>#DIV/0!</v>
      </c>
      <c r="BA16" s="1742"/>
      <c r="BB16" s="1742"/>
      <c r="BC16" s="1732" t="e">
        <f>AV16*40</f>
        <v>#DIV/0!</v>
      </c>
      <c r="BD16" s="1733"/>
      <c r="BE16" s="1734"/>
      <c r="BF16" s="553"/>
      <c r="BG16" s="555"/>
      <c r="BH16" s="527"/>
      <c r="BI16" s="527"/>
      <c r="BJ16" s="527"/>
      <c r="BK16" s="527"/>
      <c r="BL16" s="527"/>
      <c r="BM16" s="554"/>
      <c r="BN16" s="554"/>
      <c r="BO16" s="554"/>
      <c r="BP16" s="554"/>
      <c r="BQ16" s="553"/>
      <c r="BR16" s="553"/>
      <c r="BS16" s="553"/>
    </row>
    <row r="17" spans="2:96" ht="21" customHeight="1">
      <c r="B17" s="527"/>
      <c r="C17" s="527"/>
      <c r="D17" s="527"/>
      <c r="E17" s="498"/>
      <c r="F17" s="498"/>
      <c r="G17" s="498"/>
      <c r="H17" s="498"/>
      <c r="I17" s="498"/>
      <c r="J17" s="498"/>
      <c r="K17" s="498"/>
      <c r="L17" s="498"/>
      <c r="M17" s="498"/>
      <c r="N17" s="498"/>
      <c r="O17" s="498"/>
      <c r="P17" s="498"/>
      <c r="Q17" s="498"/>
      <c r="R17" s="498"/>
      <c r="S17" s="498"/>
      <c r="T17" s="498"/>
      <c r="U17" s="498"/>
      <c r="V17" s="527"/>
      <c r="W17" s="461"/>
      <c r="X17" s="461"/>
      <c r="Y17" s="461"/>
      <c r="Z17" s="1735" t="s">
        <v>130</v>
      </c>
      <c r="AA17" s="1736"/>
      <c r="AB17" s="1736"/>
      <c r="AC17" s="1736"/>
      <c r="AD17" s="1737"/>
      <c r="AE17" s="1738">
        <f>SUM(AE14:AH16)</f>
        <v>0</v>
      </c>
      <c r="AF17" s="1739"/>
      <c r="AG17" s="1739"/>
      <c r="AH17" s="1740"/>
      <c r="AI17" s="1741">
        <f>SUMIF(AI14:AK16,"&lt;&gt;#VALUE!")</f>
        <v>0</v>
      </c>
      <c r="AJ17" s="1741"/>
      <c r="AK17" s="1741"/>
      <c r="AL17" s="1741">
        <f>SUMIF(AL14:AN16,"&lt;&gt;#VALUE!")</f>
        <v>0</v>
      </c>
      <c r="AM17" s="1741"/>
      <c r="AN17" s="1741"/>
      <c r="AO17" s="461"/>
      <c r="AP17" s="461"/>
      <c r="AQ17" s="1735" t="s">
        <v>130</v>
      </c>
      <c r="AR17" s="1736"/>
      <c r="AS17" s="1736"/>
      <c r="AT17" s="1736"/>
      <c r="AU17" s="1737"/>
      <c r="AV17" s="1738" t="e">
        <f>SUM(AV14:AY16)</f>
        <v>#DIV/0!</v>
      </c>
      <c r="AW17" s="1739"/>
      <c r="AX17" s="1739"/>
      <c r="AY17" s="1740"/>
      <c r="AZ17" s="1743" t="e">
        <f>SUMIF(AZ14:BB16,"&lt;&gt;#VALUE!")</f>
        <v>#DIV/0!</v>
      </c>
      <c r="BA17" s="1743"/>
      <c r="BB17" s="1743"/>
      <c r="BC17" s="1735" t="e">
        <f>SUMIF(BC14:BE16,"&lt;&gt;#VALUE!")</f>
        <v>#DIV/0!</v>
      </c>
      <c r="BD17" s="1736"/>
      <c r="BE17" s="1737"/>
      <c r="BF17" s="461"/>
      <c r="BG17" s="547"/>
      <c r="BH17" s="461"/>
      <c r="BI17" s="461"/>
      <c r="BJ17" s="461"/>
      <c r="BK17" s="461"/>
      <c r="BL17" s="461"/>
      <c r="BM17" s="552"/>
      <c r="BN17" s="552"/>
      <c r="BO17" s="552"/>
      <c r="BP17" s="552"/>
      <c r="BQ17" s="551"/>
      <c r="BR17" s="551"/>
      <c r="BS17" s="551"/>
      <c r="BT17" s="461"/>
      <c r="BU17" s="461"/>
      <c r="BV17" s="461"/>
      <c r="BW17" s="481"/>
      <c r="BX17" s="537"/>
    </row>
    <row r="18" spans="2:96" ht="21" customHeight="1" thickBot="1">
      <c r="B18" s="527"/>
      <c r="C18" s="527"/>
      <c r="D18" s="527"/>
      <c r="E18" s="498"/>
      <c r="F18" s="498"/>
      <c r="G18" s="498"/>
      <c r="H18" s="498"/>
      <c r="I18" s="498"/>
      <c r="J18" s="498"/>
      <c r="K18" s="498"/>
      <c r="L18" s="498"/>
      <c r="M18" s="498"/>
      <c r="N18" s="498"/>
      <c r="O18" s="498"/>
      <c r="P18" s="498"/>
      <c r="Q18" s="498"/>
      <c r="R18" s="498"/>
      <c r="S18" s="498"/>
      <c r="T18" s="498"/>
      <c r="U18" s="498"/>
      <c r="V18" s="527"/>
      <c r="W18" s="550"/>
      <c r="X18" s="550"/>
      <c r="Y18" s="550"/>
      <c r="Z18" s="550"/>
      <c r="AA18" s="550"/>
      <c r="AB18" s="549"/>
      <c r="AC18" s="549"/>
      <c r="AD18" s="549"/>
      <c r="AE18" s="549"/>
      <c r="AF18" s="498"/>
      <c r="AG18" s="498"/>
      <c r="AH18" s="498"/>
      <c r="AI18" s="498"/>
      <c r="AJ18" s="498"/>
      <c r="AK18" s="498"/>
      <c r="AM18" s="550"/>
      <c r="AN18" s="550"/>
      <c r="AO18" s="550"/>
      <c r="AP18" s="550"/>
      <c r="AQ18" s="550"/>
      <c r="AR18" s="549"/>
      <c r="AS18" s="549"/>
      <c r="AT18" s="549"/>
      <c r="AU18" s="549"/>
      <c r="AV18" s="548"/>
      <c r="AW18" s="548"/>
      <c r="AX18" s="548"/>
      <c r="AY18" s="498"/>
      <c r="AZ18" s="498"/>
      <c r="BA18" s="498"/>
      <c r="BD18" s="547"/>
      <c r="BE18" s="547"/>
      <c r="BF18" s="547"/>
      <c r="BG18" s="547"/>
      <c r="BH18" s="547"/>
      <c r="BI18" s="526"/>
      <c r="BJ18" s="526"/>
      <c r="BK18" s="526"/>
      <c r="BL18" s="526"/>
      <c r="BM18" s="489"/>
      <c r="BN18" s="489"/>
      <c r="BO18" s="489"/>
      <c r="BP18" s="489"/>
      <c r="BQ18" s="534"/>
      <c r="BR18" s="481"/>
      <c r="BS18" s="481"/>
      <c r="BT18" s="481"/>
      <c r="BU18" s="533"/>
      <c r="BV18" s="533"/>
      <c r="BW18" s="533"/>
      <c r="BX18" s="537"/>
    </row>
    <row r="19" spans="2:96" ht="8.25" customHeight="1">
      <c r="B19" s="196"/>
      <c r="C19" s="546"/>
      <c r="D19" s="546"/>
      <c r="E19" s="542"/>
      <c r="F19" s="542"/>
      <c r="G19" s="542"/>
      <c r="H19" s="542"/>
      <c r="I19" s="542"/>
      <c r="J19" s="542"/>
      <c r="K19" s="542"/>
      <c r="L19" s="542"/>
      <c r="M19" s="542"/>
      <c r="N19" s="542"/>
      <c r="O19" s="542"/>
      <c r="P19" s="542"/>
      <c r="Q19" s="542"/>
      <c r="R19" s="542"/>
      <c r="S19" s="542"/>
      <c r="T19" s="542"/>
      <c r="U19" s="542"/>
      <c r="V19" s="546"/>
      <c r="W19" s="545"/>
      <c r="X19" s="545"/>
      <c r="Y19" s="545"/>
      <c r="Z19" s="545"/>
      <c r="AA19" s="545"/>
      <c r="AB19" s="544"/>
      <c r="AC19" s="544"/>
      <c r="AD19" s="544"/>
      <c r="AE19" s="544"/>
      <c r="AF19" s="542"/>
      <c r="AG19" s="542"/>
      <c r="AH19" s="542"/>
      <c r="AI19" s="542"/>
      <c r="AJ19" s="542"/>
      <c r="AK19" s="542"/>
      <c r="AL19" s="195"/>
      <c r="AM19" s="545"/>
      <c r="AN19" s="545"/>
      <c r="AO19" s="545"/>
      <c r="AP19" s="545"/>
      <c r="AQ19" s="545"/>
      <c r="AR19" s="544"/>
      <c r="AS19" s="544"/>
      <c r="AT19" s="544"/>
      <c r="AU19" s="544"/>
      <c r="AV19" s="543"/>
      <c r="AW19" s="543"/>
      <c r="AX19" s="543"/>
      <c r="AY19" s="542"/>
      <c r="AZ19" s="542"/>
      <c r="BA19" s="542"/>
      <c r="BB19" s="195"/>
      <c r="BC19" s="195"/>
      <c r="BD19" s="541"/>
      <c r="BE19" s="541"/>
      <c r="BF19" s="541"/>
      <c r="BG19" s="541"/>
      <c r="BH19" s="541"/>
      <c r="BI19" s="540"/>
      <c r="BJ19" s="540"/>
      <c r="BK19" s="540"/>
      <c r="BL19" s="540"/>
      <c r="BM19" s="539"/>
      <c r="BN19" s="538"/>
      <c r="BO19" s="489"/>
      <c r="BP19" s="489"/>
      <c r="BQ19" s="534"/>
      <c r="BR19" s="481"/>
      <c r="BS19" s="481"/>
      <c r="BT19" s="481"/>
      <c r="BU19" s="533"/>
      <c r="BV19" s="533"/>
      <c r="BW19" s="533"/>
      <c r="BX19" s="537"/>
    </row>
    <row r="20" spans="2:96" ht="21" customHeight="1">
      <c r="B20" s="198"/>
      <c r="D20" s="461" t="s">
        <v>618</v>
      </c>
      <c r="E20" s="474"/>
      <c r="F20" s="474"/>
      <c r="G20" s="474"/>
      <c r="H20" s="474"/>
      <c r="I20" s="270"/>
      <c r="J20" s="526"/>
      <c r="K20" s="526"/>
      <c r="L20" s="526"/>
      <c r="M20" s="489"/>
      <c r="N20" s="489"/>
      <c r="O20" s="270"/>
      <c r="P20" s="489"/>
      <c r="Q20" s="498"/>
      <c r="R20" s="498"/>
      <c r="S20" s="498"/>
      <c r="T20" s="498"/>
      <c r="U20" s="498"/>
      <c r="V20" s="527"/>
      <c r="W20" s="536"/>
      <c r="X20" s="535"/>
      <c r="Y20" s="535"/>
      <c r="Z20" s="1719" t="s">
        <v>617</v>
      </c>
      <c r="AA20" s="1719"/>
      <c r="AB20" s="1719"/>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20"/>
      <c r="BN20" s="193"/>
      <c r="BO20" s="489"/>
      <c r="BP20" s="489"/>
      <c r="BQ20" s="534"/>
      <c r="BR20" s="481"/>
      <c r="BS20" s="481"/>
      <c r="BT20" s="481"/>
      <c r="BU20" s="533"/>
      <c r="BV20" s="533"/>
      <c r="BW20" s="533"/>
      <c r="BX20" s="489"/>
    </row>
    <row r="21" spans="2:96" ht="16.5" customHeight="1">
      <c r="B21" s="198"/>
      <c r="C21" s="527"/>
      <c r="D21" s="527"/>
      <c r="E21" s="2"/>
      <c r="F21" s="526"/>
      <c r="G21" s="526"/>
      <c r="H21" s="526"/>
      <c r="I21" s="489"/>
      <c r="J21" s="489"/>
      <c r="L21" s="489"/>
      <c r="M21" s="498"/>
      <c r="N21" s="498"/>
      <c r="Q21" s="498"/>
      <c r="S21" s="526"/>
      <c r="T21" s="526"/>
      <c r="U21" s="526"/>
      <c r="V21" s="489"/>
      <c r="W21" s="532" t="s">
        <v>616</v>
      </c>
      <c r="X21" s="531"/>
      <c r="Y21" s="530"/>
      <c r="Z21" s="1721"/>
      <c r="AA21" s="1721"/>
      <c r="AB21" s="1721"/>
      <c r="AC21" s="1721"/>
      <c r="AD21" s="1721"/>
      <c r="AE21" s="1721"/>
      <c r="AF21" s="1721"/>
      <c r="AG21" s="1721"/>
      <c r="AH21" s="1721"/>
      <c r="AI21" s="1721"/>
      <c r="AJ21" s="1721"/>
      <c r="AK21" s="1721"/>
      <c r="AL21" s="1721"/>
      <c r="AM21" s="1721"/>
      <c r="AN21" s="1721"/>
      <c r="AO21" s="1721"/>
      <c r="AP21" s="1721"/>
      <c r="AQ21" s="1721"/>
      <c r="AR21" s="1721"/>
      <c r="AS21" s="1721"/>
      <c r="AT21" s="1721"/>
      <c r="AU21" s="1721"/>
      <c r="AV21" s="1721"/>
      <c r="AW21" s="1721"/>
      <c r="AX21" s="1721"/>
      <c r="AY21" s="1721"/>
      <c r="AZ21" s="1721"/>
      <c r="BA21" s="1721"/>
      <c r="BB21" s="1721"/>
      <c r="BC21" s="1721"/>
      <c r="BD21" s="1721"/>
      <c r="BE21" s="1721"/>
      <c r="BF21" s="1721"/>
      <c r="BG21" s="1721"/>
      <c r="BH21" s="1721"/>
      <c r="BI21" s="1721"/>
      <c r="BJ21" s="1721"/>
      <c r="BK21" s="1721"/>
      <c r="BL21" s="1721"/>
      <c r="BM21" s="1722"/>
      <c r="BN21" s="193"/>
      <c r="BO21" s="489"/>
      <c r="BQ21" s="474"/>
      <c r="BR21" s="473"/>
      <c r="BS21" s="473"/>
      <c r="BT21" s="465"/>
      <c r="BU21" s="465"/>
      <c r="BX21" s="489"/>
    </row>
    <row r="22" spans="2:96" ht="16.5" customHeight="1">
      <c r="B22" s="198"/>
      <c r="C22" s="527"/>
      <c r="D22" s="527"/>
      <c r="E22" s="2"/>
      <c r="F22" s="526"/>
      <c r="G22" s="526"/>
      <c r="H22" s="526"/>
      <c r="I22" s="489"/>
      <c r="J22" s="489"/>
      <c r="L22" s="489"/>
      <c r="M22" s="498"/>
      <c r="N22" s="498"/>
      <c r="Q22" s="498"/>
      <c r="S22" s="526"/>
      <c r="T22" s="526"/>
      <c r="U22" s="526"/>
      <c r="V22" s="489"/>
      <c r="W22" s="529"/>
      <c r="X22" s="528"/>
      <c r="Y22" s="528"/>
      <c r="Z22" s="1723"/>
      <c r="AA22" s="1723"/>
      <c r="AB22" s="1723"/>
      <c r="AC22" s="1723"/>
      <c r="AD22" s="1723"/>
      <c r="AE22" s="1723"/>
      <c r="AF22" s="1723"/>
      <c r="AG22" s="1723"/>
      <c r="AH22" s="1723"/>
      <c r="AI22" s="1723"/>
      <c r="AJ22" s="1723"/>
      <c r="AK22" s="1723"/>
      <c r="AL22" s="1723"/>
      <c r="AM22" s="1723"/>
      <c r="AN22" s="1723"/>
      <c r="AO22" s="1723"/>
      <c r="AP22" s="1723"/>
      <c r="AQ22" s="1723"/>
      <c r="AR22" s="1723"/>
      <c r="AS22" s="1723"/>
      <c r="AT22" s="1723"/>
      <c r="AU22" s="1723"/>
      <c r="AV22" s="1723"/>
      <c r="AW22" s="1723"/>
      <c r="AX22" s="1723"/>
      <c r="AY22" s="1723"/>
      <c r="AZ22" s="1723"/>
      <c r="BA22" s="1723"/>
      <c r="BB22" s="1723"/>
      <c r="BC22" s="1723"/>
      <c r="BD22" s="1723"/>
      <c r="BE22" s="1723"/>
      <c r="BF22" s="1723"/>
      <c r="BG22" s="1723"/>
      <c r="BH22" s="1723"/>
      <c r="BI22" s="1723"/>
      <c r="BJ22" s="1723"/>
      <c r="BK22" s="1723"/>
      <c r="BL22" s="1723"/>
      <c r="BM22" s="1724"/>
      <c r="BN22" s="193"/>
      <c r="BO22" s="481"/>
      <c r="BQ22" s="474"/>
      <c r="BR22" s="473"/>
      <c r="BS22" s="473"/>
      <c r="BT22" s="465"/>
      <c r="BU22" s="465"/>
      <c r="BX22" s="489"/>
    </row>
    <row r="23" spans="2:96" ht="12" customHeight="1">
      <c r="B23" s="198"/>
      <c r="C23" s="527"/>
      <c r="D23" s="527"/>
      <c r="E23" s="2"/>
      <c r="F23" s="526"/>
      <c r="G23" s="526"/>
      <c r="H23" s="526"/>
      <c r="I23" s="489"/>
      <c r="J23" s="489"/>
      <c r="L23" s="489"/>
      <c r="M23" s="498"/>
      <c r="N23" s="498"/>
      <c r="Q23" s="498"/>
      <c r="S23" s="526"/>
      <c r="T23" s="526"/>
      <c r="U23" s="526"/>
      <c r="V23" s="489"/>
      <c r="W23" s="12"/>
      <c r="X23" s="525"/>
      <c r="Y23" s="525"/>
      <c r="Z23" s="191"/>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193"/>
      <c r="BO23" s="481"/>
      <c r="BQ23" s="474"/>
      <c r="BR23" s="473"/>
      <c r="BS23" s="473"/>
      <c r="BT23" s="465"/>
      <c r="BU23" s="480"/>
      <c r="BV23" s="5"/>
      <c r="BW23" s="5"/>
      <c r="BX23" s="482"/>
      <c r="BY23" s="5"/>
      <c r="BZ23" s="5"/>
      <c r="CA23" s="5"/>
      <c r="CB23" s="5"/>
      <c r="CC23" s="5"/>
      <c r="CD23" s="5"/>
      <c r="CE23" s="5"/>
      <c r="CF23" s="5"/>
      <c r="CG23" s="5"/>
      <c r="CH23" s="5"/>
      <c r="CI23" s="5"/>
      <c r="CJ23" s="5"/>
      <c r="CK23" s="5"/>
      <c r="CL23" s="5"/>
      <c r="CM23" s="5"/>
      <c r="CN23" s="5"/>
      <c r="CO23" s="5"/>
      <c r="CP23" s="5"/>
      <c r="CQ23" s="5"/>
      <c r="CR23" s="5"/>
    </row>
    <row r="24" spans="2:96" ht="21" customHeight="1">
      <c r="B24" s="198"/>
      <c r="C24" s="523"/>
      <c r="D24" s="1725" t="s">
        <v>615</v>
      </c>
      <c r="E24" s="1725"/>
      <c r="F24" s="1725"/>
      <c r="G24" s="1725"/>
      <c r="H24" s="1725"/>
      <c r="I24" s="1725"/>
      <c r="J24" s="1725"/>
      <c r="K24" s="1725"/>
      <c r="L24" s="1725"/>
      <c r="M24" s="1725"/>
      <c r="N24" s="1725"/>
      <c r="O24" s="1725"/>
      <c r="P24" s="1725"/>
      <c r="Q24" s="1725"/>
      <c r="R24" s="1725"/>
      <c r="S24" s="1725"/>
      <c r="T24" s="1725"/>
      <c r="U24" s="1725"/>
      <c r="V24" s="1725"/>
      <c r="W24" s="1725"/>
      <c r="X24" s="1725"/>
      <c r="Y24" s="1725"/>
      <c r="Z24" s="1725"/>
      <c r="AA24" s="1725"/>
      <c r="AB24" s="1725"/>
      <c r="AC24" s="1725"/>
      <c r="AD24" s="1725"/>
      <c r="AE24" s="1725"/>
      <c r="AF24" s="1725"/>
      <c r="AG24" s="522"/>
      <c r="AH24" s="489"/>
      <c r="AI24" s="521"/>
      <c r="AJ24" s="1726" t="s">
        <v>614</v>
      </c>
      <c r="AK24" s="1726"/>
      <c r="AL24" s="1726"/>
      <c r="AM24" s="1726"/>
      <c r="AN24" s="1726"/>
      <c r="AO24" s="1726"/>
      <c r="AP24" s="1726"/>
      <c r="AQ24" s="1726"/>
      <c r="AR24" s="1726"/>
      <c r="AS24" s="1726"/>
      <c r="AT24" s="1726"/>
      <c r="AU24" s="1726"/>
      <c r="AV24" s="1726"/>
      <c r="AW24" s="1726"/>
      <c r="AX24" s="1726"/>
      <c r="AY24" s="1726"/>
      <c r="AZ24" s="1726"/>
      <c r="BA24" s="1726"/>
      <c r="BB24" s="1726"/>
      <c r="BC24" s="1726"/>
      <c r="BD24" s="1726"/>
      <c r="BE24" s="1726"/>
      <c r="BF24" s="1726"/>
      <c r="BG24" s="1726"/>
      <c r="BH24" s="1726"/>
      <c r="BI24" s="1726"/>
      <c r="BJ24" s="1726"/>
      <c r="BK24" s="1726"/>
      <c r="BL24" s="1726"/>
      <c r="BM24" s="520"/>
      <c r="BN24" s="193"/>
      <c r="BO24" s="481"/>
      <c r="BQ24" s="474"/>
      <c r="BR24" s="473"/>
      <c r="BS24" s="473"/>
      <c r="BT24" s="465"/>
      <c r="BU24" s="480"/>
      <c r="BV24" s="5"/>
      <c r="BW24" s="5"/>
      <c r="BX24" s="5"/>
      <c r="BY24" s="5"/>
      <c r="BZ24" s="5"/>
      <c r="CA24" s="5"/>
      <c r="CB24" s="5"/>
      <c r="CC24" s="5"/>
      <c r="CD24" s="5"/>
      <c r="CE24" s="5"/>
      <c r="CF24" s="5"/>
      <c r="CG24" s="5"/>
      <c r="CH24" s="5"/>
      <c r="CI24" s="5"/>
      <c r="CJ24" s="5"/>
      <c r="CK24" s="5"/>
      <c r="CL24" s="5"/>
      <c r="CM24" s="5"/>
      <c r="CN24" s="5"/>
      <c r="CO24" s="5"/>
      <c r="CP24" s="5"/>
      <c r="CQ24" s="5"/>
      <c r="CR24" s="5"/>
    </row>
    <row r="25" spans="2:96" ht="21" customHeight="1">
      <c r="B25" s="198"/>
      <c r="C25" s="511"/>
      <c r="D25" s="1727" t="s">
        <v>613</v>
      </c>
      <c r="E25" s="1727"/>
      <c r="F25" s="1727"/>
      <c r="G25" s="1727"/>
      <c r="H25" s="1727"/>
      <c r="I25" s="519" t="s">
        <v>609</v>
      </c>
      <c r="J25" s="519"/>
      <c r="K25" s="519"/>
      <c r="L25" s="519"/>
      <c r="M25" s="519" t="s">
        <v>608</v>
      </c>
      <c r="N25" s="519"/>
      <c r="O25" s="519"/>
      <c r="P25" s="519"/>
      <c r="Q25" s="11"/>
      <c r="R25" s="186"/>
      <c r="S25" s="186"/>
      <c r="T25" s="1727" t="s">
        <v>612</v>
      </c>
      <c r="U25" s="1727"/>
      <c r="V25" s="1727"/>
      <c r="W25" s="1727"/>
      <c r="X25" s="1727"/>
      <c r="Y25" s="519" t="s">
        <v>609</v>
      </c>
      <c r="Z25" s="519"/>
      <c r="AA25" s="519"/>
      <c r="AB25" s="519"/>
      <c r="AC25" s="519" t="s">
        <v>608</v>
      </c>
      <c r="AD25" s="519"/>
      <c r="AE25" s="519"/>
      <c r="AF25" s="519"/>
      <c r="AG25" s="185"/>
      <c r="AH25" s="186"/>
      <c r="AI25" s="184"/>
      <c r="AJ25" s="1727" t="s">
        <v>611</v>
      </c>
      <c r="AK25" s="1727"/>
      <c r="AL25" s="1727"/>
      <c r="AM25" s="1727"/>
      <c r="AN25" s="1727"/>
      <c r="AO25" s="519" t="s">
        <v>609</v>
      </c>
      <c r="AP25" s="519"/>
      <c r="AQ25" s="519"/>
      <c r="AR25" s="519"/>
      <c r="AS25" s="519" t="s">
        <v>608</v>
      </c>
      <c r="AT25" s="519"/>
      <c r="AU25" s="519"/>
      <c r="AV25" s="519"/>
      <c r="AW25" s="518"/>
      <c r="AX25" s="514"/>
      <c r="AY25" s="513"/>
      <c r="AZ25" s="1727" t="s">
        <v>610</v>
      </c>
      <c r="BA25" s="1727"/>
      <c r="BB25" s="1727"/>
      <c r="BC25" s="1727"/>
      <c r="BD25" s="1727"/>
      <c r="BE25" s="519" t="s">
        <v>609</v>
      </c>
      <c r="BF25" s="519"/>
      <c r="BG25" s="519"/>
      <c r="BH25" s="519"/>
      <c r="BI25" s="519" t="s">
        <v>608</v>
      </c>
      <c r="BJ25" s="519"/>
      <c r="BK25" s="519"/>
      <c r="BL25" s="519"/>
      <c r="BM25" s="501"/>
      <c r="BN25" s="490"/>
      <c r="BO25" s="489"/>
      <c r="BQ25" s="474"/>
      <c r="BR25" s="473"/>
      <c r="BS25" s="473"/>
      <c r="BT25" s="465"/>
      <c r="BU25" s="480"/>
      <c r="BV25" s="518"/>
      <c r="BW25" s="518"/>
      <c r="BX25" s="518"/>
      <c r="BY25" s="518"/>
      <c r="BZ25" s="5"/>
      <c r="CA25" s="518"/>
      <c r="CB25" s="518"/>
      <c r="CC25" s="518"/>
      <c r="CD25" s="518"/>
      <c r="CE25" s="5"/>
      <c r="CF25" s="518"/>
      <c r="CG25" s="518"/>
      <c r="CH25" s="518"/>
      <c r="CI25" s="518"/>
      <c r="CJ25" s="5"/>
      <c r="CK25" s="518"/>
      <c r="CL25" s="518"/>
      <c r="CM25" s="518"/>
      <c r="CN25" s="518"/>
      <c r="CO25" s="5"/>
      <c r="CP25" s="5"/>
      <c r="CQ25" s="5"/>
      <c r="CR25" s="5"/>
    </row>
    <row r="26" spans="2:96" ht="21" customHeight="1">
      <c r="B26" s="198"/>
      <c r="C26" s="511"/>
      <c r="D26" s="1727" t="s">
        <v>607</v>
      </c>
      <c r="E26" s="1727"/>
      <c r="F26" s="1727"/>
      <c r="G26" s="1727"/>
      <c r="H26" s="1727"/>
      <c r="I26" s="1709">
        <f>(ROUNDDOWN(M26/40,1))</f>
        <v>0</v>
      </c>
      <c r="J26" s="1709"/>
      <c r="K26" s="1709"/>
      <c r="L26" s="1709"/>
      <c r="M26" s="1709">
        <f>((((ROUNDDOWN($BE$9/12,1))*40)))*-1</f>
        <v>0</v>
      </c>
      <c r="N26" s="1709"/>
      <c r="O26" s="1709"/>
      <c r="P26" s="1709"/>
      <c r="Q26" s="11"/>
      <c r="R26" s="186"/>
      <c r="S26" s="186"/>
      <c r="T26" s="1727" t="s">
        <v>607</v>
      </c>
      <c r="U26" s="1727"/>
      <c r="V26" s="1727"/>
      <c r="W26" s="1727"/>
      <c r="X26" s="1727"/>
      <c r="Y26" s="1709">
        <f>(ROUNDDOWN(AC26/40,1))</f>
        <v>0</v>
      </c>
      <c r="Z26" s="1709"/>
      <c r="AA26" s="1709"/>
      <c r="AB26" s="1709"/>
      <c r="AC26" s="1709">
        <f>((((ROUNDDOWN($BE$9/30,1))*40)))*-1</f>
        <v>0</v>
      </c>
      <c r="AD26" s="1709"/>
      <c r="AE26" s="1709"/>
      <c r="AF26" s="1709"/>
      <c r="AG26" s="185"/>
      <c r="AH26" s="186"/>
      <c r="AI26" s="184"/>
      <c r="AJ26" s="1727" t="s">
        <v>607</v>
      </c>
      <c r="AK26" s="1727"/>
      <c r="AL26" s="1727"/>
      <c r="AM26" s="1727"/>
      <c r="AN26" s="1727"/>
      <c r="AO26" s="1709">
        <f>(ROUNDDOWN(AS26/40,1))</f>
        <v>0</v>
      </c>
      <c r="AP26" s="1709"/>
      <c r="AQ26" s="1709"/>
      <c r="AR26" s="1709"/>
      <c r="AS26" s="1709">
        <f>((((ROUNDDOWN($BE$9/7.5,1))*40)))*-1</f>
        <v>0</v>
      </c>
      <c r="AT26" s="1709"/>
      <c r="AU26" s="1709"/>
      <c r="AV26" s="1709"/>
      <c r="AW26" s="515"/>
      <c r="AX26" s="514"/>
      <c r="AY26" s="513"/>
      <c r="AZ26" s="1727" t="s">
        <v>607</v>
      </c>
      <c r="BA26" s="1727"/>
      <c r="BB26" s="1727"/>
      <c r="BC26" s="1727"/>
      <c r="BD26" s="1727"/>
      <c r="BE26" s="1709">
        <f>(ROUNDDOWN(BI26/40,1))</f>
        <v>0</v>
      </c>
      <c r="BF26" s="1709"/>
      <c r="BG26" s="1709"/>
      <c r="BH26" s="1709"/>
      <c r="BI26" s="1710">
        <f>((((ROUNDDOWN($BE$9/20,1))*40)))*-1</f>
        <v>0</v>
      </c>
      <c r="BJ26" s="1711"/>
      <c r="BK26" s="1711"/>
      <c r="BL26" s="1712"/>
      <c r="BM26" s="501"/>
      <c r="BN26" s="490"/>
      <c r="BO26" s="489"/>
      <c r="BQ26" s="474"/>
      <c r="BR26" s="473"/>
      <c r="BS26" s="473"/>
      <c r="BT26" s="465"/>
      <c r="BU26" s="480"/>
      <c r="BV26" s="517"/>
      <c r="BW26" s="517"/>
      <c r="BX26" s="517"/>
      <c r="BY26" s="517"/>
      <c r="BZ26" s="5"/>
      <c r="CA26" s="517"/>
      <c r="CB26" s="517"/>
      <c r="CC26" s="517"/>
      <c r="CD26" s="517"/>
      <c r="CE26" s="5"/>
      <c r="CF26" s="517"/>
      <c r="CG26" s="517"/>
      <c r="CH26" s="517"/>
      <c r="CI26" s="517"/>
      <c r="CJ26" s="5"/>
      <c r="CK26" s="517"/>
      <c r="CL26" s="517"/>
      <c r="CM26" s="517"/>
      <c r="CN26" s="517"/>
      <c r="CO26" s="5"/>
      <c r="CP26" s="5"/>
      <c r="CQ26" s="5"/>
      <c r="CR26" s="5"/>
    </row>
    <row r="27" spans="2:96" ht="21" customHeight="1">
      <c r="B27" s="198"/>
      <c r="C27" s="511"/>
      <c r="D27" s="1706" t="s">
        <v>606</v>
      </c>
      <c r="E27" s="1707"/>
      <c r="F27" s="1707"/>
      <c r="G27" s="1707"/>
      <c r="H27" s="1708"/>
      <c r="I27" s="1709">
        <f>(ROUNDDOWN(M27/40,1))</f>
        <v>0</v>
      </c>
      <c r="J27" s="1709"/>
      <c r="K27" s="1709"/>
      <c r="L27" s="1709"/>
      <c r="M27" s="1710">
        <f>($AL$17-$AI$17)*-1</f>
        <v>0</v>
      </c>
      <c r="N27" s="1711"/>
      <c r="O27" s="1711"/>
      <c r="P27" s="1712"/>
      <c r="Q27" s="11"/>
      <c r="R27" s="186"/>
      <c r="S27" s="186"/>
      <c r="T27" s="1706" t="s">
        <v>606</v>
      </c>
      <c r="U27" s="1707"/>
      <c r="V27" s="1707"/>
      <c r="W27" s="1707"/>
      <c r="X27" s="1708"/>
      <c r="Y27" s="1709">
        <f>(ROUNDDOWN(AC27/40,1))</f>
        <v>0</v>
      </c>
      <c r="Z27" s="1709"/>
      <c r="AA27" s="1709"/>
      <c r="AB27" s="1709"/>
      <c r="AC27" s="1710">
        <f>($AL$17-$AI$17)*-1</f>
        <v>0</v>
      </c>
      <c r="AD27" s="1711"/>
      <c r="AE27" s="1711"/>
      <c r="AF27" s="1712"/>
      <c r="AG27" s="185"/>
      <c r="AH27" s="186"/>
      <c r="AI27" s="184"/>
      <c r="AJ27" s="1706" t="s">
        <v>606</v>
      </c>
      <c r="AK27" s="1707"/>
      <c r="AL27" s="1707"/>
      <c r="AM27" s="1707"/>
      <c r="AN27" s="1708"/>
      <c r="AO27" s="1709">
        <f>(ROUNDDOWN(AS27/40,1))</f>
        <v>0</v>
      </c>
      <c r="AP27" s="1709"/>
      <c r="AQ27" s="1709"/>
      <c r="AR27" s="1709"/>
      <c r="AS27" s="1710">
        <f>($AL$17-$AI$17)*-1</f>
        <v>0</v>
      </c>
      <c r="AT27" s="1711"/>
      <c r="AU27" s="1711"/>
      <c r="AV27" s="1712"/>
      <c r="AW27" s="515"/>
      <c r="AX27" s="514"/>
      <c r="AY27" s="513"/>
      <c r="AZ27" s="1706" t="s">
        <v>606</v>
      </c>
      <c r="BA27" s="1707"/>
      <c r="BB27" s="1707"/>
      <c r="BC27" s="1707"/>
      <c r="BD27" s="1708"/>
      <c r="BE27" s="1709">
        <f>(ROUNDDOWN(BI27/40,1))</f>
        <v>0</v>
      </c>
      <c r="BF27" s="1709"/>
      <c r="BG27" s="1709"/>
      <c r="BH27" s="1709"/>
      <c r="BI27" s="1710">
        <f>($AL$17-$AI$17)*-1</f>
        <v>0</v>
      </c>
      <c r="BJ27" s="1711"/>
      <c r="BK27" s="1711"/>
      <c r="BL27" s="1712"/>
      <c r="BM27" s="501"/>
      <c r="BN27" s="490"/>
      <c r="BO27" s="489"/>
      <c r="BQ27" s="474"/>
      <c r="BR27" s="473"/>
      <c r="BS27" s="473"/>
      <c r="BT27" s="465"/>
      <c r="BU27" s="480"/>
      <c r="BV27" s="517"/>
      <c r="BW27" s="517"/>
      <c r="BX27" s="517"/>
      <c r="BY27" s="517"/>
      <c r="BZ27" s="5"/>
      <c r="CA27" s="517"/>
      <c r="CB27" s="517"/>
      <c r="CC27" s="517"/>
      <c r="CD27" s="517"/>
      <c r="CE27" s="5"/>
      <c r="CF27" s="517"/>
      <c r="CG27" s="517"/>
      <c r="CH27" s="517"/>
      <c r="CI27" s="517"/>
      <c r="CJ27" s="5"/>
      <c r="CK27" s="517"/>
      <c r="CL27" s="517"/>
      <c r="CM27" s="517"/>
      <c r="CN27" s="517"/>
      <c r="CO27" s="5"/>
      <c r="CP27" s="5"/>
      <c r="CQ27" s="5"/>
      <c r="CR27" s="5"/>
    </row>
    <row r="28" spans="2:96" ht="21" customHeight="1" thickBot="1">
      <c r="B28" s="198"/>
      <c r="C28" s="511"/>
      <c r="D28" s="1713" t="s">
        <v>605</v>
      </c>
      <c r="E28" s="1713"/>
      <c r="F28" s="1713"/>
      <c r="G28" s="1713"/>
      <c r="H28" s="1713"/>
      <c r="I28" s="1714" t="e">
        <f>(ROUNDDOWN(M28/40,1))</f>
        <v>#DIV/0!</v>
      </c>
      <c r="J28" s="1714"/>
      <c r="K28" s="1714"/>
      <c r="L28" s="1714"/>
      <c r="M28" s="1715" t="e">
        <f>$BB$73+(AZ17-AI17)</f>
        <v>#DIV/0!</v>
      </c>
      <c r="N28" s="1716"/>
      <c r="O28" s="1716"/>
      <c r="P28" s="1717"/>
      <c r="Q28" s="11"/>
      <c r="R28" s="186"/>
      <c r="S28" s="186"/>
      <c r="T28" s="1713" t="s">
        <v>605</v>
      </c>
      <c r="U28" s="1713"/>
      <c r="V28" s="1713"/>
      <c r="W28" s="1713"/>
      <c r="X28" s="1713"/>
      <c r="Y28" s="1714" t="e">
        <f>(ROUNDDOWN(AC28/40,1))</f>
        <v>#DIV/0!</v>
      </c>
      <c r="Z28" s="1714"/>
      <c r="AA28" s="1714"/>
      <c r="AB28" s="1714"/>
      <c r="AC28" s="1715" t="e">
        <f>$BB$73+(AZ17-AI17)</f>
        <v>#DIV/0!</v>
      </c>
      <c r="AD28" s="1716"/>
      <c r="AE28" s="1716"/>
      <c r="AF28" s="1717"/>
      <c r="AG28" s="185"/>
      <c r="AH28" s="186"/>
      <c r="AI28" s="184"/>
      <c r="AJ28" s="1713" t="s">
        <v>605</v>
      </c>
      <c r="AK28" s="1713"/>
      <c r="AL28" s="1713"/>
      <c r="AM28" s="1713"/>
      <c r="AN28" s="1713"/>
      <c r="AO28" s="1714" t="e">
        <f>(ROUNDDOWN(AS28/40,1))</f>
        <v>#DIV/0!</v>
      </c>
      <c r="AP28" s="1714"/>
      <c r="AQ28" s="1714"/>
      <c r="AR28" s="1714"/>
      <c r="AS28" s="1715" t="e">
        <f>$BB$73+(AZ17-AI17)</f>
        <v>#DIV/0!</v>
      </c>
      <c r="AT28" s="1716"/>
      <c r="AU28" s="1716"/>
      <c r="AV28" s="1717"/>
      <c r="AW28" s="515"/>
      <c r="AX28" s="514"/>
      <c r="AY28" s="513"/>
      <c r="AZ28" s="1713" t="s">
        <v>605</v>
      </c>
      <c r="BA28" s="1713"/>
      <c r="BB28" s="1713"/>
      <c r="BC28" s="1713"/>
      <c r="BD28" s="1713"/>
      <c r="BE28" s="1718" t="e">
        <f>(ROUNDDOWN(BI28/40,1))</f>
        <v>#DIV/0!</v>
      </c>
      <c r="BF28" s="1718"/>
      <c r="BG28" s="1718"/>
      <c r="BH28" s="1718"/>
      <c r="BI28" s="1715" t="e">
        <f>$BB$73+(AZ17-AI17)</f>
        <v>#DIV/0!</v>
      </c>
      <c r="BJ28" s="1716"/>
      <c r="BK28" s="1716"/>
      <c r="BL28" s="1717"/>
      <c r="BM28" s="501"/>
      <c r="BN28" s="490"/>
      <c r="BO28" s="489"/>
      <c r="BU28" s="5"/>
      <c r="BV28" s="516"/>
      <c r="BW28" s="516"/>
      <c r="BX28" s="516"/>
      <c r="BY28" s="516"/>
      <c r="BZ28" s="5"/>
      <c r="CA28" s="516"/>
      <c r="CB28" s="516"/>
      <c r="CC28" s="516"/>
      <c r="CD28" s="516"/>
      <c r="CE28" s="5"/>
      <c r="CF28" s="516"/>
      <c r="CG28" s="516"/>
      <c r="CH28" s="516"/>
      <c r="CI28" s="516"/>
      <c r="CJ28" s="5"/>
      <c r="CK28" s="516"/>
      <c r="CL28" s="516"/>
      <c r="CM28" s="516"/>
      <c r="CN28" s="516"/>
      <c r="CO28" s="5"/>
      <c r="CP28" s="5"/>
      <c r="CQ28" s="5"/>
      <c r="CR28" s="5"/>
    </row>
    <row r="29" spans="2:96" ht="30.75" customHeight="1" thickTop="1">
      <c r="B29" s="198"/>
      <c r="C29" s="511"/>
      <c r="D29" s="1703" t="s">
        <v>604</v>
      </c>
      <c r="E29" s="1704"/>
      <c r="F29" s="1704"/>
      <c r="G29" s="1704"/>
      <c r="H29" s="1704"/>
      <c r="I29" s="1702" t="e">
        <f>SUM(I26:L28)</f>
        <v>#DIV/0!</v>
      </c>
      <c r="J29" s="1702"/>
      <c r="K29" s="1702"/>
      <c r="L29" s="1702"/>
      <c r="M29" s="1702" t="e">
        <f>SUM(M26:P28)</f>
        <v>#DIV/0!</v>
      </c>
      <c r="N29" s="1702"/>
      <c r="O29" s="1702"/>
      <c r="P29" s="1702"/>
      <c r="Q29" s="186"/>
      <c r="R29" s="186"/>
      <c r="S29" s="186"/>
      <c r="T29" s="1703" t="s">
        <v>604</v>
      </c>
      <c r="U29" s="1704"/>
      <c r="V29" s="1704"/>
      <c r="W29" s="1704"/>
      <c r="X29" s="1704"/>
      <c r="Y29" s="1702" t="e">
        <f>SUM(Y26:AB28)</f>
        <v>#DIV/0!</v>
      </c>
      <c r="Z29" s="1702"/>
      <c r="AA29" s="1702"/>
      <c r="AB29" s="1702"/>
      <c r="AC29" s="1702" t="e">
        <f>SUM(AC26:AF28)</f>
        <v>#DIV/0!</v>
      </c>
      <c r="AD29" s="1702"/>
      <c r="AE29" s="1702"/>
      <c r="AF29" s="1702"/>
      <c r="AG29" s="185"/>
      <c r="AH29" s="186"/>
      <c r="AI29" s="184"/>
      <c r="AJ29" s="1703" t="s">
        <v>603</v>
      </c>
      <c r="AK29" s="1704"/>
      <c r="AL29" s="1704"/>
      <c r="AM29" s="1704"/>
      <c r="AN29" s="1704"/>
      <c r="AO29" s="1705" t="e">
        <f>SUM(AO26:AR28)</f>
        <v>#DIV/0!</v>
      </c>
      <c r="AP29" s="1705"/>
      <c r="AQ29" s="1705"/>
      <c r="AR29" s="1705"/>
      <c r="AS29" s="1702" t="e">
        <f>SUM(AS26:AV28)</f>
        <v>#DIV/0!</v>
      </c>
      <c r="AT29" s="1702"/>
      <c r="AU29" s="1702"/>
      <c r="AV29" s="1702"/>
      <c r="AW29" s="515"/>
      <c r="AX29" s="514"/>
      <c r="AY29" s="513"/>
      <c r="AZ29" s="1703" t="s">
        <v>603</v>
      </c>
      <c r="BA29" s="1704"/>
      <c r="BB29" s="1704"/>
      <c r="BC29" s="1704"/>
      <c r="BD29" s="1704"/>
      <c r="BE29" s="1705" t="e">
        <f>SUM(BE26:BH28)</f>
        <v>#DIV/0!</v>
      </c>
      <c r="BF29" s="1705"/>
      <c r="BG29" s="1705"/>
      <c r="BH29" s="1705"/>
      <c r="BI29" s="1702" t="e">
        <f>SUM(BI26:BL28)</f>
        <v>#DIV/0!</v>
      </c>
      <c r="BJ29" s="1702"/>
      <c r="BK29" s="1702"/>
      <c r="BL29" s="1702"/>
      <c r="BM29" s="501"/>
      <c r="BN29" s="490"/>
      <c r="BO29" s="489"/>
      <c r="BQ29" s="474"/>
      <c r="BR29" s="473"/>
      <c r="BS29" s="473"/>
      <c r="BT29" s="465"/>
      <c r="BU29" s="480"/>
      <c r="BV29" s="512"/>
      <c r="BW29" s="512"/>
      <c r="BX29" s="512"/>
      <c r="BY29" s="512"/>
      <c r="BZ29" s="5"/>
      <c r="CA29" s="512"/>
      <c r="CB29" s="512"/>
      <c r="CC29" s="512"/>
      <c r="CD29" s="512"/>
      <c r="CE29" s="5"/>
      <c r="CF29" s="512"/>
      <c r="CG29" s="512"/>
      <c r="CH29" s="512"/>
      <c r="CI29" s="512"/>
      <c r="CJ29" s="5"/>
      <c r="CK29" s="512"/>
      <c r="CL29" s="512"/>
      <c r="CM29" s="512"/>
      <c r="CN29" s="512"/>
      <c r="CO29" s="5"/>
      <c r="CP29" s="5"/>
      <c r="CQ29" s="5"/>
      <c r="CR29" s="5"/>
    </row>
    <row r="30" spans="2:96" ht="20.25" customHeight="1">
      <c r="B30" s="198"/>
      <c r="C30" s="511"/>
      <c r="D30" s="510"/>
      <c r="E30" s="510"/>
      <c r="F30" s="510"/>
      <c r="G30" s="510"/>
      <c r="H30" s="510"/>
      <c r="I30" s="509"/>
      <c r="J30" s="509"/>
      <c r="K30" s="509"/>
      <c r="L30" s="509"/>
      <c r="M30" s="509"/>
      <c r="N30" s="509"/>
      <c r="O30" s="509"/>
      <c r="P30" s="509"/>
      <c r="Q30" s="498"/>
      <c r="R30" s="498"/>
      <c r="S30" s="498"/>
      <c r="T30" s="510"/>
      <c r="U30" s="510"/>
      <c r="V30" s="510"/>
      <c r="W30" s="510"/>
      <c r="X30" s="510"/>
      <c r="Y30" s="509"/>
      <c r="Z30" s="509"/>
      <c r="AA30" s="509"/>
      <c r="AB30" s="509"/>
      <c r="AC30" s="509"/>
      <c r="AD30" s="509"/>
      <c r="AE30" s="509"/>
      <c r="AF30" s="509"/>
      <c r="AG30" s="508"/>
      <c r="AH30" s="498"/>
      <c r="AI30" s="507"/>
      <c r="AJ30" s="503"/>
      <c r="AK30" s="503"/>
      <c r="AL30" s="503"/>
      <c r="AM30" s="503"/>
      <c r="AN30" s="503"/>
      <c r="AO30" s="502"/>
      <c r="AP30" s="502"/>
      <c r="AQ30" s="502"/>
      <c r="AR30" s="502"/>
      <c r="AS30" s="502"/>
      <c r="AT30" s="502"/>
      <c r="AU30" s="502"/>
      <c r="AV30" s="502"/>
      <c r="AW30" s="506"/>
      <c r="AX30" s="505"/>
      <c r="AY30" s="504"/>
      <c r="AZ30" s="503"/>
      <c r="BA30" s="503"/>
      <c r="BB30" s="503"/>
      <c r="BC30" s="503"/>
      <c r="BD30" s="503"/>
      <c r="BE30" s="502"/>
      <c r="BF30" s="502"/>
      <c r="BG30" s="502"/>
      <c r="BH30" s="502"/>
      <c r="BI30" s="502"/>
      <c r="BJ30" s="502"/>
      <c r="BK30" s="502"/>
      <c r="BL30" s="502"/>
      <c r="BM30" s="501"/>
      <c r="BN30" s="490"/>
      <c r="BO30" s="489"/>
      <c r="BQ30" s="474"/>
      <c r="BR30" s="473"/>
      <c r="BS30" s="473"/>
      <c r="BT30" s="465"/>
      <c r="BU30" s="480"/>
      <c r="BV30" s="5"/>
      <c r="BW30" s="5"/>
      <c r="BX30" s="482"/>
      <c r="BY30" s="5"/>
      <c r="BZ30" s="5"/>
      <c r="CA30" s="5"/>
      <c r="CB30" s="5"/>
      <c r="CC30" s="5"/>
      <c r="CD30" s="5"/>
      <c r="CE30" s="5"/>
      <c r="CF30" s="5"/>
      <c r="CG30" s="5"/>
      <c r="CH30" s="5"/>
      <c r="CI30" s="5"/>
      <c r="CJ30" s="5"/>
      <c r="CK30" s="5"/>
      <c r="CL30" s="5"/>
      <c r="CM30" s="5"/>
      <c r="CN30" s="5"/>
      <c r="CO30" s="5"/>
      <c r="CP30" s="5"/>
      <c r="CQ30" s="5"/>
      <c r="CR30" s="5"/>
    </row>
    <row r="31" spans="2:96" ht="20.25" customHeight="1">
      <c r="B31" s="198"/>
      <c r="C31" s="511"/>
      <c r="D31" s="510"/>
      <c r="E31" s="510"/>
      <c r="F31" s="510"/>
      <c r="G31" s="510"/>
      <c r="H31" s="510"/>
      <c r="I31" s="509"/>
      <c r="J31" s="509"/>
      <c r="K31" s="1683" t="s">
        <v>602</v>
      </c>
      <c r="L31" s="1684"/>
      <c r="M31" s="1684"/>
      <c r="N31" s="1686" t="str">
        <f>IF(OR($BE$9&gt;0,),IF(AND(OR($D$5="○",$D$6="○"),$I$29&gt;=0),"可",IF(AND(OR($D$5="○",$D$6="○"),$I$29&lt;0),"不可","")),"")</f>
        <v/>
      </c>
      <c r="O31" s="1687"/>
      <c r="P31" s="1688"/>
      <c r="Q31" s="498"/>
      <c r="R31" s="498"/>
      <c r="S31" s="498"/>
      <c r="T31" s="510"/>
      <c r="U31" s="510"/>
      <c r="V31" s="510"/>
      <c r="W31" s="510"/>
      <c r="X31" s="510"/>
      <c r="Y31" s="509"/>
      <c r="Z31" s="509"/>
      <c r="AA31" s="1683" t="s">
        <v>601</v>
      </c>
      <c r="AB31" s="1684"/>
      <c r="AC31" s="1685"/>
      <c r="AD31" s="1686" t="str">
        <f>IF(OR($BE$9&gt;0,),IF(AND(OR($D$5="○",$D$6="○"),$Y$29&gt;=0),"可",IF(AND(OR($D$5="○",$D$6="○"),$Y$29&lt;0),"不可","")),"")</f>
        <v/>
      </c>
      <c r="AE31" s="1687"/>
      <c r="AF31" s="1688"/>
      <c r="AG31" s="508"/>
      <c r="AH31" s="498"/>
      <c r="AI31" s="507"/>
      <c r="AJ31" s="503"/>
      <c r="AK31" s="503"/>
      <c r="AL31" s="503"/>
      <c r="AM31" s="503"/>
      <c r="AN31" s="503"/>
      <c r="AO31" s="502"/>
      <c r="AP31" s="502"/>
      <c r="AQ31" s="1683" t="s">
        <v>600</v>
      </c>
      <c r="AR31" s="1684"/>
      <c r="AS31" s="1685"/>
      <c r="AT31" s="1686" t="str">
        <f>IF(OR($BE$9&gt;0,),IF(AND(OR($D$7="○"),$AO$29&gt;=0),"可",IF(AND(OR($D$7="○"),$AO$29&lt;0),"不可","")),"")</f>
        <v/>
      </c>
      <c r="AU31" s="1687"/>
      <c r="AV31" s="1688"/>
      <c r="AW31" s="506"/>
      <c r="AX31" s="505"/>
      <c r="AY31" s="504"/>
      <c r="AZ31" s="503"/>
      <c r="BA31" s="503"/>
      <c r="BB31" s="503"/>
      <c r="BC31" s="503"/>
      <c r="BD31" s="503"/>
      <c r="BE31" s="502"/>
      <c r="BF31" s="502"/>
      <c r="BG31" s="1683" t="s">
        <v>599</v>
      </c>
      <c r="BH31" s="1684"/>
      <c r="BI31" s="1685"/>
      <c r="BJ31" s="1686" t="str">
        <f>IF(OR($BE$9&gt;0,),IF(AND(OR($D$7="○"),$BE$29&gt;=0),"可",IF(AND(OR($D$7="○"),$BE$29&lt;0),"不可","")),"")</f>
        <v/>
      </c>
      <c r="BK31" s="1687"/>
      <c r="BL31" s="1688"/>
      <c r="BM31" s="501"/>
      <c r="BN31" s="490"/>
      <c r="BO31" s="489"/>
      <c r="BQ31" s="474"/>
      <c r="BR31" s="473"/>
      <c r="BS31" s="473"/>
      <c r="BT31" s="465"/>
      <c r="BU31" s="480"/>
      <c r="BV31" s="5"/>
      <c r="BW31" s="5"/>
      <c r="BX31" s="482"/>
      <c r="BY31" s="5"/>
      <c r="BZ31" s="5"/>
      <c r="CA31" s="5"/>
      <c r="CB31" s="5"/>
      <c r="CC31" s="5"/>
      <c r="CD31" s="5"/>
      <c r="CE31" s="5"/>
      <c r="CF31" s="5"/>
      <c r="CG31" s="5"/>
      <c r="CH31" s="5"/>
      <c r="CI31" s="5"/>
      <c r="CJ31" s="5"/>
      <c r="CK31" s="5"/>
      <c r="CL31" s="5"/>
      <c r="CM31" s="5"/>
      <c r="CN31" s="5"/>
      <c r="CO31" s="5"/>
      <c r="CP31" s="5"/>
      <c r="CQ31" s="5"/>
      <c r="CR31" s="5"/>
    </row>
    <row r="32" spans="2:96" ht="20.25" customHeight="1">
      <c r="B32" s="198"/>
      <c r="C32" s="500"/>
      <c r="D32" s="493"/>
      <c r="E32" s="493"/>
      <c r="F32" s="493"/>
      <c r="G32" s="493"/>
      <c r="H32" s="493"/>
      <c r="I32" s="492"/>
      <c r="J32" s="492"/>
      <c r="K32" s="492"/>
      <c r="L32" s="492"/>
      <c r="M32" s="492"/>
      <c r="N32" s="492"/>
      <c r="O32" s="492"/>
      <c r="P32" s="492"/>
      <c r="Q32" s="495"/>
      <c r="R32" s="495"/>
      <c r="S32" s="495"/>
      <c r="T32" s="493"/>
      <c r="U32" s="493"/>
      <c r="V32" s="493"/>
      <c r="W32" s="493"/>
      <c r="X32" s="493"/>
      <c r="Y32" s="492"/>
      <c r="Z32" s="492"/>
      <c r="AA32" s="492"/>
      <c r="AB32" s="492"/>
      <c r="AC32" s="492"/>
      <c r="AD32" s="492"/>
      <c r="AE32" s="492"/>
      <c r="AF32" s="492"/>
      <c r="AG32" s="499"/>
      <c r="AH32" s="498"/>
      <c r="AI32" s="497"/>
      <c r="AJ32" s="493"/>
      <c r="AK32" s="493"/>
      <c r="AL32" s="493"/>
      <c r="AM32" s="493"/>
      <c r="AN32" s="493"/>
      <c r="AO32" s="492"/>
      <c r="AP32" s="492"/>
      <c r="AQ32" s="492"/>
      <c r="AR32" s="492"/>
      <c r="AS32" s="492"/>
      <c r="AT32" s="492"/>
      <c r="AU32" s="492"/>
      <c r="AV32" s="492"/>
      <c r="AW32" s="496"/>
      <c r="AX32" s="495"/>
      <c r="AY32" s="494"/>
      <c r="AZ32" s="493"/>
      <c r="BA32" s="493"/>
      <c r="BB32" s="493"/>
      <c r="BC32" s="493"/>
      <c r="BD32" s="493"/>
      <c r="BE32" s="492"/>
      <c r="BF32" s="492"/>
      <c r="BG32" s="492"/>
      <c r="BH32" s="492"/>
      <c r="BI32" s="492"/>
      <c r="BJ32" s="492"/>
      <c r="BK32" s="492"/>
      <c r="BL32" s="492"/>
      <c r="BM32" s="491"/>
      <c r="BN32" s="490"/>
      <c r="BO32" s="489"/>
      <c r="BQ32" s="474"/>
      <c r="BR32" s="473"/>
      <c r="BS32" s="473"/>
      <c r="BT32" s="465"/>
      <c r="BU32" s="480"/>
      <c r="BV32" s="5"/>
      <c r="BW32" s="5"/>
      <c r="BX32" s="482"/>
      <c r="BY32" s="5"/>
      <c r="BZ32" s="5"/>
      <c r="CA32" s="5"/>
      <c r="CB32" s="5"/>
      <c r="CC32" s="5"/>
      <c r="CD32" s="5"/>
      <c r="CE32" s="5"/>
      <c r="CF32" s="5"/>
      <c r="CG32" s="5"/>
      <c r="CH32" s="5"/>
      <c r="CI32" s="5"/>
      <c r="CJ32" s="5"/>
      <c r="CK32" s="5"/>
      <c r="CL32" s="5"/>
      <c r="CM32" s="5"/>
      <c r="CN32" s="5"/>
      <c r="CO32" s="5"/>
      <c r="CP32" s="5"/>
      <c r="CQ32" s="5"/>
      <c r="CR32" s="5"/>
    </row>
    <row r="33" spans="2:96" ht="20.25" customHeight="1" thickBot="1">
      <c r="B33" s="197"/>
      <c r="C33" s="10"/>
      <c r="D33" s="486"/>
      <c r="E33" s="486"/>
      <c r="F33" s="486"/>
      <c r="G33" s="486"/>
      <c r="H33" s="486"/>
      <c r="I33" s="485"/>
      <c r="J33" s="485"/>
      <c r="K33" s="485"/>
      <c r="L33" s="485"/>
      <c r="M33" s="485"/>
      <c r="N33" s="485"/>
      <c r="O33" s="485"/>
      <c r="P33" s="485"/>
      <c r="Q33" s="431"/>
      <c r="R33" s="431"/>
      <c r="S33" s="431"/>
      <c r="T33" s="486"/>
      <c r="U33" s="486"/>
      <c r="V33" s="486"/>
      <c r="W33" s="486"/>
      <c r="X33" s="486"/>
      <c r="Y33" s="485"/>
      <c r="Z33" s="485"/>
      <c r="AA33" s="485"/>
      <c r="AB33" s="485"/>
      <c r="AC33" s="485"/>
      <c r="AD33" s="485"/>
      <c r="AE33" s="485"/>
      <c r="AF33" s="485"/>
      <c r="AG33" s="431"/>
      <c r="AH33" s="431"/>
      <c r="AI33" s="431"/>
      <c r="AJ33" s="486"/>
      <c r="AK33" s="486"/>
      <c r="AL33" s="486"/>
      <c r="AM33" s="486"/>
      <c r="AN33" s="486"/>
      <c r="AO33" s="485"/>
      <c r="AP33" s="485"/>
      <c r="AQ33" s="485"/>
      <c r="AR33" s="485"/>
      <c r="AS33" s="485"/>
      <c r="AT33" s="485"/>
      <c r="AU33" s="485"/>
      <c r="AV33" s="485"/>
      <c r="AW33" s="488"/>
      <c r="AX33" s="431"/>
      <c r="AY33" s="487"/>
      <c r="AZ33" s="486"/>
      <c r="BA33" s="486"/>
      <c r="BB33" s="486"/>
      <c r="BC33" s="486"/>
      <c r="BD33" s="486"/>
      <c r="BE33" s="485"/>
      <c r="BF33" s="485"/>
      <c r="BG33" s="485"/>
      <c r="BH33" s="485"/>
      <c r="BI33" s="485"/>
      <c r="BJ33" s="485"/>
      <c r="BK33" s="485"/>
      <c r="BL33" s="485"/>
      <c r="BM33" s="484"/>
      <c r="BN33" s="483"/>
      <c r="BO33" s="481"/>
      <c r="BQ33" s="474"/>
      <c r="BR33" s="473"/>
      <c r="BS33" s="473"/>
      <c r="BT33" s="465"/>
      <c r="BU33" s="480"/>
      <c r="BV33" s="5"/>
      <c r="BW33" s="5"/>
      <c r="BX33" s="482"/>
      <c r="BY33" s="5"/>
      <c r="BZ33" s="5"/>
      <c r="CA33" s="5"/>
      <c r="CB33" s="5"/>
      <c r="CC33" s="5"/>
      <c r="CD33" s="5"/>
      <c r="CE33" s="5"/>
      <c r="CF33" s="5"/>
      <c r="CG33" s="5"/>
      <c r="CH33" s="5"/>
      <c r="CI33" s="5"/>
      <c r="CJ33" s="5"/>
      <c r="CK33" s="5"/>
      <c r="CL33" s="5"/>
      <c r="CM33" s="5"/>
      <c r="CN33" s="5"/>
      <c r="CO33" s="5"/>
      <c r="CP33" s="5"/>
      <c r="CQ33" s="5"/>
      <c r="CR33" s="5"/>
    </row>
    <row r="34" spans="2:96" ht="21" customHeight="1" thickBot="1">
      <c r="B34" s="461" t="s">
        <v>598</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270"/>
      <c r="BB34" s="12"/>
      <c r="BC34" s="270"/>
      <c r="BD34" s="270"/>
      <c r="BE34" s="12"/>
      <c r="BF34" s="270"/>
      <c r="BG34" s="12"/>
      <c r="BH34" s="12"/>
      <c r="BI34" s="12"/>
      <c r="BJ34" s="12"/>
      <c r="BK34" s="12"/>
      <c r="BL34" s="12"/>
      <c r="BM34" s="12"/>
      <c r="BN34" s="12"/>
      <c r="BO34" s="481"/>
      <c r="BQ34" s="474"/>
      <c r="BR34" s="473"/>
      <c r="BS34" s="473"/>
      <c r="BT34" s="465"/>
      <c r="BU34" s="480"/>
      <c r="BV34" s="5"/>
      <c r="BW34" s="5"/>
      <c r="BX34" s="5"/>
      <c r="BY34" s="5"/>
      <c r="BZ34" s="5"/>
      <c r="CA34" s="5"/>
      <c r="CB34" s="5"/>
      <c r="CC34" s="5"/>
      <c r="CD34" s="5"/>
      <c r="CE34" s="5"/>
      <c r="CF34" s="5"/>
      <c r="CG34" s="5"/>
      <c r="CH34" s="5"/>
      <c r="CI34" s="5"/>
      <c r="CJ34" s="5"/>
      <c r="CK34" s="5"/>
      <c r="CL34" s="5"/>
      <c r="CM34" s="5"/>
      <c r="CN34" s="5"/>
      <c r="CO34" s="5"/>
      <c r="CP34" s="5"/>
      <c r="CQ34" s="5"/>
      <c r="CR34" s="5"/>
    </row>
    <row r="35" spans="2:96" ht="32.25" customHeight="1" thickBot="1">
      <c r="B35" s="1544"/>
      <c r="C35" s="460"/>
      <c r="D35" s="1546" t="s">
        <v>90</v>
      </c>
      <c r="E35" s="1546"/>
      <c r="F35" s="1546"/>
      <c r="G35" s="1546"/>
      <c r="H35" s="1546"/>
      <c r="I35" s="1547"/>
      <c r="J35" s="1550" t="s">
        <v>592</v>
      </c>
      <c r="K35" s="1551"/>
      <c r="L35" s="1551"/>
      <c r="M35" s="1551"/>
      <c r="N35" s="1551"/>
      <c r="O35" s="1552"/>
      <c r="P35" s="1556" t="s">
        <v>10</v>
      </c>
      <c r="Q35" s="1546"/>
      <c r="R35" s="1546"/>
      <c r="S35" s="1546"/>
      <c r="T35" s="1546"/>
      <c r="U35" s="1546"/>
      <c r="V35" s="1557"/>
      <c r="W35" s="1560" t="s">
        <v>591</v>
      </c>
      <c r="X35" s="1537"/>
      <c r="Y35" s="1537"/>
      <c r="Z35" s="1537"/>
      <c r="AA35" s="1537"/>
      <c r="AB35" s="1537"/>
      <c r="AC35" s="1538"/>
      <c r="AD35" s="1560" t="s">
        <v>590</v>
      </c>
      <c r="AE35" s="1537"/>
      <c r="AF35" s="1537"/>
      <c r="AG35" s="1537"/>
      <c r="AH35" s="1537"/>
      <c r="AI35" s="1537"/>
      <c r="AJ35" s="1538"/>
      <c r="AK35" s="1560" t="s">
        <v>589</v>
      </c>
      <c r="AL35" s="1537"/>
      <c r="AM35" s="1537"/>
      <c r="AN35" s="1537"/>
      <c r="AO35" s="1537"/>
      <c r="AP35" s="1537"/>
      <c r="AQ35" s="1538"/>
      <c r="AR35" s="1544" t="s">
        <v>588</v>
      </c>
      <c r="AS35" s="1546"/>
      <c r="AT35" s="1546"/>
      <c r="AU35" s="1546"/>
      <c r="AV35" s="1546"/>
      <c r="AW35" s="1546"/>
      <c r="AX35" s="1557"/>
      <c r="AY35" s="1551" t="s">
        <v>587</v>
      </c>
      <c r="AZ35" s="1551"/>
      <c r="BA35" s="1552"/>
      <c r="BB35" s="1550" t="s">
        <v>586</v>
      </c>
      <c r="BC35" s="1551"/>
      <c r="BD35" s="1552"/>
      <c r="BE35" s="1550" t="s">
        <v>597</v>
      </c>
      <c r="BF35" s="1551"/>
      <c r="BG35" s="1551"/>
      <c r="BH35" s="1550" t="s">
        <v>585</v>
      </c>
      <c r="BI35" s="1551"/>
      <c r="BJ35" s="1551"/>
      <c r="BK35" s="1556" t="s">
        <v>584</v>
      </c>
      <c r="BL35" s="1546"/>
      <c r="BM35" s="1546"/>
      <c r="BN35" s="1557"/>
      <c r="BQ35" s="474"/>
      <c r="BR35" s="473"/>
      <c r="BS35" s="473"/>
      <c r="BT35" s="465"/>
      <c r="BU35" s="465"/>
    </row>
    <row r="36" spans="2:96" ht="32.25" customHeight="1" thickBot="1">
      <c r="B36" s="1545"/>
      <c r="C36" s="459"/>
      <c r="D36" s="1548"/>
      <c r="E36" s="1548"/>
      <c r="F36" s="1548"/>
      <c r="G36" s="1548"/>
      <c r="H36" s="1548"/>
      <c r="I36" s="1549"/>
      <c r="J36" s="1553"/>
      <c r="K36" s="1554"/>
      <c r="L36" s="1554"/>
      <c r="M36" s="1554"/>
      <c r="N36" s="1554"/>
      <c r="O36" s="1555"/>
      <c r="P36" s="1689"/>
      <c r="Q36" s="1690"/>
      <c r="R36" s="1690"/>
      <c r="S36" s="1690"/>
      <c r="T36" s="1690"/>
      <c r="U36" s="1690"/>
      <c r="V36" s="1691"/>
      <c r="W36" s="458" t="s">
        <v>583</v>
      </c>
      <c r="X36" s="457" t="s">
        <v>582</v>
      </c>
      <c r="Y36" s="457" t="s">
        <v>581</v>
      </c>
      <c r="Z36" s="457" t="s">
        <v>580</v>
      </c>
      <c r="AA36" s="457" t="s">
        <v>579</v>
      </c>
      <c r="AB36" s="457" t="s">
        <v>578</v>
      </c>
      <c r="AC36" s="456" t="s">
        <v>0</v>
      </c>
      <c r="AD36" s="458" t="s">
        <v>583</v>
      </c>
      <c r="AE36" s="457" t="s">
        <v>582</v>
      </c>
      <c r="AF36" s="457" t="s">
        <v>581</v>
      </c>
      <c r="AG36" s="457" t="s">
        <v>580</v>
      </c>
      <c r="AH36" s="457" t="s">
        <v>579</v>
      </c>
      <c r="AI36" s="457" t="s">
        <v>578</v>
      </c>
      <c r="AJ36" s="456" t="s">
        <v>0</v>
      </c>
      <c r="AK36" s="458" t="s">
        <v>583</v>
      </c>
      <c r="AL36" s="457" t="s">
        <v>582</v>
      </c>
      <c r="AM36" s="457" t="s">
        <v>581</v>
      </c>
      <c r="AN36" s="457" t="s">
        <v>580</v>
      </c>
      <c r="AO36" s="457" t="s">
        <v>579</v>
      </c>
      <c r="AP36" s="457" t="s">
        <v>578</v>
      </c>
      <c r="AQ36" s="456" t="s">
        <v>0</v>
      </c>
      <c r="AR36" s="455" t="s">
        <v>583</v>
      </c>
      <c r="AS36" s="454" t="s">
        <v>582</v>
      </c>
      <c r="AT36" s="454" t="s">
        <v>581</v>
      </c>
      <c r="AU36" s="454" t="s">
        <v>580</v>
      </c>
      <c r="AV36" s="454" t="s">
        <v>579</v>
      </c>
      <c r="AW36" s="454" t="s">
        <v>578</v>
      </c>
      <c r="AX36" s="479" t="s">
        <v>0</v>
      </c>
      <c r="AY36" s="1554"/>
      <c r="AZ36" s="1554"/>
      <c r="BA36" s="1555"/>
      <c r="BB36" s="1553"/>
      <c r="BC36" s="1554"/>
      <c r="BD36" s="1555"/>
      <c r="BE36" s="1553"/>
      <c r="BF36" s="1554"/>
      <c r="BG36" s="1554"/>
      <c r="BH36" s="1553"/>
      <c r="BI36" s="1554"/>
      <c r="BJ36" s="1554"/>
      <c r="BK36" s="1558"/>
      <c r="BL36" s="1548"/>
      <c r="BM36" s="1548"/>
      <c r="BN36" s="1559"/>
      <c r="BQ36" s="474"/>
      <c r="BR36" s="473"/>
      <c r="BS36" s="473"/>
      <c r="BT36" s="465"/>
      <c r="BU36" s="465"/>
    </row>
    <row r="37" spans="2:96" ht="21" customHeight="1" thickBot="1">
      <c r="B37" s="1674" t="s">
        <v>596</v>
      </c>
      <c r="C37" s="478"/>
      <c r="D37" s="1676"/>
      <c r="E37" s="1676"/>
      <c r="F37" s="1676"/>
      <c r="G37" s="1676"/>
      <c r="H37" s="1676"/>
      <c r="I37" s="1677"/>
      <c r="J37" s="1678"/>
      <c r="K37" s="1676"/>
      <c r="L37" s="1677"/>
      <c r="M37" s="1678"/>
      <c r="N37" s="1676"/>
      <c r="O37" s="1677"/>
      <c r="P37" s="1679"/>
      <c r="Q37" s="1542"/>
      <c r="R37" s="1542"/>
      <c r="S37" s="1542"/>
      <c r="T37" s="1542"/>
      <c r="U37" s="1542"/>
      <c r="V37" s="1543"/>
      <c r="W37" s="747"/>
      <c r="X37" s="748"/>
      <c r="Y37" s="748"/>
      <c r="Z37" s="748"/>
      <c r="AA37" s="748"/>
      <c r="AB37" s="748"/>
      <c r="AC37" s="749"/>
      <c r="AD37" s="747"/>
      <c r="AE37" s="748"/>
      <c r="AF37" s="748"/>
      <c r="AG37" s="748"/>
      <c r="AH37" s="748"/>
      <c r="AI37" s="748"/>
      <c r="AJ37" s="749"/>
      <c r="AK37" s="747"/>
      <c r="AL37" s="748"/>
      <c r="AM37" s="748"/>
      <c r="AN37" s="748"/>
      <c r="AO37" s="748"/>
      <c r="AP37" s="748"/>
      <c r="AQ37" s="749"/>
      <c r="AR37" s="747"/>
      <c r="AS37" s="748"/>
      <c r="AT37" s="748"/>
      <c r="AU37" s="748"/>
      <c r="AV37" s="748"/>
      <c r="AW37" s="748"/>
      <c r="AX37" s="749"/>
      <c r="AY37" s="1696">
        <f t="shared" ref="AY37:AY57" si="0">SUM(W37:AX37)</f>
        <v>0</v>
      </c>
      <c r="AZ37" s="1696"/>
      <c r="BA37" s="1569"/>
      <c r="BB37" s="1697">
        <f t="shared" ref="BB37:BB57" si="1">AY37/4</f>
        <v>0</v>
      </c>
      <c r="BC37" s="1698"/>
      <c r="BD37" s="1699"/>
      <c r="BE37" s="1700"/>
      <c r="BF37" s="1701"/>
      <c r="BG37" s="1701"/>
      <c r="BH37" s="1700"/>
      <c r="BI37" s="1701"/>
      <c r="BJ37" s="1701"/>
      <c r="BK37" s="1655"/>
      <c r="BL37" s="1656"/>
      <c r="BM37" s="1656"/>
      <c r="BN37" s="1657"/>
      <c r="BQ37" s="474"/>
      <c r="BR37" s="473"/>
      <c r="BS37" s="473"/>
      <c r="BT37" s="465"/>
      <c r="BU37" s="465"/>
    </row>
    <row r="38" spans="2:96" ht="21" customHeight="1">
      <c r="B38" s="1563"/>
      <c r="C38" s="1658" t="s">
        <v>595</v>
      </c>
      <c r="D38" s="1660"/>
      <c r="E38" s="1660"/>
      <c r="F38" s="1660"/>
      <c r="G38" s="1660"/>
      <c r="H38" s="1660"/>
      <c r="I38" s="1606"/>
      <c r="J38" s="1661"/>
      <c r="K38" s="1660"/>
      <c r="L38" s="1606"/>
      <c r="M38" s="1661"/>
      <c r="N38" s="1660"/>
      <c r="O38" s="1606"/>
      <c r="P38" s="1607"/>
      <c r="Q38" s="1608"/>
      <c r="R38" s="1608"/>
      <c r="S38" s="1608"/>
      <c r="T38" s="1608"/>
      <c r="U38" s="1608"/>
      <c r="V38" s="1609"/>
      <c r="W38" s="750"/>
      <c r="X38" s="751"/>
      <c r="Y38" s="751"/>
      <c r="Z38" s="751"/>
      <c r="AA38" s="751"/>
      <c r="AB38" s="751"/>
      <c r="AC38" s="752"/>
      <c r="AD38" s="750"/>
      <c r="AE38" s="751"/>
      <c r="AF38" s="751"/>
      <c r="AG38" s="751"/>
      <c r="AH38" s="751"/>
      <c r="AI38" s="751"/>
      <c r="AJ38" s="752"/>
      <c r="AK38" s="750"/>
      <c r="AL38" s="751"/>
      <c r="AM38" s="751"/>
      <c r="AN38" s="751"/>
      <c r="AO38" s="751"/>
      <c r="AP38" s="751"/>
      <c r="AQ38" s="752"/>
      <c r="AR38" s="750"/>
      <c r="AS38" s="751"/>
      <c r="AT38" s="751"/>
      <c r="AU38" s="751"/>
      <c r="AV38" s="751"/>
      <c r="AW38" s="751"/>
      <c r="AX38" s="752"/>
      <c r="AY38" s="1662">
        <f t="shared" si="0"/>
        <v>0</v>
      </c>
      <c r="AZ38" s="1662"/>
      <c r="BA38" s="1624"/>
      <c r="BB38" s="1663">
        <f t="shared" si="1"/>
        <v>0</v>
      </c>
      <c r="BC38" s="1664"/>
      <c r="BD38" s="1665"/>
      <c r="BE38" s="1666"/>
      <c r="BF38" s="1667"/>
      <c r="BG38" s="1668"/>
      <c r="BH38" s="1666"/>
      <c r="BI38" s="1667"/>
      <c r="BJ38" s="1668"/>
      <c r="BK38" s="1645"/>
      <c r="BL38" s="1646"/>
      <c r="BM38" s="1646"/>
      <c r="BN38" s="1647"/>
      <c r="BO38" s="36"/>
    </row>
    <row r="39" spans="2:96" ht="21" customHeight="1">
      <c r="B39" s="1563"/>
      <c r="C39" s="1659"/>
      <c r="D39" s="1669"/>
      <c r="E39" s="1669"/>
      <c r="F39" s="1669"/>
      <c r="G39" s="1669"/>
      <c r="H39" s="1669"/>
      <c r="I39" s="1588"/>
      <c r="J39" s="1670"/>
      <c r="K39" s="1669"/>
      <c r="L39" s="1588"/>
      <c r="M39" s="1670"/>
      <c r="N39" s="1669"/>
      <c r="O39" s="1588"/>
      <c r="P39" s="1521"/>
      <c r="Q39" s="1522"/>
      <c r="R39" s="1522"/>
      <c r="S39" s="1522"/>
      <c r="T39" s="1522"/>
      <c r="U39" s="1522"/>
      <c r="V39" s="1523"/>
      <c r="W39" s="753"/>
      <c r="X39" s="754"/>
      <c r="Y39" s="754"/>
      <c r="Z39" s="754"/>
      <c r="AA39" s="754"/>
      <c r="AB39" s="754"/>
      <c r="AC39" s="755"/>
      <c r="AD39" s="753"/>
      <c r="AE39" s="754"/>
      <c r="AF39" s="754"/>
      <c r="AG39" s="754"/>
      <c r="AH39" s="754"/>
      <c r="AI39" s="754"/>
      <c r="AJ39" s="755"/>
      <c r="AK39" s="753"/>
      <c r="AL39" s="754"/>
      <c r="AM39" s="754"/>
      <c r="AN39" s="754"/>
      <c r="AO39" s="754"/>
      <c r="AP39" s="754"/>
      <c r="AQ39" s="755"/>
      <c r="AR39" s="753"/>
      <c r="AS39" s="754"/>
      <c r="AT39" s="754"/>
      <c r="AU39" s="754"/>
      <c r="AV39" s="754"/>
      <c r="AW39" s="754"/>
      <c r="AX39" s="755"/>
      <c r="AY39" s="1671">
        <f t="shared" si="0"/>
        <v>0</v>
      </c>
      <c r="AZ39" s="1671"/>
      <c r="BA39" s="1589"/>
      <c r="BB39" s="1516">
        <f t="shared" si="1"/>
        <v>0</v>
      </c>
      <c r="BC39" s="1672"/>
      <c r="BD39" s="1673"/>
      <c r="BE39" s="1648"/>
      <c r="BF39" s="1649"/>
      <c r="BG39" s="1650"/>
      <c r="BH39" s="1648"/>
      <c r="BI39" s="1649"/>
      <c r="BJ39" s="1650"/>
      <c r="BK39" s="1621"/>
      <c r="BL39" s="1622"/>
      <c r="BM39" s="1622"/>
      <c r="BN39" s="1623"/>
      <c r="BO39" s="36"/>
    </row>
    <row r="40" spans="2:96" ht="21" customHeight="1">
      <c r="B40" s="1563"/>
      <c r="C40" s="1659"/>
      <c r="D40" s="1669"/>
      <c r="E40" s="1669"/>
      <c r="F40" s="1669"/>
      <c r="G40" s="1669"/>
      <c r="H40" s="1669"/>
      <c r="I40" s="1588"/>
      <c r="J40" s="1670"/>
      <c r="K40" s="1669"/>
      <c r="L40" s="1588"/>
      <c r="M40" s="1670"/>
      <c r="N40" s="1669"/>
      <c r="O40" s="1588"/>
      <c r="P40" s="1521"/>
      <c r="Q40" s="1522"/>
      <c r="R40" s="1522"/>
      <c r="S40" s="1522"/>
      <c r="T40" s="1522"/>
      <c r="U40" s="1522"/>
      <c r="V40" s="1523"/>
      <c r="W40" s="753"/>
      <c r="X40" s="754"/>
      <c r="Y40" s="754"/>
      <c r="Z40" s="754"/>
      <c r="AA40" s="754"/>
      <c r="AB40" s="754"/>
      <c r="AC40" s="755"/>
      <c r="AD40" s="753"/>
      <c r="AE40" s="754"/>
      <c r="AF40" s="754"/>
      <c r="AG40" s="754"/>
      <c r="AH40" s="754"/>
      <c r="AI40" s="754"/>
      <c r="AJ40" s="755"/>
      <c r="AK40" s="753"/>
      <c r="AL40" s="754"/>
      <c r="AM40" s="754"/>
      <c r="AN40" s="754"/>
      <c r="AO40" s="754"/>
      <c r="AP40" s="754"/>
      <c r="AQ40" s="755"/>
      <c r="AR40" s="753"/>
      <c r="AS40" s="754"/>
      <c r="AT40" s="754"/>
      <c r="AU40" s="754"/>
      <c r="AV40" s="754"/>
      <c r="AW40" s="754"/>
      <c r="AX40" s="755"/>
      <c r="AY40" s="1671">
        <f t="shared" si="0"/>
        <v>0</v>
      </c>
      <c r="AZ40" s="1671"/>
      <c r="BA40" s="1589"/>
      <c r="BB40" s="1516">
        <f t="shared" si="1"/>
        <v>0</v>
      </c>
      <c r="BC40" s="1672"/>
      <c r="BD40" s="1673"/>
      <c r="BE40" s="1648"/>
      <c r="BF40" s="1649"/>
      <c r="BG40" s="1650"/>
      <c r="BH40" s="1648"/>
      <c r="BI40" s="1649"/>
      <c r="BJ40" s="1650"/>
      <c r="BK40" s="1621"/>
      <c r="BL40" s="1622"/>
      <c r="BM40" s="1622"/>
      <c r="BN40" s="1623"/>
      <c r="BO40" s="36"/>
    </row>
    <row r="41" spans="2:96" ht="21" customHeight="1">
      <c r="B41" s="1563"/>
      <c r="C41" s="1659"/>
      <c r="D41" s="1669"/>
      <c r="E41" s="1669"/>
      <c r="F41" s="1669"/>
      <c r="G41" s="1669"/>
      <c r="H41" s="1669"/>
      <c r="I41" s="1588"/>
      <c r="J41" s="1670"/>
      <c r="K41" s="1669"/>
      <c r="L41" s="1588"/>
      <c r="M41" s="1670"/>
      <c r="N41" s="1669"/>
      <c r="O41" s="1588"/>
      <c r="P41" s="1521"/>
      <c r="Q41" s="1522"/>
      <c r="R41" s="1522"/>
      <c r="S41" s="1522"/>
      <c r="T41" s="1522"/>
      <c r="U41" s="1522"/>
      <c r="V41" s="1523"/>
      <c r="W41" s="753"/>
      <c r="X41" s="754"/>
      <c r="Y41" s="754"/>
      <c r="Z41" s="754"/>
      <c r="AA41" s="754"/>
      <c r="AB41" s="754"/>
      <c r="AC41" s="755"/>
      <c r="AD41" s="753"/>
      <c r="AE41" s="754"/>
      <c r="AF41" s="754"/>
      <c r="AG41" s="754"/>
      <c r="AH41" s="754"/>
      <c r="AI41" s="754"/>
      <c r="AJ41" s="755"/>
      <c r="AK41" s="753"/>
      <c r="AL41" s="754"/>
      <c r="AM41" s="754"/>
      <c r="AN41" s="754"/>
      <c r="AO41" s="754"/>
      <c r="AP41" s="754"/>
      <c r="AQ41" s="755"/>
      <c r="AR41" s="753"/>
      <c r="AS41" s="754"/>
      <c r="AT41" s="754"/>
      <c r="AU41" s="754"/>
      <c r="AV41" s="754"/>
      <c r="AW41" s="754"/>
      <c r="AX41" s="755"/>
      <c r="AY41" s="1671">
        <f t="shared" si="0"/>
        <v>0</v>
      </c>
      <c r="AZ41" s="1671"/>
      <c r="BA41" s="1589"/>
      <c r="BB41" s="1516">
        <f t="shared" si="1"/>
        <v>0</v>
      </c>
      <c r="BC41" s="1672"/>
      <c r="BD41" s="1673"/>
      <c r="BE41" s="1648"/>
      <c r="BF41" s="1649"/>
      <c r="BG41" s="1650"/>
      <c r="BH41" s="1648"/>
      <c r="BI41" s="1649"/>
      <c r="BJ41" s="1650"/>
      <c r="BK41" s="1621"/>
      <c r="BL41" s="1622"/>
      <c r="BM41" s="1622"/>
      <c r="BN41" s="1623"/>
      <c r="BO41" s="36"/>
      <c r="CC41" s="472"/>
      <c r="CD41" s="466"/>
      <c r="CE41" s="466"/>
      <c r="CF41" s="466"/>
      <c r="CG41" s="466"/>
      <c r="CH41" s="466"/>
      <c r="CI41" s="466"/>
      <c r="CJ41" s="466"/>
      <c r="CK41" s="466"/>
      <c r="CL41" s="466"/>
      <c r="CM41" s="466"/>
      <c r="CN41" s="466"/>
      <c r="CO41" s="466"/>
      <c r="CP41" s="466"/>
      <c r="CQ41" s="466"/>
      <c r="CR41" s="466"/>
    </row>
    <row r="42" spans="2:96" ht="21" customHeight="1" thickBot="1">
      <c r="B42" s="1563"/>
      <c r="C42" s="1659"/>
      <c r="D42" s="1680"/>
      <c r="E42" s="1680"/>
      <c r="F42" s="1680"/>
      <c r="G42" s="1680"/>
      <c r="H42" s="1680"/>
      <c r="I42" s="1681"/>
      <c r="J42" s="1692"/>
      <c r="K42" s="1680"/>
      <c r="L42" s="1681"/>
      <c r="M42" s="1692"/>
      <c r="N42" s="1680"/>
      <c r="O42" s="1681"/>
      <c r="P42" s="1521"/>
      <c r="Q42" s="1522"/>
      <c r="R42" s="1522"/>
      <c r="S42" s="1522"/>
      <c r="T42" s="1522"/>
      <c r="U42" s="1522"/>
      <c r="V42" s="1523"/>
      <c r="W42" s="756"/>
      <c r="X42" s="757"/>
      <c r="Y42" s="757"/>
      <c r="Z42" s="757"/>
      <c r="AA42" s="757"/>
      <c r="AB42" s="757"/>
      <c r="AC42" s="758"/>
      <c r="AD42" s="756"/>
      <c r="AE42" s="757"/>
      <c r="AF42" s="757"/>
      <c r="AG42" s="757"/>
      <c r="AH42" s="757"/>
      <c r="AI42" s="757"/>
      <c r="AJ42" s="758"/>
      <c r="AK42" s="756"/>
      <c r="AL42" s="757"/>
      <c r="AM42" s="757"/>
      <c r="AN42" s="757"/>
      <c r="AO42" s="757"/>
      <c r="AP42" s="757"/>
      <c r="AQ42" s="758"/>
      <c r="AR42" s="756"/>
      <c r="AS42" s="757"/>
      <c r="AT42" s="757"/>
      <c r="AU42" s="757"/>
      <c r="AV42" s="757"/>
      <c r="AW42" s="757"/>
      <c r="AX42" s="758"/>
      <c r="AY42" s="1693">
        <f t="shared" si="0"/>
        <v>0</v>
      </c>
      <c r="AZ42" s="1693"/>
      <c r="BA42" s="1595"/>
      <c r="BB42" s="1532">
        <f t="shared" si="1"/>
        <v>0</v>
      </c>
      <c r="BC42" s="1694"/>
      <c r="BD42" s="1695"/>
      <c r="BE42" s="1651"/>
      <c r="BF42" s="1652"/>
      <c r="BG42" s="1653"/>
      <c r="BH42" s="1651"/>
      <c r="BI42" s="1652"/>
      <c r="BJ42" s="1653"/>
      <c r="BK42" s="1626"/>
      <c r="BL42" s="1627"/>
      <c r="BM42" s="1627"/>
      <c r="BN42" s="1628"/>
      <c r="BO42" s="36"/>
      <c r="CC42" s="466"/>
      <c r="CD42" s="466"/>
      <c r="CE42" s="1654"/>
      <c r="CF42" s="1654"/>
      <c r="CG42" s="1654"/>
      <c r="CH42" s="1654"/>
      <c r="CI42" s="1654"/>
      <c r="CJ42" s="1654"/>
      <c r="CK42" s="1629"/>
      <c r="CL42" s="1629"/>
      <c r="CM42" s="1629"/>
      <c r="CN42" s="1629"/>
      <c r="CO42" s="1629"/>
      <c r="CP42" s="465"/>
      <c r="CQ42" s="465"/>
      <c r="CR42" s="465"/>
    </row>
    <row r="43" spans="2:96" ht="21" customHeight="1">
      <c r="B43" s="1563"/>
      <c r="C43" s="1564" t="s">
        <v>559</v>
      </c>
      <c r="D43" s="1565"/>
      <c r="E43" s="1566"/>
      <c r="F43" s="1566"/>
      <c r="G43" s="1566"/>
      <c r="H43" s="1566"/>
      <c r="I43" s="1566"/>
      <c r="J43" s="1566"/>
      <c r="K43" s="1566"/>
      <c r="L43" s="1566"/>
      <c r="M43" s="1566"/>
      <c r="N43" s="1566"/>
      <c r="O43" s="1566"/>
      <c r="P43" s="1607"/>
      <c r="Q43" s="1608"/>
      <c r="R43" s="1608"/>
      <c r="S43" s="1608"/>
      <c r="T43" s="1608"/>
      <c r="U43" s="1608"/>
      <c r="V43" s="1609"/>
      <c r="W43" s="750"/>
      <c r="X43" s="751"/>
      <c r="Y43" s="751"/>
      <c r="Z43" s="751"/>
      <c r="AA43" s="751"/>
      <c r="AB43" s="751"/>
      <c r="AC43" s="752"/>
      <c r="AD43" s="750"/>
      <c r="AE43" s="751"/>
      <c r="AF43" s="751"/>
      <c r="AG43" s="751"/>
      <c r="AH43" s="751"/>
      <c r="AI43" s="751"/>
      <c r="AJ43" s="752"/>
      <c r="AK43" s="750"/>
      <c r="AL43" s="751"/>
      <c r="AM43" s="751"/>
      <c r="AN43" s="751"/>
      <c r="AO43" s="751"/>
      <c r="AP43" s="751"/>
      <c r="AQ43" s="752"/>
      <c r="AR43" s="759"/>
      <c r="AS43" s="751"/>
      <c r="AT43" s="751"/>
      <c r="AU43" s="751"/>
      <c r="AV43" s="751"/>
      <c r="AW43" s="751"/>
      <c r="AX43" s="752"/>
      <c r="AY43" s="1624">
        <f t="shared" si="0"/>
        <v>0</v>
      </c>
      <c r="AZ43" s="1625"/>
      <c r="BA43" s="1625"/>
      <c r="BB43" s="1682">
        <f t="shared" si="1"/>
        <v>0</v>
      </c>
      <c r="BC43" s="1682"/>
      <c r="BD43" s="1682"/>
      <c r="BE43" s="1630" t="e">
        <f>ROUNDDOWN(SUM(BB43:BD50)/AY60,1)</f>
        <v>#DIV/0!</v>
      </c>
      <c r="BF43" s="1631"/>
      <c r="BG43" s="1632"/>
      <c r="BH43" s="1636">
        <f>ROUNDDOWN(SUM(BB43:BD50)/40,1)</f>
        <v>0</v>
      </c>
      <c r="BI43" s="1637"/>
      <c r="BJ43" s="1638"/>
      <c r="BK43" s="1645"/>
      <c r="BL43" s="1646"/>
      <c r="BM43" s="1646"/>
      <c r="BN43" s="1647"/>
      <c r="BO43" s="36"/>
      <c r="BP43" s="468"/>
      <c r="CC43" s="466"/>
      <c r="CD43" s="466"/>
      <c r="CE43" s="1654"/>
      <c r="CF43" s="1654"/>
      <c r="CG43" s="1654"/>
      <c r="CH43" s="1654"/>
      <c r="CI43" s="1654"/>
      <c r="CJ43" s="1654"/>
      <c r="CK43" s="1629"/>
      <c r="CL43" s="1629"/>
      <c r="CM43" s="1629"/>
      <c r="CN43" s="1629"/>
      <c r="CO43" s="1629"/>
      <c r="CP43" s="465"/>
      <c r="CQ43" s="465"/>
      <c r="CR43" s="465"/>
    </row>
    <row r="44" spans="2:96" ht="21" customHeight="1">
      <c r="B44" s="1563"/>
      <c r="C44" s="1563"/>
      <c r="D44" s="1519"/>
      <c r="E44" s="1520"/>
      <c r="F44" s="1520"/>
      <c r="G44" s="1520"/>
      <c r="H44" s="1520"/>
      <c r="I44" s="1520"/>
      <c r="J44" s="1520"/>
      <c r="K44" s="1520"/>
      <c r="L44" s="1520"/>
      <c r="M44" s="1520"/>
      <c r="N44" s="1520"/>
      <c r="O44" s="1520"/>
      <c r="P44" s="1521"/>
      <c r="Q44" s="1522"/>
      <c r="R44" s="1522"/>
      <c r="S44" s="1522"/>
      <c r="T44" s="1522"/>
      <c r="U44" s="1522"/>
      <c r="V44" s="1523"/>
      <c r="W44" s="753"/>
      <c r="X44" s="754"/>
      <c r="Y44" s="754"/>
      <c r="Z44" s="754"/>
      <c r="AA44" s="754"/>
      <c r="AB44" s="754"/>
      <c r="AC44" s="755"/>
      <c r="AD44" s="753"/>
      <c r="AE44" s="754"/>
      <c r="AF44" s="754"/>
      <c r="AG44" s="754"/>
      <c r="AH44" s="754"/>
      <c r="AI44" s="754"/>
      <c r="AJ44" s="755"/>
      <c r="AK44" s="753"/>
      <c r="AL44" s="754"/>
      <c r="AM44" s="754"/>
      <c r="AN44" s="754"/>
      <c r="AO44" s="754"/>
      <c r="AP44" s="754"/>
      <c r="AQ44" s="755"/>
      <c r="AR44" s="760"/>
      <c r="AS44" s="754"/>
      <c r="AT44" s="754"/>
      <c r="AU44" s="754"/>
      <c r="AV44" s="754"/>
      <c r="AW44" s="754"/>
      <c r="AX44" s="755"/>
      <c r="AY44" s="1589">
        <f t="shared" si="0"/>
        <v>0</v>
      </c>
      <c r="AZ44" s="1525"/>
      <c r="BA44" s="1525"/>
      <c r="BB44" s="1515">
        <f t="shared" si="1"/>
        <v>0</v>
      </c>
      <c r="BC44" s="1515"/>
      <c r="BD44" s="1515"/>
      <c r="BE44" s="1611"/>
      <c r="BF44" s="1612"/>
      <c r="BG44" s="1613"/>
      <c r="BH44" s="1639"/>
      <c r="BI44" s="1640"/>
      <c r="BJ44" s="1641"/>
      <c r="BK44" s="1621"/>
      <c r="BL44" s="1622"/>
      <c r="BM44" s="1622"/>
      <c r="BN44" s="1623"/>
      <c r="BO44" s="36"/>
      <c r="CC44" s="466"/>
      <c r="CD44" s="466"/>
      <c r="CE44" s="1654"/>
      <c r="CF44" s="1654"/>
      <c r="CG44" s="1654"/>
      <c r="CH44" s="1654"/>
      <c r="CI44" s="1654"/>
      <c r="CJ44" s="1654"/>
      <c r="CK44" s="1629"/>
      <c r="CL44" s="1629"/>
      <c r="CM44" s="1629"/>
      <c r="CN44" s="1629"/>
      <c r="CO44" s="1629"/>
      <c r="CP44" s="465"/>
      <c r="CQ44" s="465"/>
      <c r="CR44" s="465"/>
    </row>
    <row r="45" spans="2:96" ht="21" customHeight="1">
      <c r="B45" s="1563"/>
      <c r="C45" s="1563"/>
      <c r="D45" s="1519"/>
      <c r="E45" s="1520"/>
      <c r="F45" s="1520"/>
      <c r="G45" s="1520"/>
      <c r="H45" s="1520"/>
      <c r="I45" s="1520"/>
      <c r="J45" s="1520"/>
      <c r="K45" s="1520"/>
      <c r="L45" s="1520"/>
      <c r="M45" s="1520"/>
      <c r="N45" s="1520"/>
      <c r="O45" s="1520"/>
      <c r="P45" s="1521"/>
      <c r="Q45" s="1522"/>
      <c r="R45" s="1522"/>
      <c r="S45" s="1522"/>
      <c r="T45" s="1522"/>
      <c r="U45" s="1522"/>
      <c r="V45" s="1523"/>
      <c r="W45" s="753"/>
      <c r="X45" s="754"/>
      <c r="Y45" s="754"/>
      <c r="Z45" s="754"/>
      <c r="AA45" s="754"/>
      <c r="AB45" s="754"/>
      <c r="AC45" s="755"/>
      <c r="AD45" s="753"/>
      <c r="AE45" s="754"/>
      <c r="AF45" s="754"/>
      <c r="AG45" s="754"/>
      <c r="AH45" s="754"/>
      <c r="AI45" s="754"/>
      <c r="AJ45" s="755"/>
      <c r="AK45" s="753"/>
      <c r="AL45" s="754"/>
      <c r="AM45" s="754"/>
      <c r="AN45" s="754"/>
      <c r="AO45" s="754"/>
      <c r="AP45" s="754"/>
      <c r="AQ45" s="755"/>
      <c r="AR45" s="760"/>
      <c r="AS45" s="754"/>
      <c r="AT45" s="754"/>
      <c r="AU45" s="754"/>
      <c r="AV45" s="754"/>
      <c r="AW45" s="754"/>
      <c r="AX45" s="755"/>
      <c r="AY45" s="1589">
        <f t="shared" si="0"/>
        <v>0</v>
      </c>
      <c r="AZ45" s="1525"/>
      <c r="BA45" s="1525"/>
      <c r="BB45" s="1515">
        <f t="shared" si="1"/>
        <v>0</v>
      </c>
      <c r="BC45" s="1515"/>
      <c r="BD45" s="1515"/>
      <c r="BE45" s="1611"/>
      <c r="BF45" s="1612"/>
      <c r="BG45" s="1613"/>
      <c r="BH45" s="1639"/>
      <c r="BI45" s="1640"/>
      <c r="BJ45" s="1641"/>
      <c r="BK45" s="1621"/>
      <c r="BL45" s="1622"/>
      <c r="BM45" s="1622"/>
      <c r="BN45" s="1623"/>
      <c r="BO45" s="36"/>
      <c r="CC45" s="467"/>
      <c r="CD45" s="466"/>
      <c r="CE45" s="1654"/>
      <c r="CF45" s="1654"/>
      <c r="CG45" s="1654"/>
      <c r="CH45" s="1654"/>
      <c r="CI45" s="1654"/>
      <c r="CJ45" s="1654"/>
      <c r="CK45" s="1629"/>
      <c r="CL45" s="1629"/>
      <c r="CM45" s="1629"/>
      <c r="CN45" s="1629"/>
      <c r="CO45" s="1629"/>
      <c r="CP45" s="465"/>
      <c r="CQ45" s="465"/>
      <c r="CR45" s="465"/>
    </row>
    <row r="46" spans="2:96" ht="21" customHeight="1">
      <c r="B46" s="1563"/>
      <c r="C46" s="1563"/>
      <c r="D46" s="1519"/>
      <c r="E46" s="1520"/>
      <c r="F46" s="1520"/>
      <c r="G46" s="1520"/>
      <c r="H46" s="1520"/>
      <c r="I46" s="1520"/>
      <c r="J46" s="1520"/>
      <c r="K46" s="1520"/>
      <c r="L46" s="1520"/>
      <c r="M46" s="1520"/>
      <c r="N46" s="1520"/>
      <c r="O46" s="1520"/>
      <c r="P46" s="1521"/>
      <c r="Q46" s="1522"/>
      <c r="R46" s="1522"/>
      <c r="S46" s="1522"/>
      <c r="T46" s="1522"/>
      <c r="U46" s="1522"/>
      <c r="V46" s="1523"/>
      <c r="W46" s="753"/>
      <c r="X46" s="754"/>
      <c r="Y46" s="754"/>
      <c r="Z46" s="754"/>
      <c r="AA46" s="754"/>
      <c r="AB46" s="754"/>
      <c r="AC46" s="755"/>
      <c r="AD46" s="753"/>
      <c r="AE46" s="754"/>
      <c r="AF46" s="754"/>
      <c r="AG46" s="754"/>
      <c r="AH46" s="754"/>
      <c r="AI46" s="754"/>
      <c r="AJ46" s="755"/>
      <c r="AK46" s="753"/>
      <c r="AL46" s="754"/>
      <c r="AM46" s="754"/>
      <c r="AN46" s="754"/>
      <c r="AO46" s="754"/>
      <c r="AP46" s="754"/>
      <c r="AQ46" s="755"/>
      <c r="AR46" s="760"/>
      <c r="AS46" s="754"/>
      <c r="AT46" s="754"/>
      <c r="AU46" s="754"/>
      <c r="AV46" s="754"/>
      <c r="AW46" s="754"/>
      <c r="AX46" s="755"/>
      <c r="AY46" s="1589">
        <f t="shared" si="0"/>
        <v>0</v>
      </c>
      <c r="AZ46" s="1525"/>
      <c r="BA46" s="1525"/>
      <c r="BB46" s="1515">
        <f t="shared" si="1"/>
        <v>0</v>
      </c>
      <c r="BC46" s="1515"/>
      <c r="BD46" s="1515"/>
      <c r="BE46" s="1611"/>
      <c r="BF46" s="1612"/>
      <c r="BG46" s="1613"/>
      <c r="BH46" s="1639"/>
      <c r="BI46" s="1640"/>
      <c r="BJ46" s="1641"/>
      <c r="BK46" s="1626"/>
      <c r="BL46" s="1627"/>
      <c r="BM46" s="1627"/>
      <c r="BN46" s="1628"/>
      <c r="BO46" s="36"/>
    </row>
    <row r="47" spans="2:96" ht="21" customHeight="1">
      <c r="B47" s="1563"/>
      <c r="C47" s="1563"/>
      <c r="D47" s="1519"/>
      <c r="E47" s="1520"/>
      <c r="F47" s="1520"/>
      <c r="G47" s="1520"/>
      <c r="H47" s="1520"/>
      <c r="I47" s="1520"/>
      <c r="J47" s="1520"/>
      <c r="K47" s="1520"/>
      <c r="L47" s="1520"/>
      <c r="M47" s="1520"/>
      <c r="N47" s="1520"/>
      <c r="O47" s="1520"/>
      <c r="P47" s="1521"/>
      <c r="Q47" s="1522"/>
      <c r="R47" s="1522"/>
      <c r="S47" s="1522"/>
      <c r="T47" s="1522"/>
      <c r="U47" s="1522"/>
      <c r="V47" s="1523"/>
      <c r="W47" s="753"/>
      <c r="X47" s="754"/>
      <c r="Y47" s="754"/>
      <c r="Z47" s="754"/>
      <c r="AA47" s="754"/>
      <c r="AB47" s="754"/>
      <c r="AC47" s="755"/>
      <c r="AD47" s="753"/>
      <c r="AE47" s="754"/>
      <c r="AF47" s="754"/>
      <c r="AG47" s="754"/>
      <c r="AH47" s="754"/>
      <c r="AI47" s="754"/>
      <c r="AJ47" s="755"/>
      <c r="AK47" s="753"/>
      <c r="AL47" s="754"/>
      <c r="AM47" s="754"/>
      <c r="AN47" s="754"/>
      <c r="AO47" s="754"/>
      <c r="AP47" s="754"/>
      <c r="AQ47" s="755"/>
      <c r="AR47" s="760"/>
      <c r="AS47" s="754"/>
      <c r="AT47" s="754"/>
      <c r="AU47" s="754"/>
      <c r="AV47" s="754"/>
      <c r="AW47" s="754"/>
      <c r="AX47" s="755"/>
      <c r="AY47" s="1589">
        <f t="shared" si="0"/>
        <v>0</v>
      </c>
      <c r="AZ47" s="1525"/>
      <c r="BA47" s="1525"/>
      <c r="BB47" s="1515">
        <f t="shared" si="1"/>
        <v>0</v>
      </c>
      <c r="BC47" s="1515"/>
      <c r="BD47" s="1515"/>
      <c r="BE47" s="1611"/>
      <c r="BF47" s="1612"/>
      <c r="BG47" s="1613"/>
      <c r="BH47" s="1639"/>
      <c r="BI47" s="1640"/>
      <c r="BJ47" s="1641"/>
      <c r="BK47" s="1621"/>
      <c r="BL47" s="1622"/>
      <c r="BM47" s="1622"/>
      <c r="BN47" s="1623"/>
      <c r="BO47" s="36"/>
    </row>
    <row r="48" spans="2:96" ht="21" customHeight="1">
      <c r="B48" s="1563"/>
      <c r="C48" s="1563"/>
      <c r="D48" s="1519"/>
      <c r="E48" s="1520"/>
      <c r="F48" s="1520"/>
      <c r="G48" s="1520"/>
      <c r="H48" s="1520"/>
      <c r="I48" s="1520"/>
      <c r="J48" s="1520"/>
      <c r="K48" s="1520"/>
      <c r="L48" s="1520"/>
      <c r="M48" s="1520"/>
      <c r="N48" s="1520"/>
      <c r="O48" s="1520"/>
      <c r="P48" s="1521"/>
      <c r="Q48" s="1522"/>
      <c r="R48" s="1522"/>
      <c r="S48" s="1522"/>
      <c r="T48" s="1522"/>
      <c r="U48" s="1522"/>
      <c r="V48" s="1523"/>
      <c r="W48" s="753"/>
      <c r="X48" s="754"/>
      <c r="Y48" s="754"/>
      <c r="Z48" s="754"/>
      <c r="AA48" s="754"/>
      <c r="AB48" s="754"/>
      <c r="AC48" s="755"/>
      <c r="AD48" s="753"/>
      <c r="AE48" s="754"/>
      <c r="AF48" s="754"/>
      <c r="AG48" s="754"/>
      <c r="AH48" s="754"/>
      <c r="AI48" s="754"/>
      <c r="AJ48" s="755"/>
      <c r="AK48" s="753"/>
      <c r="AL48" s="754"/>
      <c r="AM48" s="754"/>
      <c r="AN48" s="754"/>
      <c r="AO48" s="754"/>
      <c r="AP48" s="754"/>
      <c r="AQ48" s="755"/>
      <c r="AR48" s="760"/>
      <c r="AS48" s="754"/>
      <c r="AT48" s="754"/>
      <c r="AU48" s="754"/>
      <c r="AV48" s="754"/>
      <c r="AW48" s="754"/>
      <c r="AX48" s="755"/>
      <c r="AY48" s="1589">
        <f t="shared" si="0"/>
        <v>0</v>
      </c>
      <c r="AZ48" s="1525"/>
      <c r="BA48" s="1525"/>
      <c r="BB48" s="1515">
        <f t="shared" si="1"/>
        <v>0</v>
      </c>
      <c r="BC48" s="1515"/>
      <c r="BD48" s="1515"/>
      <c r="BE48" s="1611"/>
      <c r="BF48" s="1612"/>
      <c r="BG48" s="1613"/>
      <c r="BH48" s="1639"/>
      <c r="BI48" s="1640"/>
      <c r="BJ48" s="1641"/>
      <c r="BK48" s="1621"/>
      <c r="BL48" s="1622"/>
      <c r="BM48" s="1622"/>
      <c r="BN48" s="1623"/>
      <c r="BO48" s="36"/>
    </row>
    <row r="49" spans="2:85" ht="21" customHeight="1">
      <c r="B49" s="1563"/>
      <c r="C49" s="1563"/>
      <c r="D49" s="1519"/>
      <c r="E49" s="1520"/>
      <c r="F49" s="1520"/>
      <c r="G49" s="1520"/>
      <c r="H49" s="1520"/>
      <c r="I49" s="1520"/>
      <c r="J49" s="1520"/>
      <c r="K49" s="1520"/>
      <c r="L49" s="1520"/>
      <c r="M49" s="1520"/>
      <c r="N49" s="1520"/>
      <c r="O49" s="1520"/>
      <c r="P49" s="1521"/>
      <c r="Q49" s="1522"/>
      <c r="R49" s="1522"/>
      <c r="S49" s="1522"/>
      <c r="T49" s="1522"/>
      <c r="U49" s="1522"/>
      <c r="V49" s="1523"/>
      <c r="W49" s="753"/>
      <c r="X49" s="754"/>
      <c r="Y49" s="754"/>
      <c r="Z49" s="754"/>
      <c r="AA49" s="754"/>
      <c r="AB49" s="754"/>
      <c r="AC49" s="755"/>
      <c r="AD49" s="753"/>
      <c r="AE49" s="754"/>
      <c r="AF49" s="754"/>
      <c r="AG49" s="754"/>
      <c r="AH49" s="754"/>
      <c r="AI49" s="754"/>
      <c r="AJ49" s="755"/>
      <c r="AK49" s="753"/>
      <c r="AL49" s="754"/>
      <c r="AM49" s="754"/>
      <c r="AN49" s="754"/>
      <c r="AO49" s="754"/>
      <c r="AP49" s="754"/>
      <c r="AQ49" s="755"/>
      <c r="AR49" s="760"/>
      <c r="AS49" s="754"/>
      <c r="AT49" s="754"/>
      <c r="AU49" s="754"/>
      <c r="AV49" s="754"/>
      <c r="AW49" s="754"/>
      <c r="AX49" s="755"/>
      <c r="AY49" s="1589">
        <f t="shared" si="0"/>
        <v>0</v>
      </c>
      <c r="AZ49" s="1525"/>
      <c r="BA49" s="1525"/>
      <c r="BB49" s="1515">
        <f t="shared" si="1"/>
        <v>0</v>
      </c>
      <c r="BC49" s="1515"/>
      <c r="BD49" s="1515"/>
      <c r="BE49" s="1611"/>
      <c r="BF49" s="1612"/>
      <c r="BG49" s="1613"/>
      <c r="BH49" s="1639"/>
      <c r="BI49" s="1640"/>
      <c r="BJ49" s="1641"/>
      <c r="BK49" s="1621"/>
      <c r="BL49" s="1622"/>
      <c r="BM49" s="1622"/>
      <c r="BN49" s="1623"/>
      <c r="BO49" s="36"/>
    </row>
    <row r="50" spans="2:85" ht="21" customHeight="1" thickBot="1">
      <c r="B50" s="1563"/>
      <c r="C50" s="1563"/>
      <c r="D50" s="1617"/>
      <c r="E50" s="1596"/>
      <c r="F50" s="1596"/>
      <c r="G50" s="1596"/>
      <c r="H50" s="1596"/>
      <c r="I50" s="1596"/>
      <c r="J50" s="1596"/>
      <c r="K50" s="1596"/>
      <c r="L50" s="1596"/>
      <c r="M50" s="1596"/>
      <c r="N50" s="1596"/>
      <c r="O50" s="1596"/>
      <c r="P50" s="1597"/>
      <c r="Q50" s="1598"/>
      <c r="R50" s="1598"/>
      <c r="S50" s="1598"/>
      <c r="T50" s="1598"/>
      <c r="U50" s="1598"/>
      <c r="V50" s="1599"/>
      <c r="W50" s="761"/>
      <c r="X50" s="762"/>
      <c r="Y50" s="762"/>
      <c r="Z50" s="762"/>
      <c r="AA50" s="762"/>
      <c r="AB50" s="762"/>
      <c r="AC50" s="763"/>
      <c r="AD50" s="761"/>
      <c r="AE50" s="762"/>
      <c r="AF50" s="762"/>
      <c r="AG50" s="762"/>
      <c r="AH50" s="762"/>
      <c r="AI50" s="762"/>
      <c r="AJ50" s="763"/>
      <c r="AK50" s="761"/>
      <c r="AL50" s="762"/>
      <c r="AM50" s="762"/>
      <c r="AN50" s="762"/>
      <c r="AO50" s="762"/>
      <c r="AP50" s="762"/>
      <c r="AQ50" s="763"/>
      <c r="AR50" s="764"/>
      <c r="AS50" s="762"/>
      <c r="AT50" s="762"/>
      <c r="AU50" s="762"/>
      <c r="AV50" s="762"/>
      <c r="AW50" s="762"/>
      <c r="AX50" s="763"/>
      <c r="AY50" s="1600">
        <f t="shared" si="0"/>
        <v>0</v>
      </c>
      <c r="AZ50" s="1601"/>
      <c r="BA50" s="1601"/>
      <c r="BB50" s="1602">
        <f t="shared" si="1"/>
        <v>0</v>
      </c>
      <c r="BC50" s="1602"/>
      <c r="BD50" s="1602"/>
      <c r="BE50" s="1633"/>
      <c r="BF50" s="1634"/>
      <c r="BG50" s="1635"/>
      <c r="BH50" s="1642"/>
      <c r="BI50" s="1643"/>
      <c r="BJ50" s="1644"/>
      <c r="BK50" s="1603"/>
      <c r="BL50" s="1604"/>
      <c r="BM50" s="1604"/>
      <c r="BN50" s="1605"/>
      <c r="BO50" s="36"/>
    </row>
    <row r="51" spans="2:85" ht="21" customHeight="1">
      <c r="B51" s="1563"/>
      <c r="C51" s="1585" t="s">
        <v>558</v>
      </c>
      <c r="D51" s="1606"/>
      <c r="E51" s="1566"/>
      <c r="F51" s="1566"/>
      <c r="G51" s="1566"/>
      <c r="H51" s="1566"/>
      <c r="I51" s="1566"/>
      <c r="J51" s="1566"/>
      <c r="K51" s="1566"/>
      <c r="L51" s="1566"/>
      <c r="M51" s="1566"/>
      <c r="N51" s="1566"/>
      <c r="O51" s="1566"/>
      <c r="P51" s="1607"/>
      <c r="Q51" s="1608"/>
      <c r="R51" s="1608"/>
      <c r="S51" s="1608"/>
      <c r="T51" s="1608"/>
      <c r="U51" s="1608"/>
      <c r="V51" s="1609"/>
      <c r="W51" s="765"/>
      <c r="X51" s="766"/>
      <c r="Y51" s="766"/>
      <c r="Z51" s="766"/>
      <c r="AA51" s="766"/>
      <c r="AB51" s="766"/>
      <c r="AC51" s="767"/>
      <c r="AD51" s="765"/>
      <c r="AE51" s="766"/>
      <c r="AF51" s="766"/>
      <c r="AG51" s="766"/>
      <c r="AH51" s="766"/>
      <c r="AI51" s="766"/>
      <c r="AJ51" s="767"/>
      <c r="AK51" s="765"/>
      <c r="AL51" s="766"/>
      <c r="AM51" s="766"/>
      <c r="AN51" s="766"/>
      <c r="AO51" s="766"/>
      <c r="AP51" s="766"/>
      <c r="AQ51" s="767"/>
      <c r="AR51" s="765"/>
      <c r="AS51" s="766"/>
      <c r="AT51" s="766"/>
      <c r="AU51" s="766"/>
      <c r="AV51" s="766"/>
      <c r="AW51" s="766"/>
      <c r="AX51" s="767"/>
      <c r="AY51" s="1610">
        <f t="shared" si="0"/>
        <v>0</v>
      </c>
      <c r="AZ51" s="1580"/>
      <c r="BA51" s="1580"/>
      <c r="BB51" s="1581">
        <f t="shared" si="1"/>
        <v>0</v>
      </c>
      <c r="BC51" s="1581"/>
      <c r="BD51" s="1581"/>
      <c r="BE51" s="1611" t="e">
        <f>ROUNDDOWN(SUM(BB51:BD57)/AY60,1)</f>
        <v>#DIV/0!</v>
      </c>
      <c r="BF51" s="1612"/>
      <c r="BG51" s="1613"/>
      <c r="BH51" s="1614">
        <f>ROUNDDOWN(SUM(BB51:BD57)/40,1)</f>
        <v>0</v>
      </c>
      <c r="BI51" s="1615"/>
      <c r="BJ51" s="1616"/>
      <c r="BK51" s="1618"/>
      <c r="BL51" s="1619"/>
      <c r="BM51" s="1619"/>
      <c r="BN51" s="1620"/>
      <c r="BO51" s="36"/>
    </row>
    <row r="52" spans="2:85" ht="21" customHeight="1">
      <c r="B52" s="1563"/>
      <c r="C52" s="1586"/>
      <c r="D52" s="1588"/>
      <c r="E52" s="1520"/>
      <c r="F52" s="1520"/>
      <c r="G52" s="1520"/>
      <c r="H52" s="1520"/>
      <c r="I52" s="1520"/>
      <c r="J52" s="1520"/>
      <c r="K52" s="1520"/>
      <c r="L52" s="1520"/>
      <c r="M52" s="1520"/>
      <c r="N52" s="1520"/>
      <c r="O52" s="1520"/>
      <c r="P52" s="1521"/>
      <c r="Q52" s="1522"/>
      <c r="R52" s="1522"/>
      <c r="S52" s="1522"/>
      <c r="T52" s="1522"/>
      <c r="U52" s="1522"/>
      <c r="V52" s="1523"/>
      <c r="W52" s="753"/>
      <c r="X52" s="754"/>
      <c r="Y52" s="754"/>
      <c r="Z52" s="754"/>
      <c r="AA52" s="754"/>
      <c r="AB52" s="754"/>
      <c r="AC52" s="755"/>
      <c r="AD52" s="753"/>
      <c r="AE52" s="754"/>
      <c r="AF52" s="754"/>
      <c r="AG52" s="754"/>
      <c r="AH52" s="754"/>
      <c r="AI52" s="754"/>
      <c r="AJ52" s="755"/>
      <c r="AK52" s="753"/>
      <c r="AL52" s="754"/>
      <c r="AM52" s="754"/>
      <c r="AN52" s="754"/>
      <c r="AO52" s="754"/>
      <c r="AP52" s="754"/>
      <c r="AQ52" s="755"/>
      <c r="AR52" s="753"/>
      <c r="AS52" s="754"/>
      <c r="AT52" s="754"/>
      <c r="AU52" s="754"/>
      <c r="AV52" s="754"/>
      <c r="AW52" s="754"/>
      <c r="AX52" s="755"/>
      <c r="AY52" s="1589">
        <f t="shared" si="0"/>
        <v>0</v>
      </c>
      <c r="AZ52" s="1525"/>
      <c r="BA52" s="1525"/>
      <c r="BB52" s="1515">
        <f t="shared" si="1"/>
        <v>0</v>
      </c>
      <c r="BC52" s="1515"/>
      <c r="BD52" s="1515"/>
      <c r="BE52" s="1611"/>
      <c r="BF52" s="1612"/>
      <c r="BG52" s="1613"/>
      <c r="BH52" s="1614"/>
      <c r="BI52" s="1615"/>
      <c r="BJ52" s="1616"/>
      <c r="BK52" s="1517"/>
      <c r="BL52" s="1517"/>
      <c r="BM52" s="1517"/>
      <c r="BN52" s="1518"/>
      <c r="BO52" s="36"/>
    </row>
    <row r="53" spans="2:85" ht="21" customHeight="1">
      <c r="B53" s="1563"/>
      <c r="C53" s="1586"/>
      <c r="D53" s="1588"/>
      <c r="E53" s="1520"/>
      <c r="F53" s="1520"/>
      <c r="G53" s="1520"/>
      <c r="H53" s="1520"/>
      <c r="I53" s="1520"/>
      <c r="J53" s="1520"/>
      <c r="K53" s="1520"/>
      <c r="L53" s="1520"/>
      <c r="M53" s="1520"/>
      <c r="N53" s="1520"/>
      <c r="O53" s="1520"/>
      <c r="P53" s="1521"/>
      <c r="Q53" s="1522"/>
      <c r="R53" s="1522"/>
      <c r="S53" s="1522"/>
      <c r="T53" s="1522"/>
      <c r="U53" s="1522"/>
      <c r="V53" s="1523"/>
      <c r="W53" s="753"/>
      <c r="X53" s="754"/>
      <c r="Y53" s="754"/>
      <c r="Z53" s="754"/>
      <c r="AA53" s="754"/>
      <c r="AB53" s="754"/>
      <c r="AC53" s="755"/>
      <c r="AD53" s="753"/>
      <c r="AE53" s="754"/>
      <c r="AF53" s="754"/>
      <c r="AG53" s="754"/>
      <c r="AH53" s="754"/>
      <c r="AI53" s="754"/>
      <c r="AJ53" s="755"/>
      <c r="AK53" s="753"/>
      <c r="AL53" s="754"/>
      <c r="AM53" s="754"/>
      <c r="AN53" s="754"/>
      <c r="AO53" s="754"/>
      <c r="AP53" s="754"/>
      <c r="AQ53" s="755"/>
      <c r="AR53" s="753"/>
      <c r="AS53" s="754"/>
      <c r="AT53" s="754"/>
      <c r="AU53" s="754"/>
      <c r="AV53" s="754"/>
      <c r="AW53" s="754"/>
      <c r="AX53" s="755"/>
      <c r="AY53" s="1589">
        <f t="shared" si="0"/>
        <v>0</v>
      </c>
      <c r="AZ53" s="1525"/>
      <c r="BA53" s="1525"/>
      <c r="BB53" s="1515">
        <f t="shared" si="1"/>
        <v>0</v>
      </c>
      <c r="BC53" s="1515"/>
      <c r="BD53" s="1515"/>
      <c r="BE53" s="1611"/>
      <c r="BF53" s="1612"/>
      <c r="BG53" s="1613"/>
      <c r="BH53" s="1614"/>
      <c r="BI53" s="1615"/>
      <c r="BJ53" s="1616"/>
      <c r="BK53" s="1517"/>
      <c r="BL53" s="1517"/>
      <c r="BM53" s="1517"/>
      <c r="BN53" s="1518"/>
      <c r="BO53" s="36"/>
    </row>
    <row r="54" spans="2:85" ht="21" customHeight="1">
      <c r="B54" s="1563"/>
      <c r="C54" s="1586"/>
      <c r="D54" s="1588"/>
      <c r="E54" s="1520"/>
      <c r="F54" s="1520"/>
      <c r="G54" s="1520"/>
      <c r="H54" s="1520"/>
      <c r="I54" s="1520"/>
      <c r="J54" s="1520"/>
      <c r="K54" s="1520"/>
      <c r="L54" s="1520"/>
      <c r="M54" s="1520"/>
      <c r="N54" s="1520"/>
      <c r="O54" s="1520"/>
      <c r="P54" s="1521"/>
      <c r="Q54" s="1522"/>
      <c r="R54" s="1522"/>
      <c r="S54" s="1522"/>
      <c r="T54" s="1522"/>
      <c r="U54" s="1522"/>
      <c r="V54" s="1523"/>
      <c r="W54" s="753"/>
      <c r="X54" s="754"/>
      <c r="Y54" s="754"/>
      <c r="Z54" s="754"/>
      <c r="AA54" s="754"/>
      <c r="AB54" s="754"/>
      <c r="AC54" s="755"/>
      <c r="AD54" s="753"/>
      <c r="AE54" s="754"/>
      <c r="AF54" s="754"/>
      <c r="AG54" s="754"/>
      <c r="AH54" s="754"/>
      <c r="AI54" s="754"/>
      <c r="AJ54" s="755"/>
      <c r="AK54" s="753"/>
      <c r="AL54" s="754"/>
      <c r="AM54" s="754"/>
      <c r="AN54" s="754"/>
      <c r="AO54" s="754"/>
      <c r="AP54" s="754"/>
      <c r="AQ54" s="755"/>
      <c r="AR54" s="753"/>
      <c r="AS54" s="754"/>
      <c r="AT54" s="754"/>
      <c r="AU54" s="754"/>
      <c r="AV54" s="754"/>
      <c r="AW54" s="754"/>
      <c r="AX54" s="755"/>
      <c r="AY54" s="1589">
        <f t="shared" si="0"/>
        <v>0</v>
      </c>
      <c r="AZ54" s="1525"/>
      <c r="BA54" s="1525"/>
      <c r="BB54" s="1515">
        <f t="shared" si="1"/>
        <v>0</v>
      </c>
      <c r="BC54" s="1515"/>
      <c r="BD54" s="1515"/>
      <c r="BE54" s="1611"/>
      <c r="BF54" s="1612"/>
      <c r="BG54" s="1613"/>
      <c r="BH54" s="1614"/>
      <c r="BI54" s="1615"/>
      <c r="BJ54" s="1616"/>
      <c r="BK54" s="1517"/>
      <c r="BL54" s="1517"/>
      <c r="BM54" s="1517"/>
      <c r="BN54" s="1518"/>
    </row>
    <row r="55" spans="2:85" ht="21" customHeight="1">
      <c r="B55" s="1563"/>
      <c r="C55" s="1586"/>
      <c r="D55" s="1588"/>
      <c r="E55" s="1520"/>
      <c r="F55" s="1520"/>
      <c r="G55" s="1520"/>
      <c r="H55" s="1520"/>
      <c r="I55" s="1520"/>
      <c r="J55" s="1520"/>
      <c r="K55" s="1520"/>
      <c r="L55" s="1520"/>
      <c r="M55" s="1520"/>
      <c r="N55" s="1520"/>
      <c r="O55" s="1520"/>
      <c r="P55" s="1521"/>
      <c r="Q55" s="1522"/>
      <c r="R55" s="1522"/>
      <c r="S55" s="1522"/>
      <c r="T55" s="1522"/>
      <c r="U55" s="1522"/>
      <c r="V55" s="1523"/>
      <c r="W55" s="753"/>
      <c r="X55" s="754"/>
      <c r="Y55" s="754"/>
      <c r="Z55" s="754"/>
      <c r="AA55" s="754"/>
      <c r="AB55" s="754"/>
      <c r="AC55" s="755"/>
      <c r="AD55" s="753"/>
      <c r="AE55" s="754"/>
      <c r="AF55" s="754"/>
      <c r="AG55" s="754"/>
      <c r="AH55" s="754"/>
      <c r="AI55" s="754"/>
      <c r="AJ55" s="755"/>
      <c r="AK55" s="753"/>
      <c r="AL55" s="754"/>
      <c r="AM55" s="754"/>
      <c r="AN55" s="754"/>
      <c r="AO55" s="754"/>
      <c r="AP55" s="754"/>
      <c r="AQ55" s="755"/>
      <c r="AR55" s="753"/>
      <c r="AS55" s="754"/>
      <c r="AT55" s="754"/>
      <c r="AU55" s="754"/>
      <c r="AV55" s="754"/>
      <c r="AW55" s="754"/>
      <c r="AX55" s="755"/>
      <c r="AY55" s="1589">
        <f t="shared" si="0"/>
        <v>0</v>
      </c>
      <c r="AZ55" s="1525"/>
      <c r="BA55" s="1525"/>
      <c r="BB55" s="1515">
        <f t="shared" si="1"/>
        <v>0</v>
      </c>
      <c r="BC55" s="1515"/>
      <c r="BD55" s="1515"/>
      <c r="BE55" s="1611"/>
      <c r="BF55" s="1612"/>
      <c r="BG55" s="1613"/>
      <c r="BH55" s="1614"/>
      <c r="BI55" s="1615"/>
      <c r="BJ55" s="1616"/>
      <c r="BK55" s="1517"/>
      <c r="BL55" s="1517"/>
      <c r="BM55" s="1517"/>
      <c r="BN55" s="1518"/>
      <c r="CE55" s="428"/>
      <c r="CF55" s="428"/>
      <c r="CG55" s="428"/>
    </row>
    <row r="56" spans="2:85" ht="21" customHeight="1">
      <c r="B56" s="1563"/>
      <c r="C56" s="1586"/>
      <c r="D56" s="1588"/>
      <c r="E56" s="1520"/>
      <c r="F56" s="1520"/>
      <c r="G56" s="1520"/>
      <c r="H56" s="1520"/>
      <c r="I56" s="1520"/>
      <c r="J56" s="1520"/>
      <c r="K56" s="1520"/>
      <c r="L56" s="1520"/>
      <c r="M56" s="1520"/>
      <c r="N56" s="1520"/>
      <c r="O56" s="1520"/>
      <c r="P56" s="1521"/>
      <c r="Q56" s="1522"/>
      <c r="R56" s="1522"/>
      <c r="S56" s="1522"/>
      <c r="T56" s="1522"/>
      <c r="U56" s="1522"/>
      <c r="V56" s="1523"/>
      <c r="W56" s="753"/>
      <c r="X56" s="754"/>
      <c r="Y56" s="754"/>
      <c r="Z56" s="754"/>
      <c r="AA56" s="754"/>
      <c r="AB56" s="754"/>
      <c r="AC56" s="755"/>
      <c r="AD56" s="753"/>
      <c r="AE56" s="754"/>
      <c r="AF56" s="754"/>
      <c r="AG56" s="754"/>
      <c r="AH56" s="754"/>
      <c r="AI56" s="754"/>
      <c r="AJ56" s="755"/>
      <c r="AK56" s="753"/>
      <c r="AL56" s="754"/>
      <c r="AM56" s="754"/>
      <c r="AN56" s="754"/>
      <c r="AO56" s="754"/>
      <c r="AP56" s="754"/>
      <c r="AQ56" s="755"/>
      <c r="AR56" s="753"/>
      <c r="AS56" s="754"/>
      <c r="AT56" s="754"/>
      <c r="AU56" s="754"/>
      <c r="AV56" s="754"/>
      <c r="AW56" s="754"/>
      <c r="AX56" s="755"/>
      <c r="AY56" s="1589">
        <f t="shared" si="0"/>
        <v>0</v>
      </c>
      <c r="AZ56" s="1525"/>
      <c r="BA56" s="1525"/>
      <c r="BB56" s="1515">
        <f t="shared" si="1"/>
        <v>0</v>
      </c>
      <c r="BC56" s="1515"/>
      <c r="BD56" s="1515"/>
      <c r="BE56" s="1611"/>
      <c r="BF56" s="1612"/>
      <c r="BG56" s="1613"/>
      <c r="BH56" s="1614"/>
      <c r="BI56" s="1615"/>
      <c r="BJ56" s="1616"/>
      <c r="BK56" s="1517"/>
      <c r="BL56" s="1517"/>
      <c r="BM56" s="1517"/>
      <c r="BN56" s="1518"/>
      <c r="CE56" s="428"/>
      <c r="CF56" s="428"/>
      <c r="CG56" s="428"/>
    </row>
    <row r="57" spans="2:85" ht="21" customHeight="1" thickBot="1">
      <c r="B57" s="1563"/>
      <c r="C57" s="1587"/>
      <c r="D57" s="1593"/>
      <c r="E57" s="1594"/>
      <c r="F57" s="1594"/>
      <c r="G57" s="1594"/>
      <c r="H57" s="1594"/>
      <c r="I57" s="1594"/>
      <c r="J57" s="1514"/>
      <c r="K57" s="1514"/>
      <c r="L57" s="1514"/>
      <c r="M57" s="1514"/>
      <c r="N57" s="1514"/>
      <c r="O57" s="1514"/>
      <c r="P57" s="1526"/>
      <c r="Q57" s="1527"/>
      <c r="R57" s="1527"/>
      <c r="S57" s="1527"/>
      <c r="T57" s="1527"/>
      <c r="U57" s="1527"/>
      <c r="V57" s="1528"/>
      <c r="W57" s="761"/>
      <c r="X57" s="762"/>
      <c r="Y57" s="762"/>
      <c r="Z57" s="762"/>
      <c r="AA57" s="762"/>
      <c r="AB57" s="762"/>
      <c r="AC57" s="763"/>
      <c r="AD57" s="761"/>
      <c r="AE57" s="762"/>
      <c r="AF57" s="762"/>
      <c r="AG57" s="762"/>
      <c r="AH57" s="762"/>
      <c r="AI57" s="762"/>
      <c r="AJ57" s="763"/>
      <c r="AK57" s="761"/>
      <c r="AL57" s="762"/>
      <c r="AM57" s="762"/>
      <c r="AN57" s="762"/>
      <c r="AO57" s="762"/>
      <c r="AP57" s="762"/>
      <c r="AQ57" s="763"/>
      <c r="AR57" s="761"/>
      <c r="AS57" s="762"/>
      <c r="AT57" s="762"/>
      <c r="AU57" s="762"/>
      <c r="AV57" s="762"/>
      <c r="AW57" s="762"/>
      <c r="AX57" s="763"/>
      <c r="AY57" s="1595">
        <f t="shared" si="0"/>
        <v>0</v>
      </c>
      <c r="AZ57" s="1530"/>
      <c r="BA57" s="1530"/>
      <c r="BB57" s="1531">
        <f t="shared" si="1"/>
        <v>0</v>
      </c>
      <c r="BC57" s="1531"/>
      <c r="BD57" s="1531"/>
      <c r="BE57" s="1611"/>
      <c r="BF57" s="1612"/>
      <c r="BG57" s="1613"/>
      <c r="BH57" s="1614"/>
      <c r="BI57" s="1615"/>
      <c r="BJ57" s="1616"/>
      <c r="BK57" s="1502"/>
      <c r="BL57" s="1502"/>
      <c r="BM57" s="1502"/>
      <c r="BN57" s="1503"/>
    </row>
    <row r="58" spans="2:85" ht="21" customHeight="1" thickBot="1">
      <c r="B58" s="1563"/>
      <c r="C58" s="1504" t="s">
        <v>577</v>
      </c>
      <c r="D58" s="1505"/>
      <c r="E58" s="1505"/>
      <c r="F58" s="1505"/>
      <c r="G58" s="1505"/>
      <c r="H58" s="1505"/>
      <c r="I58" s="1505"/>
      <c r="J58" s="1505"/>
      <c r="K58" s="1505"/>
      <c r="L58" s="1505"/>
      <c r="M58" s="1505"/>
      <c r="N58" s="1505"/>
      <c r="O58" s="1505"/>
      <c r="P58" s="1505"/>
      <c r="Q58" s="1505"/>
      <c r="R58" s="1505"/>
      <c r="S58" s="1505"/>
      <c r="T58" s="1505"/>
      <c r="U58" s="1505"/>
      <c r="V58" s="1506"/>
      <c r="W58" s="435">
        <f t="shared" ref="W58:AX58" si="2">SUM(W43:W57)</f>
        <v>0</v>
      </c>
      <c r="X58" s="434">
        <f t="shared" si="2"/>
        <v>0</v>
      </c>
      <c r="Y58" s="434">
        <f t="shared" si="2"/>
        <v>0</v>
      </c>
      <c r="Z58" s="434">
        <f t="shared" si="2"/>
        <v>0</v>
      </c>
      <c r="AA58" s="434">
        <f t="shared" si="2"/>
        <v>0</v>
      </c>
      <c r="AB58" s="434">
        <f t="shared" si="2"/>
        <v>0</v>
      </c>
      <c r="AC58" s="433">
        <f t="shared" si="2"/>
        <v>0</v>
      </c>
      <c r="AD58" s="435">
        <f t="shared" si="2"/>
        <v>0</v>
      </c>
      <c r="AE58" s="434">
        <f t="shared" si="2"/>
        <v>0</v>
      </c>
      <c r="AF58" s="434">
        <f t="shared" si="2"/>
        <v>0</v>
      </c>
      <c r="AG58" s="434">
        <f t="shared" si="2"/>
        <v>0</v>
      </c>
      <c r="AH58" s="434">
        <f t="shared" si="2"/>
        <v>0</v>
      </c>
      <c r="AI58" s="434">
        <f t="shared" si="2"/>
        <v>0</v>
      </c>
      <c r="AJ58" s="433">
        <f t="shared" si="2"/>
        <v>0</v>
      </c>
      <c r="AK58" s="435">
        <f t="shared" si="2"/>
        <v>0</v>
      </c>
      <c r="AL58" s="434">
        <f t="shared" si="2"/>
        <v>0</v>
      </c>
      <c r="AM58" s="434">
        <f t="shared" si="2"/>
        <v>0</v>
      </c>
      <c r="AN58" s="434">
        <f t="shared" si="2"/>
        <v>0</v>
      </c>
      <c r="AO58" s="434">
        <f t="shared" si="2"/>
        <v>0</v>
      </c>
      <c r="AP58" s="434">
        <f t="shared" si="2"/>
        <v>0</v>
      </c>
      <c r="AQ58" s="433">
        <f t="shared" si="2"/>
        <v>0</v>
      </c>
      <c r="AR58" s="435">
        <f t="shared" si="2"/>
        <v>0</v>
      </c>
      <c r="AS58" s="434">
        <f t="shared" si="2"/>
        <v>0</v>
      </c>
      <c r="AT58" s="434">
        <f t="shared" si="2"/>
        <v>0</v>
      </c>
      <c r="AU58" s="434">
        <f t="shared" si="2"/>
        <v>0</v>
      </c>
      <c r="AV58" s="434">
        <f t="shared" si="2"/>
        <v>0</v>
      </c>
      <c r="AW58" s="434">
        <f t="shared" si="2"/>
        <v>0</v>
      </c>
      <c r="AX58" s="433">
        <f t="shared" si="2"/>
        <v>0</v>
      </c>
      <c r="AY58" s="1569">
        <f>SUM(AY37:BA53)</f>
        <v>0</v>
      </c>
      <c r="AZ58" s="1570"/>
      <c r="BA58" s="1570"/>
      <c r="BB58" s="1571">
        <f>SUM($BB$43:$BD$57)</f>
        <v>0</v>
      </c>
      <c r="BC58" s="1571"/>
      <c r="BD58" s="1571"/>
      <c r="BE58" s="1590" t="e">
        <f>SUM(BE43:BG57)</f>
        <v>#DIV/0!</v>
      </c>
      <c r="BF58" s="1590"/>
      <c r="BG58" s="1590"/>
      <c r="BH58" s="1591">
        <f>SUM(BH43:BJ57)</f>
        <v>0</v>
      </c>
      <c r="BI58" s="1592"/>
      <c r="BJ58" s="1592"/>
      <c r="BK58" s="1577"/>
      <c r="BL58" s="1577"/>
      <c r="BM58" s="1577"/>
      <c r="BN58" s="1578"/>
    </row>
    <row r="59" spans="2:85" ht="21" customHeight="1" thickBot="1">
      <c r="B59" s="1675"/>
      <c r="C59" s="1504" t="s">
        <v>594</v>
      </c>
      <c r="D59" s="1505"/>
      <c r="E59" s="1505"/>
      <c r="F59" s="1505"/>
      <c r="G59" s="1505"/>
      <c r="H59" s="1505"/>
      <c r="I59" s="1505"/>
      <c r="J59" s="1505"/>
      <c r="K59" s="1505"/>
      <c r="L59" s="1505"/>
      <c r="M59" s="1505"/>
      <c r="N59" s="1505"/>
      <c r="O59" s="1505"/>
      <c r="P59" s="1505"/>
      <c r="Q59" s="1505"/>
      <c r="R59" s="1505"/>
      <c r="S59" s="1505"/>
      <c r="T59" s="1505"/>
      <c r="U59" s="1505"/>
      <c r="V59" s="1506"/>
      <c r="W59" s="464">
        <f t="shared" ref="W59:AM59" si="3">SUM(W37:W54)</f>
        <v>0</v>
      </c>
      <c r="X59" s="463">
        <f t="shared" si="3"/>
        <v>0</v>
      </c>
      <c r="Y59" s="463">
        <f t="shared" si="3"/>
        <v>0</v>
      </c>
      <c r="Z59" s="463">
        <f t="shared" si="3"/>
        <v>0</v>
      </c>
      <c r="AA59" s="463">
        <f t="shared" si="3"/>
        <v>0</v>
      </c>
      <c r="AB59" s="463">
        <f t="shared" si="3"/>
        <v>0</v>
      </c>
      <c r="AC59" s="462">
        <f t="shared" si="3"/>
        <v>0</v>
      </c>
      <c r="AD59" s="464">
        <f t="shared" si="3"/>
        <v>0</v>
      </c>
      <c r="AE59" s="463">
        <f t="shared" si="3"/>
        <v>0</v>
      </c>
      <c r="AF59" s="463">
        <f t="shared" si="3"/>
        <v>0</v>
      </c>
      <c r="AG59" s="463">
        <f t="shared" si="3"/>
        <v>0</v>
      </c>
      <c r="AH59" s="463">
        <f t="shared" si="3"/>
        <v>0</v>
      </c>
      <c r="AI59" s="463">
        <f t="shared" si="3"/>
        <v>0</v>
      </c>
      <c r="AJ59" s="462">
        <f t="shared" si="3"/>
        <v>0</v>
      </c>
      <c r="AK59" s="464">
        <f t="shared" si="3"/>
        <v>0</v>
      </c>
      <c r="AL59" s="463">
        <f t="shared" si="3"/>
        <v>0</v>
      </c>
      <c r="AM59" s="463">
        <f t="shared" si="3"/>
        <v>0</v>
      </c>
      <c r="AN59" s="463">
        <f>SUM(AN37:AN55)</f>
        <v>0</v>
      </c>
      <c r="AO59" s="463">
        <f t="shared" ref="AO59:AX59" si="4">SUM(AO37:AO54)</f>
        <v>0</v>
      </c>
      <c r="AP59" s="463">
        <f t="shared" si="4"/>
        <v>0</v>
      </c>
      <c r="AQ59" s="462">
        <f t="shared" si="4"/>
        <v>0</v>
      </c>
      <c r="AR59" s="464">
        <f t="shared" si="4"/>
        <v>0</v>
      </c>
      <c r="AS59" s="463">
        <f t="shared" si="4"/>
        <v>0</v>
      </c>
      <c r="AT59" s="463">
        <f t="shared" si="4"/>
        <v>0</v>
      </c>
      <c r="AU59" s="463">
        <f t="shared" si="4"/>
        <v>0</v>
      </c>
      <c r="AV59" s="463">
        <f t="shared" si="4"/>
        <v>0</v>
      </c>
      <c r="AW59" s="463">
        <f t="shared" si="4"/>
        <v>0</v>
      </c>
      <c r="AX59" s="462">
        <f t="shared" si="4"/>
        <v>0</v>
      </c>
      <c r="AY59" s="1569">
        <f>SUM(AY38:BA54)</f>
        <v>0</v>
      </c>
      <c r="AZ59" s="1570"/>
      <c r="BA59" s="1570"/>
      <c r="BB59" s="1571">
        <f>SUM($BB$37:$BD$57)</f>
        <v>0</v>
      </c>
      <c r="BC59" s="1571"/>
      <c r="BD59" s="1571"/>
      <c r="BE59" s="1572"/>
      <c r="BF59" s="1573"/>
      <c r="BG59" s="1574"/>
      <c r="BH59" s="1575"/>
      <c r="BI59" s="1576"/>
      <c r="BJ59" s="1576"/>
      <c r="BK59" s="1577"/>
      <c r="BL59" s="1577"/>
      <c r="BM59" s="1577"/>
      <c r="BN59" s="1578"/>
    </row>
    <row r="60" spans="2:85" ht="21" customHeight="1" thickBot="1">
      <c r="B60" s="432" t="s">
        <v>576</v>
      </c>
      <c r="C60" s="9"/>
      <c r="D60" s="194"/>
      <c r="E60" s="199"/>
      <c r="F60" s="199"/>
      <c r="G60" s="199"/>
      <c r="H60" s="199"/>
      <c r="I60" s="199"/>
      <c r="J60" s="199"/>
      <c r="K60" s="199"/>
      <c r="L60" s="199"/>
      <c r="M60" s="199"/>
      <c r="N60" s="199"/>
      <c r="O60" s="199"/>
      <c r="P60" s="199"/>
      <c r="Q60" s="199"/>
      <c r="R60" s="199"/>
      <c r="S60" s="199"/>
      <c r="T60" s="199"/>
      <c r="U60" s="199"/>
      <c r="V60" s="199"/>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0"/>
      <c r="AY60" s="1541"/>
      <c r="AZ60" s="1542"/>
      <c r="BA60" s="1542"/>
      <c r="BB60" s="1542"/>
      <c r="BC60" s="1542"/>
      <c r="BD60" s="1542"/>
      <c r="BE60" s="1542"/>
      <c r="BF60" s="1542"/>
      <c r="BG60" s="1542"/>
      <c r="BH60" s="1542"/>
      <c r="BI60" s="1542"/>
      <c r="BJ60" s="1542"/>
      <c r="BK60" s="1542"/>
      <c r="BL60" s="1542"/>
      <c r="BM60" s="1542"/>
      <c r="BN60" s="1543"/>
    </row>
    <row r="61" spans="2:85" ht="21" customHeight="1">
      <c r="G61" s="2"/>
    </row>
    <row r="62" spans="2:85" ht="21" customHeight="1" thickBot="1">
      <c r="B62" s="461" t="s">
        <v>593</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270"/>
      <c r="BB62" s="12"/>
      <c r="BC62" s="270"/>
      <c r="BD62" s="270"/>
      <c r="BE62" s="12"/>
      <c r="BF62" s="270"/>
      <c r="BG62" s="12"/>
      <c r="BH62" s="12"/>
      <c r="BI62" s="12"/>
      <c r="BJ62" s="12"/>
      <c r="BK62" s="12"/>
      <c r="BL62" s="12"/>
      <c r="BM62" s="12"/>
      <c r="BN62" s="12"/>
    </row>
    <row r="63" spans="2:85" ht="21" customHeight="1" thickBot="1">
      <c r="B63" s="1544"/>
      <c r="C63" s="460"/>
      <c r="D63" s="1546" t="s">
        <v>90</v>
      </c>
      <c r="E63" s="1546"/>
      <c r="F63" s="1546"/>
      <c r="G63" s="1546"/>
      <c r="H63" s="1546"/>
      <c r="I63" s="1547"/>
      <c r="J63" s="1550" t="s">
        <v>592</v>
      </c>
      <c r="K63" s="1551"/>
      <c r="L63" s="1551"/>
      <c r="M63" s="1551"/>
      <c r="N63" s="1551"/>
      <c r="O63" s="1552"/>
      <c r="P63" s="1556" t="s">
        <v>10</v>
      </c>
      <c r="Q63" s="1546"/>
      <c r="R63" s="1546"/>
      <c r="S63" s="1546"/>
      <c r="T63" s="1546"/>
      <c r="U63" s="1546"/>
      <c r="V63" s="1557"/>
      <c r="W63" s="1560" t="s">
        <v>591</v>
      </c>
      <c r="X63" s="1537"/>
      <c r="Y63" s="1537"/>
      <c r="Z63" s="1537"/>
      <c r="AA63" s="1537"/>
      <c r="AB63" s="1537"/>
      <c r="AC63" s="1538"/>
      <c r="AD63" s="1560" t="s">
        <v>590</v>
      </c>
      <c r="AE63" s="1537"/>
      <c r="AF63" s="1537"/>
      <c r="AG63" s="1537"/>
      <c r="AH63" s="1537"/>
      <c r="AI63" s="1537"/>
      <c r="AJ63" s="1538"/>
      <c r="AK63" s="1560" t="s">
        <v>589</v>
      </c>
      <c r="AL63" s="1537"/>
      <c r="AM63" s="1537"/>
      <c r="AN63" s="1537"/>
      <c r="AO63" s="1537"/>
      <c r="AP63" s="1537"/>
      <c r="AQ63" s="1538"/>
      <c r="AR63" s="1544" t="s">
        <v>588</v>
      </c>
      <c r="AS63" s="1546"/>
      <c r="AT63" s="1546"/>
      <c r="AU63" s="1546"/>
      <c r="AV63" s="1546"/>
      <c r="AW63" s="1546"/>
      <c r="AX63" s="1546"/>
      <c r="AY63" s="1561" t="s">
        <v>587</v>
      </c>
      <c r="AZ63" s="1535"/>
      <c r="BA63" s="1535"/>
      <c r="BB63" s="1535" t="s">
        <v>586</v>
      </c>
      <c r="BC63" s="1535"/>
      <c r="BD63" s="1535"/>
      <c r="BE63" s="1535" t="s">
        <v>585</v>
      </c>
      <c r="BF63" s="1535"/>
      <c r="BG63" s="1535"/>
      <c r="BH63" s="1535"/>
      <c r="BI63" s="1535"/>
      <c r="BJ63" s="1535"/>
      <c r="BK63" s="1537" t="s">
        <v>584</v>
      </c>
      <c r="BL63" s="1537"/>
      <c r="BM63" s="1537"/>
      <c r="BN63" s="1538"/>
    </row>
    <row r="64" spans="2:85" ht="21" customHeight="1" thickBot="1">
      <c r="B64" s="1545"/>
      <c r="C64" s="459"/>
      <c r="D64" s="1548"/>
      <c r="E64" s="1548"/>
      <c r="F64" s="1548"/>
      <c r="G64" s="1548"/>
      <c r="H64" s="1548"/>
      <c r="I64" s="1549"/>
      <c r="J64" s="1553"/>
      <c r="K64" s="1554"/>
      <c r="L64" s="1554"/>
      <c r="M64" s="1554"/>
      <c r="N64" s="1554"/>
      <c r="O64" s="1555"/>
      <c r="P64" s="1558"/>
      <c r="Q64" s="1548"/>
      <c r="R64" s="1548"/>
      <c r="S64" s="1548"/>
      <c r="T64" s="1548"/>
      <c r="U64" s="1548"/>
      <c r="V64" s="1559"/>
      <c r="W64" s="458" t="s">
        <v>583</v>
      </c>
      <c r="X64" s="457" t="s">
        <v>582</v>
      </c>
      <c r="Y64" s="457" t="s">
        <v>581</v>
      </c>
      <c r="Z64" s="457" t="s">
        <v>580</v>
      </c>
      <c r="AA64" s="457" t="s">
        <v>579</v>
      </c>
      <c r="AB64" s="457" t="s">
        <v>578</v>
      </c>
      <c r="AC64" s="456" t="s">
        <v>0</v>
      </c>
      <c r="AD64" s="458" t="s">
        <v>583</v>
      </c>
      <c r="AE64" s="457" t="s">
        <v>582</v>
      </c>
      <c r="AF64" s="457" t="s">
        <v>581</v>
      </c>
      <c r="AG64" s="457" t="s">
        <v>580</v>
      </c>
      <c r="AH64" s="457" t="s">
        <v>579</v>
      </c>
      <c r="AI64" s="457" t="s">
        <v>578</v>
      </c>
      <c r="AJ64" s="456" t="s">
        <v>0</v>
      </c>
      <c r="AK64" s="458" t="s">
        <v>583</v>
      </c>
      <c r="AL64" s="457" t="s">
        <v>582</v>
      </c>
      <c r="AM64" s="457" t="s">
        <v>581</v>
      </c>
      <c r="AN64" s="457" t="s">
        <v>580</v>
      </c>
      <c r="AO64" s="457" t="s">
        <v>579</v>
      </c>
      <c r="AP64" s="457" t="s">
        <v>578</v>
      </c>
      <c r="AQ64" s="456" t="s">
        <v>0</v>
      </c>
      <c r="AR64" s="455" t="s">
        <v>583</v>
      </c>
      <c r="AS64" s="454" t="s">
        <v>582</v>
      </c>
      <c r="AT64" s="454" t="s">
        <v>581</v>
      </c>
      <c r="AU64" s="454" t="s">
        <v>580</v>
      </c>
      <c r="AV64" s="454" t="s">
        <v>579</v>
      </c>
      <c r="AW64" s="454" t="s">
        <v>578</v>
      </c>
      <c r="AX64" s="453" t="s">
        <v>0</v>
      </c>
      <c r="AY64" s="1562"/>
      <c r="AZ64" s="1536"/>
      <c r="BA64" s="1536"/>
      <c r="BB64" s="1536"/>
      <c r="BC64" s="1536"/>
      <c r="BD64" s="1536"/>
      <c r="BE64" s="1536"/>
      <c r="BF64" s="1536"/>
      <c r="BG64" s="1536"/>
      <c r="BH64" s="1536"/>
      <c r="BI64" s="1536"/>
      <c r="BJ64" s="1536"/>
      <c r="BK64" s="1539"/>
      <c r="BL64" s="1539"/>
      <c r="BM64" s="1539"/>
      <c r="BN64" s="1540"/>
    </row>
    <row r="65" spans="2:66" ht="21" customHeight="1">
      <c r="B65" s="1563"/>
      <c r="C65" s="1564" t="s">
        <v>552</v>
      </c>
      <c r="D65" s="1565"/>
      <c r="E65" s="1566"/>
      <c r="F65" s="1566"/>
      <c r="G65" s="1566"/>
      <c r="H65" s="1566"/>
      <c r="I65" s="1566"/>
      <c r="J65" s="1566"/>
      <c r="K65" s="1566"/>
      <c r="L65" s="1566"/>
      <c r="M65" s="1566"/>
      <c r="N65" s="1566"/>
      <c r="O65" s="1566"/>
      <c r="P65" s="1567"/>
      <c r="Q65" s="1567"/>
      <c r="R65" s="1567"/>
      <c r="S65" s="1567"/>
      <c r="T65" s="1567"/>
      <c r="U65" s="1567"/>
      <c r="V65" s="1568"/>
      <c r="W65" s="759"/>
      <c r="X65" s="751"/>
      <c r="Y65" s="751"/>
      <c r="Z65" s="751"/>
      <c r="AA65" s="751"/>
      <c r="AB65" s="751"/>
      <c r="AC65" s="752"/>
      <c r="AD65" s="750"/>
      <c r="AE65" s="751"/>
      <c r="AF65" s="751"/>
      <c r="AG65" s="751"/>
      <c r="AH65" s="751"/>
      <c r="AI65" s="751"/>
      <c r="AJ65" s="752"/>
      <c r="AK65" s="750"/>
      <c r="AL65" s="751"/>
      <c r="AM65" s="751"/>
      <c r="AN65" s="751"/>
      <c r="AO65" s="751"/>
      <c r="AP65" s="751"/>
      <c r="AQ65" s="752"/>
      <c r="AR65" s="750"/>
      <c r="AS65" s="751"/>
      <c r="AT65" s="751"/>
      <c r="AU65" s="751"/>
      <c r="AV65" s="751"/>
      <c r="AW65" s="751"/>
      <c r="AX65" s="752"/>
      <c r="AY65" s="1579">
        <f t="shared" ref="AY65:AY72" si="5">SUM(W65:AX65)</f>
        <v>0</v>
      </c>
      <c r="AZ65" s="1580"/>
      <c r="BA65" s="1580"/>
      <c r="BB65" s="1581">
        <f t="shared" ref="BB65:BB72" si="6">AY65/4</f>
        <v>0</v>
      </c>
      <c r="BC65" s="1581"/>
      <c r="BD65" s="1582"/>
      <c r="BE65" s="1496">
        <f>ROUNDDOWN(SUM($BB$65:$BD$72)/40,1)</f>
        <v>0</v>
      </c>
      <c r="BF65" s="1496"/>
      <c r="BG65" s="1496"/>
      <c r="BH65" s="1496"/>
      <c r="BI65" s="1496"/>
      <c r="BJ65" s="1496"/>
      <c r="BK65" s="1583"/>
      <c r="BL65" s="1583"/>
      <c r="BM65" s="1583"/>
      <c r="BN65" s="1584"/>
    </row>
    <row r="66" spans="2:66" ht="21" customHeight="1">
      <c r="B66" s="1563"/>
      <c r="C66" s="1563"/>
      <c r="D66" s="1519"/>
      <c r="E66" s="1520"/>
      <c r="F66" s="1520"/>
      <c r="G66" s="1520"/>
      <c r="H66" s="1520"/>
      <c r="I66" s="1520"/>
      <c r="J66" s="1520"/>
      <c r="K66" s="1520"/>
      <c r="L66" s="1520"/>
      <c r="M66" s="1520"/>
      <c r="N66" s="1520"/>
      <c r="O66" s="1520"/>
      <c r="P66" s="1533"/>
      <c r="Q66" s="1533"/>
      <c r="R66" s="1533"/>
      <c r="S66" s="1533"/>
      <c r="T66" s="1533"/>
      <c r="U66" s="1533"/>
      <c r="V66" s="1534"/>
      <c r="W66" s="760"/>
      <c r="X66" s="754"/>
      <c r="Y66" s="754"/>
      <c r="Z66" s="754"/>
      <c r="AA66" s="754"/>
      <c r="AB66" s="754"/>
      <c r="AC66" s="755"/>
      <c r="AD66" s="753"/>
      <c r="AE66" s="754"/>
      <c r="AF66" s="754"/>
      <c r="AG66" s="754"/>
      <c r="AH66" s="754"/>
      <c r="AI66" s="754"/>
      <c r="AJ66" s="755"/>
      <c r="AK66" s="753"/>
      <c r="AL66" s="754"/>
      <c r="AM66" s="754"/>
      <c r="AN66" s="754"/>
      <c r="AO66" s="754"/>
      <c r="AP66" s="754"/>
      <c r="AQ66" s="755"/>
      <c r="AR66" s="760"/>
      <c r="AS66" s="754"/>
      <c r="AT66" s="754"/>
      <c r="AU66" s="754"/>
      <c r="AV66" s="754"/>
      <c r="AW66" s="754"/>
      <c r="AX66" s="755"/>
      <c r="AY66" s="1524">
        <f t="shared" si="5"/>
        <v>0</v>
      </c>
      <c r="AZ66" s="1525"/>
      <c r="BA66" s="1525"/>
      <c r="BB66" s="1515">
        <f t="shared" si="6"/>
        <v>0</v>
      </c>
      <c r="BC66" s="1515"/>
      <c r="BD66" s="1516"/>
      <c r="BE66" s="1497"/>
      <c r="BF66" s="1497"/>
      <c r="BG66" s="1497"/>
      <c r="BH66" s="1497"/>
      <c r="BI66" s="1497"/>
      <c r="BJ66" s="1497"/>
      <c r="BK66" s="1517"/>
      <c r="BL66" s="1517"/>
      <c r="BM66" s="1517"/>
      <c r="BN66" s="1518"/>
    </row>
    <row r="67" spans="2:66" ht="21" customHeight="1">
      <c r="B67" s="1563"/>
      <c r="C67" s="1563"/>
      <c r="D67" s="1519"/>
      <c r="E67" s="1520"/>
      <c r="F67" s="1520"/>
      <c r="G67" s="1520"/>
      <c r="H67" s="1520"/>
      <c r="I67" s="1520"/>
      <c r="J67" s="1520"/>
      <c r="K67" s="1520"/>
      <c r="L67" s="1520"/>
      <c r="M67" s="1520"/>
      <c r="N67" s="1520"/>
      <c r="O67" s="1520"/>
      <c r="P67" s="1533"/>
      <c r="Q67" s="1533"/>
      <c r="R67" s="1533"/>
      <c r="S67" s="1533"/>
      <c r="T67" s="1533"/>
      <c r="U67" s="1533"/>
      <c r="V67" s="1534"/>
      <c r="W67" s="768"/>
      <c r="X67" s="766"/>
      <c r="Y67" s="766"/>
      <c r="Z67" s="766"/>
      <c r="AA67" s="766"/>
      <c r="AB67" s="766"/>
      <c r="AC67" s="767"/>
      <c r="AD67" s="765"/>
      <c r="AE67" s="766"/>
      <c r="AF67" s="766"/>
      <c r="AG67" s="766"/>
      <c r="AH67" s="766"/>
      <c r="AI67" s="766"/>
      <c r="AJ67" s="767"/>
      <c r="AK67" s="765"/>
      <c r="AL67" s="766"/>
      <c r="AM67" s="766"/>
      <c r="AN67" s="766"/>
      <c r="AO67" s="766"/>
      <c r="AP67" s="766"/>
      <c r="AQ67" s="767"/>
      <c r="AR67" s="765"/>
      <c r="AS67" s="766"/>
      <c r="AT67" s="766"/>
      <c r="AU67" s="766"/>
      <c r="AV67" s="766"/>
      <c r="AW67" s="766"/>
      <c r="AX67" s="767"/>
      <c r="AY67" s="1524">
        <f t="shared" si="5"/>
        <v>0</v>
      </c>
      <c r="AZ67" s="1525"/>
      <c r="BA67" s="1525"/>
      <c r="BB67" s="1515">
        <f t="shared" si="6"/>
        <v>0</v>
      </c>
      <c r="BC67" s="1515"/>
      <c r="BD67" s="1516"/>
      <c r="BE67" s="1497"/>
      <c r="BF67" s="1497"/>
      <c r="BG67" s="1497"/>
      <c r="BH67" s="1497"/>
      <c r="BI67" s="1497"/>
      <c r="BJ67" s="1497"/>
      <c r="BK67" s="1517"/>
      <c r="BL67" s="1517"/>
      <c r="BM67" s="1517"/>
      <c r="BN67" s="1518"/>
    </row>
    <row r="68" spans="2:66" ht="21" customHeight="1">
      <c r="B68" s="1563"/>
      <c r="C68" s="1563"/>
      <c r="D68" s="1519"/>
      <c r="E68" s="1520"/>
      <c r="F68" s="1520"/>
      <c r="G68" s="1520"/>
      <c r="H68" s="1520"/>
      <c r="I68" s="1520"/>
      <c r="J68" s="1520"/>
      <c r="K68" s="1520"/>
      <c r="L68" s="1520"/>
      <c r="M68" s="1520"/>
      <c r="N68" s="1520"/>
      <c r="O68" s="1520"/>
      <c r="P68" s="1521"/>
      <c r="Q68" s="1522"/>
      <c r="R68" s="1522"/>
      <c r="S68" s="1522"/>
      <c r="T68" s="1522"/>
      <c r="U68" s="1522"/>
      <c r="V68" s="1523"/>
      <c r="W68" s="760"/>
      <c r="X68" s="754"/>
      <c r="Y68" s="754"/>
      <c r="Z68" s="766"/>
      <c r="AA68" s="766"/>
      <c r="AB68" s="754"/>
      <c r="AC68" s="755"/>
      <c r="AD68" s="753"/>
      <c r="AE68" s="754"/>
      <c r="AF68" s="754"/>
      <c r="AG68" s="766"/>
      <c r="AH68" s="766"/>
      <c r="AI68" s="754"/>
      <c r="AJ68" s="755"/>
      <c r="AK68" s="753"/>
      <c r="AL68" s="754"/>
      <c r="AM68" s="754"/>
      <c r="AN68" s="766"/>
      <c r="AO68" s="766"/>
      <c r="AP68" s="754"/>
      <c r="AQ68" s="755"/>
      <c r="AR68" s="760"/>
      <c r="AS68" s="754"/>
      <c r="AT68" s="754"/>
      <c r="AU68" s="766"/>
      <c r="AV68" s="754"/>
      <c r="AW68" s="754"/>
      <c r="AX68" s="755"/>
      <c r="AY68" s="1524">
        <f t="shared" si="5"/>
        <v>0</v>
      </c>
      <c r="AZ68" s="1525"/>
      <c r="BA68" s="1525"/>
      <c r="BB68" s="1515">
        <f t="shared" si="6"/>
        <v>0</v>
      </c>
      <c r="BC68" s="1515"/>
      <c r="BD68" s="1516"/>
      <c r="BE68" s="1497"/>
      <c r="BF68" s="1497"/>
      <c r="BG68" s="1497"/>
      <c r="BH68" s="1497"/>
      <c r="BI68" s="1497"/>
      <c r="BJ68" s="1497"/>
      <c r="BK68" s="1517"/>
      <c r="BL68" s="1517"/>
      <c r="BM68" s="1517"/>
      <c r="BN68" s="1518"/>
    </row>
    <row r="69" spans="2:66" ht="21" customHeight="1">
      <c r="B69" s="1563"/>
      <c r="C69" s="1563"/>
      <c r="D69" s="1519"/>
      <c r="E69" s="1520"/>
      <c r="F69" s="1520"/>
      <c r="G69" s="1520"/>
      <c r="H69" s="1520"/>
      <c r="I69" s="1520"/>
      <c r="J69" s="1520"/>
      <c r="K69" s="1520"/>
      <c r="L69" s="1520"/>
      <c r="M69" s="1520"/>
      <c r="N69" s="1520"/>
      <c r="O69" s="1520"/>
      <c r="P69" s="1533"/>
      <c r="Q69" s="1533"/>
      <c r="R69" s="1533"/>
      <c r="S69" s="1533"/>
      <c r="T69" s="1533"/>
      <c r="U69" s="1533"/>
      <c r="V69" s="1534"/>
      <c r="W69" s="768"/>
      <c r="X69" s="766"/>
      <c r="Y69" s="766"/>
      <c r="Z69" s="766"/>
      <c r="AA69" s="766"/>
      <c r="AB69" s="766"/>
      <c r="AC69" s="767"/>
      <c r="AD69" s="765"/>
      <c r="AE69" s="766"/>
      <c r="AF69" s="766"/>
      <c r="AG69" s="766"/>
      <c r="AH69" s="766"/>
      <c r="AI69" s="766"/>
      <c r="AJ69" s="767"/>
      <c r="AK69" s="765"/>
      <c r="AL69" s="766"/>
      <c r="AM69" s="766"/>
      <c r="AN69" s="766"/>
      <c r="AO69" s="766"/>
      <c r="AP69" s="766"/>
      <c r="AQ69" s="767"/>
      <c r="AR69" s="765"/>
      <c r="AS69" s="766"/>
      <c r="AT69" s="766"/>
      <c r="AU69" s="766"/>
      <c r="AV69" s="766"/>
      <c r="AW69" s="766"/>
      <c r="AX69" s="767"/>
      <c r="AY69" s="1524">
        <f t="shared" si="5"/>
        <v>0</v>
      </c>
      <c r="AZ69" s="1525"/>
      <c r="BA69" s="1525"/>
      <c r="BB69" s="1515">
        <f t="shared" si="6"/>
        <v>0</v>
      </c>
      <c r="BC69" s="1515"/>
      <c r="BD69" s="1516"/>
      <c r="BE69" s="1497"/>
      <c r="BF69" s="1497"/>
      <c r="BG69" s="1497"/>
      <c r="BH69" s="1497"/>
      <c r="BI69" s="1497"/>
      <c r="BJ69" s="1497"/>
      <c r="BK69" s="1517"/>
      <c r="BL69" s="1517"/>
      <c r="BM69" s="1517"/>
      <c r="BN69" s="1518"/>
    </row>
    <row r="70" spans="2:66" ht="21" customHeight="1">
      <c r="B70" s="1563"/>
      <c r="C70" s="1563"/>
      <c r="D70" s="1519"/>
      <c r="E70" s="1520"/>
      <c r="F70" s="1520"/>
      <c r="G70" s="1520"/>
      <c r="H70" s="1520"/>
      <c r="I70" s="1520"/>
      <c r="J70" s="1520"/>
      <c r="K70" s="1520"/>
      <c r="L70" s="1520"/>
      <c r="M70" s="1520"/>
      <c r="N70" s="1520"/>
      <c r="O70" s="1520"/>
      <c r="P70" s="1521"/>
      <c r="Q70" s="1522"/>
      <c r="R70" s="1522"/>
      <c r="S70" s="1522"/>
      <c r="T70" s="1522"/>
      <c r="U70" s="1522"/>
      <c r="V70" s="1523"/>
      <c r="W70" s="760"/>
      <c r="X70" s="754"/>
      <c r="Y70" s="754"/>
      <c r="Z70" s="754"/>
      <c r="AA70" s="754"/>
      <c r="AB70" s="754"/>
      <c r="AC70" s="769"/>
      <c r="AD70" s="753"/>
      <c r="AE70" s="754"/>
      <c r="AF70" s="754"/>
      <c r="AG70" s="754"/>
      <c r="AH70" s="754"/>
      <c r="AI70" s="754"/>
      <c r="AJ70" s="769"/>
      <c r="AK70" s="753"/>
      <c r="AL70" s="754"/>
      <c r="AM70" s="754"/>
      <c r="AN70" s="754"/>
      <c r="AO70" s="754"/>
      <c r="AP70" s="754"/>
      <c r="AQ70" s="769"/>
      <c r="AR70" s="753"/>
      <c r="AS70" s="754"/>
      <c r="AT70" s="754"/>
      <c r="AU70" s="754"/>
      <c r="AV70" s="754"/>
      <c r="AW70" s="754"/>
      <c r="AX70" s="769"/>
      <c r="AY70" s="1524">
        <f t="shared" si="5"/>
        <v>0</v>
      </c>
      <c r="AZ70" s="1525"/>
      <c r="BA70" s="1525"/>
      <c r="BB70" s="1515">
        <f t="shared" si="6"/>
        <v>0</v>
      </c>
      <c r="BC70" s="1515"/>
      <c r="BD70" s="1516"/>
      <c r="BE70" s="1497"/>
      <c r="BF70" s="1497"/>
      <c r="BG70" s="1497"/>
      <c r="BH70" s="1497"/>
      <c r="BI70" s="1497"/>
      <c r="BJ70" s="1497"/>
      <c r="BK70" s="1517"/>
      <c r="BL70" s="1517"/>
      <c r="BM70" s="1517"/>
      <c r="BN70" s="1518"/>
    </row>
    <row r="71" spans="2:66" ht="21" customHeight="1">
      <c r="B71" s="1563"/>
      <c r="C71" s="1563"/>
      <c r="D71" s="1519"/>
      <c r="E71" s="1520"/>
      <c r="F71" s="1520"/>
      <c r="G71" s="1520"/>
      <c r="H71" s="1520"/>
      <c r="I71" s="1520"/>
      <c r="J71" s="1520"/>
      <c r="K71" s="1520"/>
      <c r="L71" s="1520"/>
      <c r="M71" s="1520"/>
      <c r="N71" s="1520"/>
      <c r="O71" s="1520"/>
      <c r="P71" s="1521"/>
      <c r="Q71" s="1522"/>
      <c r="R71" s="1522"/>
      <c r="S71" s="1522"/>
      <c r="T71" s="1522"/>
      <c r="U71" s="1522"/>
      <c r="V71" s="1523"/>
      <c r="W71" s="760"/>
      <c r="X71" s="754"/>
      <c r="Y71" s="754"/>
      <c r="Z71" s="754"/>
      <c r="AA71" s="754"/>
      <c r="AB71" s="754"/>
      <c r="AC71" s="755"/>
      <c r="AD71" s="753"/>
      <c r="AE71" s="754"/>
      <c r="AF71" s="754"/>
      <c r="AG71" s="754"/>
      <c r="AH71" s="754"/>
      <c r="AI71" s="754"/>
      <c r="AJ71" s="755"/>
      <c r="AK71" s="753"/>
      <c r="AL71" s="754"/>
      <c r="AM71" s="754"/>
      <c r="AN71" s="754"/>
      <c r="AO71" s="754"/>
      <c r="AP71" s="754"/>
      <c r="AQ71" s="755"/>
      <c r="AR71" s="760"/>
      <c r="AS71" s="754"/>
      <c r="AT71" s="754"/>
      <c r="AU71" s="754"/>
      <c r="AV71" s="754"/>
      <c r="AW71" s="754"/>
      <c r="AX71" s="755"/>
      <c r="AY71" s="1524">
        <f t="shared" si="5"/>
        <v>0</v>
      </c>
      <c r="AZ71" s="1525"/>
      <c r="BA71" s="1525"/>
      <c r="BB71" s="1515">
        <f t="shared" si="6"/>
        <v>0</v>
      </c>
      <c r="BC71" s="1515"/>
      <c r="BD71" s="1516"/>
      <c r="BE71" s="1497"/>
      <c r="BF71" s="1497"/>
      <c r="BG71" s="1497"/>
      <c r="BH71" s="1497"/>
      <c r="BI71" s="1497"/>
      <c r="BJ71" s="1497"/>
      <c r="BK71" s="1517"/>
      <c r="BL71" s="1517"/>
      <c r="BM71" s="1517"/>
      <c r="BN71" s="1518"/>
    </row>
    <row r="72" spans="2:66" ht="21" customHeight="1" thickBot="1">
      <c r="B72" s="1563"/>
      <c r="C72" s="1563"/>
      <c r="D72" s="1513"/>
      <c r="E72" s="1514"/>
      <c r="F72" s="1514"/>
      <c r="G72" s="1514"/>
      <c r="H72" s="1514"/>
      <c r="I72" s="1514"/>
      <c r="J72" s="1514"/>
      <c r="K72" s="1514"/>
      <c r="L72" s="1514"/>
      <c r="M72" s="1514"/>
      <c r="N72" s="1514"/>
      <c r="O72" s="1514"/>
      <c r="P72" s="1526"/>
      <c r="Q72" s="1527"/>
      <c r="R72" s="1527"/>
      <c r="S72" s="1527"/>
      <c r="T72" s="1527"/>
      <c r="U72" s="1527"/>
      <c r="V72" s="1528"/>
      <c r="W72" s="764"/>
      <c r="X72" s="762"/>
      <c r="Y72" s="762"/>
      <c r="Z72" s="762"/>
      <c r="AA72" s="762"/>
      <c r="AB72" s="762"/>
      <c r="AC72" s="763"/>
      <c r="AD72" s="761"/>
      <c r="AE72" s="762"/>
      <c r="AF72" s="762"/>
      <c r="AG72" s="762"/>
      <c r="AH72" s="762"/>
      <c r="AI72" s="762"/>
      <c r="AJ72" s="763"/>
      <c r="AK72" s="761"/>
      <c r="AL72" s="762"/>
      <c r="AM72" s="762"/>
      <c r="AN72" s="762"/>
      <c r="AO72" s="762"/>
      <c r="AP72" s="762"/>
      <c r="AQ72" s="763"/>
      <c r="AR72" s="764"/>
      <c r="AS72" s="762"/>
      <c r="AT72" s="762"/>
      <c r="AU72" s="762"/>
      <c r="AV72" s="762"/>
      <c r="AW72" s="762"/>
      <c r="AX72" s="763"/>
      <c r="AY72" s="1529">
        <f t="shared" si="5"/>
        <v>0</v>
      </c>
      <c r="AZ72" s="1530"/>
      <c r="BA72" s="1530"/>
      <c r="BB72" s="1531">
        <f t="shared" si="6"/>
        <v>0</v>
      </c>
      <c r="BC72" s="1531"/>
      <c r="BD72" s="1532"/>
      <c r="BE72" s="1498"/>
      <c r="BF72" s="1498"/>
      <c r="BG72" s="1498"/>
      <c r="BH72" s="1498"/>
      <c r="BI72" s="1498"/>
      <c r="BJ72" s="1498"/>
      <c r="BK72" s="1502"/>
      <c r="BL72" s="1502"/>
      <c r="BM72" s="1502"/>
      <c r="BN72" s="1503"/>
    </row>
    <row r="73" spans="2:66" ht="21" customHeight="1" thickBot="1">
      <c r="B73" s="1563"/>
      <c r="C73" s="1504" t="s">
        <v>577</v>
      </c>
      <c r="D73" s="1505"/>
      <c r="E73" s="1505"/>
      <c r="F73" s="1505"/>
      <c r="G73" s="1505"/>
      <c r="H73" s="1505"/>
      <c r="I73" s="1505"/>
      <c r="J73" s="1505"/>
      <c r="K73" s="1505"/>
      <c r="L73" s="1505"/>
      <c r="M73" s="1505"/>
      <c r="N73" s="1505"/>
      <c r="O73" s="1505"/>
      <c r="P73" s="1505"/>
      <c r="Q73" s="1505"/>
      <c r="R73" s="1505"/>
      <c r="S73" s="1505"/>
      <c r="T73" s="1505"/>
      <c r="U73" s="1505"/>
      <c r="V73" s="1506"/>
      <c r="W73" s="435">
        <f t="shared" ref="W73:AX73" si="7">SUM(W65:W72)</f>
        <v>0</v>
      </c>
      <c r="X73" s="434">
        <f t="shared" si="7"/>
        <v>0</v>
      </c>
      <c r="Y73" s="434">
        <f t="shared" si="7"/>
        <v>0</v>
      </c>
      <c r="Z73" s="434">
        <f t="shared" si="7"/>
        <v>0</v>
      </c>
      <c r="AA73" s="434">
        <f t="shared" si="7"/>
        <v>0</v>
      </c>
      <c r="AB73" s="434">
        <f t="shared" si="7"/>
        <v>0</v>
      </c>
      <c r="AC73" s="433">
        <f t="shared" si="7"/>
        <v>0</v>
      </c>
      <c r="AD73" s="435">
        <f t="shared" si="7"/>
        <v>0</v>
      </c>
      <c r="AE73" s="434">
        <f t="shared" si="7"/>
        <v>0</v>
      </c>
      <c r="AF73" s="434">
        <f t="shared" si="7"/>
        <v>0</v>
      </c>
      <c r="AG73" s="434">
        <f t="shared" si="7"/>
        <v>0</v>
      </c>
      <c r="AH73" s="434">
        <f t="shared" si="7"/>
        <v>0</v>
      </c>
      <c r="AI73" s="434">
        <f t="shared" si="7"/>
        <v>0</v>
      </c>
      <c r="AJ73" s="433">
        <f t="shared" si="7"/>
        <v>0</v>
      </c>
      <c r="AK73" s="435">
        <f t="shared" si="7"/>
        <v>0</v>
      </c>
      <c r="AL73" s="434">
        <f t="shared" si="7"/>
        <v>0</v>
      </c>
      <c r="AM73" s="434">
        <f t="shared" si="7"/>
        <v>0</v>
      </c>
      <c r="AN73" s="434">
        <f t="shared" si="7"/>
        <v>0</v>
      </c>
      <c r="AO73" s="434">
        <f t="shared" si="7"/>
        <v>0</v>
      </c>
      <c r="AP73" s="434">
        <f t="shared" si="7"/>
        <v>0</v>
      </c>
      <c r="AQ73" s="433">
        <f t="shared" si="7"/>
        <v>0</v>
      </c>
      <c r="AR73" s="435">
        <f t="shared" si="7"/>
        <v>0</v>
      </c>
      <c r="AS73" s="434">
        <f t="shared" si="7"/>
        <v>0</v>
      </c>
      <c r="AT73" s="434">
        <f t="shared" si="7"/>
        <v>0</v>
      </c>
      <c r="AU73" s="434">
        <f t="shared" si="7"/>
        <v>0</v>
      </c>
      <c r="AV73" s="434">
        <f t="shared" si="7"/>
        <v>0</v>
      </c>
      <c r="AW73" s="434">
        <f t="shared" si="7"/>
        <v>0</v>
      </c>
      <c r="AX73" s="433">
        <f t="shared" si="7"/>
        <v>0</v>
      </c>
      <c r="AY73" s="1507">
        <f>SUM(AY65:BA72)</f>
        <v>0</v>
      </c>
      <c r="AZ73" s="1508"/>
      <c r="BA73" s="1508"/>
      <c r="BB73" s="1509">
        <f>SUM($BB$65:$BD$72)</f>
        <v>0</v>
      </c>
      <c r="BC73" s="1509"/>
      <c r="BD73" s="1510"/>
      <c r="BE73" s="1493">
        <f>SUM(BE65)</f>
        <v>0</v>
      </c>
      <c r="BF73" s="1494"/>
      <c r="BG73" s="1494"/>
      <c r="BH73" s="1494"/>
      <c r="BI73" s="1494"/>
      <c r="BJ73" s="1495"/>
      <c r="BK73" s="1511"/>
      <c r="BL73" s="1511"/>
      <c r="BM73" s="1511"/>
      <c r="BN73" s="1512"/>
    </row>
    <row r="74" spans="2:66" ht="21" customHeight="1" thickBot="1">
      <c r="B74" s="432" t="s">
        <v>576</v>
      </c>
      <c r="C74" s="9"/>
      <c r="D74" s="194"/>
      <c r="E74" s="199"/>
      <c r="F74" s="199"/>
      <c r="G74" s="199"/>
      <c r="H74" s="199"/>
      <c r="I74" s="199"/>
      <c r="J74" s="199"/>
      <c r="K74" s="199"/>
      <c r="L74" s="199"/>
      <c r="M74" s="199"/>
      <c r="N74" s="199"/>
      <c r="O74" s="199"/>
      <c r="P74" s="199"/>
      <c r="Q74" s="199"/>
      <c r="R74" s="199"/>
      <c r="S74" s="199"/>
      <c r="T74" s="199"/>
      <c r="U74" s="199"/>
      <c r="V74" s="199"/>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0"/>
      <c r="AY74" s="1499">
        <v>40</v>
      </c>
      <c r="AZ74" s="1500"/>
      <c r="BA74" s="1500"/>
      <c r="BB74" s="1500"/>
      <c r="BC74" s="1500"/>
      <c r="BD74" s="1500"/>
      <c r="BE74" s="1500"/>
      <c r="BF74" s="1500"/>
      <c r="BG74" s="1500"/>
      <c r="BH74" s="1500"/>
      <c r="BI74" s="1500"/>
      <c r="BJ74" s="1500"/>
      <c r="BK74" s="1500"/>
      <c r="BL74" s="1500"/>
      <c r="BM74" s="1500"/>
      <c r="BN74" s="1501"/>
    </row>
    <row r="75" spans="2:66" ht="21" customHeight="1">
      <c r="B75" s="2" t="s">
        <v>575</v>
      </c>
    </row>
    <row r="76" spans="2:66" ht="21" customHeight="1">
      <c r="B76" s="2" t="s">
        <v>574</v>
      </c>
      <c r="G76" s="2"/>
    </row>
    <row r="77" spans="2:66" ht="21" customHeight="1">
      <c r="G77" s="2"/>
    </row>
    <row r="88" spans="2:2" ht="21" customHeight="1">
      <c r="B88" s="429" t="s">
        <v>573</v>
      </c>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B37:B59"/>
    <mergeCell ref="D37:I37"/>
    <mergeCell ref="J37:L37"/>
    <mergeCell ref="M37:O37"/>
    <mergeCell ref="P37:V37"/>
    <mergeCell ref="D42:I42"/>
    <mergeCell ref="BB43:BD43"/>
    <mergeCell ref="D45:I45"/>
    <mergeCell ref="J45:L45"/>
    <mergeCell ref="M45:O45"/>
    <mergeCell ref="P45:V45"/>
    <mergeCell ref="AY45:BA45"/>
    <mergeCell ref="BB45:BD45"/>
    <mergeCell ref="BB46:BD46"/>
    <mergeCell ref="C43:C50"/>
    <mergeCell ref="D43:I43"/>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D47:I47"/>
    <mergeCell ref="J47:L47"/>
    <mergeCell ref="M47:O47"/>
    <mergeCell ref="P47:V47"/>
    <mergeCell ref="AY47:BA47"/>
    <mergeCell ref="BB47:BD47"/>
    <mergeCell ref="BK47:BN47"/>
    <mergeCell ref="D46:I46"/>
    <mergeCell ref="J46:L46"/>
    <mergeCell ref="P44:V44"/>
    <mergeCell ref="AY44:BA44"/>
    <mergeCell ref="BB44:BD44"/>
    <mergeCell ref="M46:O46"/>
    <mergeCell ref="P46:V46"/>
    <mergeCell ref="AY46:BA46"/>
    <mergeCell ref="P43:V43"/>
    <mergeCell ref="AY43:BA43"/>
    <mergeCell ref="BK46:BN46"/>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D53:I53"/>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Y65:BA65"/>
    <mergeCell ref="BB65:BD65"/>
    <mergeCell ref="BK65:BN65"/>
    <mergeCell ref="B65:B73"/>
    <mergeCell ref="C65:C72"/>
    <mergeCell ref="D65:I65"/>
    <mergeCell ref="J65:L65"/>
    <mergeCell ref="M65:O65"/>
    <mergeCell ref="P65:V65"/>
    <mergeCell ref="D67:I67"/>
    <mergeCell ref="J67:L67"/>
    <mergeCell ref="M67:O67"/>
    <mergeCell ref="AY60:BN60"/>
    <mergeCell ref="B63:B64"/>
    <mergeCell ref="D63:I64"/>
    <mergeCell ref="J63:O64"/>
    <mergeCell ref="P63:V64"/>
    <mergeCell ref="W63:AC63"/>
    <mergeCell ref="AD63:AJ63"/>
    <mergeCell ref="AK63:AQ63"/>
    <mergeCell ref="AR63:AX63"/>
    <mergeCell ref="AY63:BA64"/>
    <mergeCell ref="BB63:BD64"/>
    <mergeCell ref="BK63:BN64"/>
    <mergeCell ref="BB66:BD66"/>
    <mergeCell ref="BK66:BN66"/>
    <mergeCell ref="BK67:BN67"/>
    <mergeCell ref="BE63:BJ64"/>
    <mergeCell ref="BK68:BN68"/>
    <mergeCell ref="D66:I66"/>
    <mergeCell ref="J66:L66"/>
    <mergeCell ref="M66:O66"/>
    <mergeCell ref="P66:V66"/>
    <mergeCell ref="AY66:BA66"/>
    <mergeCell ref="BB69:BD69"/>
    <mergeCell ref="BK69:BN69"/>
    <mergeCell ref="D68:I68"/>
    <mergeCell ref="J68:L68"/>
    <mergeCell ref="P67:V67"/>
    <mergeCell ref="AY67:BA67"/>
    <mergeCell ref="BB67:BD67"/>
    <mergeCell ref="M68:O68"/>
    <mergeCell ref="P68:V68"/>
    <mergeCell ref="AY68:BA68"/>
    <mergeCell ref="BB68:BD68"/>
    <mergeCell ref="J71:L71"/>
    <mergeCell ref="M71:O71"/>
    <mergeCell ref="P71:V71"/>
    <mergeCell ref="AY71:BA71"/>
    <mergeCell ref="D69:I69"/>
    <mergeCell ref="J69:L69"/>
    <mergeCell ref="M69:O69"/>
    <mergeCell ref="P69:V69"/>
    <mergeCell ref="AY69:BA69"/>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M72:O72"/>
    <mergeCell ref="P72:V72"/>
    <mergeCell ref="AY72:BA72"/>
    <mergeCell ref="BB72:BD72"/>
    <mergeCell ref="BK70:BN70"/>
    <mergeCell ref="D71:I71"/>
  </mergeCells>
  <phoneticPr fontId="2"/>
  <conditionalFormatting sqref="C31:N31 C27:D27 T27 Q27:S28 T28:X28 C28:H29 C30:AG30 AG31 C25:H26 Q25:X26 I25:L29 Y25:AB29 AG25:AG29 BV27:BV28 BV29:BY29 M27:M28 M29:X29 CA29:CD29 CA25:CD26 AC29:AF29 AC25:AF26">
    <cfRule type="expression" dxfId="174" priority="26">
      <formula>COUNTA($D$7)&gt;=1</formula>
    </cfRule>
  </conditionalFormatting>
  <conditionalFormatting sqref="C24:AG24">
    <cfRule type="expression" dxfId="173" priority="32">
      <formula>COUNTA($D$7)&gt;=1</formula>
    </cfRule>
  </conditionalFormatting>
  <conditionalFormatting sqref="C32:AG33">
    <cfRule type="expression" dxfId="172" priority="28">
      <formula>COUNTA($D$7)&gt;=1</formula>
    </cfRule>
  </conditionalFormatting>
  <conditionalFormatting sqref="D5:D7 E16:E17">
    <cfRule type="expression" dxfId="171" priority="41">
      <formula>IF($E$9:$F$9="〇",TRUE,FALSE)</formula>
    </cfRule>
  </conditionalFormatting>
  <conditionalFormatting sqref="D5:D7">
    <cfRule type="expression" dxfId="170" priority="40">
      <formula>IF($E$10:$F$11="〇",TRUE,FALSE)</formula>
    </cfRule>
  </conditionalFormatting>
  <conditionalFormatting sqref="D10">
    <cfRule type="expression" dxfId="169" priority="39">
      <formula>IF($E$9:$F$9="〇",TRUE,FALSE)</formula>
    </cfRule>
  </conditionalFormatting>
  <conditionalFormatting sqref="D12:E12 D13:D14">
    <cfRule type="expression" dxfId="168" priority="37">
      <formula>IF($E$9:$F$9="〇",TRUE,FALSE)</formula>
    </cfRule>
    <cfRule type="expression" dxfId="167" priority="38">
      <formula>IF($E$10:$F$11="〇",TRUE,FALSE)</formula>
    </cfRule>
  </conditionalFormatting>
  <conditionalFormatting sqref="N31:P31">
    <cfRule type="beginsWith" dxfId="166" priority="15" operator="beginsWith" text="可">
      <formula>LEFT(N31,LEN("可"))="可"</formula>
    </cfRule>
    <cfRule type="containsText" dxfId="165" priority="16" operator="containsText" text="不可">
      <formula>NOT(ISERROR(SEARCH("不可",N31)))</formula>
    </cfRule>
  </conditionalFormatting>
  <conditionalFormatting sqref="Q31:AD31">
    <cfRule type="expression" dxfId="164" priority="25">
      <formula>COUNTA($D$7)&gt;=1</formula>
    </cfRule>
  </conditionalFormatting>
  <conditionalFormatting sqref="AD31:AF31">
    <cfRule type="beginsWith" dxfId="163" priority="13" operator="beginsWith" text="可">
      <formula>LEFT(AD31,LEN("可"))="可"</formula>
    </cfRule>
    <cfRule type="containsText" dxfId="162" priority="14" operator="containsText" text="不可">
      <formula>NOT(ISERROR(SEARCH("不可",AD31)))</formula>
    </cfRule>
  </conditionalFormatting>
  <conditionalFormatting sqref="AE15">
    <cfRule type="expression" dxfId="161" priority="36">
      <formula>COUNTA($D$5,$D$6)&gt;=1</formula>
    </cfRule>
  </conditionalFormatting>
  <conditionalFormatting sqref="AE14:AN14">
    <cfRule type="expression" dxfId="160" priority="31">
      <formula>COUNTA($D$7)&gt;=1</formula>
    </cfRule>
  </conditionalFormatting>
  <conditionalFormatting sqref="AE16:AN16">
    <cfRule type="expression" dxfId="159" priority="35">
      <formula>COUNTA($D$6)&gt;=1</formula>
    </cfRule>
  </conditionalFormatting>
  <conditionalFormatting sqref="AI15:AN15">
    <cfRule type="expression" dxfId="158" priority="42">
      <formula>COUNTA($D$5,$D$6)&gt;=1</formula>
    </cfRule>
  </conditionalFormatting>
  <conditionalFormatting sqref="AI31:AT31 AI24:BM24 AI30:BM30 AI25:AR29 BM25:BM29 AW25:BH29">
    <cfRule type="expression" dxfId="157" priority="24">
      <formula>COUNTA($D$5:$D$6)&gt;=1</formula>
    </cfRule>
  </conditionalFormatting>
  <conditionalFormatting sqref="BM31">
    <cfRule type="expression" dxfId="156" priority="29">
      <formula>COUNTA($D$5:$D$6)&gt;=1</formula>
    </cfRule>
  </conditionalFormatting>
  <conditionalFormatting sqref="AI32:BM32">
    <cfRule type="expression" dxfId="155" priority="27">
      <formula>COUNTA($D$5:$D$6)&gt;=1</formula>
    </cfRule>
  </conditionalFormatting>
  <conditionalFormatting sqref="AT31:AV31">
    <cfRule type="beginsWith" dxfId="154" priority="10" operator="beginsWith" text="可">
      <formula>LEFT(AT31,LEN("可"))="可"</formula>
    </cfRule>
    <cfRule type="containsText" dxfId="153" priority="12" operator="containsText" text="不可">
      <formula>NOT(ISERROR(SEARCH("不可",AT31)))</formula>
    </cfRule>
  </conditionalFormatting>
  <conditionalFormatting sqref="AV14:BE14">
    <cfRule type="expression" dxfId="152" priority="17">
      <formula>COUNTA($D$7)&gt;=1</formula>
    </cfRule>
  </conditionalFormatting>
  <conditionalFormatting sqref="AV15:BE15">
    <cfRule type="expression" dxfId="151" priority="18">
      <formula>COUNTA($D$5,$D$6)&gt;=1</formula>
    </cfRule>
  </conditionalFormatting>
  <conditionalFormatting sqref="AV16:BE16">
    <cfRule type="expression" dxfId="150" priority="19">
      <formula>COUNTA($D$6)&gt;=1</formula>
    </cfRule>
  </conditionalFormatting>
  <conditionalFormatting sqref="AW31:BJ31">
    <cfRule type="expression" dxfId="149" priority="23">
      <formula>COUNTA($D$5:$D$6)&gt;=1</formula>
    </cfRule>
  </conditionalFormatting>
  <conditionalFormatting sqref="BJ31:BL31">
    <cfRule type="beginsWith" dxfId="148" priority="9" operator="beginsWith" text="可">
      <formula>LEFT(BJ31,LEN("可"))="可"</formula>
    </cfRule>
    <cfRule type="containsText" dxfId="147" priority="11" operator="containsText" text="不可">
      <formula>NOT(ISERROR(SEARCH("不可",BJ31)))</formula>
    </cfRule>
  </conditionalFormatting>
  <conditionalFormatting sqref="BM14:BS14">
    <cfRule type="expression" dxfId="146" priority="30">
      <formula>COUNTA($D$7)&gt;=1</formula>
    </cfRule>
  </conditionalFormatting>
  <conditionalFormatting sqref="CB9:CK9">
    <cfRule type="expression" dxfId="145" priority="20">
      <formula>COUNTA($D$7)&gt;=1</formula>
    </cfRule>
  </conditionalFormatting>
  <conditionalFormatting sqref="CB10:CK10">
    <cfRule type="expression" dxfId="144" priority="21">
      <formula>COUNTA($D$5,$D$6)&gt;=1</formula>
    </cfRule>
  </conditionalFormatting>
  <conditionalFormatting sqref="CB11:CK11">
    <cfRule type="expression" dxfId="143" priority="22">
      <formula>COUNTA($D$6)&gt;=1</formula>
    </cfRule>
  </conditionalFormatting>
  <conditionalFormatting sqref="CP42:CR43">
    <cfRule type="expression" dxfId="142" priority="34">
      <formula>COUNTA($AN$8)&gt;=1</formula>
    </cfRule>
  </conditionalFormatting>
  <conditionalFormatting sqref="CP44:CR45">
    <cfRule type="expression" dxfId="141" priority="33">
      <formula>COUNTA($AN$6:$AP$7)&gt;=1</formula>
    </cfRule>
  </conditionalFormatting>
  <conditionalFormatting sqref="BV25:BY26">
    <cfRule type="expression" dxfId="140" priority="8">
      <formula>COUNTA($D$7)&gt;=1</formula>
    </cfRule>
  </conditionalFormatting>
  <conditionalFormatting sqref="M25:P26">
    <cfRule type="expression" dxfId="139" priority="7">
      <formula>COUNTA($D$7)&gt;=1</formula>
    </cfRule>
  </conditionalFormatting>
  <conditionalFormatting sqref="CA27:CA28">
    <cfRule type="expression" dxfId="138" priority="6">
      <formula>COUNTA($D$7)&gt;=1</formula>
    </cfRule>
  </conditionalFormatting>
  <conditionalFormatting sqref="AC27:AC28">
    <cfRule type="expression" dxfId="137" priority="5">
      <formula>COUNTA($D$7)&gt;=1</formula>
    </cfRule>
  </conditionalFormatting>
  <conditionalFormatting sqref="CF25:CI29">
    <cfRule type="expression" dxfId="136" priority="4">
      <formula>COUNTA($D$5:$D$6)&gt;=1</formula>
    </cfRule>
  </conditionalFormatting>
  <conditionalFormatting sqref="AS25:AV29">
    <cfRule type="expression" dxfId="135" priority="3">
      <formula>COUNTA($D$5:$D$6)&gt;=1</formula>
    </cfRule>
  </conditionalFormatting>
  <conditionalFormatting sqref="CK25:CN29">
    <cfRule type="expression" dxfId="134" priority="2">
      <formula>COUNTA($D$5:$D$6)&gt;=1</formula>
    </cfRule>
  </conditionalFormatting>
  <conditionalFormatting sqref="BI25:BL29">
    <cfRule type="expression" dxfId="133"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B1:DH77"/>
  <sheetViews>
    <sheetView view="pageBreakPreview" zoomScale="77" zoomScaleNormal="100" zoomScaleSheetLayoutView="77" workbookViewId="0">
      <selection activeCell="D5" sqref="D5:F7"/>
    </sheetView>
  </sheetViews>
  <sheetFormatPr defaultColWidth="9" defaultRowHeight="21" customHeight="1"/>
  <cols>
    <col min="1" max="1" width="3.77734375" style="2" customWidth="1"/>
    <col min="2" max="2" width="3" style="2" customWidth="1"/>
    <col min="3" max="3" width="5.33203125" style="2" customWidth="1"/>
    <col min="4" max="7" width="3.44140625" style="428" customWidth="1"/>
    <col min="8" max="64" width="3.44140625" style="2" customWidth="1"/>
    <col min="65" max="65" width="3.33203125" style="2" customWidth="1"/>
    <col min="66" max="68" width="3.21875" style="2" customWidth="1"/>
    <col min="69" max="76" width="3.33203125" style="2" customWidth="1"/>
    <col min="77" max="78" width="7.6640625" style="2" customWidth="1"/>
    <col min="79" max="80" width="2.6640625" style="2" customWidth="1"/>
    <col min="81" max="16384" width="9" style="2"/>
  </cols>
  <sheetData>
    <row r="1" spans="2:112" ht="21" customHeight="1">
      <c r="B1" s="428"/>
      <c r="C1" s="428"/>
      <c r="G1" s="2"/>
      <c r="W1" s="2" t="s">
        <v>651</v>
      </c>
      <c r="AK1" s="466"/>
      <c r="AO1" s="584"/>
      <c r="AZ1" s="584"/>
      <c r="BA1" s="584"/>
      <c r="BB1" s="584"/>
      <c r="BC1" s="584"/>
      <c r="BD1" s="584"/>
      <c r="BE1" s="584"/>
      <c r="BF1" s="584"/>
      <c r="BG1" s="584"/>
      <c r="BH1" s="584"/>
      <c r="BI1" s="584"/>
      <c r="BJ1" s="584"/>
      <c r="BK1" s="584"/>
      <c r="BL1" s="584"/>
      <c r="BM1" s="584"/>
      <c r="BN1" s="584"/>
      <c r="BO1" s="584"/>
      <c r="BP1" s="584"/>
      <c r="BQ1" s="584"/>
      <c r="BR1" s="584"/>
      <c r="BS1" s="466"/>
      <c r="BT1" s="466"/>
      <c r="BU1" s="466"/>
      <c r="BV1" s="466"/>
      <c r="BW1" s="466"/>
      <c r="BX1" s="466"/>
      <c r="BY1" s="466"/>
      <c r="BZ1" s="466"/>
      <c r="CA1" s="466"/>
      <c r="CB1" s="466"/>
      <c r="CC1" s="466"/>
      <c r="CD1" s="466"/>
      <c r="CE1" s="466"/>
    </row>
    <row r="2" spans="2:112" ht="21" customHeight="1">
      <c r="B2" s="428"/>
      <c r="C2" s="428"/>
      <c r="G2" s="2"/>
      <c r="Y2" s="2">
        <v>-1</v>
      </c>
      <c r="AO2" s="1787" t="s">
        <v>650</v>
      </c>
      <c r="AP2" s="1787"/>
      <c r="AQ2" s="1787"/>
      <c r="AR2" s="1787"/>
      <c r="AS2" s="1787"/>
      <c r="AT2" s="1787"/>
      <c r="AU2" s="1787"/>
      <c r="AV2" s="1787"/>
      <c r="AW2" s="1850"/>
      <c r="AX2" s="1851"/>
      <c r="AY2" s="1851"/>
      <c r="AZ2" s="1851"/>
      <c r="BA2" s="1851"/>
      <c r="BB2" s="1851"/>
      <c r="BC2" s="1851"/>
      <c r="BD2" s="1851"/>
      <c r="BE2" s="1851"/>
      <c r="BF2" s="1851"/>
      <c r="BG2" s="1851"/>
      <c r="BH2" s="1851"/>
      <c r="BI2" s="1851"/>
      <c r="BJ2" s="1851"/>
      <c r="BK2" s="1851"/>
      <c r="BL2" s="1851"/>
      <c r="BM2" s="1851"/>
      <c r="BN2" s="1851"/>
      <c r="BO2" s="1851"/>
      <c r="BP2" s="1851"/>
      <c r="BQ2" s="1851"/>
      <c r="BR2" s="1852"/>
      <c r="BS2" s="583"/>
      <c r="BT2" s="583"/>
      <c r="BU2" s="583"/>
      <c r="BV2" s="583"/>
      <c r="BW2" s="583"/>
      <c r="BX2" s="583"/>
      <c r="BY2" s="583"/>
      <c r="CA2" s="583"/>
      <c r="CB2" s="583"/>
      <c r="CC2" s="583"/>
      <c r="CD2" s="583"/>
      <c r="CE2" s="583"/>
    </row>
    <row r="3" spans="2:112" ht="21" customHeight="1">
      <c r="B3" s="428"/>
      <c r="C3" s="428"/>
      <c r="G3" s="2"/>
      <c r="AO3" s="1787" t="s">
        <v>649</v>
      </c>
      <c r="AP3" s="1787"/>
      <c r="AQ3" s="1787"/>
      <c r="AR3" s="1787"/>
      <c r="AS3" s="1787"/>
      <c r="AT3" s="1787"/>
      <c r="AU3" s="1787"/>
      <c r="AV3" s="1787"/>
      <c r="AW3" s="1853"/>
      <c r="AX3" s="1853"/>
      <c r="AY3" s="1853"/>
      <c r="AZ3" s="1853"/>
      <c r="BA3" s="1853"/>
      <c r="BB3" s="1853"/>
      <c r="BC3" s="1853"/>
      <c r="BD3" s="1853"/>
      <c r="BE3" s="1853"/>
      <c r="BF3" s="1853"/>
      <c r="BG3" s="1853"/>
      <c r="BH3" s="1853"/>
      <c r="BI3" s="1853"/>
      <c r="BJ3" s="1853"/>
      <c r="BK3" s="1792" t="s">
        <v>648</v>
      </c>
      <c r="BL3" s="1793"/>
      <c r="BM3" s="1793"/>
      <c r="BN3" s="1794"/>
      <c r="BO3" s="1854">
        <v>15</v>
      </c>
      <c r="BP3" s="1855"/>
      <c r="BQ3" s="1855"/>
      <c r="BR3" s="1856"/>
      <c r="BS3" s="583"/>
      <c r="BT3" s="583"/>
      <c r="BU3" s="583"/>
      <c r="BV3" s="583"/>
      <c r="BW3" s="583"/>
      <c r="BX3" s="583"/>
      <c r="BY3" s="583"/>
      <c r="CA3" s="583"/>
      <c r="CB3" s="583"/>
      <c r="CC3" s="583"/>
      <c r="CD3" s="583"/>
      <c r="CE3" s="583"/>
    </row>
    <row r="4" spans="2:112" ht="21" customHeight="1">
      <c r="B4" s="428"/>
      <c r="C4" s="579"/>
      <c r="D4" s="1799" t="s">
        <v>647</v>
      </c>
      <c r="E4" s="1799"/>
      <c r="F4" s="1799"/>
      <c r="G4" s="1799"/>
      <c r="H4" s="1799"/>
      <c r="I4" s="1799"/>
      <c r="J4" s="1799"/>
      <c r="K4" s="582"/>
      <c r="L4" s="582"/>
      <c r="M4" s="574"/>
      <c r="N4" s="574"/>
      <c r="O4" s="574"/>
      <c r="P4" s="574"/>
      <c r="Q4" s="574"/>
      <c r="R4" s="574"/>
      <c r="S4" s="574"/>
      <c r="T4" s="574"/>
      <c r="U4" s="567"/>
      <c r="V4" s="581"/>
      <c r="W4" s="575"/>
      <c r="X4" s="527"/>
      <c r="Y4" s="527"/>
      <c r="Z4" s="580" t="s">
        <v>646</v>
      </c>
      <c r="AA4" s="534"/>
      <c r="CA4" s="1548"/>
      <c r="CB4" s="1548"/>
      <c r="CC4" s="1548"/>
      <c r="CD4" s="1548"/>
      <c r="CE4" s="1548"/>
      <c r="CF4" s="1548"/>
      <c r="CG4" s="1548"/>
      <c r="CH4" s="1800"/>
      <c r="CI4" s="1800"/>
      <c r="CJ4" s="1800"/>
      <c r="CK4" s="1800"/>
      <c r="CL4" s="1548"/>
      <c r="CM4" s="1548"/>
      <c r="CN4" s="1548"/>
      <c r="CO4" s="1548"/>
      <c r="CP4" s="1548"/>
      <c r="CQ4" s="1548"/>
      <c r="CR4" s="1548"/>
      <c r="CS4" s="1548"/>
      <c r="CT4" s="1548"/>
      <c r="CU4" s="1548"/>
      <c r="CV4" s="1548"/>
      <c r="CW4" s="1548"/>
      <c r="CX4" s="1548"/>
      <c r="CY4" s="1548"/>
      <c r="CZ4" s="1548"/>
      <c r="DA4" s="1548"/>
      <c r="DB4" s="1548"/>
      <c r="DC4" s="1548"/>
      <c r="DD4" s="1548"/>
      <c r="DE4" s="1548"/>
      <c r="DF4" s="1548"/>
      <c r="DG4" s="1548"/>
      <c r="DH4" s="1548"/>
    </row>
    <row r="5" spans="2:112" ht="27.75" customHeight="1">
      <c r="B5" s="428"/>
      <c r="C5" s="579"/>
      <c r="D5" s="1849" t="s">
        <v>665</v>
      </c>
      <c r="E5" s="1849"/>
      <c r="F5" s="1849"/>
      <c r="G5" s="1749" t="s">
        <v>645</v>
      </c>
      <c r="H5" s="1749"/>
      <c r="I5" s="1749"/>
      <c r="J5" s="1749"/>
      <c r="K5" s="1749"/>
      <c r="L5" s="1749"/>
      <c r="M5" s="1749"/>
      <c r="N5" s="1749"/>
      <c r="O5" s="1749"/>
      <c r="P5" s="1749"/>
      <c r="Q5" s="1749"/>
      <c r="R5" s="1749"/>
      <c r="S5" s="1749"/>
      <c r="T5" s="1750"/>
      <c r="U5" s="567"/>
      <c r="V5" s="567"/>
      <c r="W5" s="575"/>
      <c r="X5" s="527"/>
      <c r="Y5" s="527"/>
      <c r="Z5" s="1748"/>
      <c r="AA5" s="1749"/>
      <c r="AB5" s="1749"/>
      <c r="AC5" s="1749"/>
      <c r="AD5" s="1749"/>
      <c r="AE5" s="1749"/>
      <c r="AF5" s="1750"/>
      <c r="AG5" s="1621" t="s">
        <v>644</v>
      </c>
      <c r="AH5" s="1622"/>
      <c r="AI5" s="1622"/>
      <c r="AJ5" s="1728"/>
      <c r="AK5" s="1748" t="s">
        <v>150</v>
      </c>
      <c r="AL5" s="1749"/>
      <c r="AM5" s="1749"/>
      <c r="AN5" s="1750"/>
      <c r="AO5" s="1748" t="s">
        <v>151</v>
      </c>
      <c r="AP5" s="1749"/>
      <c r="AQ5" s="1749"/>
      <c r="AR5" s="1750"/>
      <c r="AS5" s="1748" t="s">
        <v>152</v>
      </c>
      <c r="AT5" s="1749"/>
      <c r="AU5" s="1749"/>
      <c r="AV5" s="1750"/>
      <c r="AW5" s="1748" t="s">
        <v>153</v>
      </c>
      <c r="AX5" s="1749"/>
      <c r="AY5" s="1749"/>
      <c r="AZ5" s="1750"/>
      <c r="BA5" s="1748" t="s">
        <v>154</v>
      </c>
      <c r="BB5" s="1749"/>
      <c r="BC5" s="1749"/>
      <c r="BD5" s="1750"/>
      <c r="BE5" s="1748" t="s">
        <v>637</v>
      </c>
      <c r="BF5" s="1749"/>
      <c r="BG5" s="1750"/>
      <c r="BK5" s="498"/>
      <c r="BL5" s="498"/>
      <c r="BM5" s="498"/>
      <c r="BN5" s="498"/>
      <c r="BO5" s="572"/>
      <c r="BP5" s="571"/>
      <c r="BQ5" s="570"/>
      <c r="BR5" s="570"/>
      <c r="BS5" s="570"/>
      <c r="CA5" s="1800"/>
      <c r="CB5" s="1800"/>
      <c r="CC5" s="1800"/>
      <c r="CD5" s="1800"/>
      <c r="CE5" s="1800"/>
      <c r="CF5" s="1800"/>
      <c r="CG5" s="1800"/>
      <c r="CH5" s="1784"/>
      <c r="CI5" s="1784"/>
      <c r="CJ5" s="1784"/>
      <c r="CK5" s="1784"/>
      <c r="CL5" s="1784"/>
      <c r="CM5" s="1784"/>
      <c r="CN5" s="1784"/>
      <c r="CO5" s="1784"/>
      <c r="CP5" s="1784"/>
      <c r="CQ5" s="1784"/>
      <c r="CR5" s="1784"/>
      <c r="CS5" s="1784"/>
      <c r="CT5" s="1784"/>
      <c r="CU5" s="1784"/>
      <c r="CV5" s="1784"/>
      <c r="CW5" s="1784"/>
      <c r="CX5" s="1784"/>
      <c r="CY5" s="1784"/>
      <c r="CZ5" s="1784"/>
      <c r="DA5" s="1784"/>
      <c r="DB5" s="1784"/>
      <c r="DC5" s="1784"/>
      <c r="DD5" s="1784"/>
      <c r="DE5" s="1784"/>
      <c r="DF5" s="1771"/>
      <c r="DG5" s="1771"/>
      <c r="DH5" s="1771"/>
    </row>
    <row r="6" spans="2:112" ht="21" customHeight="1">
      <c r="B6" s="428"/>
      <c r="C6" s="579"/>
      <c r="D6" s="1849"/>
      <c r="E6" s="1849"/>
      <c r="F6" s="1849"/>
      <c r="G6" s="1749" t="s">
        <v>643</v>
      </c>
      <c r="H6" s="1749"/>
      <c r="I6" s="1749"/>
      <c r="J6" s="1749"/>
      <c r="K6" s="1749"/>
      <c r="L6" s="1749"/>
      <c r="M6" s="1749"/>
      <c r="N6" s="1749"/>
      <c r="O6" s="1749"/>
      <c r="P6" s="1749"/>
      <c r="Q6" s="1749"/>
      <c r="R6" s="1749"/>
      <c r="S6" s="1749"/>
      <c r="T6" s="1750"/>
      <c r="U6" s="567"/>
      <c r="V6" s="567"/>
      <c r="W6" s="575"/>
      <c r="X6" s="527"/>
      <c r="Y6" s="527"/>
      <c r="Z6" s="1626" t="s">
        <v>642</v>
      </c>
      <c r="AA6" s="1627"/>
      <c r="AB6" s="1627"/>
      <c r="AC6" s="1627"/>
      <c r="AD6" s="1627"/>
      <c r="AE6" s="1627"/>
      <c r="AF6" s="1798"/>
      <c r="AG6" s="1846"/>
      <c r="AH6" s="1847"/>
      <c r="AI6" s="1847"/>
      <c r="AJ6" s="1848"/>
      <c r="AK6" s="1846"/>
      <c r="AL6" s="1847"/>
      <c r="AM6" s="1847"/>
      <c r="AN6" s="1848"/>
      <c r="AO6" s="1846"/>
      <c r="AP6" s="1847"/>
      <c r="AQ6" s="1847"/>
      <c r="AR6" s="1848"/>
      <c r="AS6" s="1846">
        <v>6</v>
      </c>
      <c r="AT6" s="1847"/>
      <c r="AU6" s="1847"/>
      <c r="AV6" s="1848"/>
      <c r="AW6" s="1846">
        <v>4</v>
      </c>
      <c r="AX6" s="1847"/>
      <c r="AY6" s="1847"/>
      <c r="AZ6" s="1848"/>
      <c r="BA6" s="1846">
        <v>5</v>
      </c>
      <c r="BB6" s="1847"/>
      <c r="BC6" s="1847"/>
      <c r="BD6" s="1848"/>
      <c r="BE6" s="1772">
        <f>SUM(AG6:BD6)</f>
        <v>15</v>
      </c>
      <c r="BF6" s="1773"/>
      <c r="BG6" s="1774"/>
      <c r="BL6" s="554"/>
      <c r="BM6" s="554"/>
      <c r="BN6" s="554"/>
      <c r="BW6" s="461"/>
      <c r="CC6" s="554"/>
      <c r="CD6" s="554"/>
      <c r="CE6" s="554"/>
      <c r="CL6" s="1786"/>
      <c r="CM6" s="1786"/>
      <c r="CN6" s="1786"/>
      <c r="CO6" s="1786"/>
      <c r="CP6" s="1786"/>
      <c r="CQ6" s="1786"/>
      <c r="CR6" s="1786"/>
      <c r="CS6" s="1786"/>
      <c r="CT6" s="1784"/>
      <c r="CU6" s="1784"/>
      <c r="CV6" s="1784"/>
      <c r="CW6" s="1784"/>
      <c r="CX6" s="1784"/>
      <c r="CY6" s="1784"/>
      <c r="CZ6" s="1784"/>
      <c r="DA6" s="1784"/>
      <c r="DB6" s="1784"/>
      <c r="DC6" s="1784"/>
      <c r="DD6" s="1784"/>
      <c r="DE6" s="1784"/>
      <c r="DF6" s="1771"/>
      <c r="DG6" s="1771"/>
      <c r="DH6" s="1771"/>
    </row>
    <row r="7" spans="2:112" ht="21" customHeight="1">
      <c r="B7" s="428"/>
      <c r="C7" s="579"/>
      <c r="D7" s="1849"/>
      <c r="E7" s="1849"/>
      <c r="F7" s="1849"/>
      <c r="G7" s="1749" t="s">
        <v>641</v>
      </c>
      <c r="H7" s="1749"/>
      <c r="I7" s="1749"/>
      <c r="J7" s="1749"/>
      <c r="K7" s="1749"/>
      <c r="L7" s="1749"/>
      <c r="M7" s="1749"/>
      <c r="N7" s="1749"/>
      <c r="O7" s="1749"/>
      <c r="P7" s="1749"/>
      <c r="Q7" s="1749"/>
      <c r="R7" s="1749"/>
      <c r="S7" s="1749"/>
      <c r="T7" s="1750"/>
      <c r="U7" s="578"/>
      <c r="V7" s="567"/>
      <c r="W7" s="575"/>
      <c r="X7" s="527"/>
      <c r="Y7" s="527"/>
      <c r="Z7" s="577" t="s">
        <v>640</v>
      </c>
      <c r="AA7" s="1621" t="s">
        <v>639</v>
      </c>
      <c r="AB7" s="1622"/>
      <c r="AC7" s="1622"/>
      <c r="AD7" s="1622"/>
      <c r="AE7" s="1622"/>
      <c r="AF7" s="1728"/>
      <c r="AG7" s="1780"/>
      <c r="AH7" s="1781"/>
      <c r="AI7" s="1781"/>
      <c r="AJ7" s="1782"/>
      <c r="AK7" s="1780"/>
      <c r="AL7" s="1781"/>
      <c r="AM7" s="1781"/>
      <c r="AN7" s="1782"/>
      <c r="AO7" s="1780"/>
      <c r="AP7" s="1781"/>
      <c r="AQ7" s="1781"/>
      <c r="AR7" s="1782"/>
      <c r="AS7" s="1846"/>
      <c r="AT7" s="1847"/>
      <c r="AU7" s="1847"/>
      <c r="AV7" s="1848"/>
      <c r="AW7" s="1846"/>
      <c r="AX7" s="1847"/>
      <c r="AY7" s="1847"/>
      <c r="AZ7" s="1848"/>
      <c r="BA7" s="1846"/>
      <c r="BB7" s="1847"/>
      <c r="BC7" s="1847"/>
      <c r="BD7" s="1848"/>
      <c r="BE7" s="1772">
        <f>SUM(AG7:BD7)</f>
        <v>0</v>
      </c>
      <c r="BF7" s="1773"/>
      <c r="BG7" s="1774"/>
      <c r="CB7" s="1548"/>
      <c r="CC7" s="1548"/>
      <c r="CD7" s="1548"/>
      <c r="CE7" s="1548"/>
      <c r="CF7" s="1548"/>
      <c r="CG7" s="1548"/>
      <c r="CH7" s="1548"/>
      <c r="CI7" s="1783"/>
      <c r="CJ7" s="1783"/>
      <c r="CK7" s="1783"/>
      <c r="CL7" s="1784"/>
      <c r="CM7" s="1784"/>
      <c r="CN7" s="1784"/>
      <c r="CO7" s="1784"/>
      <c r="CP7" s="1784"/>
      <c r="CQ7" s="1784"/>
      <c r="CR7" s="1784"/>
      <c r="CS7" s="1784"/>
      <c r="CT7" s="1784"/>
      <c r="CU7" s="1784"/>
      <c r="CV7" s="1784"/>
      <c r="CW7" s="1784"/>
      <c r="CX7" s="1784"/>
      <c r="CY7" s="1784"/>
      <c r="CZ7" s="1784"/>
      <c r="DA7" s="1784"/>
      <c r="DB7" s="1784"/>
      <c r="DC7" s="1784"/>
      <c r="DD7" s="1784"/>
      <c r="DE7" s="1784"/>
      <c r="DF7" s="1771"/>
      <c r="DG7" s="1771"/>
      <c r="DH7" s="1771"/>
    </row>
    <row r="8" spans="2:112" ht="21" customHeight="1">
      <c r="B8" s="527"/>
      <c r="C8" s="562"/>
      <c r="D8" s="574"/>
      <c r="E8" s="574"/>
      <c r="F8" s="574"/>
      <c r="G8" s="574"/>
      <c r="H8" s="574"/>
      <c r="I8" s="574"/>
      <c r="J8" s="574"/>
      <c r="K8" s="574"/>
      <c r="L8" s="576" t="str">
        <f>IF(COUNTIF(D5:F7,"○")&gt;1,"いずれか１つを選択してください。","")</f>
        <v/>
      </c>
      <c r="M8" s="574"/>
      <c r="N8" s="574"/>
      <c r="O8" s="574"/>
      <c r="P8" s="574"/>
      <c r="Q8" s="574"/>
      <c r="R8" s="574"/>
      <c r="S8" s="574"/>
      <c r="T8" s="574"/>
      <c r="U8" s="566"/>
      <c r="V8" s="566"/>
      <c r="W8" s="575"/>
      <c r="X8" s="527"/>
      <c r="Y8" s="527"/>
      <c r="Z8" s="1621" t="s">
        <v>638</v>
      </c>
      <c r="AA8" s="1622"/>
      <c r="AB8" s="1622"/>
      <c r="AC8" s="1622"/>
      <c r="AD8" s="1622"/>
      <c r="AE8" s="1622"/>
      <c r="AF8" s="1728"/>
      <c r="AG8" s="1846"/>
      <c r="AH8" s="1847"/>
      <c r="AI8" s="1847"/>
      <c r="AJ8" s="1848"/>
      <c r="AK8" s="1846"/>
      <c r="AL8" s="1847"/>
      <c r="AM8" s="1847"/>
      <c r="AN8" s="1848"/>
      <c r="AO8" s="1846"/>
      <c r="AP8" s="1847"/>
      <c r="AQ8" s="1847"/>
      <c r="AR8" s="1848"/>
      <c r="AS8" s="1846"/>
      <c r="AT8" s="1847"/>
      <c r="AU8" s="1847"/>
      <c r="AV8" s="1848"/>
      <c r="AW8" s="1846"/>
      <c r="AX8" s="1847"/>
      <c r="AY8" s="1847"/>
      <c r="AZ8" s="1848"/>
      <c r="BA8" s="1846"/>
      <c r="BB8" s="1847"/>
      <c r="BC8" s="1847"/>
      <c r="BD8" s="1848"/>
      <c r="BE8" s="1772">
        <f>SUM(AG8:BD8)</f>
        <v>0</v>
      </c>
      <c r="BF8" s="1773"/>
      <c r="BG8" s="1774"/>
      <c r="BU8" s="461"/>
      <c r="BW8" s="1779"/>
      <c r="BX8" s="1779"/>
      <c r="BY8" s="1779"/>
      <c r="BZ8" s="1779"/>
      <c r="CA8" s="1779"/>
      <c r="CB8" s="1778"/>
      <c r="CC8" s="1778"/>
      <c r="CD8" s="1778"/>
      <c r="CE8" s="1778"/>
      <c r="CF8" s="1778"/>
      <c r="CG8" s="1778"/>
      <c r="CH8" s="1778"/>
      <c r="CI8" s="1783"/>
      <c r="CJ8" s="1783"/>
      <c r="CK8" s="1783"/>
      <c r="CL8" s="1771"/>
      <c r="CM8" s="1771"/>
      <c r="CN8" s="1771"/>
      <c r="CO8" s="1771"/>
      <c r="CP8" s="1771"/>
      <c r="CQ8" s="1771"/>
      <c r="CR8" s="1771"/>
      <c r="CS8" s="1771"/>
      <c r="CT8" s="1771"/>
      <c r="CU8" s="1771"/>
      <c r="CV8" s="1771"/>
      <c r="CW8" s="1771"/>
      <c r="CX8" s="1771"/>
      <c r="CY8" s="1771"/>
      <c r="CZ8" s="1771"/>
      <c r="DA8" s="1771"/>
      <c r="DB8" s="1771"/>
      <c r="DC8" s="1771"/>
      <c r="DD8" s="1771"/>
      <c r="DE8" s="1771"/>
      <c r="DF8" s="1771"/>
      <c r="DG8" s="1771"/>
      <c r="DH8" s="1771"/>
    </row>
    <row r="9" spans="2:112" ht="21" customHeight="1">
      <c r="B9" s="527"/>
      <c r="C9" s="562"/>
      <c r="D9" s="574"/>
      <c r="E9" s="566"/>
      <c r="F9" s="567"/>
      <c r="G9" s="567"/>
      <c r="H9" s="567"/>
      <c r="I9" s="567"/>
      <c r="J9" s="567"/>
      <c r="K9" s="567"/>
      <c r="L9" s="567"/>
      <c r="M9" s="567"/>
      <c r="N9" s="567"/>
      <c r="O9" s="567"/>
      <c r="P9" s="567"/>
      <c r="Q9" s="567"/>
      <c r="R9" s="567"/>
      <c r="S9" s="567"/>
      <c r="T9" s="567"/>
      <c r="U9" s="567"/>
      <c r="V9" s="566"/>
      <c r="W9" s="575"/>
      <c r="X9" s="527"/>
      <c r="Y9" s="527"/>
      <c r="Z9" s="1621" t="s">
        <v>637</v>
      </c>
      <c r="AA9" s="1622"/>
      <c r="AB9" s="1622"/>
      <c r="AC9" s="1622"/>
      <c r="AD9" s="1622"/>
      <c r="AE9" s="1622"/>
      <c r="AF9" s="1728"/>
      <c r="AG9" s="1772">
        <f>AG6+AG8</f>
        <v>0</v>
      </c>
      <c r="AH9" s="1773"/>
      <c r="AI9" s="1773"/>
      <c r="AJ9" s="1774"/>
      <c r="AK9" s="1772">
        <f>AK6+AK8</f>
        <v>0</v>
      </c>
      <c r="AL9" s="1773"/>
      <c r="AM9" s="1773"/>
      <c r="AN9" s="1774"/>
      <c r="AO9" s="1772">
        <f>AO6+AO8</f>
        <v>0</v>
      </c>
      <c r="AP9" s="1773"/>
      <c r="AQ9" s="1773"/>
      <c r="AR9" s="1774"/>
      <c r="AS9" s="1772">
        <f>AS6+AS8</f>
        <v>6</v>
      </c>
      <c r="AT9" s="1773"/>
      <c r="AU9" s="1773"/>
      <c r="AV9" s="1774"/>
      <c r="AW9" s="1772">
        <f>AW6+AW8</f>
        <v>4</v>
      </c>
      <c r="AX9" s="1773"/>
      <c r="AY9" s="1773"/>
      <c r="AZ9" s="1774"/>
      <c r="BA9" s="1772">
        <f>BA6+BA8</f>
        <v>5</v>
      </c>
      <c r="BB9" s="1773"/>
      <c r="BC9" s="1773"/>
      <c r="BD9" s="1774"/>
      <c r="BE9" s="1772">
        <f>BE6+BE8</f>
        <v>15</v>
      </c>
      <c r="BF9" s="1773"/>
      <c r="BG9" s="1774"/>
      <c r="BW9" s="1548"/>
      <c r="BX9" s="1548"/>
      <c r="BY9" s="1548"/>
      <c r="BZ9" s="1548"/>
      <c r="CA9" s="1548"/>
      <c r="CB9" s="1747"/>
      <c r="CC9" s="1747"/>
      <c r="CD9" s="1747"/>
      <c r="CE9" s="1747"/>
      <c r="CF9" s="1759"/>
      <c r="CG9" s="1759"/>
      <c r="CH9" s="1759"/>
      <c r="CI9" s="1759"/>
      <c r="CJ9" s="1759"/>
      <c r="CK9" s="1759"/>
    </row>
    <row r="10" spans="2:112" ht="21" customHeight="1">
      <c r="B10" s="527"/>
      <c r="C10" s="562"/>
      <c r="D10" s="574"/>
      <c r="E10" s="566"/>
      <c r="F10" s="567"/>
      <c r="G10" s="567"/>
      <c r="H10" s="567"/>
      <c r="I10" s="567"/>
      <c r="J10" s="567"/>
      <c r="K10" s="567"/>
      <c r="L10" s="567"/>
      <c r="M10" s="567"/>
      <c r="N10" s="567"/>
      <c r="O10" s="567"/>
      <c r="P10" s="567"/>
      <c r="Q10" s="567"/>
      <c r="R10" s="567"/>
      <c r="S10" s="567"/>
      <c r="T10" s="567"/>
      <c r="U10" s="567"/>
      <c r="V10" s="566"/>
      <c r="W10" s="564"/>
      <c r="X10" s="527"/>
      <c r="Y10" s="527"/>
      <c r="Z10" s="527"/>
      <c r="AA10" s="527"/>
      <c r="BG10" s="573" t="str">
        <f>IF(AND(BE9&lt;&gt;BO3,D12="○"),"「事業者名簿」の定員数と想定される利用者数が一致しません。","")</f>
        <v/>
      </c>
      <c r="BK10" s="498"/>
      <c r="BL10" s="498"/>
      <c r="BM10" s="498"/>
      <c r="BN10" s="498"/>
      <c r="BO10" s="572"/>
      <c r="BP10" s="571"/>
      <c r="BQ10" s="570"/>
      <c r="BR10" s="570"/>
      <c r="BS10" s="570"/>
      <c r="BW10" s="1548"/>
      <c r="BX10" s="1548"/>
      <c r="BY10" s="1548"/>
      <c r="BZ10" s="1548"/>
      <c r="CA10" s="1548"/>
      <c r="CB10" s="1747"/>
      <c r="CC10" s="1747"/>
      <c r="CD10" s="1747"/>
      <c r="CE10" s="1747"/>
      <c r="CF10" s="1759"/>
      <c r="CG10" s="1759"/>
      <c r="CH10" s="1759"/>
      <c r="CI10" s="1759"/>
      <c r="CJ10" s="1759"/>
      <c r="CK10" s="1759"/>
    </row>
    <row r="11" spans="2:112" ht="21" customHeight="1">
      <c r="B11" s="527"/>
      <c r="C11" s="562"/>
      <c r="D11" s="569" t="s">
        <v>636</v>
      </c>
      <c r="E11" s="568"/>
      <c r="F11" s="568"/>
      <c r="G11" s="568"/>
      <c r="H11" s="568"/>
      <c r="I11" s="568"/>
      <c r="J11" s="567"/>
      <c r="K11" s="567"/>
      <c r="L11" s="567"/>
      <c r="M11" s="567"/>
      <c r="N11" s="567"/>
      <c r="O11" s="567"/>
      <c r="P11" s="567"/>
      <c r="Q11" s="567"/>
      <c r="R11" s="567"/>
      <c r="S11" s="567"/>
      <c r="T11" s="567"/>
      <c r="U11" s="567"/>
      <c r="V11" s="566"/>
      <c r="W11" s="565"/>
      <c r="Z11" s="461" t="s">
        <v>635</v>
      </c>
      <c r="AP11" s="461" t="s">
        <v>634</v>
      </c>
      <c r="AQ11" s="461"/>
      <c r="AW11" s="554"/>
      <c r="AX11" s="554"/>
      <c r="AY11" s="554"/>
      <c r="BG11" s="555"/>
      <c r="BH11" s="461" t="s">
        <v>633</v>
      </c>
      <c r="BN11" s="554"/>
      <c r="BO11" s="554"/>
      <c r="BP11" s="554"/>
      <c r="BW11" s="527"/>
      <c r="BX11" s="527"/>
      <c r="BY11" s="527"/>
      <c r="BZ11" s="527"/>
      <c r="CA11" s="527"/>
      <c r="CB11" s="1747"/>
      <c r="CC11" s="1747"/>
      <c r="CD11" s="1747"/>
      <c r="CE11" s="1747"/>
      <c r="CF11" s="1759"/>
      <c r="CG11" s="1759"/>
      <c r="CH11" s="1759"/>
      <c r="CI11" s="1759"/>
      <c r="CJ11" s="1759"/>
      <c r="CK11" s="1759"/>
    </row>
    <row r="12" spans="2:112" ht="21" customHeight="1">
      <c r="B12" s="527"/>
      <c r="C12" s="562"/>
      <c r="D12" s="1843" t="s">
        <v>665</v>
      </c>
      <c r="E12" s="1845"/>
      <c r="F12" s="1753" t="s">
        <v>632</v>
      </c>
      <c r="G12" s="1754"/>
      <c r="H12" s="1754"/>
      <c r="I12" s="1754"/>
      <c r="J12" s="1754"/>
      <c r="K12" s="1754"/>
      <c r="L12" s="1754"/>
      <c r="M12" s="1754"/>
      <c r="N12" s="1754"/>
      <c r="O12" s="1754"/>
      <c r="P12" s="1754"/>
      <c r="Q12" s="1754"/>
      <c r="R12" s="1754"/>
      <c r="S12" s="1754"/>
      <c r="T12" s="1754"/>
      <c r="U12" s="1754"/>
      <c r="V12" s="1755"/>
      <c r="W12" s="564"/>
      <c r="AE12" s="1748" t="s">
        <v>631</v>
      </c>
      <c r="AF12" s="1749"/>
      <c r="AG12" s="1749"/>
      <c r="AH12" s="1749"/>
      <c r="AI12" s="1749"/>
      <c r="AJ12" s="1749"/>
      <c r="AK12" s="1750"/>
      <c r="AL12" s="1764" t="s">
        <v>630</v>
      </c>
      <c r="AM12" s="1765"/>
      <c r="AN12" s="1766"/>
      <c r="AV12" s="1748" t="s">
        <v>631</v>
      </c>
      <c r="AW12" s="1749"/>
      <c r="AX12" s="1749"/>
      <c r="AY12" s="1749"/>
      <c r="AZ12" s="1749"/>
      <c r="BA12" s="1749"/>
      <c r="BB12" s="1750"/>
      <c r="BC12" s="1764" t="s">
        <v>630</v>
      </c>
      <c r="BD12" s="1765"/>
      <c r="BE12" s="1766"/>
      <c r="BF12" s="272"/>
      <c r="BG12" s="555"/>
      <c r="BM12" s="1748" t="s">
        <v>629</v>
      </c>
      <c r="BN12" s="1749"/>
      <c r="BO12" s="1749"/>
      <c r="BP12" s="1749"/>
      <c r="BQ12" s="1749"/>
      <c r="BR12" s="1749"/>
      <c r="BS12" s="1750"/>
      <c r="BW12" s="1770"/>
      <c r="BX12" s="1770"/>
      <c r="BY12" s="1770"/>
      <c r="BZ12" s="1770"/>
      <c r="CA12" s="1770"/>
      <c r="CB12" s="1761"/>
      <c r="CC12" s="1761"/>
      <c r="CD12" s="1761"/>
      <c r="CE12" s="1761"/>
      <c r="CF12" s="1760"/>
      <c r="CG12" s="1760"/>
      <c r="CH12" s="1760"/>
      <c r="CI12" s="1770"/>
      <c r="CJ12" s="1770"/>
      <c r="CK12" s="1770"/>
    </row>
    <row r="13" spans="2:112" ht="26.25" customHeight="1">
      <c r="B13" s="527"/>
      <c r="C13" s="562"/>
      <c r="D13" s="1843"/>
      <c r="E13" s="1844"/>
      <c r="F13" s="1753" t="s">
        <v>628</v>
      </c>
      <c r="G13" s="1754"/>
      <c r="H13" s="1754"/>
      <c r="I13" s="1754"/>
      <c r="J13" s="1754"/>
      <c r="K13" s="1754"/>
      <c r="L13" s="1754"/>
      <c r="M13" s="1754"/>
      <c r="N13" s="1754"/>
      <c r="O13" s="1754"/>
      <c r="P13" s="1754"/>
      <c r="Q13" s="1754"/>
      <c r="R13" s="1754"/>
      <c r="S13" s="1754"/>
      <c r="T13" s="1754"/>
      <c r="U13" s="1754"/>
      <c r="V13" s="1755"/>
      <c r="W13" s="561"/>
      <c r="AE13" s="1744" t="s">
        <v>627</v>
      </c>
      <c r="AF13" s="1745"/>
      <c r="AG13" s="1745"/>
      <c r="AH13" s="1746"/>
      <c r="AI13" s="1744" t="s">
        <v>624</v>
      </c>
      <c r="AJ13" s="1745"/>
      <c r="AK13" s="1746"/>
      <c r="AL13" s="1767"/>
      <c r="AM13" s="1768"/>
      <c r="AN13" s="1769"/>
      <c r="AQ13" s="1753"/>
      <c r="AR13" s="1754"/>
      <c r="AS13" s="1754"/>
      <c r="AT13" s="1754"/>
      <c r="AU13" s="1755"/>
      <c r="AV13" s="1744" t="s">
        <v>627</v>
      </c>
      <c r="AW13" s="1745"/>
      <c r="AX13" s="1745"/>
      <c r="AY13" s="1746"/>
      <c r="AZ13" s="1744" t="s">
        <v>624</v>
      </c>
      <c r="BA13" s="1745"/>
      <c r="BB13" s="1746"/>
      <c r="BC13" s="1767"/>
      <c r="BD13" s="1768"/>
      <c r="BE13" s="1769"/>
      <c r="BF13" s="272"/>
      <c r="BG13" s="563"/>
      <c r="BH13" s="1753"/>
      <c r="BI13" s="1754"/>
      <c r="BJ13" s="1754"/>
      <c r="BK13" s="1754"/>
      <c r="BL13" s="1755"/>
      <c r="BM13" s="1744" t="s">
        <v>625</v>
      </c>
      <c r="BN13" s="1745"/>
      <c r="BO13" s="1745"/>
      <c r="BP13" s="1746"/>
      <c r="BQ13" s="1744" t="s">
        <v>624</v>
      </c>
      <c r="BR13" s="1745"/>
      <c r="BS13" s="1746"/>
      <c r="BW13" s="527"/>
      <c r="BX13" s="527"/>
      <c r="BY13" s="527"/>
      <c r="BZ13" s="1747"/>
      <c r="CA13" s="1747"/>
      <c r="CB13" s="1747"/>
      <c r="CC13" s="1747"/>
      <c r="CD13" s="1759"/>
      <c r="CE13" s="1759"/>
      <c r="CF13" s="1759"/>
      <c r="CG13" s="1759"/>
      <c r="CH13" s="1759"/>
      <c r="CI13" s="1759"/>
    </row>
    <row r="14" spans="2:112" ht="21" customHeight="1">
      <c r="B14" s="527"/>
      <c r="C14" s="562"/>
      <c r="D14" s="1843"/>
      <c r="E14" s="1844"/>
      <c r="F14" s="1753" t="s">
        <v>623</v>
      </c>
      <c r="G14" s="1754"/>
      <c r="H14" s="1754"/>
      <c r="I14" s="1754"/>
      <c r="J14" s="1754"/>
      <c r="K14" s="1754"/>
      <c r="L14" s="1754"/>
      <c r="M14" s="1754"/>
      <c r="N14" s="1754"/>
      <c r="O14" s="1754"/>
      <c r="P14" s="1754"/>
      <c r="Q14" s="1754"/>
      <c r="R14" s="1754"/>
      <c r="S14" s="1754"/>
      <c r="T14" s="1754"/>
      <c r="U14" s="1754"/>
      <c r="V14" s="1755"/>
      <c r="W14" s="561"/>
      <c r="Z14" s="1748" t="s">
        <v>622</v>
      </c>
      <c r="AA14" s="1749"/>
      <c r="AB14" s="1749"/>
      <c r="AC14" s="1749"/>
      <c r="AD14" s="1750"/>
      <c r="AE14" s="1756">
        <f>IF((OR($D$5="○",$D$6="○")),ROUNDDOWN(((BE$6+BE$8*0.9))/6,1))</f>
        <v>2.5</v>
      </c>
      <c r="AF14" s="1757"/>
      <c r="AG14" s="1757"/>
      <c r="AH14" s="1758"/>
      <c r="AI14" s="1732">
        <f>AE14*$AY$60</f>
        <v>80</v>
      </c>
      <c r="AJ14" s="1733"/>
      <c r="AK14" s="1734"/>
      <c r="AL14" s="1732">
        <f>AE14*40</f>
        <v>100</v>
      </c>
      <c r="AM14" s="1733"/>
      <c r="AN14" s="1734"/>
      <c r="AQ14" s="1748" t="s">
        <v>622</v>
      </c>
      <c r="AR14" s="1749"/>
      <c r="AS14" s="1749"/>
      <c r="AT14" s="1749"/>
      <c r="AU14" s="1750"/>
      <c r="AV14" s="1729">
        <f>IF((OR($D$5="○",$D$6="○")),$BE$43)</f>
        <v>2.5</v>
      </c>
      <c r="AW14" s="1730"/>
      <c r="AX14" s="1730"/>
      <c r="AY14" s="1731"/>
      <c r="AZ14" s="1742">
        <f>AV14*$AY$60</f>
        <v>80</v>
      </c>
      <c r="BA14" s="1742"/>
      <c r="BB14" s="1742"/>
      <c r="BC14" s="1732">
        <f>AV14*40</f>
        <v>100</v>
      </c>
      <c r="BD14" s="1733"/>
      <c r="BE14" s="1734"/>
      <c r="BF14" s="553"/>
      <c r="BG14" s="555"/>
      <c r="BH14" s="1748" t="s">
        <v>621</v>
      </c>
      <c r="BI14" s="1749"/>
      <c r="BJ14" s="1749"/>
      <c r="BK14" s="1749"/>
      <c r="BL14" s="1750"/>
      <c r="BM14" s="1729">
        <f>(ROUNDDOWN(BQ14/40,1))</f>
        <v>2.5</v>
      </c>
      <c r="BN14" s="1730"/>
      <c r="BO14" s="1730"/>
      <c r="BP14" s="1731"/>
      <c r="BQ14" s="1742">
        <f>$BB$73</f>
        <v>100.25</v>
      </c>
      <c r="BR14" s="1742"/>
      <c r="BS14" s="1742"/>
      <c r="BU14" s="461"/>
      <c r="BW14" s="461"/>
      <c r="BX14" s="461"/>
      <c r="BY14" s="461"/>
      <c r="BZ14" s="1761"/>
      <c r="CA14" s="1761"/>
      <c r="CB14" s="1761"/>
      <c r="CC14" s="1761"/>
      <c r="CD14" s="1762"/>
      <c r="CE14" s="1762"/>
      <c r="CF14" s="1762"/>
      <c r="CG14" s="1548"/>
      <c r="CH14" s="1548"/>
      <c r="CI14" s="1548"/>
    </row>
    <row r="15" spans="2:112" ht="21" customHeight="1">
      <c r="B15" s="527"/>
      <c r="C15" s="560"/>
      <c r="D15" s="558"/>
      <c r="E15" s="558"/>
      <c r="F15" s="558"/>
      <c r="G15" s="558"/>
      <c r="H15" s="558"/>
      <c r="I15" s="558"/>
      <c r="J15" s="558"/>
      <c r="K15" s="558"/>
      <c r="L15" s="559" t="str">
        <f>IF(COUNTIF(D12:E14,"○")&gt;1,"いずれか１つを選択してください。","")</f>
        <v/>
      </c>
      <c r="M15" s="558"/>
      <c r="N15" s="558"/>
      <c r="O15" s="558"/>
      <c r="P15" s="558"/>
      <c r="Q15" s="558"/>
      <c r="R15" s="558"/>
      <c r="S15" s="558"/>
      <c r="T15" s="558"/>
      <c r="U15" s="558"/>
      <c r="V15" s="557"/>
      <c r="W15" s="556"/>
      <c r="Z15" s="1748" t="s">
        <v>620</v>
      </c>
      <c r="AA15" s="1749"/>
      <c r="AB15" s="1749"/>
      <c r="AC15" s="1749"/>
      <c r="AD15" s="1750"/>
      <c r="AE15" s="1756" t="b">
        <f>IF((OR($D$7="○")),ROUNDDOWN((BE$6+BE$8*0.9)/5,1))</f>
        <v>0</v>
      </c>
      <c r="AF15" s="1757"/>
      <c r="AG15" s="1757"/>
      <c r="AH15" s="1758"/>
      <c r="AI15" s="1732">
        <f>AE15*$AY$60</f>
        <v>0</v>
      </c>
      <c r="AJ15" s="1733"/>
      <c r="AK15" s="1734"/>
      <c r="AL15" s="1732">
        <f>AE15*40</f>
        <v>0</v>
      </c>
      <c r="AM15" s="1733"/>
      <c r="AN15" s="1734"/>
      <c r="AQ15" s="1748" t="s">
        <v>620</v>
      </c>
      <c r="AR15" s="1749"/>
      <c r="AS15" s="1749"/>
      <c r="AT15" s="1749"/>
      <c r="AU15" s="1750"/>
      <c r="AV15" s="1729" t="b">
        <f>IF(($D$7="○"),$BE$43)</f>
        <v>0</v>
      </c>
      <c r="AW15" s="1730"/>
      <c r="AX15" s="1730"/>
      <c r="AY15" s="1731"/>
      <c r="AZ15" s="1742">
        <f>AV15*$AY$60</f>
        <v>0</v>
      </c>
      <c r="BA15" s="1742"/>
      <c r="BB15" s="1742"/>
      <c r="BC15" s="1732">
        <f>AV15*40</f>
        <v>0</v>
      </c>
      <c r="BD15" s="1733"/>
      <c r="BE15" s="1734"/>
      <c r="BF15" s="553"/>
      <c r="BG15" s="555"/>
      <c r="BH15" s="1735" t="s">
        <v>130</v>
      </c>
      <c r="BI15" s="1736"/>
      <c r="BJ15" s="1736"/>
      <c r="BK15" s="1736"/>
      <c r="BL15" s="1737"/>
      <c r="BM15" s="1738">
        <f>SUM(BM12:BP14)</f>
        <v>2.5</v>
      </c>
      <c r="BN15" s="1739"/>
      <c r="BO15" s="1739"/>
      <c r="BP15" s="1740"/>
      <c r="BQ15" s="1743">
        <f>SUMIF(BQ12:BS14,"&lt;&gt;#VALUE!")</f>
        <v>100.25</v>
      </c>
      <c r="BR15" s="1743"/>
      <c r="BS15" s="1743"/>
      <c r="BW15" s="533"/>
    </row>
    <row r="16" spans="2:112" ht="21" customHeight="1">
      <c r="B16" s="527"/>
      <c r="C16" s="527"/>
      <c r="D16" s="527"/>
      <c r="E16" s="498"/>
      <c r="F16" s="498"/>
      <c r="G16" s="498"/>
      <c r="H16" s="498"/>
      <c r="I16" s="498"/>
      <c r="J16" s="498"/>
      <c r="K16" s="498"/>
      <c r="L16" s="498"/>
      <c r="M16" s="498"/>
      <c r="N16" s="498"/>
      <c r="O16" s="498"/>
      <c r="P16" s="498"/>
      <c r="Q16" s="498"/>
      <c r="R16" s="498"/>
      <c r="S16" s="498"/>
      <c r="T16" s="498"/>
      <c r="U16" s="498"/>
      <c r="V16" s="527"/>
      <c r="W16" s="527"/>
      <c r="X16" s="527"/>
      <c r="Y16" s="527"/>
      <c r="Z16" s="1621" t="s">
        <v>619</v>
      </c>
      <c r="AA16" s="1622"/>
      <c r="AB16" s="1622"/>
      <c r="AC16" s="1622"/>
      <c r="AD16" s="1728"/>
      <c r="AE16" s="1729">
        <f>IF($D$6="○","",ROUNDDOWN(($AO$6+$AO$8*0.9)/9,1)+ROUNDDOWN(($AS$6-$AS$7+$AS$8*0.9)/6,1)+ROUNDDOWN($AS$7/12,1)+ROUNDDOWN(($AW$6-$AW$7+$AW$8*0.9)/4,1)+ROUNDDOWN($AW$7/8,1)+ROUNDDOWN(($BA$6-$BA$7+$BA$8*0.9)/2.5,1)+ROUNDDOWN($BA$7/5,1))</f>
        <v>4</v>
      </c>
      <c r="AF16" s="1730"/>
      <c r="AG16" s="1730"/>
      <c r="AH16" s="1731"/>
      <c r="AI16" s="1732">
        <f>AE16*$AY$60</f>
        <v>128</v>
      </c>
      <c r="AJ16" s="1733"/>
      <c r="AK16" s="1734"/>
      <c r="AL16" s="1732">
        <f>AE16*40</f>
        <v>160</v>
      </c>
      <c r="AM16" s="1733"/>
      <c r="AN16" s="1734"/>
      <c r="AO16" s="527"/>
      <c r="AP16" s="527"/>
      <c r="AQ16" s="1621" t="s">
        <v>619</v>
      </c>
      <c r="AR16" s="1622"/>
      <c r="AS16" s="1622"/>
      <c r="AT16" s="1622"/>
      <c r="AU16" s="1728"/>
      <c r="AV16" s="1729">
        <f>IF(($D$6="○"),"",$BE$51)</f>
        <v>4.2</v>
      </c>
      <c r="AW16" s="1730"/>
      <c r="AX16" s="1730"/>
      <c r="AY16" s="1731"/>
      <c r="AZ16" s="1742">
        <f>AV16*$AY$60</f>
        <v>134.4</v>
      </c>
      <c r="BA16" s="1742"/>
      <c r="BB16" s="1742"/>
      <c r="BC16" s="1732">
        <f>AV16*40</f>
        <v>168</v>
      </c>
      <c r="BD16" s="1733"/>
      <c r="BE16" s="1734"/>
      <c r="BF16" s="553"/>
      <c r="BG16" s="555"/>
      <c r="BH16" s="527"/>
      <c r="BI16" s="527"/>
      <c r="BJ16" s="527"/>
      <c r="BK16" s="527"/>
      <c r="BL16" s="527"/>
      <c r="BM16" s="554"/>
      <c r="BN16" s="554"/>
      <c r="BO16" s="554"/>
      <c r="BP16" s="554"/>
      <c r="BQ16" s="553"/>
      <c r="BR16" s="553"/>
      <c r="BS16" s="553"/>
    </row>
    <row r="17" spans="2:96" ht="21" customHeight="1">
      <c r="B17" s="527"/>
      <c r="C17" s="527"/>
      <c r="D17" s="527"/>
      <c r="E17" s="498"/>
      <c r="F17" s="498"/>
      <c r="G17" s="498"/>
      <c r="H17" s="498"/>
      <c r="I17" s="498"/>
      <c r="J17" s="498"/>
      <c r="K17" s="498"/>
      <c r="L17" s="498"/>
      <c r="M17" s="498"/>
      <c r="N17" s="498"/>
      <c r="O17" s="498"/>
      <c r="P17" s="498"/>
      <c r="Q17" s="498"/>
      <c r="R17" s="498"/>
      <c r="S17" s="498"/>
      <c r="T17" s="498"/>
      <c r="U17" s="498"/>
      <c r="V17" s="527"/>
      <c r="W17" s="461"/>
      <c r="X17" s="461"/>
      <c r="Y17" s="461"/>
      <c r="Z17" s="1735" t="s">
        <v>130</v>
      </c>
      <c r="AA17" s="1736"/>
      <c r="AB17" s="1736"/>
      <c r="AC17" s="1736"/>
      <c r="AD17" s="1737"/>
      <c r="AE17" s="1738">
        <f>SUM(AE14:AH16)</f>
        <v>6.5</v>
      </c>
      <c r="AF17" s="1739"/>
      <c r="AG17" s="1739"/>
      <c r="AH17" s="1740"/>
      <c r="AI17" s="1741">
        <f>SUMIF(AI14:AK16,"&lt;&gt;#VALUE!")</f>
        <v>208</v>
      </c>
      <c r="AJ17" s="1741"/>
      <c r="AK17" s="1741"/>
      <c r="AL17" s="1741">
        <f>SUMIF(AL14:AN16,"&lt;&gt;#VALUE!")</f>
        <v>260</v>
      </c>
      <c r="AM17" s="1741"/>
      <c r="AN17" s="1741"/>
      <c r="AO17" s="461"/>
      <c r="AP17" s="461"/>
      <c r="AQ17" s="1735" t="s">
        <v>130</v>
      </c>
      <c r="AR17" s="1736"/>
      <c r="AS17" s="1736"/>
      <c r="AT17" s="1736"/>
      <c r="AU17" s="1737"/>
      <c r="AV17" s="1738">
        <f>SUM(AV14:AY16)</f>
        <v>6.7</v>
      </c>
      <c r="AW17" s="1739"/>
      <c r="AX17" s="1739"/>
      <c r="AY17" s="1740"/>
      <c r="AZ17" s="1743">
        <f>SUMIF(AZ14:BB16,"&lt;&gt;#VALUE!")</f>
        <v>214.4</v>
      </c>
      <c r="BA17" s="1743"/>
      <c r="BB17" s="1743"/>
      <c r="BC17" s="1735">
        <f>SUMIF(BC14:BE16,"&lt;&gt;#VALUE!")</f>
        <v>268</v>
      </c>
      <c r="BD17" s="1736"/>
      <c r="BE17" s="1737"/>
      <c r="BF17" s="461"/>
      <c r="BG17" s="547"/>
      <c r="BH17" s="461"/>
      <c r="BI17" s="461"/>
      <c r="BJ17" s="461"/>
      <c r="BK17" s="461"/>
      <c r="BL17" s="461"/>
      <c r="BM17" s="552"/>
      <c r="BN17" s="552"/>
      <c r="BO17" s="552"/>
      <c r="BP17" s="552"/>
      <c r="BQ17" s="551"/>
      <c r="BR17" s="551"/>
      <c r="BS17" s="551"/>
      <c r="BT17" s="461"/>
      <c r="BU17" s="461"/>
      <c r="BV17" s="461"/>
      <c r="BW17" s="481"/>
      <c r="BX17" s="537"/>
    </row>
    <row r="18" spans="2:96" ht="21" customHeight="1" thickBot="1">
      <c r="B18" s="527"/>
      <c r="C18" s="527"/>
      <c r="D18" s="527"/>
      <c r="E18" s="498"/>
      <c r="F18" s="498"/>
      <c r="G18" s="498"/>
      <c r="H18" s="498"/>
      <c r="I18" s="498"/>
      <c r="J18" s="498"/>
      <c r="K18" s="498"/>
      <c r="L18" s="498"/>
      <c r="M18" s="498"/>
      <c r="N18" s="498"/>
      <c r="O18" s="498"/>
      <c r="P18" s="498"/>
      <c r="Q18" s="498"/>
      <c r="R18" s="498"/>
      <c r="S18" s="498"/>
      <c r="T18" s="498"/>
      <c r="U18" s="498"/>
      <c r="V18" s="527"/>
      <c r="W18" s="550"/>
      <c r="X18" s="550"/>
      <c r="Y18" s="550"/>
      <c r="Z18" s="550"/>
      <c r="AA18" s="550"/>
      <c r="AB18" s="549"/>
      <c r="AC18" s="549"/>
      <c r="AD18" s="549"/>
      <c r="AE18" s="549"/>
      <c r="AF18" s="498"/>
      <c r="AG18" s="498"/>
      <c r="AH18" s="498"/>
      <c r="AI18" s="498"/>
      <c r="AJ18" s="498"/>
      <c r="AK18" s="498"/>
      <c r="AM18" s="550"/>
      <c r="AN18" s="550"/>
      <c r="AO18" s="550"/>
      <c r="AP18" s="550"/>
      <c r="AQ18" s="550"/>
      <c r="AR18" s="549"/>
      <c r="AS18" s="549"/>
      <c r="AT18" s="549"/>
      <c r="AU18" s="549"/>
      <c r="AV18" s="548"/>
      <c r="AW18" s="548"/>
      <c r="AX18" s="548"/>
      <c r="AY18" s="498"/>
      <c r="AZ18" s="498"/>
      <c r="BA18" s="498"/>
      <c r="BD18" s="547"/>
      <c r="BE18" s="547"/>
      <c r="BF18" s="547"/>
      <c r="BG18" s="547"/>
      <c r="BH18" s="547"/>
      <c r="BI18" s="526"/>
      <c r="BJ18" s="526"/>
      <c r="BK18" s="526"/>
      <c r="BL18" s="526"/>
      <c r="BM18" s="489"/>
      <c r="BN18" s="489"/>
      <c r="BO18" s="489"/>
      <c r="BP18" s="489"/>
      <c r="BQ18" s="534"/>
      <c r="BR18" s="481"/>
      <c r="BS18" s="481"/>
      <c r="BT18" s="481"/>
      <c r="BU18" s="533"/>
      <c r="BV18" s="533"/>
      <c r="BW18" s="533"/>
      <c r="BX18" s="537"/>
    </row>
    <row r="19" spans="2:96" ht="8.25" customHeight="1">
      <c r="B19" s="196"/>
      <c r="C19" s="546"/>
      <c r="D19" s="546"/>
      <c r="E19" s="542"/>
      <c r="F19" s="542"/>
      <c r="G19" s="542"/>
      <c r="H19" s="542"/>
      <c r="I19" s="542"/>
      <c r="J19" s="542"/>
      <c r="K19" s="542"/>
      <c r="L19" s="542"/>
      <c r="M19" s="542"/>
      <c r="N19" s="542"/>
      <c r="O19" s="542"/>
      <c r="P19" s="542"/>
      <c r="Q19" s="542"/>
      <c r="R19" s="542"/>
      <c r="S19" s="542"/>
      <c r="T19" s="542"/>
      <c r="U19" s="542"/>
      <c r="V19" s="546"/>
      <c r="W19" s="545"/>
      <c r="X19" s="545"/>
      <c r="Y19" s="545"/>
      <c r="Z19" s="545"/>
      <c r="AA19" s="545"/>
      <c r="AB19" s="544"/>
      <c r="AC19" s="544"/>
      <c r="AD19" s="544"/>
      <c r="AE19" s="544"/>
      <c r="AF19" s="542"/>
      <c r="AG19" s="542"/>
      <c r="AH19" s="542"/>
      <c r="AI19" s="542"/>
      <c r="AJ19" s="542"/>
      <c r="AK19" s="542"/>
      <c r="AL19" s="195"/>
      <c r="AM19" s="545"/>
      <c r="AN19" s="545"/>
      <c r="AO19" s="545"/>
      <c r="AP19" s="545"/>
      <c r="AQ19" s="545"/>
      <c r="AR19" s="544"/>
      <c r="AS19" s="544"/>
      <c r="AT19" s="544"/>
      <c r="AU19" s="544"/>
      <c r="AV19" s="543"/>
      <c r="AW19" s="543"/>
      <c r="AX19" s="543"/>
      <c r="AY19" s="542"/>
      <c r="AZ19" s="542"/>
      <c r="BA19" s="542"/>
      <c r="BB19" s="195"/>
      <c r="BC19" s="195"/>
      <c r="BD19" s="541"/>
      <c r="BE19" s="541"/>
      <c r="BF19" s="541"/>
      <c r="BG19" s="541"/>
      <c r="BH19" s="541"/>
      <c r="BI19" s="540"/>
      <c r="BJ19" s="540"/>
      <c r="BK19" s="540"/>
      <c r="BL19" s="540"/>
      <c r="BM19" s="539"/>
      <c r="BN19" s="538"/>
      <c r="BO19" s="489"/>
      <c r="BP19" s="489"/>
      <c r="BQ19" s="534"/>
      <c r="BR19" s="481"/>
      <c r="BS19" s="481"/>
      <c r="BT19" s="481"/>
      <c r="BU19" s="533"/>
      <c r="BV19" s="533"/>
      <c r="BW19" s="533"/>
      <c r="BX19" s="537"/>
    </row>
    <row r="20" spans="2:96" ht="21" customHeight="1">
      <c r="B20" s="198"/>
      <c r="D20" s="461" t="s">
        <v>618</v>
      </c>
      <c r="E20" s="474"/>
      <c r="F20" s="474"/>
      <c r="G20" s="474"/>
      <c r="H20" s="474"/>
      <c r="I20" s="270"/>
      <c r="J20" s="526"/>
      <c r="K20" s="526"/>
      <c r="L20" s="526"/>
      <c r="M20" s="489"/>
      <c r="N20" s="489"/>
      <c r="O20" s="270"/>
      <c r="P20" s="489"/>
      <c r="Q20" s="498"/>
      <c r="R20" s="498"/>
      <c r="S20" s="498"/>
      <c r="T20" s="498"/>
      <c r="U20" s="498"/>
      <c r="V20" s="527"/>
      <c r="W20" s="536"/>
      <c r="X20" s="535"/>
      <c r="Y20" s="535"/>
      <c r="Z20" s="1719" t="s">
        <v>617</v>
      </c>
      <c r="AA20" s="1719"/>
      <c r="AB20" s="1719"/>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20"/>
      <c r="BN20" s="193"/>
      <c r="BO20" s="489"/>
      <c r="BP20" s="489"/>
      <c r="BQ20" s="534"/>
      <c r="BR20" s="481"/>
      <c r="BS20" s="481"/>
      <c r="BT20" s="481"/>
      <c r="BU20" s="533"/>
      <c r="BV20" s="533"/>
      <c r="BW20" s="533"/>
      <c r="BX20" s="489"/>
    </row>
    <row r="21" spans="2:96" ht="16.5" customHeight="1">
      <c r="B21" s="198"/>
      <c r="C21" s="527"/>
      <c r="D21" s="527"/>
      <c r="E21" s="2"/>
      <c r="F21" s="526"/>
      <c r="G21" s="526"/>
      <c r="H21" s="526"/>
      <c r="I21" s="489"/>
      <c r="J21" s="489"/>
      <c r="L21" s="489"/>
      <c r="M21" s="498"/>
      <c r="N21" s="498"/>
      <c r="Q21" s="498"/>
      <c r="S21" s="526"/>
      <c r="T21" s="526"/>
      <c r="U21" s="526"/>
      <c r="V21" s="489"/>
      <c r="W21" s="532" t="s">
        <v>616</v>
      </c>
      <c r="X21" s="531"/>
      <c r="Y21" s="530"/>
      <c r="Z21" s="1721"/>
      <c r="AA21" s="1721"/>
      <c r="AB21" s="1721"/>
      <c r="AC21" s="1721"/>
      <c r="AD21" s="1721"/>
      <c r="AE21" s="1721"/>
      <c r="AF21" s="1721"/>
      <c r="AG21" s="1721"/>
      <c r="AH21" s="1721"/>
      <c r="AI21" s="1721"/>
      <c r="AJ21" s="1721"/>
      <c r="AK21" s="1721"/>
      <c r="AL21" s="1721"/>
      <c r="AM21" s="1721"/>
      <c r="AN21" s="1721"/>
      <c r="AO21" s="1721"/>
      <c r="AP21" s="1721"/>
      <c r="AQ21" s="1721"/>
      <c r="AR21" s="1721"/>
      <c r="AS21" s="1721"/>
      <c r="AT21" s="1721"/>
      <c r="AU21" s="1721"/>
      <c r="AV21" s="1721"/>
      <c r="AW21" s="1721"/>
      <c r="AX21" s="1721"/>
      <c r="AY21" s="1721"/>
      <c r="AZ21" s="1721"/>
      <c r="BA21" s="1721"/>
      <c r="BB21" s="1721"/>
      <c r="BC21" s="1721"/>
      <c r="BD21" s="1721"/>
      <c r="BE21" s="1721"/>
      <c r="BF21" s="1721"/>
      <c r="BG21" s="1721"/>
      <c r="BH21" s="1721"/>
      <c r="BI21" s="1721"/>
      <c r="BJ21" s="1721"/>
      <c r="BK21" s="1721"/>
      <c r="BL21" s="1721"/>
      <c r="BM21" s="1722"/>
      <c r="BN21" s="193"/>
      <c r="BO21" s="489"/>
      <c r="BQ21" s="474"/>
      <c r="BR21" s="473"/>
      <c r="BS21" s="473"/>
      <c r="BT21" s="465"/>
      <c r="BU21" s="465"/>
      <c r="BX21" s="489"/>
    </row>
    <row r="22" spans="2:96" ht="16.5" customHeight="1">
      <c r="B22" s="198"/>
      <c r="C22" s="527"/>
      <c r="D22" s="527"/>
      <c r="E22" s="2"/>
      <c r="F22" s="526"/>
      <c r="G22" s="526"/>
      <c r="H22" s="526"/>
      <c r="I22" s="489"/>
      <c r="J22" s="489"/>
      <c r="L22" s="489"/>
      <c r="M22" s="498"/>
      <c r="N22" s="498"/>
      <c r="Q22" s="498"/>
      <c r="S22" s="526"/>
      <c r="T22" s="526"/>
      <c r="U22" s="526"/>
      <c r="V22" s="489"/>
      <c r="W22" s="529"/>
      <c r="X22" s="528"/>
      <c r="Y22" s="528"/>
      <c r="Z22" s="1723"/>
      <c r="AA22" s="1723"/>
      <c r="AB22" s="1723"/>
      <c r="AC22" s="1723"/>
      <c r="AD22" s="1723"/>
      <c r="AE22" s="1723"/>
      <c r="AF22" s="1723"/>
      <c r="AG22" s="1723"/>
      <c r="AH22" s="1723"/>
      <c r="AI22" s="1723"/>
      <c r="AJ22" s="1723"/>
      <c r="AK22" s="1723"/>
      <c r="AL22" s="1723"/>
      <c r="AM22" s="1723"/>
      <c r="AN22" s="1723"/>
      <c r="AO22" s="1723"/>
      <c r="AP22" s="1723"/>
      <c r="AQ22" s="1723"/>
      <c r="AR22" s="1723"/>
      <c r="AS22" s="1723"/>
      <c r="AT22" s="1723"/>
      <c r="AU22" s="1723"/>
      <c r="AV22" s="1723"/>
      <c r="AW22" s="1723"/>
      <c r="AX22" s="1723"/>
      <c r="AY22" s="1723"/>
      <c r="AZ22" s="1723"/>
      <c r="BA22" s="1723"/>
      <c r="BB22" s="1723"/>
      <c r="BC22" s="1723"/>
      <c r="BD22" s="1723"/>
      <c r="BE22" s="1723"/>
      <c r="BF22" s="1723"/>
      <c r="BG22" s="1723"/>
      <c r="BH22" s="1723"/>
      <c r="BI22" s="1723"/>
      <c r="BJ22" s="1723"/>
      <c r="BK22" s="1723"/>
      <c r="BL22" s="1723"/>
      <c r="BM22" s="1724"/>
      <c r="BN22" s="193"/>
      <c r="BO22" s="481"/>
      <c r="BQ22" s="474"/>
      <c r="BR22" s="473"/>
      <c r="BS22" s="473"/>
      <c r="BT22" s="465"/>
      <c r="BU22" s="465"/>
      <c r="BX22" s="489"/>
    </row>
    <row r="23" spans="2:96" ht="12" customHeight="1">
      <c r="B23" s="198"/>
      <c r="C23" s="527"/>
      <c r="D23" s="527"/>
      <c r="E23" s="2"/>
      <c r="F23" s="526"/>
      <c r="G23" s="526"/>
      <c r="H23" s="526"/>
      <c r="I23" s="489"/>
      <c r="J23" s="489"/>
      <c r="L23" s="489"/>
      <c r="M23" s="498"/>
      <c r="N23" s="498"/>
      <c r="Q23" s="498"/>
      <c r="S23" s="526"/>
      <c r="T23" s="526"/>
      <c r="U23" s="526"/>
      <c r="V23" s="489"/>
      <c r="W23" s="12"/>
      <c r="X23" s="525"/>
      <c r="Y23" s="525"/>
      <c r="Z23" s="191"/>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193"/>
      <c r="BO23" s="481"/>
      <c r="BQ23" s="474"/>
      <c r="BR23" s="473"/>
      <c r="BS23" s="473"/>
      <c r="BT23" s="465"/>
      <c r="BU23" s="480"/>
      <c r="BV23" s="5"/>
      <c r="BW23" s="5"/>
      <c r="BX23" s="482"/>
      <c r="BY23" s="5"/>
      <c r="BZ23" s="5"/>
      <c r="CA23" s="5"/>
      <c r="CB23" s="5"/>
      <c r="CC23" s="5"/>
      <c r="CD23" s="5"/>
      <c r="CE23" s="5"/>
      <c r="CF23" s="5"/>
      <c r="CG23" s="5"/>
      <c r="CH23" s="5"/>
      <c r="CI23" s="5"/>
      <c r="CJ23" s="5"/>
      <c r="CK23" s="5"/>
      <c r="CL23" s="5"/>
      <c r="CM23" s="5"/>
      <c r="CN23" s="5"/>
      <c r="CO23" s="5"/>
      <c r="CP23" s="5"/>
      <c r="CQ23" s="5"/>
      <c r="CR23" s="5"/>
    </row>
    <row r="24" spans="2:96" ht="21" customHeight="1">
      <c r="B24" s="198"/>
      <c r="C24" s="523"/>
      <c r="D24" s="1725" t="s">
        <v>615</v>
      </c>
      <c r="E24" s="1725"/>
      <c r="F24" s="1725"/>
      <c r="G24" s="1725"/>
      <c r="H24" s="1725"/>
      <c r="I24" s="1725"/>
      <c r="J24" s="1725"/>
      <c r="K24" s="1725"/>
      <c r="L24" s="1725"/>
      <c r="M24" s="1725"/>
      <c r="N24" s="1725"/>
      <c r="O24" s="1725"/>
      <c r="P24" s="1725"/>
      <c r="Q24" s="1725"/>
      <c r="R24" s="1725"/>
      <c r="S24" s="1725"/>
      <c r="T24" s="1725"/>
      <c r="U24" s="1725"/>
      <c r="V24" s="1725"/>
      <c r="W24" s="1725"/>
      <c r="X24" s="1725"/>
      <c r="Y24" s="1725"/>
      <c r="Z24" s="1725"/>
      <c r="AA24" s="1725"/>
      <c r="AB24" s="1725"/>
      <c r="AC24" s="1725"/>
      <c r="AD24" s="1725"/>
      <c r="AE24" s="1725"/>
      <c r="AF24" s="1725"/>
      <c r="AG24" s="522"/>
      <c r="AH24" s="489"/>
      <c r="AI24" s="521"/>
      <c r="AJ24" s="1726" t="s">
        <v>614</v>
      </c>
      <c r="AK24" s="1726"/>
      <c r="AL24" s="1726"/>
      <c r="AM24" s="1726"/>
      <c r="AN24" s="1726"/>
      <c r="AO24" s="1726"/>
      <c r="AP24" s="1726"/>
      <c r="AQ24" s="1726"/>
      <c r="AR24" s="1726"/>
      <c r="AS24" s="1726"/>
      <c r="AT24" s="1726"/>
      <c r="AU24" s="1726"/>
      <c r="AV24" s="1726"/>
      <c r="AW24" s="1726"/>
      <c r="AX24" s="1726"/>
      <c r="AY24" s="1726"/>
      <c r="AZ24" s="1726"/>
      <c r="BA24" s="1726"/>
      <c r="BB24" s="1726"/>
      <c r="BC24" s="1726"/>
      <c r="BD24" s="1726"/>
      <c r="BE24" s="1726"/>
      <c r="BF24" s="1726"/>
      <c r="BG24" s="1726"/>
      <c r="BH24" s="1726"/>
      <c r="BI24" s="1726"/>
      <c r="BJ24" s="1726"/>
      <c r="BK24" s="1726"/>
      <c r="BL24" s="1726"/>
      <c r="BM24" s="520"/>
      <c r="BN24" s="193"/>
      <c r="BO24" s="481"/>
      <c r="BQ24" s="474"/>
      <c r="BR24" s="473"/>
      <c r="BS24" s="473"/>
      <c r="BT24" s="465"/>
      <c r="BU24" s="480"/>
      <c r="BV24" s="5"/>
      <c r="BW24" s="5"/>
      <c r="BX24" s="5"/>
      <c r="BY24" s="5"/>
      <c r="BZ24" s="5"/>
      <c r="CA24" s="5"/>
      <c r="CB24" s="5"/>
      <c r="CC24" s="5"/>
      <c r="CD24" s="5"/>
      <c r="CE24" s="5"/>
      <c r="CF24" s="5"/>
      <c r="CG24" s="5"/>
      <c r="CH24" s="5"/>
      <c r="CI24" s="5"/>
      <c r="CJ24" s="5"/>
      <c r="CK24" s="5"/>
      <c r="CL24" s="5"/>
      <c r="CM24" s="5"/>
      <c r="CN24" s="5"/>
      <c r="CO24" s="5"/>
      <c r="CP24" s="5"/>
      <c r="CQ24" s="5"/>
      <c r="CR24" s="5"/>
    </row>
    <row r="25" spans="2:96" ht="21" customHeight="1">
      <c r="B25" s="198"/>
      <c r="C25" s="511"/>
      <c r="D25" s="1727" t="s">
        <v>613</v>
      </c>
      <c r="E25" s="1727"/>
      <c r="F25" s="1727"/>
      <c r="G25" s="1727"/>
      <c r="H25" s="1727"/>
      <c r="I25" s="519" t="s">
        <v>609</v>
      </c>
      <c r="J25" s="519"/>
      <c r="K25" s="519"/>
      <c r="L25" s="519"/>
      <c r="M25" s="519" t="s">
        <v>608</v>
      </c>
      <c r="N25" s="519"/>
      <c r="O25" s="519"/>
      <c r="P25" s="519"/>
      <c r="Q25" s="11"/>
      <c r="R25" s="186"/>
      <c r="S25" s="186"/>
      <c r="T25" s="1727" t="s">
        <v>612</v>
      </c>
      <c r="U25" s="1727"/>
      <c r="V25" s="1727"/>
      <c r="W25" s="1727"/>
      <c r="X25" s="1727"/>
      <c r="Y25" s="519" t="s">
        <v>609</v>
      </c>
      <c r="Z25" s="519"/>
      <c r="AA25" s="519"/>
      <c r="AB25" s="519"/>
      <c r="AC25" s="519" t="s">
        <v>608</v>
      </c>
      <c r="AD25" s="519"/>
      <c r="AE25" s="519"/>
      <c r="AF25" s="519"/>
      <c r="AG25" s="185"/>
      <c r="AH25" s="186"/>
      <c r="AI25" s="184"/>
      <c r="AJ25" s="1727" t="s">
        <v>611</v>
      </c>
      <c r="AK25" s="1727"/>
      <c r="AL25" s="1727"/>
      <c r="AM25" s="1727"/>
      <c r="AN25" s="1727"/>
      <c r="AO25" s="519" t="s">
        <v>609</v>
      </c>
      <c r="AP25" s="519"/>
      <c r="AQ25" s="519"/>
      <c r="AR25" s="519"/>
      <c r="AS25" s="519" t="s">
        <v>608</v>
      </c>
      <c r="AT25" s="519"/>
      <c r="AU25" s="519"/>
      <c r="AV25" s="519"/>
      <c r="AW25" s="518"/>
      <c r="AX25" s="514"/>
      <c r="AY25" s="513"/>
      <c r="AZ25" s="1727" t="s">
        <v>610</v>
      </c>
      <c r="BA25" s="1727"/>
      <c r="BB25" s="1727"/>
      <c r="BC25" s="1727"/>
      <c r="BD25" s="1727"/>
      <c r="BE25" s="519" t="s">
        <v>609</v>
      </c>
      <c r="BF25" s="519"/>
      <c r="BG25" s="519"/>
      <c r="BH25" s="519"/>
      <c r="BI25" s="519" t="s">
        <v>608</v>
      </c>
      <c r="BJ25" s="519"/>
      <c r="BK25" s="519"/>
      <c r="BL25" s="519"/>
      <c r="BM25" s="501"/>
      <c r="BN25" s="490"/>
      <c r="BO25" s="489"/>
      <c r="BQ25" s="474"/>
      <c r="BR25" s="473"/>
      <c r="BS25" s="473"/>
      <c r="BT25" s="465"/>
      <c r="BU25" s="480"/>
      <c r="BV25" s="518"/>
      <c r="BW25" s="518"/>
      <c r="BX25" s="518"/>
      <c r="BY25" s="518"/>
      <c r="BZ25" s="5"/>
      <c r="CA25" s="518"/>
      <c r="CB25" s="518"/>
      <c r="CC25" s="518"/>
      <c r="CD25" s="518"/>
      <c r="CE25" s="5"/>
      <c r="CF25" s="518"/>
      <c r="CG25" s="518"/>
      <c r="CH25" s="518"/>
      <c r="CI25" s="518"/>
      <c r="CJ25" s="5"/>
      <c r="CK25" s="518"/>
      <c r="CL25" s="518"/>
      <c r="CM25" s="518"/>
      <c r="CN25" s="518"/>
      <c r="CO25" s="5"/>
      <c r="CP25" s="5"/>
      <c r="CQ25" s="5"/>
      <c r="CR25" s="5"/>
    </row>
    <row r="26" spans="2:96" ht="21" customHeight="1">
      <c r="B26" s="198"/>
      <c r="C26" s="511"/>
      <c r="D26" s="1727" t="s">
        <v>607</v>
      </c>
      <c r="E26" s="1727"/>
      <c r="F26" s="1727"/>
      <c r="G26" s="1727"/>
      <c r="H26" s="1727"/>
      <c r="I26" s="1709">
        <f>(ROUNDDOWN(M26/40,1))</f>
        <v>-1.2</v>
      </c>
      <c r="J26" s="1709"/>
      <c r="K26" s="1709"/>
      <c r="L26" s="1709"/>
      <c r="M26" s="1709">
        <f>((((ROUNDDOWN($BE$9/12,1))*40)))*-1</f>
        <v>-48</v>
      </c>
      <c r="N26" s="1709"/>
      <c r="O26" s="1709"/>
      <c r="P26" s="1709"/>
      <c r="Q26" s="11"/>
      <c r="R26" s="186"/>
      <c r="S26" s="186"/>
      <c r="T26" s="1727" t="s">
        <v>607</v>
      </c>
      <c r="U26" s="1727"/>
      <c r="V26" s="1727"/>
      <c r="W26" s="1727"/>
      <c r="X26" s="1727"/>
      <c r="Y26" s="1709">
        <f>(ROUNDDOWN(AC26/40,1))</f>
        <v>-0.5</v>
      </c>
      <c r="Z26" s="1709"/>
      <c r="AA26" s="1709"/>
      <c r="AB26" s="1709"/>
      <c r="AC26" s="1709">
        <f>((((ROUNDDOWN($BE$9/30,1))*40)))*-1</f>
        <v>-20</v>
      </c>
      <c r="AD26" s="1709"/>
      <c r="AE26" s="1709"/>
      <c r="AF26" s="1709"/>
      <c r="AG26" s="185"/>
      <c r="AH26" s="186"/>
      <c r="AI26" s="184"/>
      <c r="AJ26" s="1727" t="s">
        <v>607</v>
      </c>
      <c r="AK26" s="1727"/>
      <c r="AL26" s="1727"/>
      <c r="AM26" s="1727"/>
      <c r="AN26" s="1727"/>
      <c r="AO26" s="1709">
        <f>(ROUNDDOWN(AS26/40,1))</f>
        <v>-2</v>
      </c>
      <c r="AP26" s="1709"/>
      <c r="AQ26" s="1709"/>
      <c r="AR26" s="1709"/>
      <c r="AS26" s="1709">
        <f>((((ROUNDDOWN($BE$9/7.5,1))*40)))*-1</f>
        <v>-80</v>
      </c>
      <c r="AT26" s="1709"/>
      <c r="AU26" s="1709"/>
      <c r="AV26" s="1709"/>
      <c r="AW26" s="515"/>
      <c r="AX26" s="514"/>
      <c r="AY26" s="513"/>
      <c r="AZ26" s="1727" t="s">
        <v>607</v>
      </c>
      <c r="BA26" s="1727"/>
      <c r="BB26" s="1727"/>
      <c r="BC26" s="1727"/>
      <c r="BD26" s="1727"/>
      <c r="BE26" s="1709">
        <f>(ROUNDDOWN(BI26/40,1))</f>
        <v>-0.7</v>
      </c>
      <c r="BF26" s="1709"/>
      <c r="BG26" s="1709"/>
      <c r="BH26" s="1709"/>
      <c r="BI26" s="1710">
        <f>((((ROUNDDOWN($BE$9/20,1))*40)))*-1</f>
        <v>-28</v>
      </c>
      <c r="BJ26" s="1711"/>
      <c r="BK26" s="1711"/>
      <c r="BL26" s="1712"/>
      <c r="BM26" s="501"/>
      <c r="BN26" s="490"/>
      <c r="BO26" s="489"/>
      <c r="BQ26" s="474"/>
      <c r="BR26" s="473"/>
      <c r="BS26" s="473"/>
      <c r="BT26" s="465"/>
      <c r="BU26" s="480"/>
      <c r="BV26" s="517"/>
      <c r="BW26" s="517"/>
      <c r="BX26" s="517"/>
      <c r="BY26" s="517"/>
      <c r="BZ26" s="5"/>
      <c r="CA26" s="517"/>
      <c r="CB26" s="517"/>
      <c r="CC26" s="517"/>
      <c r="CD26" s="517"/>
      <c r="CE26" s="5"/>
      <c r="CF26" s="517"/>
      <c r="CG26" s="517"/>
      <c r="CH26" s="517"/>
      <c r="CI26" s="517"/>
      <c r="CJ26" s="5"/>
      <c r="CK26" s="517"/>
      <c r="CL26" s="517"/>
      <c r="CM26" s="517"/>
      <c r="CN26" s="517"/>
      <c r="CO26" s="5"/>
      <c r="CP26" s="5"/>
      <c r="CQ26" s="5"/>
      <c r="CR26" s="5"/>
    </row>
    <row r="27" spans="2:96" ht="21" customHeight="1">
      <c r="B27" s="198"/>
      <c r="C27" s="511"/>
      <c r="D27" s="1706" t="s">
        <v>606</v>
      </c>
      <c r="E27" s="1707"/>
      <c r="F27" s="1707"/>
      <c r="G27" s="1707"/>
      <c r="H27" s="1708"/>
      <c r="I27" s="1709">
        <f>(ROUNDDOWN(M27/40,1))</f>
        <v>-1.3</v>
      </c>
      <c r="J27" s="1709"/>
      <c r="K27" s="1709"/>
      <c r="L27" s="1709"/>
      <c r="M27" s="1710">
        <f>($AL$17-$AI$17)*-1</f>
        <v>-52</v>
      </c>
      <c r="N27" s="1711"/>
      <c r="O27" s="1711"/>
      <c r="P27" s="1712"/>
      <c r="Q27" s="11"/>
      <c r="R27" s="186"/>
      <c r="S27" s="186"/>
      <c r="T27" s="1706" t="s">
        <v>606</v>
      </c>
      <c r="U27" s="1707"/>
      <c r="V27" s="1707"/>
      <c r="W27" s="1707"/>
      <c r="X27" s="1708"/>
      <c r="Y27" s="1709">
        <f>(ROUNDDOWN(AC27/40,1))</f>
        <v>-1.3</v>
      </c>
      <c r="Z27" s="1709"/>
      <c r="AA27" s="1709"/>
      <c r="AB27" s="1709"/>
      <c r="AC27" s="1710">
        <f>($AL$17-$AI$17)*-1</f>
        <v>-52</v>
      </c>
      <c r="AD27" s="1711"/>
      <c r="AE27" s="1711"/>
      <c r="AF27" s="1712"/>
      <c r="AG27" s="185"/>
      <c r="AH27" s="186"/>
      <c r="AI27" s="184"/>
      <c r="AJ27" s="1706" t="s">
        <v>606</v>
      </c>
      <c r="AK27" s="1707"/>
      <c r="AL27" s="1707"/>
      <c r="AM27" s="1707"/>
      <c r="AN27" s="1708"/>
      <c r="AO27" s="1709">
        <f>(ROUNDDOWN(AS27/40,1))</f>
        <v>-1.3</v>
      </c>
      <c r="AP27" s="1709"/>
      <c r="AQ27" s="1709"/>
      <c r="AR27" s="1709"/>
      <c r="AS27" s="1710">
        <f>($AL$17-$AI$17)*-1</f>
        <v>-52</v>
      </c>
      <c r="AT27" s="1711"/>
      <c r="AU27" s="1711"/>
      <c r="AV27" s="1712"/>
      <c r="AW27" s="515"/>
      <c r="AX27" s="514"/>
      <c r="AY27" s="513"/>
      <c r="AZ27" s="1706" t="s">
        <v>606</v>
      </c>
      <c r="BA27" s="1707"/>
      <c r="BB27" s="1707"/>
      <c r="BC27" s="1707"/>
      <c r="BD27" s="1708"/>
      <c r="BE27" s="1709">
        <f>(ROUNDDOWN(BI27/40,1))</f>
        <v>-1.3</v>
      </c>
      <c r="BF27" s="1709"/>
      <c r="BG27" s="1709"/>
      <c r="BH27" s="1709"/>
      <c r="BI27" s="1710">
        <f>($AL$17-$AI$17)*-1</f>
        <v>-52</v>
      </c>
      <c r="BJ27" s="1711"/>
      <c r="BK27" s="1711"/>
      <c r="BL27" s="1712"/>
      <c r="BM27" s="501"/>
      <c r="BN27" s="490"/>
      <c r="BO27" s="489"/>
      <c r="BQ27" s="474"/>
      <c r="BR27" s="473"/>
      <c r="BS27" s="473"/>
      <c r="BT27" s="465"/>
      <c r="BU27" s="480"/>
      <c r="BV27" s="517"/>
      <c r="BW27" s="517"/>
      <c r="BX27" s="517"/>
      <c r="BY27" s="517"/>
      <c r="BZ27" s="5"/>
      <c r="CA27" s="517"/>
      <c r="CB27" s="517"/>
      <c r="CC27" s="517"/>
      <c r="CD27" s="517"/>
      <c r="CE27" s="5"/>
      <c r="CF27" s="517"/>
      <c r="CG27" s="517"/>
      <c r="CH27" s="517"/>
      <c r="CI27" s="517"/>
      <c r="CJ27" s="5"/>
      <c r="CK27" s="517"/>
      <c r="CL27" s="517"/>
      <c r="CM27" s="517"/>
      <c r="CN27" s="517"/>
      <c r="CO27" s="5"/>
      <c r="CP27" s="5"/>
      <c r="CQ27" s="5"/>
      <c r="CR27" s="5"/>
    </row>
    <row r="28" spans="2:96" ht="21" customHeight="1" thickBot="1">
      <c r="B28" s="198"/>
      <c r="C28" s="511"/>
      <c r="D28" s="1713" t="s">
        <v>605</v>
      </c>
      <c r="E28" s="1713"/>
      <c r="F28" s="1713"/>
      <c r="G28" s="1713"/>
      <c r="H28" s="1713"/>
      <c r="I28" s="1714">
        <f>(ROUNDDOWN(M28/40,1))</f>
        <v>2.6</v>
      </c>
      <c r="J28" s="1714"/>
      <c r="K28" s="1714"/>
      <c r="L28" s="1714"/>
      <c r="M28" s="1715">
        <f>$BB$73+(AZ17-AI17)</f>
        <v>106.65</v>
      </c>
      <c r="N28" s="1716"/>
      <c r="O28" s="1716"/>
      <c r="P28" s="1717"/>
      <c r="Q28" s="11"/>
      <c r="R28" s="186"/>
      <c r="S28" s="186"/>
      <c r="T28" s="1713" t="s">
        <v>605</v>
      </c>
      <c r="U28" s="1713"/>
      <c r="V28" s="1713"/>
      <c r="W28" s="1713"/>
      <c r="X28" s="1713"/>
      <c r="Y28" s="1714">
        <f>(ROUNDDOWN(AC28/40,1))</f>
        <v>2.6</v>
      </c>
      <c r="Z28" s="1714"/>
      <c r="AA28" s="1714"/>
      <c r="AB28" s="1714"/>
      <c r="AC28" s="1715">
        <f>$BB$73+(AZ17-AI17)</f>
        <v>106.65</v>
      </c>
      <c r="AD28" s="1716"/>
      <c r="AE28" s="1716"/>
      <c r="AF28" s="1717"/>
      <c r="AG28" s="185"/>
      <c r="AH28" s="186"/>
      <c r="AI28" s="184"/>
      <c r="AJ28" s="1713" t="s">
        <v>605</v>
      </c>
      <c r="AK28" s="1713"/>
      <c r="AL28" s="1713"/>
      <c r="AM28" s="1713"/>
      <c r="AN28" s="1713"/>
      <c r="AO28" s="1714">
        <f>(ROUNDDOWN(AS28/40,1))</f>
        <v>2.6</v>
      </c>
      <c r="AP28" s="1714"/>
      <c r="AQ28" s="1714"/>
      <c r="AR28" s="1714"/>
      <c r="AS28" s="1715">
        <f>$BB$73+(AZ17-AI17)</f>
        <v>106.65</v>
      </c>
      <c r="AT28" s="1716"/>
      <c r="AU28" s="1716"/>
      <c r="AV28" s="1717"/>
      <c r="AW28" s="515"/>
      <c r="AX28" s="514"/>
      <c r="AY28" s="513"/>
      <c r="AZ28" s="1713" t="s">
        <v>605</v>
      </c>
      <c r="BA28" s="1713"/>
      <c r="BB28" s="1713"/>
      <c r="BC28" s="1713"/>
      <c r="BD28" s="1713"/>
      <c r="BE28" s="1718">
        <f>(ROUNDDOWN(BI28/40,1))</f>
        <v>2.6</v>
      </c>
      <c r="BF28" s="1718"/>
      <c r="BG28" s="1718"/>
      <c r="BH28" s="1718"/>
      <c r="BI28" s="1715">
        <f>$BB$73+(AZ17-AI17)</f>
        <v>106.65</v>
      </c>
      <c r="BJ28" s="1716"/>
      <c r="BK28" s="1716"/>
      <c r="BL28" s="1717"/>
      <c r="BM28" s="501"/>
      <c r="BN28" s="490"/>
      <c r="BO28" s="489"/>
      <c r="BU28" s="5"/>
      <c r="BV28" s="516"/>
      <c r="BW28" s="516"/>
      <c r="BX28" s="516"/>
      <c r="BY28" s="516"/>
      <c r="BZ28" s="5"/>
      <c r="CA28" s="516"/>
      <c r="CB28" s="516"/>
      <c r="CC28" s="516"/>
      <c r="CD28" s="516"/>
      <c r="CE28" s="5"/>
      <c r="CF28" s="516"/>
      <c r="CG28" s="516"/>
      <c r="CH28" s="516"/>
      <c r="CI28" s="516"/>
      <c r="CJ28" s="5"/>
      <c r="CK28" s="516"/>
      <c r="CL28" s="516"/>
      <c r="CM28" s="516"/>
      <c r="CN28" s="516"/>
      <c r="CO28" s="5"/>
      <c r="CP28" s="5"/>
      <c r="CQ28" s="5"/>
      <c r="CR28" s="5"/>
    </row>
    <row r="29" spans="2:96" ht="30.75" customHeight="1" thickTop="1">
      <c r="B29" s="198"/>
      <c r="C29" s="511"/>
      <c r="D29" s="1703" t="s">
        <v>604</v>
      </c>
      <c r="E29" s="1704"/>
      <c r="F29" s="1704"/>
      <c r="G29" s="1704"/>
      <c r="H29" s="1704"/>
      <c r="I29" s="1702">
        <f>SUM(I26:L28)</f>
        <v>0.10000000000000009</v>
      </c>
      <c r="J29" s="1702"/>
      <c r="K29" s="1702"/>
      <c r="L29" s="1702"/>
      <c r="M29" s="1702">
        <f>SUM(M26:P28)</f>
        <v>6.6500000000000057</v>
      </c>
      <c r="N29" s="1702"/>
      <c r="O29" s="1702"/>
      <c r="P29" s="1702"/>
      <c r="Q29" s="186"/>
      <c r="R29" s="186"/>
      <c r="S29" s="186"/>
      <c r="T29" s="1703" t="s">
        <v>604</v>
      </c>
      <c r="U29" s="1704"/>
      <c r="V29" s="1704"/>
      <c r="W29" s="1704"/>
      <c r="X29" s="1704"/>
      <c r="Y29" s="1702">
        <f>SUM(Y26:AB28)</f>
        <v>0.8</v>
      </c>
      <c r="Z29" s="1702"/>
      <c r="AA29" s="1702"/>
      <c r="AB29" s="1702"/>
      <c r="AC29" s="1702">
        <f>SUM(AC26:AF28)</f>
        <v>34.650000000000006</v>
      </c>
      <c r="AD29" s="1702"/>
      <c r="AE29" s="1702"/>
      <c r="AF29" s="1702"/>
      <c r="AG29" s="185"/>
      <c r="AH29" s="186"/>
      <c r="AI29" s="184"/>
      <c r="AJ29" s="1703" t="s">
        <v>603</v>
      </c>
      <c r="AK29" s="1704"/>
      <c r="AL29" s="1704"/>
      <c r="AM29" s="1704"/>
      <c r="AN29" s="1704"/>
      <c r="AO29" s="1705">
        <f>SUM(AO26:AR28)</f>
        <v>-0.69999999999999973</v>
      </c>
      <c r="AP29" s="1705"/>
      <c r="AQ29" s="1705"/>
      <c r="AR29" s="1705"/>
      <c r="AS29" s="1702">
        <f>SUM(AS26:AV28)</f>
        <v>-25.349999999999994</v>
      </c>
      <c r="AT29" s="1702"/>
      <c r="AU29" s="1702"/>
      <c r="AV29" s="1702"/>
      <c r="AW29" s="515"/>
      <c r="AX29" s="514"/>
      <c r="AY29" s="513"/>
      <c r="AZ29" s="1703" t="s">
        <v>603</v>
      </c>
      <c r="BA29" s="1704"/>
      <c r="BB29" s="1704"/>
      <c r="BC29" s="1704"/>
      <c r="BD29" s="1704"/>
      <c r="BE29" s="1705">
        <f>SUM(BE26:BH28)</f>
        <v>0.60000000000000009</v>
      </c>
      <c r="BF29" s="1705"/>
      <c r="BG29" s="1705"/>
      <c r="BH29" s="1705"/>
      <c r="BI29" s="1702">
        <f>SUM(BI26:BL28)</f>
        <v>26.650000000000006</v>
      </c>
      <c r="BJ29" s="1702"/>
      <c r="BK29" s="1702"/>
      <c r="BL29" s="1702"/>
      <c r="BM29" s="501"/>
      <c r="BN29" s="490"/>
      <c r="BO29" s="489"/>
      <c r="BQ29" s="474"/>
      <c r="BR29" s="473"/>
      <c r="BS29" s="473"/>
      <c r="BT29" s="465"/>
      <c r="BU29" s="480"/>
      <c r="BV29" s="512"/>
      <c r="BW29" s="512"/>
      <c r="BX29" s="512"/>
      <c r="BY29" s="512"/>
      <c r="BZ29" s="5"/>
      <c r="CA29" s="512"/>
      <c r="CB29" s="512"/>
      <c r="CC29" s="512"/>
      <c r="CD29" s="512"/>
      <c r="CE29" s="5"/>
      <c r="CF29" s="512"/>
      <c r="CG29" s="512"/>
      <c r="CH29" s="512"/>
      <c r="CI29" s="512"/>
      <c r="CJ29" s="5"/>
      <c r="CK29" s="512"/>
      <c r="CL29" s="512"/>
      <c r="CM29" s="512"/>
      <c r="CN29" s="512"/>
      <c r="CO29" s="5"/>
      <c r="CP29" s="5"/>
      <c r="CQ29" s="5"/>
      <c r="CR29" s="5"/>
    </row>
    <row r="30" spans="2:96" ht="20.25" customHeight="1">
      <c r="B30" s="198"/>
      <c r="C30" s="511"/>
      <c r="D30" s="510"/>
      <c r="E30" s="510"/>
      <c r="F30" s="510"/>
      <c r="G30" s="510"/>
      <c r="H30" s="510"/>
      <c r="I30" s="509"/>
      <c r="J30" s="509"/>
      <c r="K30" s="509"/>
      <c r="L30" s="509"/>
      <c r="M30" s="509"/>
      <c r="N30" s="509"/>
      <c r="O30" s="509"/>
      <c r="P30" s="509"/>
      <c r="Q30" s="498"/>
      <c r="R30" s="498"/>
      <c r="S30" s="498"/>
      <c r="T30" s="510"/>
      <c r="U30" s="510"/>
      <c r="V30" s="510"/>
      <c r="W30" s="510"/>
      <c r="X30" s="510"/>
      <c r="Y30" s="509"/>
      <c r="Z30" s="509"/>
      <c r="AA30" s="509"/>
      <c r="AB30" s="509"/>
      <c r="AC30" s="509"/>
      <c r="AD30" s="509"/>
      <c r="AE30" s="509"/>
      <c r="AF30" s="509"/>
      <c r="AG30" s="508"/>
      <c r="AH30" s="498"/>
      <c r="AI30" s="507"/>
      <c r="AJ30" s="503"/>
      <c r="AK30" s="503"/>
      <c r="AL30" s="503"/>
      <c r="AM30" s="503"/>
      <c r="AN30" s="503"/>
      <c r="AO30" s="502"/>
      <c r="AP30" s="502"/>
      <c r="AQ30" s="502"/>
      <c r="AR30" s="502"/>
      <c r="AS30" s="502"/>
      <c r="AT30" s="502"/>
      <c r="AU30" s="502"/>
      <c r="AV30" s="502"/>
      <c r="AW30" s="506"/>
      <c r="AX30" s="505"/>
      <c r="AY30" s="504"/>
      <c r="AZ30" s="503"/>
      <c r="BA30" s="503"/>
      <c r="BB30" s="503"/>
      <c r="BC30" s="503"/>
      <c r="BD30" s="503"/>
      <c r="BE30" s="502"/>
      <c r="BF30" s="502"/>
      <c r="BG30" s="502"/>
      <c r="BH30" s="502"/>
      <c r="BI30" s="502"/>
      <c r="BJ30" s="502"/>
      <c r="BK30" s="502"/>
      <c r="BL30" s="502"/>
      <c r="BM30" s="501"/>
      <c r="BN30" s="490"/>
      <c r="BO30" s="489"/>
      <c r="BQ30" s="474"/>
      <c r="BR30" s="473"/>
      <c r="BS30" s="473"/>
      <c r="BT30" s="465"/>
      <c r="BU30" s="480"/>
      <c r="BV30" s="5"/>
      <c r="BW30" s="5"/>
      <c r="BX30" s="482"/>
      <c r="BY30" s="5"/>
      <c r="BZ30" s="5"/>
      <c r="CA30" s="5"/>
      <c r="CB30" s="5"/>
      <c r="CC30" s="5"/>
      <c r="CD30" s="5"/>
      <c r="CE30" s="5"/>
      <c r="CF30" s="5"/>
      <c r="CG30" s="5"/>
      <c r="CH30" s="5"/>
      <c r="CI30" s="5"/>
      <c r="CJ30" s="5"/>
      <c r="CK30" s="5"/>
      <c r="CL30" s="5"/>
      <c r="CM30" s="5"/>
      <c r="CN30" s="5"/>
      <c r="CO30" s="5"/>
      <c r="CP30" s="5"/>
      <c r="CQ30" s="5"/>
      <c r="CR30" s="5"/>
    </row>
    <row r="31" spans="2:96" ht="20.25" customHeight="1">
      <c r="B31" s="198"/>
      <c r="C31" s="511"/>
      <c r="D31" s="510"/>
      <c r="E31" s="510"/>
      <c r="F31" s="510"/>
      <c r="G31" s="510"/>
      <c r="H31" s="510"/>
      <c r="I31" s="509"/>
      <c r="J31" s="509"/>
      <c r="K31" s="1683" t="s">
        <v>602</v>
      </c>
      <c r="L31" s="1684"/>
      <c r="M31" s="1684"/>
      <c r="N31" s="1686" t="str">
        <f>IF(OR($BE$9&gt;0,),IF(AND(OR($D$5="○",$D$6="○"),$I$29&gt;=0),"可",IF(AND(OR($D$5="○",$D$6="○"),$I$29&lt;0),"不可","")),"")</f>
        <v>可</v>
      </c>
      <c r="O31" s="1687"/>
      <c r="P31" s="1688"/>
      <c r="Q31" s="498"/>
      <c r="R31" s="498"/>
      <c r="S31" s="498"/>
      <c r="T31" s="510"/>
      <c r="U31" s="510"/>
      <c r="V31" s="510"/>
      <c r="W31" s="510"/>
      <c r="X31" s="510"/>
      <c r="Y31" s="509"/>
      <c r="Z31" s="509"/>
      <c r="AA31" s="1683" t="s">
        <v>601</v>
      </c>
      <c r="AB31" s="1684"/>
      <c r="AC31" s="1685"/>
      <c r="AD31" s="1686" t="str">
        <f>IF(OR($BE$9&gt;0,),IF(AND(OR($D$5="○",$D$6="○"),$Y$29&gt;=0),"可",IF(AND(OR($D$5="○",$D$6="○"),$Y$29&lt;0),"不可","")),"")</f>
        <v>可</v>
      </c>
      <c r="AE31" s="1687"/>
      <c r="AF31" s="1688"/>
      <c r="AG31" s="508"/>
      <c r="AH31" s="498"/>
      <c r="AI31" s="507"/>
      <c r="AJ31" s="503"/>
      <c r="AK31" s="503"/>
      <c r="AL31" s="503"/>
      <c r="AM31" s="503"/>
      <c r="AN31" s="503"/>
      <c r="AO31" s="502"/>
      <c r="AP31" s="502"/>
      <c r="AQ31" s="1683" t="s">
        <v>600</v>
      </c>
      <c r="AR31" s="1684"/>
      <c r="AS31" s="1685"/>
      <c r="AT31" s="1686" t="str">
        <f>IF(OR($BE$9&gt;0,),IF(AND(OR($D$7="○"),$AO$29&gt;=0),"可",IF(AND(OR($D$7="○"),$AO$29&lt;0),"不可","")),"")</f>
        <v/>
      </c>
      <c r="AU31" s="1687"/>
      <c r="AV31" s="1688"/>
      <c r="AW31" s="506"/>
      <c r="AX31" s="505"/>
      <c r="AY31" s="504"/>
      <c r="AZ31" s="503"/>
      <c r="BA31" s="503"/>
      <c r="BB31" s="503"/>
      <c r="BC31" s="503"/>
      <c r="BD31" s="503"/>
      <c r="BE31" s="502"/>
      <c r="BF31" s="502"/>
      <c r="BG31" s="1683" t="s">
        <v>599</v>
      </c>
      <c r="BH31" s="1684"/>
      <c r="BI31" s="1685"/>
      <c r="BJ31" s="1686" t="str">
        <f>IF(OR($BE$9&gt;0,),IF(AND(OR($D$7="○"),$BE$29&gt;=0),"可",IF(AND(OR($D$7="○"),$BE$29&lt;0),"不可","")),"")</f>
        <v/>
      </c>
      <c r="BK31" s="1687"/>
      <c r="BL31" s="1688"/>
      <c r="BM31" s="501"/>
      <c r="BN31" s="490"/>
      <c r="BO31" s="489"/>
      <c r="BQ31" s="474"/>
      <c r="BR31" s="473"/>
      <c r="BS31" s="473"/>
      <c r="BT31" s="465"/>
      <c r="BU31" s="480"/>
      <c r="BV31" s="5"/>
      <c r="BW31" s="5"/>
      <c r="BX31" s="482"/>
      <c r="BY31" s="5"/>
      <c r="BZ31" s="5"/>
      <c r="CA31" s="5"/>
      <c r="CB31" s="5"/>
      <c r="CC31" s="5"/>
      <c r="CD31" s="5"/>
      <c r="CE31" s="5"/>
      <c r="CF31" s="5"/>
      <c r="CG31" s="5"/>
      <c r="CH31" s="5"/>
      <c r="CI31" s="5"/>
      <c r="CJ31" s="5"/>
      <c r="CK31" s="5"/>
      <c r="CL31" s="5"/>
      <c r="CM31" s="5"/>
      <c r="CN31" s="5"/>
      <c r="CO31" s="5"/>
      <c r="CP31" s="5"/>
      <c r="CQ31" s="5"/>
      <c r="CR31" s="5"/>
    </row>
    <row r="32" spans="2:96" ht="20.25" customHeight="1">
      <c r="B32" s="198"/>
      <c r="C32" s="500"/>
      <c r="D32" s="493"/>
      <c r="E32" s="493"/>
      <c r="F32" s="493"/>
      <c r="G32" s="493"/>
      <c r="H32" s="493"/>
      <c r="I32" s="492"/>
      <c r="J32" s="492"/>
      <c r="K32" s="492"/>
      <c r="L32" s="492"/>
      <c r="M32" s="492"/>
      <c r="N32" s="492"/>
      <c r="O32" s="492"/>
      <c r="P32" s="492"/>
      <c r="Q32" s="495"/>
      <c r="R32" s="495"/>
      <c r="S32" s="495"/>
      <c r="T32" s="493"/>
      <c r="U32" s="493"/>
      <c r="V32" s="493"/>
      <c r="W32" s="493"/>
      <c r="X32" s="493"/>
      <c r="Y32" s="492"/>
      <c r="Z32" s="492"/>
      <c r="AA32" s="492"/>
      <c r="AB32" s="492"/>
      <c r="AC32" s="492"/>
      <c r="AD32" s="492"/>
      <c r="AE32" s="492"/>
      <c r="AF32" s="492"/>
      <c r="AG32" s="499"/>
      <c r="AH32" s="498"/>
      <c r="AI32" s="497"/>
      <c r="AJ32" s="493"/>
      <c r="AK32" s="493"/>
      <c r="AL32" s="493"/>
      <c r="AM32" s="493"/>
      <c r="AN32" s="493"/>
      <c r="AO32" s="492"/>
      <c r="AP32" s="492"/>
      <c r="AQ32" s="492"/>
      <c r="AR32" s="492"/>
      <c r="AS32" s="492"/>
      <c r="AT32" s="492"/>
      <c r="AU32" s="492"/>
      <c r="AV32" s="492"/>
      <c r="AW32" s="496"/>
      <c r="AX32" s="495"/>
      <c r="AY32" s="494"/>
      <c r="AZ32" s="493"/>
      <c r="BA32" s="493"/>
      <c r="BB32" s="493"/>
      <c r="BC32" s="493"/>
      <c r="BD32" s="493"/>
      <c r="BE32" s="492"/>
      <c r="BF32" s="492"/>
      <c r="BG32" s="492"/>
      <c r="BH32" s="492"/>
      <c r="BI32" s="492"/>
      <c r="BJ32" s="492"/>
      <c r="BK32" s="492"/>
      <c r="BL32" s="492"/>
      <c r="BM32" s="491"/>
      <c r="BN32" s="490"/>
      <c r="BO32" s="489"/>
      <c r="BQ32" s="474"/>
      <c r="BR32" s="473"/>
      <c r="BS32" s="473"/>
      <c r="BT32" s="465"/>
      <c r="BU32" s="480"/>
      <c r="BV32" s="5"/>
      <c r="BW32" s="5"/>
      <c r="BX32" s="482"/>
      <c r="BY32" s="5"/>
      <c r="BZ32" s="5"/>
      <c r="CA32" s="5"/>
      <c r="CB32" s="5"/>
      <c r="CC32" s="5"/>
      <c r="CD32" s="5"/>
      <c r="CE32" s="5"/>
      <c r="CF32" s="5"/>
      <c r="CG32" s="5"/>
      <c r="CH32" s="5"/>
      <c r="CI32" s="5"/>
      <c r="CJ32" s="5"/>
      <c r="CK32" s="5"/>
      <c r="CL32" s="5"/>
      <c r="CM32" s="5"/>
      <c r="CN32" s="5"/>
      <c r="CO32" s="5"/>
      <c r="CP32" s="5"/>
      <c r="CQ32" s="5"/>
      <c r="CR32" s="5"/>
    </row>
    <row r="33" spans="2:96" ht="20.25" customHeight="1" thickBot="1">
      <c r="B33" s="197"/>
      <c r="C33" s="10"/>
      <c r="D33" s="486"/>
      <c r="E33" s="486"/>
      <c r="F33" s="486"/>
      <c r="G33" s="486"/>
      <c r="H33" s="486"/>
      <c r="I33" s="485"/>
      <c r="J33" s="485"/>
      <c r="K33" s="485"/>
      <c r="L33" s="485"/>
      <c r="M33" s="485"/>
      <c r="N33" s="485"/>
      <c r="O33" s="485"/>
      <c r="P33" s="485"/>
      <c r="Q33" s="431"/>
      <c r="R33" s="431"/>
      <c r="S33" s="431"/>
      <c r="T33" s="486"/>
      <c r="U33" s="486"/>
      <c r="V33" s="486"/>
      <c r="W33" s="486"/>
      <c r="X33" s="486"/>
      <c r="Y33" s="485"/>
      <c r="Z33" s="485"/>
      <c r="AA33" s="485"/>
      <c r="AB33" s="485"/>
      <c r="AC33" s="485"/>
      <c r="AD33" s="485"/>
      <c r="AE33" s="485"/>
      <c r="AF33" s="485"/>
      <c r="AG33" s="431"/>
      <c r="AH33" s="431"/>
      <c r="AI33" s="431"/>
      <c r="AJ33" s="486"/>
      <c r="AK33" s="486"/>
      <c r="AL33" s="486"/>
      <c r="AM33" s="486"/>
      <c r="AN33" s="486"/>
      <c r="AO33" s="485"/>
      <c r="AP33" s="485"/>
      <c r="AQ33" s="485"/>
      <c r="AR33" s="485"/>
      <c r="AS33" s="485"/>
      <c r="AT33" s="485"/>
      <c r="AU33" s="485"/>
      <c r="AV33" s="485"/>
      <c r="AW33" s="488"/>
      <c r="AX33" s="431"/>
      <c r="AY33" s="487"/>
      <c r="AZ33" s="486"/>
      <c r="BA33" s="486"/>
      <c r="BB33" s="486"/>
      <c r="BC33" s="486"/>
      <c r="BD33" s="486"/>
      <c r="BE33" s="485"/>
      <c r="BF33" s="485"/>
      <c r="BG33" s="485"/>
      <c r="BH33" s="485"/>
      <c r="BI33" s="485"/>
      <c r="BJ33" s="485"/>
      <c r="BK33" s="485"/>
      <c r="BL33" s="485"/>
      <c r="BM33" s="484"/>
      <c r="BN33" s="483"/>
      <c r="BO33" s="481"/>
      <c r="BQ33" s="474"/>
      <c r="BR33" s="473"/>
      <c r="BS33" s="473"/>
      <c r="BT33" s="465"/>
      <c r="BU33" s="480"/>
      <c r="BV33" s="5"/>
      <c r="BW33" s="5"/>
      <c r="BX33" s="482"/>
      <c r="BY33" s="5"/>
      <c r="BZ33" s="5"/>
      <c r="CA33" s="5"/>
      <c r="CB33" s="5"/>
      <c r="CC33" s="5"/>
      <c r="CD33" s="5"/>
      <c r="CE33" s="5"/>
      <c r="CF33" s="5"/>
      <c r="CG33" s="5"/>
      <c r="CH33" s="5"/>
      <c r="CI33" s="5"/>
      <c r="CJ33" s="5"/>
      <c r="CK33" s="5"/>
      <c r="CL33" s="5"/>
      <c r="CM33" s="5"/>
      <c r="CN33" s="5"/>
      <c r="CO33" s="5"/>
      <c r="CP33" s="5"/>
      <c r="CQ33" s="5"/>
      <c r="CR33" s="5"/>
    </row>
    <row r="34" spans="2:96" ht="21" customHeight="1" thickBot="1">
      <c r="B34" s="461" t="s">
        <v>598</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270"/>
      <c r="BB34" s="12"/>
      <c r="BC34" s="270"/>
      <c r="BD34" s="270"/>
      <c r="BE34" s="12"/>
      <c r="BF34" s="270"/>
      <c r="BG34" s="12"/>
      <c r="BH34" s="12"/>
      <c r="BI34" s="12"/>
      <c r="BJ34" s="12"/>
      <c r="BK34" s="12"/>
      <c r="BL34" s="12"/>
      <c r="BM34" s="12"/>
      <c r="BN34" s="12"/>
      <c r="BO34" s="481"/>
      <c r="BQ34" s="474"/>
      <c r="BR34" s="473"/>
      <c r="BS34" s="473"/>
      <c r="BT34" s="465"/>
      <c r="BU34" s="480"/>
      <c r="BV34" s="5"/>
      <c r="BW34" s="5"/>
      <c r="BX34" s="5"/>
      <c r="BY34" s="5"/>
      <c r="BZ34" s="5"/>
      <c r="CA34" s="5"/>
      <c r="CB34" s="5"/>
      <c r="CC34" s="5"/>
      <c r="CD34" s="5"/>
      <c r="CE34" s="5"/>
      <c r="CF34" s="5"/>
      <c r="CG34" s="5"/>
      <c r="CH34" s="5"/>
      <c r="CI34" s="5"/>
      <c r="CJ34" s="5"/>
      <c r="CK34" s="5"/>
      <c r="CL34" s="5"/>
      <c r="CM34" s="5"/>
      <c r="CN34" s="5"/>
      <c r="CO34" s="5"/>
      <c r="CP34" s="5"/>
      <c r="CQ34" s="5"/>
      <c r="CR34" s="5"/>
    </row>
    <row r="35" spans="2:96" ht="32.25" customHeight="1" thickBot="1">
      <c r="B35" s="1544"/>
      <c r="C35" s="460"/>
      <c r="D35" s="1546" t="s">
        <v>90</v>
      </c>
      <c r="E35" s="1546"/>
      <c r="F35" s="1546"/>
      <c r="G35" s="1546"/>
      <c r="H35" s="1546"/>
      <c r="I35" s="1547"/>
      <c r="J35" s="1550" t="s">
        <v>592</v>
      </c>
      <c r="K35" s="1551"/>
      <c r="L35" s="1551"/>
      <c r="M35" s="1551"/>
      <c r="N35" s="1551"/>
      <c r="O35" s="1552"/>
      <c r="P35" s="1556" t="s">
        <v>10</v>
      </c>
      <c r="Q35" s="1546"/>
      <c r="R35" s="1546"/>
      <c r="S35" s="1546"/>
      <c r="T35" s="1546"/>
      <c r="U35" s="1546"/>
      <c r="V35" s="1557"/>
      <c r="W35" s="1560" t="s">
        <v>591</v>
      </c>
      <c r="X35" s="1537"/>
      <c r="Y35" s="1537"/>
      <c r="Z35" s="1537"/>
      <c r="AA35" s="1537"/>
      <c r="AB35" s="1537"/>
      <c r="AC35" s="1538"/>
      <c r="AD35" s="1560" t="s">
        <v>590</v>
      </c>
      <c r="AE35" s="1537"/>
      <c r="AF35" s="1537"/>
      <c r="AG35" s="1537"/>
      <c r="AH35" s="1537"/>
      <c r="AI35" s="1537"/>
      <c r="AJ35" s="1538"/>
      <c r="AK35" s="1560" t="s">
        <v>589</v>
      </c>
      <c r="AL35" s="1537"/>
      <c r="AM35" s="1537"/>
      <c r="AN35" s="1537"/>
      <c r="AO35" s="1537"/>
      <c r="AP35" s="1537"/>
      <c r="AQ35" s="1538"/>
      <c r="AR35" s="1544" t="s">
        <v>588</v>
      </c>
      <c r="AS35" s="1546"/>
      <c r="AT35" s="1546"/>
      <c r="AU35" s="1546"/>
      <c r="AV35" s="1546"/>
      <c r="AW35" s="1546"/>
      <c r="AX35" s="1557"/>
      <c r="AY35" s="1551" t="s">
        <v>587</v>
      </c>
      <c r="AZ35" s="1551"/>
      <c r="BA35" s="1552"/>
      <c r="BB35" s="1550" t="s">
        <v>586</v>
      </c>
      <c r="BC35" s="1551"/>
      <c r="BD35" s="1552"/>
      <c r="BE35" s="1550" t="s">
        <v>597</v>
      </c>
      <c r="BF35" s="1551"/>
      <c r="BG35" s="1551"/>
      <c r="BH35" s="1550" t="s">
        <v>585</v>
      </c>
      <c r="BI35" s="1551"/>
      <c r="BJ35" s="1551"/>
      <c r="BK35" s="1556" t="s">
        <v>584</v>
      </c>
      <c r="BL35" s="1546"/>
      <c r="BM35" s="1546"/>
      <c r="BN35" s="1557"/>
      <c r="BQ35" s="474"/>
      <c r="BR35" s="473"/>
      <c r="BS35" s="473"/>
      <c r="BT35" s="465"/>
      <c r="BU35" s="465"/>
    </row>
    <row r="36" spans="2:96" ht="32.25" customHeight="1" thickBot="1">
      <c r="B36" s="1545"/>
      <c r="C36" s="459"/>
      <c r="D36" s="1548"/>
      <c r="E36" s="1548"/>
      <c r="F36" s="1548"/>
      <c r="G36" s="1548"/>
      <c r="H36" s="1548"/>
      <c r="I36" s="1549"/>
      <c r="J36" s="1553"/>
      <c r="K36" s="1554"/>
      <c r="L36" s="1554"/>
      <c r="M36" s="1554"/>
      <c r="N36" s="1554"/>
      <c r="O36" s="1555"/>
      <c r="P36" s="1689"/>
      <c r="Q36" s="1690"/>
      <c r="R36" s="1690"/>
      <c r="S36" s="1690"/>
      <c r="T36" s="1690"/>
      <c r="U36" s="1690"/>
      <c r="V36" s="1691"/>
      <c r="W36" s="458" t="s">
        <v>583</v>
      </c>
      <c r="X36" s="457" t="s">
        <v>582</v>
      </c>
      <c r="Y36" s="457" t="s">
        <v>581</v>
      </c>
      <c r="Z36" s="457" t="s">
        <v>580</v>
      </c>
      <c r="AA36" s="457" t="s">
        <v>579</v>
      </c>
      <c r="AB36" s="457" t="s">
        <v>578</v>
      </c>
      <c r="AC36" s="456" t="s">
        <v>0</v>
      </c>
      <c r="AD36" s="458" t="s">
        <v>583</v>
      </c>
      <c r="AE36" s="457" t="s">
        <v>582</v>
      </c>
      <c r="AF36" s="457" t="s">
        <v>581</v>
      </c>
      <c r="AG36" s="457" t="s">
        <v>580</v>
      </c>
      <c r="AH36" s="457" t="s">
        <v>579</v>
      </c>
      <c r="AI36" s="457" t="s">
        <v>578</v>
      </c>
      <c r="AJ36" s="456" t="s">
        <v>0</v>
      </c>
      <c r="AK36" s="458" t="s">
        <v>583</v>
      </c>
      <c r="AL36" s="457" t="s">
        <v>582</v>
      </c>
      <c r="AM36" s="457" t="s">
        <v>581</v>
      </c>
      <c r="AN36" s="457" t="s">
        <v>580</v>
      </c>
      <c r="AO36" s="457" t="s">
        <v>579</v>
      </c>
      <c r="AP36" s="457" t="s">
        <v>578</v>
      </c>
      <c r="AQ36" s="456" t="s">
        <v>0</v>
      </c>
      <c r="AR36" s="455" t="s">
        <v>583</v>
      </c>
      <c r="AS36" s="454" t="s">
        <v>582</v>
      </c>
      <c r="AT36" s="454" t="s">
        <v>581</v>
      </c>
      <c r="AU36" s="454" t="s">
        <v>580</v>
      </c>
      <c r="AV36" s="454" t="s">
        <v>579</v>
      </c>
      <c r="AW36" s="454" t="s">
        <v>578</v>
      </c>
      <c r="AX36" s="479" t="s">
        <v>0</v>
      </c>
      <c r="AY36" s="1554"/>
      <c r="AZ36" s="1554"/>
      <c r="BA36" s="1555"/>
      <c r="BB36" s="1553"/>
      <c r="BC36" s="1554"/>
      <c r="BD36" s="1555"/>
      <c r="BE36" s="1553"/>
      <c r="BF36" s="1554"/>
      <c r="BG36" s="1554"/>
      <c r="BH36" s="1553"/>
      <c r="BI36" s="1554"/>
      <c r="BJ36" s="1554"/>
      <c r="BK36" s="1558"/>
      <c r="BL36" s="1548"/>
      <c r="BM36" s="1548"/>
      <c r="BN36" s="1559"/>
      <c r="BQ36" s="474"/>
      <c r="BR36" s="473"/>
      <c r="BS36" s="473"/>
      <c r="BT36" s="465"/>
      <c r="BU36" s="465"/>
    </row>
    <row r="37" spans="2:96" ht="21" customHeight="1" thickBot="1">
      <c r="B37" s="1674" t="s">
        <v>596</v>
      </c>
      <c r="C37" s="478"/>
      <c r="D37" s="1836" t="s">
        <v>664</v>
      </c>
      <c r="E37" s="1836"/>
      <c r="F37" s="1836"/>
      <c r="G37" s="1836"/>
      <c r="H37" s="1836"/>
      <c r="I37" s="1837"/>
      <c r="J37" s="1838"/>
      <c r="K37" s="1836"/>
      <c r="L37" s="1837"/>
      <c r="M37" s="1838"/>
      <c r="N37" s="1836"/>
      <c r="O37" s="1837"/>
      <c r="P37" s="1839"/>
      <c r="Q37" s="1817"/>
      <c r="R37" s="1817"/>
      <c r="S37" s="1817"/>
      <c r="T37" s="1817"/>
      <c r="U37" s="1817"/>
      <c r="V37" s="1818"/>
      <c r="W37" s="477">
        <v>4</v>
      </c>
      <c r="X37" s="476">
        <v>4</v>
      </c>
      <c r="Y37" s="476">
        <v>4</v>
      </c>
      <c r="Z37" s="476">
        <v>4</v>
      </c>
      <c r="AA37" s="476">
        <v>4</v>
      </c>
      <c r="AB37" s="476"/>
      <c r="AC37" s="475"/>
      <c r="AD37" s="477">
        <v>4</v>
      </c>
      <c r="AE37" s="476">
        <v>4</v>
      </c>
      <c r="AF37" s="476">
        <v>4</v>
      </c>
      <c r="AG37" s="476">
        <v>4</v>
      </c>
      <c r="AH37" s="476">
        <v>4</v>
      </c>
      <c r="AI37" s="476"/>
      <c r="AJ37" s="475"/>
      <c r="AK37" s="477">
        <v>4</v>
      </c>
      <c r="AL37" s="476">
        <v>4</v>
      </c>
      <c r="AM37" s="476">
        <v>4</v>
      </c>
      <c r="AN37" s="476">
        <v>4</v>
      </c>
      <c r="AO37" s="476">
        <v>4</v>
      </c>
      <c r="AP37" s="476"/>
      <c r="AQ37" s="475"/>
      <c r="AR37" s="477">
        <v>4</v>
      </c>
      <c r="AS37" s="476">
        <v>4</v>
      </c>
      <c r="AT37" s="476">
        <v>4</v>
      </c>
      <c r="AU37" s="476">
        <v>4</v>
      </c>
      <c r="AV37" s="476">
        <v>4</v>
      </c>
      <c r="AW37" s="476"/>
      <c r="AX37" s="475"/>
      <c r="AY37" s="1696">
        <f t="shared" ref="AY37:AY57" si="0">SUM(W37:AX37)</f>
        <v>80</v>
      </c>
      <c r="AZ37" s="1696"/>
      <c r="BA37" s="1569"/>
      <c r="BB37" s="1697">
        <f t="shared" ref="BB37:BB57" si="1">AY37/4</f>
        <v>20</v>
      </c>
      <c r="BC37" s="1698"/>
      <c r="BD37" s="1699"/>
      <c r="BE37" s="1700"/>
      <c r="BF37" s="1701"/>
      <c r="BG37" s="1701"/>
      <c r="BH37" s="1700"/>
      <c r="BI37" s="1701"/>
      <c r="BJ37" s="1701"/>
      <c r="BK37" s="1655"/>
      <c r="BL37" s="1656"/>
      <c r="BM37" s="1656"/>
      <c r="BN37" s="1657"/>
      <c r="BQ37" s="474"/>
      <c r="BR37" s="473"/>
      <c r="BS37" s="473"/>
      <c r="BT37" s="465"/>
      <c r="BU37" s="465"/>
    </row>
    <row r="38" spans="2:96" ht="21" customHeight="1">
      <c r="B38" s="1563"/>
      <c r="C38" s="1658" t="s">
        <v>595</v>
      </c>
      <c r="D38" s="1832" t="s">
        <v>663</v>
      </c>
      <c r="E38" s="1832"/>
      <c r="F38" s="1832"/>
      <c r="G38" s="1832"/>
      <c r="H38" s="1832"/>
      <c r="I38" s="1827"/>
      <c r="J38" s="1833"/>
      <c r="K38" s="1832"/>
      <c r="L38" s="1827"/>
      <c r="M38" s="1833"/>
      <c r="N38" s="1832"/>
      <c r="O38" s="1827"/>
      <c r="P38" s="1828"/>
      <c r="Q38" s="1829"/>
      <c r="R38" s="1829"/>
      <c r="S38" s="1829"/>
      <c r="T38" s="1829"/>
      <c r="U38" s="1829"/>
      <c r="V38" s="1830"/>
      <c r="W38" s="451">
        <v>8</v>
      </c>
      <c r="X38" s="450">
        <v>8</v>
      </c>
      <c r="Y38" s="450">
        <v>8</v>
      </c>
      <c r="Z38" s="450">
        <v>8</v>
      </c>
      <c r="AA38" s="450">
        <v>8</v>
      </c>
      <c r="AB38" s="450"/>
      <c r="AC38" s="449"/>
      <c r="AD38" s="451">
        <v>8</v>
      </c>
      <c r="AE38" s="450">
        <v>8</v>
      </c>
      <c r="AF38" s="450">
        <v>8</v>
      </c>
      <c r="AG38" s="450">
        <v>8</v>
      </c>
      <c r="AH38" s="450">
        <v>8</v>
      </c>
      <c r="AI38" s="450"/>
      <c r="AJ38" s="449"/>
      <c r="AK38" s="451">
        <v>8</v>
      </c>
      <c r="AL38" s="450">
        <v>8</v>
      </c>
      <c r="AM38" s="450">
        <v>8</v>
      </c>
      <c r="AN38" s="450">
        <v>8</v>
      </c>
      <c r="AO38" s="450">
        <v>8</v>
      </c>
      <c r="AP38" s="450"/>
      <c r="AQ38" s="449"/>
      <c r="AR38" s="451">
        <v>8</v>
      </c>
      <c r="AS38" s="450">
        <v>8</v>
      </c>
      <c r="AT38" s="450">
        <v>8</v>
      </c>
      <c r="AU38" s="450">
        <v>8</v>
      </c>
      <c r="AV38" s="450">
        <v>8</v>
      </c>
      <c r="AW38" s="450"/>
      <c r="AX38" s="449"/>
      <c r="AY38" s="1662">
        <f t="shared" si="0"/>
        <v>160</v>
      </c>
      <c r="AZ38" s="1662"/>
      <c r="BA38" s="1624"/>
      <c r="BB38" s="1663">
        <f t="shared" si="1"/>
        <v>40</v>
      </c>
      <c r="BC38" s="1664"/>
      <c r="BD38" s="1665"/>
      <c r="BE38" s="1666"/>
      <c r="BF38" s="1667"/>
      <c r="BG38" s="1668"/>
      <c r="BH38" s="1666"/>
      <c r="BI38" s="1667"/>
      <c r="BJ38" s="1668"/>
      <c r="BK38" s="1645"/>
      <c r="BL38" s="1646"/>
      <c r="BM38" s="1646"/>
      <c r="BN38" s="1647"/>
      <c r="BO38" s="36"/>
    </row>
    <row r="39" spans="2:96" ht="21" customHeight="1">
      <c r="B39" s="1563"/>
      <c r="C39" s="1659"/>
      <c r="D39" s="1834" t="s">
        <v>663</v>
      </c>
      <c r="E39" s="1834"/>
      <c r="F39" s="1834"/>
      <c r="G39" s="1834"/>
      <c r="H39" s="1834"/>
      <c r="I39" s="1820"/>
      <c r="J39" s="1835"/>
      <c r="K39" s="1834"/>
      <c r="L39" s="1820"/>
      <c r="M39" s="1835"/>
      <c r="N39" s="1834"/>
      <c r="O39" s="1820"/>
      <c r="P39" s="1803"/>
      <c r="Q39" s="1804"/>
      <c r="R39" s="1804"/>
      <c r="S39" s="1804"/>
      <c r="T39" s="1804"/>
      <c r="U39" s="1804"/>
      <c r="V39" s="1805"/>
      <c r="W39" s="443"/>
      <c r="X39" s="441"/>
      <c r="Y39" s="441"/>
      <c r="Z39" s="441"/>
      <c r="AA39" s="441"/>
      <c r="AB39" s="441"/>
      <c r="AC39" s="440"/>
      <c r="AD39" s="443"/>
      <c r="AE39" s="441"/>
      <c r="AF39" s="441"/>
      <c r="AG39" s="441"/>
      <c r="AH39" s="441"/>
      <c r="AI39" s="441"/>
      <c r="AJ39" s="440"/>
      <c r="AK39" s="443"/>
      <c r="AL39" s="441"/>
      <c r="AM39" s="441"/>
      <c r="AN39" s="441"/>
      <c r="AO39" s="441"/>
      <c r="AP39" s="441"/>
      <c r="AQ39" s="440"/>
      <c r="AR39" s="443"/>
      <c r="AS39" s="441"/>
      <c r="AT39" s="441"/>
      <c r="AU39" s="441"/>
      <c r="AV39" s="441"/>
      <c r="AW39" s="441"/>
      <c r="AX39" s="440"/>
      <c r="AY39" s="1671">
        <f t="shared" si="0"/>
        <v>0</v>
      </c>
      <c r="AZ39" s="1671"/>
      <c r="BA39" s="1589"/>
      <c r="BB39" s="1516">
        <f t="shared" si="1"/>
        <v>0</v>
      </c>
      <c r="BC39" s="1672"/>
      <c r="BD39" s="1673"/>
      <c r="BE39" s="1648"/>
      <c r="BF39" s="1649"/>
      <c r="BG39" s="1650"/>
      <c r="BH39" s="1648"/>
      <c r="BI39" s="1649"/>
      <c r="BJ39" s="1650"/>
      <c r="BK39" s="1621"/>
      <c r="BL39" s="1622"/>
      <c r="BM39" s="1622"/>
      <c r="BN39" s="1623"/>
      <c r="BO39" s="36"/>
    </row>
    <row r="40" spans="2:96" ht="21" customHeight="1">
      <c r="B40" s="1563"/>
      <c r="C40" s="1659"/>
      <c r="D40" s="1834"/>
      <c r="E40" s="1834"/>
      <c r="F40" s="1834"/>
      <c r="G40" s="1834"/>
      <c r="H40" s="1834"/>
      <c r="I40" s="1820"/>
      <c r="J40" s="1835"/>
      <c r="K40" s="1834"/>
      <c r="L40" s="1820"/>
      <c r="M40" s="1835"/>
      <c r="N40" s="1834"/>
      <c r="O40" s="1820"/>
      <c r="P40" s="1803"/>
      <c r="Q40" s="1804"/>
      <c r="R40" s="1804"/>
      <c r="S40" s="1804"/>
      <c r="T40" s="1804"/>
      <c r="U40" s="1804"/>
      <c r="V40" s="1805"/>
      <c r="W40" s="443"/>
      <c r="X40" s="441"/>
      <c r="Y40" s="441"/>
      <c r="Z40" s="441"/>
      <c r="AA40" s="441"/>
      <c r="AB40" s="441"/>
      <c r="AC40" s="440"/>
      <c r="AD40" s="443"/>
      <c r="AE40" s="441"/>
      <c r="AF40" s="441"/>
      <c r="AG40" s="441"/>
      <c r="AH40" s="441"/>
      <c r="AI40" s="441"/>
      <c r="AJ40" s="440"/>
      <c r="AK40" s="443"/>
      <c r="AL40" s="441"/>
      <c r="AM40" s="441"/>
      <c r="AN40" s="441"/>
      <c r="AO40" s="441"/>
      <c r="AP40" s="441"/>
      <c r="AQ40" s="440"/>
      <c r="AR40" s="443"/>
      <c r="AS40" s="441"/>
      <c r="AT40" s="441"/>
      <c r="AU40" s="441"/>
      <c r="AV40" s="441"/>
      <c r="AW40" s="441"/>
      <c r="AX40" s="440"/>
      <c r="AY40" s="1671">
        <f t="shared" si="0"/>
        <v>0</v>
      </c>
      <c r="AZ40" s="1671"/>
      <c r="BA40" s="1589"/>
      <c r="BB40" s="1516">
        <f t="shared" si="1"/>
        <v>0</v>
      </c>
      <c r="BC40" s="1672"/>
      <c r="BD40" s="1673"/>
      <c r="BE40" s="1648"/>
      <c r="BF40" s="1649"/>
      <c r="BG40" s="1650"/>
      <c r="BH40" s="1648"/>
      <c r="BI40" s="1649"/>
      <c r="BJ40" s="1650"/>
      <c r="BK40" s="1621"/>
      <c r="BL40" s="1622"/>
      <c r="BM40" s="1622"/>
      <c r="BN40" s="1623"/>
      <c r="BO40" s="36"/>
    </row>
    <row r="41" spans="2:96" ht="21" customHeight="1">
      <c r="B41" s="1563"/>
      <c r="C41" s="1659"/>
      <c r="D41" s="1834"/>
      <c r="E41" s="1834"/>
      <c r="F41" s="1834"/>
      <c r="G41" s="1834"/>
      <c r="H41" s="1834"/>
      <c r="I41" s="1820"/>
      <c r="J41" s="1835"/>
      <c r="K41" s="1834"/>
      <c r="L41" s="1820"/>
      <c r="M41" s="1835"/>
      <c r="N41" s="1834"/>
      <c r="O41" s="1820"/>
      <c r="P41" s="1803"/>
      <c r="Q41" s="1804"/>
      <c r="R41" s="1804"/>
      <c r="S41" s="1804"/>
      <c r="T41" s="1804"/>
      <c r="U41" s="1804"/>
      <c r="V41" s="1805"/>
      <c r="W41" s="443"/>
      <c r="X41" s="441"/>
      <c r="Y41" s="441"/>
      <c r="Z41" s="441"/>
      <c r="AA41" s="441"/>
      <c r="AB41" s="441"/>
      <c r="AC41" s="440"/>
      <c r="AD41" s="443"/>
      <c r="AE41" s="441"/>
      <c r="AF41" s="441"/>
      <c r="AG41" s="441"/>
      <c r="AH41" s="441"/>
      <c r="AI41" s="441"/>
      <c r="AJ41" s="440"/>
      <c r="AK41" s="443"/>
      <c r="AL41" s="441"/>
      <c r="AM41" s="441"/>
      <c r="AN41" s="441"/>
      <c r="AO41" s="441"/>
      <c r="AP41" s="441"/>
      <c r="AQ41" s="440"/>
      <c r="AR41" s="443"/>
      <c r="AS41" s="441"/>
      <c r="AT41" s="441"/>
      <c r="AU41" s="441"/>
      <c r="AV41" s="441"/>
      <c r="AW41" s="441"/>
      <c r="AX41" s="440"/>
      <c r="AY41" s="1671">
        <f t="shared" si="0"/>
        <v>0</v>
      </c>
      <c r="AZ41" s="1671"/>
      <c r="BA41" s="1589"/>
      <c r="BB41" s="1516">
        <f t="shared" si="1"/>
        <v>0</v>
      </c>
      <c r="BC41" s="1672"/>
      <c r="BD41" s="1673"/>
      <c r="BE41" s="1648"/>
      <c r="BF41" s="1649"/>
      <c r="BG41" s="1650"/>
      <c r="BH41" s="1648"/>
      <c r="BI41" s="1649"/>
      <c r="BJ41" s="1650"/>
      <c r="BK41" s="1621"/>
      <c r="BL41" s="1622"/>
      <c r="BM41" s="1622"/>
      <c r="BN41" s="1623"/>
      <c r="BO41" s="36"/>
      <c r="CC41" s="472"/>
      <c r="CD41" s="466"/>
      <c r="CE41" s="466"/>
      <c r="CF41" s="466"/>
      <c r="CG41" s="466"/>
      <c r="CH41" s="466"/>
      <c r="CI41" s="466"/>
      <c r="CJ41" s="466"/>
      <c r="CK41" s="466"/>
      <c r="CL41" s="466"/>
      <c r="CM41" s="466"/>
      <c r="CN41" s="466"/>
      <c r="CO41" s="466"/>
      <c r="CP41" s="466"/>
      <c r="CQ41" s="466"/>
      <c r="CR41" s="466"/>
    </row>
    <row r="42" spans="2:96" ht="21" customHeight="1" thickBot="1">
      <c r="B42" s="1563"/>
      <c r="C42" s="1659"/>
      <c r="D42" s="1840"/>
      <c r="E42" s="1840"/>
      <c r="F42" s="1840"/>
      <c r="G42" s="1840"/>
      <c r="H42" s="1840"/>
      <c r="I42" s="1841"/>
      <c r="J42" s="1842"/>
      <c r="K42" s="1840"/>
      <c r="L42" s="1841"/>
      <c r="M42" s="1842"/>
      <c r="N42" s="1840"/>
      <c r="O42" s="1841"/>
      <c r="P42" s="1803"/>
      <c r="Q42" s="1804"/>
      <c r="R42" s="1804"/>
      <c r="S42" s="1804"/>
      <c r="T42" s="1804"/>
      <c r="U42" s="1804"/>
      <c r="V42" s="1805"/>
      <c r="W42" s="471"/>
      <c r="X42" s="470"/>
      <c r="Y42" s="470"/>
      <c r="Z42" s="470"/>
      <c r="AA42" s="470"/>
      <c r="AB42" s="470"/>
      <c r="AC42" s="469"/>
      <c r="AD42" s="471"/>
      <c r="AE42" s="470"/>
      <c r="AF42" s="470"/>
      <c r="AG42" s="470"/>
      <c r="AH42" s="470"/>
      <c r="AI42" s="470"/>
      <c r="AJ42" s="469"/>
      <c r="AK42" s="471"/>
      <c r="AL42" s="470"/>
      <c r="AM42" s="470"/>
      <c r="AN42" s="470"/>
      <c r="AO42" s="470"/>
      <c r="AP42" s="470"/>
      <c r="AQ42" s="469"/>
      <c r="AR42" s="471"/>
      <c r="AS42" s="470"/>
      <c r="AT42" s="470"/>
      <c r="AU42" s="470"/>
      <c r="AV42" s="470"/>
      <c r="AW42" s="470"/>
      <c r="AX42" s="469"/>
      <c r="AY42" s="1693">
        <f t="shared" si="0"/>
        <v>0</v>
      </c>
      <c r="AZ42" s="1693"/>
      <c r="BA42" s="1595"/>
      <c r="BB42" s="1532">
        <f t="shared" si="1"/>
        <v>0</v>
      </c>
      <c r="BC42" s="1694"/>
      <c r="BD42" s="1695"/>
      <c r="BE42" s="1651"/>
      <c r="BF42" s="1652"/>
      <c r="BG42" s="1653"/>
      <c r="BH42" s="1651"/>
      <c r="BI42" s="1652"/>
      <c r="BJ42" s="1653"/>
      <c r="BK42" s="1626"/>
      <c r="BL42" s="1627"/>
      <c r="BM42" s="1627"/>
      <c r="BN42" s="1628"/>
      <c r="BO42" s="36"/>
      <c r="CC42" s="466"/>
      <c r="CD42" s="466"/>
      <c r="CE42" s="1654"/>
      <c r="CF42" s="1654"/>
      <c r="CG42" s="1654"/>
      <c r="CH42" s="1654"/>
      <c r="CI42" s="1654"/>
      <c r="CJ42" s="1654"/>
      <c r="CK42" s="1629"/>
      <c r="CL42" s="1629"/>
      <c r="CM42" s="1629"/>
      <c r="CN42" s="1629"/>
      <c r="CO42" s="1629"/>
      <c r="CP42" s="465"/>
      <c r="CQ42" s="465"/>
      <c r="CR42" s="465"/>
    </row>
    <row r="43" spans="2:96" ht="21" customHeight="1">
      <c r="B43" s="1563"/>
      <c r="C43" s="1564" t="s">
        <v>559</v>
      </c>
      <c r="D43" s="1819" t="s">
        <v>662</v>
      </c>
      <c r="E43" s="1813"/>
      <c r="F43" s="1813"/>
      <c r="G43" s="1813"/>
      <c r="H43" s="1813"/>
      <c r="I43" s="1813"/>
      <c r="J43" s="1813"/>
      <c r="K43" s="1813"/>
      <c r="L43" s="1813"/>
      <c r="M43" s="1813"/>
      <c r="N43" s="1813"/>
      <c r="O43" s="1813"/>
      <c r="P43" s="1828"/>
      <c r="Q43" s="1829"/>
      <c r="R43" s="1829"/>
      <c r="S43" s="1829"/>
      <c r="T43" s="1829"/>
      <c r="U43" s="1829"/>
      <c r="V43" s="1830"/>
      <c r="W43" s="451"/>
      <c r="X43" s="450">
        <v>8</v>
      </c>
      <c r="Y43" s="450"/>
      <c r="Z43" s="450">
        <v>8</v>
      </c>
      <c r="AA43" s="450">
        <v>8</v>
      </c>
      <c r="AB43" s="450"/>
      <c r="AC43" s="449"/>
      <c r="AD43" s="451"/>
      <c r="AE43" s="450">
        <v>8</v>
      </c>
      <c r="AF43" s="450"/>
      <c r="AG43" s="450">
        <v>8</v>
      </c>
      <c r="AH43" s="450">
        <v>8</v>
      </c>
      <c r="AI43" s="450"/>
      <c r="AJ43" s="449"/>
      <c r="AK43" s="451"/>
      <c r="AL43" s="450">
        <v>8</v>
      </c>
      <c r="AM43" s="450"/>
      <c r="AN43" s="450">
        <v>8</v>
      </c>
      <c r="AO43" s="450">
        <v>8</v>
      </c>
      <c r="AP43" s="450"/>
      <c r="AQ43" s="449"/>
      <c r="AR43" s="452"/>
      <c r="AS43" s="450">
        <v>8</v>
      </c>
      <c r="AT43" s="450"/>
      <c r="AU43" s="450">
        <v>8</v>
      </c>
      <c r="AV43" s="450">
        <v>8</v>
      </c>
      <c r="AW43" s="450"/>
      <c r="AX43" s="449"/>
      <c r="AY43" s="1624">
        <f t="shared" si="0"/>
        <v>96</v>
      </c>
      <c r="AZ43" s="1625"/>
      <c r="BA43" s="1625"/>
      <c r="BB43" s="1682">
        <f t="shared" si="1"/>
        <v>24</v>
      </c>
      <c r="BC43" s="1682"/>
      <c r="BD43" s="1682"/>
      <c r="BE43" s="1630">
        <f>ROUNDDOWN(SUM(BB43:BD50)/AY60,1)</f>
        <v>2.5</v>
      </c>
      <c r="BF43" s="1631"/>
      <c r="BG43" s="1632"/>
      <c r="BH43" s="1636">
        <f>ROUNDDOWN(SUM(BB43:BD50)/40,1)</f>
        <v>2</v>
      </c>
      <c r="BI43" s="1637"/>
      <c r="BJ43" s="1638"/>
      <c r="BK43" s="1645"/>
      <c r="BL43" s="1646"/>
      <c r="BM43" s="1646"/>
      <c r="BN43" s="1647"/>
      <c r="BO43" s="36"/>
      <c r="BP43" s="468"/>
      <c r="CC43" s="466"/>
      <c r="CD43" s="466"/>
      <c r="CE43" s="1654"/>
      <c r="CF43" s="1654"/>
      <c r="CG43" s="1654"/>
      <c r="CH43" s="1654"/>
      <c r="CI43" s="1654"/>
      <c r="CJ43" s="1654"/>
      <c r="CK43" s="1629"/>
      <c r="CL43" s="1629"/>
      <c r="CM43" s="1629"/>
      <c r="CN43" s="1629"/>
      <c r="CO43" s="1629"/>
      <c r="CP43" s="465"/>
      <c r="CQ43" s="465"/>
      <c r="CR43" s="465"/>
    </row>
    <row r="44" spans="2:96" ht="21" customHeight="1">
      <c r="B44" s="1563"/>
      <c r="C44" s="1563"/>
      <c r="D44" s="1801" t="s">
        <v>655</v>
      </c>
      <c r="E44" s="1802"/>
      <c r="F44" s="1802"/>
      <c r="G44" s="1802"/>
      <c r="H44" s="1802"/>
      <c r="I44" s="1802"/>
      <c r="J44" s="1802"/>
      <c r="K44" s="1802"/>
      <c r="L44" s="1802"/>
      <c r="M44" s="1802"/>
      <c r="N44" s="1802"/>
      <c r="O44" s="1802"/>
      <c r="P44" s="1803"/>
      <c r="Q44" s="1804"/>
      <c r="R44" s="1804"/>
      <c r="S44" s="1804"/>
      <c r="T44" s="1804"/>
      <c r="U44" s="1804"/>
      <c r="V44" s="1805"/>
      <c r="W44" s="443">
        <v>4</v>
      </c>
      <c r="X44" s="441"/>
      <c r="Y44" s="441">
        <v>7</v>
      </c>
      <c r="Z44" s="441"/>
      <c r="AA44" s="441"/>
      <c r="AB44" s="441">
        <v>1</v>
      </c>
      <c r="AC44" s="440">
        <v>4</v>
      </c>
      <c r="AD44" s="443">
        <v>4</v>
      </c>
      <c r="AE44" s="441"/>
      <c r="AF44" s="441">
        <v>7</v>
      </c>
      <c r="AG44" s="441"/>
      <c r="AH44" s="441"/>
      <c r="AI44" s="441">
        <v>1</v>
      </c>
      <c r="AJ44" s="440">
        <v>4</v>
      </c>
      <c r="AK44" s="443">
        <v>4</v>
      </c>
      <c r="AL44" s="441"/>
      <c r="AM44" s="441">
        <v>7</v>
      </c>
      <c r="AN44" s="441">
        <v>2</v>
      </c>
      <c r="AO44" s="441"/>
      <c r="AP44" s="441">
        <v>1</v>
      </c>
      <c r="AQ44" s="440">
        <v>4</v>
      </c>
      <c r="AR44" s="442">
        <v>4</v>
      </c>
      <c r="AS44" s="441"/>
      <c r="AT44" s="441"/>
      <c r="AU44" s="441"/>
      <c r="AV44" s="441"/>
      <c r="AW44" s="441"/>
      <c r="AX44" s="440">
        <v>7</v>
      </c>
      <c r="AY44" s="1589">
        <f t="shared" si="0"/>
        <v>61</v>
      </c>
      <c r="AZ44" s="1525"/>
      <c r="BA44" s="1525"/>
      <c r="BB44" s="1515">
        <f t="shared" si="1"/>
        <v>15.25</v>
      </c>
      <c r="BC44" s="1515"/>
      <c r="BD44" s="1515"/>
      <c r="BE44" s="1611"/>
      <c r="BF44" s="1612"/>
      <c r="BG44" s="1613"/>
      <c r="BH44" s="1639"/>
      <c r="BI44" s="1640"/>
      <c r="BJ44" s="1641"/>
      <c r="BK44" s="1621"/>
      <c r="BL44" s="1622"/>
      <c r="BM44" s="1622"/>
      <c r="BN44" s="1623"/>
      <c r="BO44" s="36"/>
      <c r="CC44" s="466"/>
      <c r="CD44" s="466"/>
      <c r="CE44" s="1654"/>
      <c r="CF44" s="1654"/>
      <c r="CG44" s="1654"/>
      <c r="CH44" s="1654"/>
      <c r="CI44" s="1654"/>
      <c r="CJ44" s="1654"/>
      <c r="CK44" s="1629"/>
      <c r="CL44" s="1629"/>
      <c r="CM44" s="1629"/>
      <c r="CN44" s="1629"/>
      <c r="CO44" s="1629"/>
      <c r="CP44" s="465"/>
      <c r="CQ44" s="465"/>
      <c r="CR44" s="465"/>
    </row>
    <row r="45" spans="2:96" ht="21" customHeight="1">
      <c r="B45" s="1563"/>
      <c r="C45" s="1563"/>
      <c r="D45" s="1801" t="s">
        <v>661</v>
      </c>
      <c r="E45" s="1802"/>
      <c r="F45" s="1802"/>
      <c r="G45" s="1802"/>
      <c r="H45" s="1802"/>
      <c r="I45" s="1802"/>
      <c r="J45" s="1802"/>
      <c r="K45" s="1802"/>
      <c r="L45" s="1802"/>
      <c r="M45" s="1802"/>
      <c r="N45" s="1802"/>
      <c r="O45" s="1802"/>
      <c r="P45" s="1803"/>
      <c r="Q45" s="1804"/>
      <c r="R45" s="1804"/>
      <c r="S45" s="1804"/>
      <c r="T45" s="1804"/>
      <c r="U45" s="1804"/>
      <c r="V45" s="1805"/>
      <c r="W45" s="443">
        <v>4</v>
      </c>
      <c r="X45" s="441"/>
      <c r="Y45" s="441">
        <v>7</v>
      </c>
      <c r="Z45" s="441"/>
      <c r="AA45" s="441"/>
      <c r="AB45" s="441">
        <v>1</v>
      </c>
      <c r="AC45" s="440">
        <v>4</v>
      </c>
      <c r="AD45" s="443">
        <v>4</v>
      </c>
      <c r="AE45" s="441"/>
      <c r="AF45" s="441">
        <v>7</v>
      </c>
      <c r="AG45" s="441"/>
      <c r="AH45" s="441"/>
      <c r="AI45" s="441">
        <v>1</v>
      </c>
      <c r="AJ45" s="440">
        <v>4</v>
      </c>
      <c r="AK45" s="443">
        <v>4</v>
      </c>
      <c r="AL45" s="441"/>
      <c r="AM45" s="441">
        <v>7</v>
      </c>
      <c r="AN45" s="441">
        <v>2</v>
      </c>
      <c r="AO45" s="441"/>
      <c r="AP45" s="441">
        <v>1</v>
      </c>
      <c r="AQ45" s="440">
        <v>4</v>
      </c>
      <c r="AR45" s="442">
        <v>4</v>
      </c>
      <c r="AS45" s="441"/>
      <c r="AT45" s="441"/>
      <c r="AU45" s="441"/>
      <c r="AV45" s="441"/>
      <c r="AW45" s="441"/>
      <c r="AX45" s="440">
        <v>7</v>
      </c>
      <c r="AY45" s="1589">
        <f t="shared" si="0"/>
        <v>61</v>
      </c>
      <c r="AZ45" s="1525"/>
      <c r="BA45" s="1525"/>
      <c r="BB45" s="1515">
        <f t="shared" si="1"/>
        <v>15.25</v>
      </c>
      <c r="BC45" s="1515"/>
      <c r="BD45" s="1515"/>
      <c r="BE45" s="1611"/>
      <c r="BF45" s="1612"/>
      <c r="BG45" s="1613"/>
      <c r="BH45" s="1639"/>
      <c r="BI45" s="1640"/>
      <c r="BJ45" s="1641"/>
      <c r="BK45" s="1621"/>
      <c r="BL45" s="1622"/>
      <c r="BM45" s="1622"/>
      <c r="BN45" s="1623"/>
      <c r="BO45" s="36"/>
      <c r="CC45" s="467"/>
      <c r="CD45" s="466"/>
      <c r="CE45" s="1654"/>
      <c r="CF45" s="1654"/>
      <c r="CG45" s="1654"/>
      <c r="CH45" s="1654"/>
      <c r="CI45" s="1654"/>
      <c r="CJ45" s="1654"/>
      <c r="CK45" s="1629"/>
      <c r="CL45" s="1629"/>
      <c r="CM45" s="1629"/>
      <c r="CN45" s="1629"/>
      <c r="CO45" s="1629"/>
      <c r="CP45" s="465"/>
      <c r="CQ45" s="465"/>
      <c r="CR45" s="465"/>
    </row>
    <row r="46" spans="2:96" ht="21" customHeight="1">
      <c r="B46" s="1563"/>
      <c r="C46" s="1563"/>
      <c r="D46" s="1801" t="s">
        <v>660</v>
      </c>
      <c r="E46" s="1802"/>
      <c r="F46" s="1802"/>
      <c r="G46" s="1802"/>
      <c r="H46" s="1802"/>
      <c r="I46" s="1802"/>
      <c r="J46" s="1802"/>
      <c r="K46" s="1802"/>
      <c r="L46" s="1802"/>
      <c r="M46" s="1802"/>
      <c r="N46" s="1802"/>
      <c r="O46" s="1802"/>
      <c r="P46" s="1803"/>
      <c r="Q46" s="1804"/>
      <c r="R46" s="1804"/>
      <c r="S46" s="1804"/>
      <c r="T46" s="1804"/>
      <c r="U46" s="1804"/>
      <c r="V46" s="1805"/>
      <c r="W46" s="443"/>
      <c r="X46" s="441"/>
      <c r="Y46" s="441"/>
      <c r="Z46" s="441"/>
      <c r="AA46" s="441">
        <v>7</v>
      </c>
      <c r="AB46" s="441"/>
      <c r="AC46" s="440"/>
      <c r="AD46" s="443">
        <v>1</v>
      </c>
      <c r="AE46" s="441">
        <v>4</v>
      </c>
      <c r="AF46" s="441">
        <v>4</v>
      </c>
      <c r="AG46" s="441"/>
      <c r="AH46" s="441">
        <v>7</v>
      </c>
      <c r="AI46" s="441"/>
      <c r="AJ46" s="440"/>
      <c r="AK46" s="443">
        <v>1</v>
      </c>
      <c r="AL46" s="441">
        <v>4</v>
      </c>
      <c r="AM46" s="441">
        <v>4</v>
      </c>
      <c r="AN46" s="441"/>
      <c r="AO46" s="441">
        <v>7</v>
      </c>
      <c r="AP46" s="441">
        <v>2</v>
      </c>
      <c r="AQ46" s="440"/>
      <c r="AR46" s="442">
        <v>1</v>
      </c>
      <c r="AS46" s="441">
        <v>4</v>
      </c>
      <c r="AT46" s="441"/>
      <c r="AU46" s="441"/>
      <c r="AV46" s="441">
        <v>7</v>
      </c>
      <c r="AW46" s="441"/>
      <c r="AX46" s="440">
        <v>4</v>
      </c>
      <c r="AY46" s="1589">
        <f t="shared" si="0"/>
        <v>57</v>
      </c>
      <c r="AZ46" s="1525"/>
      <c r="BA46" s="1525"/>
      <c r="BB46" s="1515">
        <f t="shared" si="1"/>
        <v>14.25</v>
      </c>
      <c r="BC46" s="1515"/>
      <c r="BD46" s="1515"/>
      <c r="BE46" s="1611"/>
      <c r="BF46" s="1612"/>
      <c r="BG46" s="1613"/>
      <c r="BH46" s="1639"/>
      <c r="BI46" s="1640"/>
      <c r="BJ46" s="1641"/>
      <c r="BK46" s="1626"/>
      <c r="BL46" s="1627"/>
      <c r="BM46" s="1627"/>
      <c r="BN46" s="1628"/>
      <c r="BO46" s="36"/>
    </row>
    <row r="47" spans="2:96" ht="21" customHeight="1">
      <c r="B47" s="1563"/>
      <c r="C47" s="1563"/>
      <c r="D47" s="1801" t="s">
        <v>659</v>
      </c>
      <c r="E47" s="1802"/>
      <c r="F47" s="1802"/>
      <c r="G47" s="1802"/>
      <c r="H47" s="1802"/>
      <c r="I47" s="1802"/>
      <c r="J47" s="1802"/>
      <c r="K47" s="1802"/>
      <c r="L47" s="1802"/>
      <c r="M47" s="1802"/>
      <c r="N47" s="1802"/>
      <c r="O47" s="1802"/>
      <c r="P47" s="1803"/>
      <c r="Q47" s="1804"/>
      <c r="R47" s="1804"/>
      <c r="S47" s="1804"/>
      <c r="T47" s="1804"/>
      <c r="U47" s="1804"/>
      <c r="V47" s="1805"/>
      <c r="W47" s="443"/>
      <c r="X47" s="441"/>
      <c r="Y47" s="441"/>
      <c r="Z47" s="441"/>
      <c r="AA47" s="441">
        <v>7</v>
      </c>
      <c r="AB47" s="441"/>
      <c r="AC47" s="440"/>
      <c r="AD47" s="443">
        <v>1</v>
      </c>
      <c r="AE47" s="441">
        <v>4</v>
      </c>
      <c r="AF47" s="441">
        <v>4</v>
      </c>
      <c r="AG47" s="441"/>
      <c r="AH47" s="441">
        <v>7</v>
      </c>
      <c r="AI47" s="441"/>
      <c r="AJ47" s="440"/>
      <c r="AK47" s="443">
        <v>1</v>
      </c>
      <c r="AL47" s="441">
        <v>4</v>
      </c>
      <c r="AM47" s="441">
        <v>4</v>
      </c>
      <c r="AN47" s="441"/>
      <c r="AO47" s="441">
        <v>7</v>
      </c>
      <c r="AP47" s="441">
        <v>2</v>
      </c>
      <c r="AQ47" s="440"/>
      <c r="AR47" s="442">
        <v>1</v>
      </c>
      <c r="AS47" s="441">
        <v>4</v>
      </c>
      <c r="AT47" s="441"/>
      <c r="AU47" s="441"/>
      <c r="AV47" s="441">
        <v>7</v>
      </c>
      <c r="AW47" s="441"/>
      <c r="AX47" s="440">
        <v>4</v>
      </c>
      <c r="AY47" s="1589">
        <f t="shared" si="0"/>
        <v>57</v>
      </c>
      <c r="AZ47" s="1525"/>
      <c r="BA47" s="1525"/>
      <c r="BB47" s="1515">
        <f t="shared" si="1"/>
        <v>14.25</v>
      </c>
      <c r="BC47" s="1515"/>
      <c r="BD47" s="1515"/>
      <c r="BE47" s="1611"/>
      <c r="BF47" s="1612"/>
      <c r="BG47" s="1613"/>
      <c r="BH47" s="1639"/>
      <c r="BI47" s="1640"/>
      <c r="BJ47" s="1641"/>
      <c r="BK47" s="1621"/>
      <c r="BL47" s="1622"/>
      <c r="BM47" s="1622"/>
      <c r="BN47" s="1623"/>
      <c r="BO47" s="36"/>
    </row>
    <row r="48" spans="2:96" ht="21" customHeight="1">
      <c r="B48" s="1563"/>
      <c r="C48" s="1563"/>
      <c r="D48" s="1801"/>
      <c r="E48" s="1802"/>
      <c r="F48" s="1802"/>
      <c r="G48" s="1802"/>
      <c r="H48" s="1802"/>
      <c r="I48" s="1802"/>
      <c r="J48" s="1802"/>
      <c r="K48" s="1802"/>
      <c r="L48" s="1802"/>
      <c r="M48" s="1802"/>
      <c r="N48" s="1802"/>
      <c r="O48" s="1802"/>
      <c r="P48" s="1803"/>
      <c r="Q48" s="1804"/>
      <c r="R48" s="1804"/>
      <c r="S48" s="1804"/>
      <c r="T48" s="1804"/>
      <c r="U48" s="1804"/>
      <c r="V48" s="1805"/>
      <c r="W48" s="443"/>
      <c r="X48" s="441"/>
      <c r="Y48" s="441"/>
      <c r="Z48" s="441"/>
      <c r="AA48" s="441"/>
      <c r="AB48" s="441"/>
      <c r="AC48" s="440"/>
      <c r="AD48" s="443"/>
      <c r="AE48" s="441"/>
      <c r="AF48" s="441"/>
      <c r="AG48" s="441"/>
      <c r="AH48" s="441"/>
      <c r="AI48" s="441"/>
      <c r="AJ48" s="440"/>
      <c r="AK48" s="443"/>
      <c r="AL48" s="441"/>
      <c r="AM48" s="441"/>
      <c r="AN48" s="441"/>
      <c r="AO48" s="441"/>
      <c r="AP48" s="441"/>
      <c r="AQ48" s="440"/>
      <c r="AR48" s="442"/>
      <c r="AS48" s="441"/>
      <c r="AT48" s="441"/>
      <c r="AU48" s="441"/>
      <c r="AV48" s="441"/>
      <c r="AW48" s="441"/>
      <c r="AX48" s="440"/>
      <c r="AY48" s="1589">
        <f t="shared" si="0"/>
        <v>0</v>
      </c>
      <c r="AZ48" s="1525"/>
      <c r="BA48" s="1525"/>
      <c r="BB48" s="1515">
        <f t="shared" si="1"/>
        <v>0</v>
      </c>
      <c r="BC48" s="1515"/>
      <c r="BD48" s="1515"/>
      <c r="BE48" s="1611"/>
      <c r="BF48" s="1612"/>
      <c r="BG48" s="1613"/>
      <c r="BH48" s="1639"/>
      <c r="BI48" s="1640"/>
      <c r="BJ48" s="1641"/>
      <c r="BK48" s="1621"/>
      <c r="BL48" s="1622"/>
      <c r="BM48" s="1622"/>
      <c r="BN48" s="1623"/>
      <c r="BO48" s="36"/>
    </row>
    <row r="49" spans="2:85" ht="21" customHeight="1">
      <c r="B49" s="1563"/>
      <c r="C49" s="1563"/>
      <c r="D49" s="1801"/>
      <c r="E49" s="1802"/>
      <c r="F49" s="1802"/>
      <c r="G49" s="1802"/>
      <c r="H49" s="1802"/>
      <c r="I49" s="1802"/>
      <c r="J49" s="1802"/>
      <c r="K49" s="1802"/>
      <c r="L49" s="1802"/>
      <c r="M49" s="1802"/>
      <c r="N49" s="1802"/>
      <c r="O49" s="1802"/>
      <c r="P49" s="1803"/>
      <c r="Q49" s="1804"/>
      <c r="R49" s="1804"/>
      <c r="S49" s="1804"/>
      <c r="T49" s="1804"/>
      <c r="U49" s="1804"/>
      <c r="V49" s="1805"/>
      <c r="W49" s="443"/>
      <c r="X49" s="441"/>
      <c r="Y49" s="441"/>
      <c r="Z49" s="441"/>
      <c r="AA49" s="441"/>
      <c r="AB49" s="441"/>
      <c r="AC49" s="440"/>
      <c r="AD49" s="443"/>
      <c r="AE49" s="441"/>
      <c r="AF49" s="441"/>
      <c r="AG49" s="441"/>
      <c r="AH49" s="441"/>
      <c r="AI49" s="441"/>
      <c r="AJ49" s="440"/>
      <c r="AK49" s="443"/>
      <c r="AL49" s="441"/>
      <c r="AM49" s="441"/>
      <c r="AN49" s="441"/>
      <c r="AO49" s="441"/>
      <c r="AP49" s="441"/>
      <c r="AQ49" s="440"/>
      <c r="AR49" s="442"/>
      <c r="AS49" s="441"/>
      <c r="AT49" s="441"/>
      <c r="AU49" s="441"/>
      <c r="AV49" s="441"/>
      <c r="AW49" s="441"/>
      <c r="AX49" s="440"/>
      <c r="AY49" s="1589">
        <f t="shared" si="0"/>
        <v>0</v>
      </c>
      <c r="AZ49" s="1525"/>
      <c r="BA49" s="1525"/>
      <c r="BB49" s="1515">
        <f t="shared" si="1"/>
        <v>0</v>
      </c>
      <c r="BC49" s="1515"/>
      <c r="BD49" s="1515"/>
      <c r="BE49" s="1611"/>
      <c r="BF49" s="1612"/>
      <c r="BG49" s="1613"/>
      <c r="BH49" s="1639"/>
      <c r="BI49" s="1640"/>
      <c r="BJ49" s="1641"/>
      <c r="BK49" s="1621"/>
      <c r="BL49" s="1622"/>
      <c r="BM49" s="1622"/>
      <c r="BN49" s="1623"/>
      <c r="BO49" s="36"/>
    </row>
    <row r="50" spans="2:85" ht="21" customHeight="1" thickBot="1">
      <c r="B50" s="1563"/>
      <c r="C50" s="1563"/>
      <c r="D50" s="1831"/>
      <c r="E50" s="1823"/>
      <c r="F50" s="1823"/>
      <c r="G50" s="1823"/>
      <c r="H50" s="1823"/>
      <c r="I50" s="1823"/>
      <c r="J50" s="1823"/>
      <c r="K50" s="1823"/>
      <c r="L50" s="1823"/>
      <c r="M50" s="1823"/>
      <c r="N50" s="1823"/>
      <c r="O50" s="1823"/>
      <c r="P50" s="1824"/>
      <c r="Q50" s="1825"/>
      <c r="R50" s="1825"/>
      <c r="S50" s="1825"/>
      <c r="T50" s="1825"/>
      <c r="U50" s="1825"/>
      <c r="V50" s="1826"/>
      <c r="W50" s="439"/>
      <c r="X50" s="437"/>
      <c r="Y50" s="437"/>
      <c r="Z50" s="437"/>
      <c r="AA50" s="437"/>
      <c r="AB50" s="437"/>
      <c r="AC50" s="436"/>
      <c r="AD50" s="439"/>
      <c r="AE50" s="437"/>
      <c r="AF50" s="437"/>
      <c r="AG50" s="437"/>
      <c r="AH50" s="437"/>
      <c r="AI50" s="437"/>
      <c r="AJ50" s="436"/>
      <c r="AK50" s="439"/>
      <c r="AL50" s="437"/>
      <c r="AM50" s="437"/>
      <c r="AN50" s="437"/>
      <c r="AO50" s="437"/>
      <c r="AP50" s="437"/>
      <c r="AQ50" s="436"/>
      <c r="AR50" s="438"/>
      <c r="AS50" s="437"/>
      <c r="AT50" s="437"/>
      <c r="AU50" s="437"/>
      <c r="AV50" s="437"/>
      <c r="AW50" s="437"/>
      <c r="AX50" s="436"/>
      <c r="AY50" s="1600">
        <f t="shared" si="0"/>
        <v>0</v>
      </c>
      <c r="AZ50" s="1601"/>
      <c r="BA50" s="1601"/>
      <c r="BB50" s="1602">
        <f t="shared" si="1"/>
        <v>0</v>
      </c>
      <c r="BC50" s="1602"/>
      <c r="BD50" s="1602"/>
      <c r="BE50" s="1633"/>
      <c r="BF50" s="1634"/>
      <c r="BG50" s="1635"/>
      <c r="BH50" s="1642"/>
      <c r="BI50" s="1643"/>
      <c r="BJ50" s="1644"/>
      <c r="BK50" s="1603"/>
      <c r="BL50" s="1604"/>
      <c r="BM50" s="1604"/>
      <c r="BN50" s="1605"/>
      <c r="BO50" s="36"/>
    </row>
    <row r="51" spans="2:85" ht="21" customHeight="1">
      <c r="B51" s="1563"/>
      <c r="C51" s="1585" t="s">
        <v>558</v>
      </c>
      <c r="D51" s="1827" t="s">
        <v>654</v>
      </c>
      <c r="E51" s="1813"/>
      <c r="F51" s="1813"/>
      <c r="G51" s="1813"/>
      <c r="H51" s="1813"/>
      <c r="I51" s="1813"/>
      <c r="J51" s="1813"/>
      <c r="K51" s="1813"/>
      <c r="L51" s="1813"/>
      <c r="M51" s="1813"/>
      <c r="N51" s="1813"/>
      <c r="O51" s="1813"/>
      <c r="P51" s="1828"/>
      <c r="Q51" s="1829"/>
      <c r="R51" s="1829"/>
      <c r="S51" s="1829"/>
      <c r="T51" s="1829"/>
      <c r="U51" s="1829"/>
      <c r="V51" s="1830"/>
      <c r="W51" s="447"/>
      <c r="X51" s="446">
        <v>7</v>
      </c>
      <c r="Y51" s="446">
        <v>7</v>
      </c>
      <c r="Z51" s="446"/>
      <c r="AA51" s="446">
        <v>7</v>
      </c>
      <c r="AB51" s="446"/>
      <c r="AC51" s="445">
        <v>7</v>
      </c>
      <c r="AD51" s="447"/>
      <c r="AE51" s="446">
        <v>7</v>
      </c>
      <c r="AF51" s="446">
        <v>7</v>
      </c>
      <c r="AG51" s="446"/>
      <c r="AH51" s="446">
        <v>7</v>
      </c>
      <c r="AI51" s="446"/>
      <c r="AJ51" s="445">
        <v>7</v>
      </c>
      <c r="AK51" s="447"/>
      <c r="AL51" s="446">
        <v>7</v>
      </c>
      <c r="AM51" s="446">
        <v>7</v>
      </c>
      <c r="AN51" s="446"/>
      <c r="AO51" s="446">
        <v>7</v>
      </c>
      <c r="AP51" s="446"/>
      <c r="AQ51" s="445">
        <v>7</v>
      </c>
      <c r="AR51" s="447"/>
      <c r="AS51" s="446">
        <v>7</v>
      </c>
      <c r="AT51" s="446">
        <v>7</v>
      </c>
      <c r="AU51" s="446"/>
      <c r="AV51" s="446"/>
      <c r="AW51" s="446"/>
      <c r="AX51" s="445">
        <v>7</v>
      </c>
      <c r="AY51" s="1610">
        <f t="shared" si="0"/>
        <v>105</v>
      </c>
      <c r="AZ51" s="1580"/>
      <c r="BA51" s="1580"/>
      <c r="BB51" s="1581">
        <f t="shared" si="1"/>
        <v>26.25</v>
      </c>
      <c r="BC51" s="1581"/>
      <c r="BD51" s="1581"/>
      <c r="BE51" s="1611">
        <f>ROUNDDOWN(SUM(BB51:BD57)/AY60,1)</f>
        <v>4.2</v>
      </c>
      <c r="BF51" s="1612"/>
      <c r="BG51" s="1613"/>
      <c r="BH51" s="1614">
        <f>ROUNDDOWN(SUM(BB51:BD57)/40,1)</f>
        <v>3.3</v>
      </c>
      <c r="BI51" s="1615"/>
      <c r="BJ51" s="1616"/>
      <c r="BK51" s="1618"/>
      <c r="BL51" s="1619"/>
      <c r="BM51" s="1619"/>
      <c r="BN51" s="1620"/>
      <c r="BO51" s="36"/>
    </row>
    <row r="52" spans="2:85" ht="21" customHeight="1">
      <c r="B52" s="1563"/>
      <c r="C52" s="1586"/>
      <c r="D52" s="1820" t="s">
        <v>653</v>
      </c>
      <c r="E52" s="1802"/>
      <c r="F52" s="1802"/>
      <c r="G52" s="1802"/>
      <c r="H52" s="1802"/>
      <c r="I52" s="1802"/>
      <c r="J52" s="1802"/>
      <c r="K52" s="1802"/>
      <c r="L52" s="1802"/>
      <c r="M52" s="1802"/>
      <c r="N52" s="1802"/>
      <c r="O52" s="1802"/>
      <c r="P52" s="1803"/>
      <c r="Q52" s="1804"/>
      <c r="R52" s="1804"/>
      <c r="S52" s="1804"/>
      <c r="T52" s="1804"/>
      <c r="U52" s="1804"/>
      <c r="V52" s="1805"/>
      <c r="W52" s="443"/>
      <c r="X52" s="441">
        <v>7</v>
      </c>
      <c r="Y52" s="441">
        <v>7</v>
      </c>
      <c r="Z52" s="441"/>
      <c r="AA52" s="441">
        <v>7</v>
      </c>
      <c r="AB52" s="441"/>
      <c r="AC52" s="440">
        <v>7</v>
      </c>
      <c r="AD52" s="443"/>
      <c r="AE52" s="441">
        <v>7</v>
      </c>
      <c r="AF52" s="441">
        <v>7</v>
      </c>
      <c r="AG52" s="441"/>
      <c r="AH52" s="441">
        <v>7</v>
      </c>
      <c r="AI52" s="441"/>
      <c r="AJ52" s="440">
        <v>7</v>
      </c>
      <c r="AK52" s="443"/>
      <c r="AL52" s="441">
        <v>7</v>
      </c>
      <c r="AM52" s="441">
        <v>7</v>
      </c>
      <c r="AN52" s="441"/>
      <c r="AO52" s="441"/>
      <c r="AP52" s="441"/>
      <c r="AQ52" s="440">
        <v>7</v>
      </c>
      <c r="AR52" s="443"/>
      <c r="AS52" s="441"/>
      <c r="AT52" s="441">
        <v>7</v>
      </c>
      <c r="AU52" s="441"/>
      <c r="AV52" s="441"/>
      <c r="AW52" s="441"/>
      <c r="AX52" s="440">
        <v>7</v>
      </c>
      <c r="AY52" s="1589">
        <f t="shared" si="0"/>
        <v>91</v>
      </c>
      <c r="AZ52" s="1525"/>
      <c r="BA52" s="1525"/>
      <c r="BB52" s="1515">
        <f t="shared" si="1"/>
        <v>22.75</v>
      </c>
      <c r="BC52" s="1515"/>
      <c r="BD52" s="1515"/>
      <c r="BE52" s="1611"/>
      <c r="BF52" s="1612"/>
      <c r="BG52" s="1613"/>
      <c r="BH52" s="1614"/>
      <c r="BI52" s="1615"/>
      <c r="BJ52" s="1616"/>
      <c r="BK52" s="1517"/>
      <c r="BL52" s="1517"/>
      <c r="BM52" s="1517"/>
      <c r="BN52" s="1518"/>
      <c r="BO52" s="36"/>
    </row>
    <row r="53" spans="2:85" ht="21" customHeight="1">
      <c r="B53" s="1563"/>
      <c r="C53" s="1586"/>
      <c r="D53" s="1820" t="s">
        <v>652</v>
      </c>
      <c r="E53" s="1802"/>
      <c r="F53" s="1802"/>
      <c r="G53" s="1802"/>
      <c r="H53" s="1802"/>
      <c r="I53" s="1802"/>
      <c r="J53" s="1802"/>
      <c r="K53" s="1802"/>
      <c r="L53" s="1802"/>
      <c r="M53" s="1802"/>
      <c r="N53" s="1802"/>
      <c r="O53" s="1802"/>
      <c r="P53" s="1803"/>
      <c r="Q53" s="1804"/>
      <c r="R53" s="1804"/>
      <c r="S53" s="1804"/>
      <c r="T53" s="1804"/>
      <c r="U53" s="1804"/>
      <c r="V53" s="1805"/>
      <c r="W53" s="443">
        <v>7</v>
      </c>
      <c r="X53" s="441"/>
      <c r="Y53" s="441">
        <v>7</v>
      </c>
      <c r="Z53" s="441">
        <v>7</v>
      </c>
      <c r="AA53" s="441">
        <v>7</v>
      </c>
      <c r="AB53" s="441">
        <v>7</v>
      </c>
      <c r="AC53" s="440"/>
      <c r="AD53" s="443">
        <v>7</v>
      </c>
      <c r="AE53" s="441"/>
      <c r="AF53" s="441">
        <v>7</v>
      </c>
      <c r="AG53" s="441">
        <v>7</v>
      </c>
      <c r="AH53" s="441">
        <v>7</v>
      </c>
      <c r="AI53" s="441">
        <v>7</v>
      </c>
      <c r="AJ53" s="440"/>
      <c r="AK53" s="443">
        <v>7</v>
      </c>
      <c r="AL53" s="441"/>
      <c r="AM53" s="441">
        <v>7</v>
      </c>
      <c r="AN53" s="441">
        <v>7</v>
      </c>
      <c r="AO53" s="441"/>
      <c r="AP53" s="441">
        <v>7</v>
      </c>
      <c r="AQ53" s="440"/>
      <c r="AR53" s="443">
        <v>7</v>
      </c>
      <c r="AS53" s="441"/>
      <c r="AT53" s="441">
        <v>7</v>
      </c>
      <c r="AU53" s="441"/>
      <c r="AV53" s="441">
        <v>7</v>
      </c>
      <c r="AW53" s="441"/>
      <c r="AX53" s="440"/>
      <c r="AY53" s="1589">
        <f t="shared" si="0"/>
        <v>119</v>
      </c>
      <c r="AZ53" s="1525"/>
      <c r="BA53" s="1525"/>
      <c r="BB53" s="1515">
        <f t="shared" si="1"/>
        <v>29.75</v>
      </c>
      <c r="BC53" s="1515"/>
      <c r="BD53" s="1515"/>
      <c r="BE53" s="1611"/>
      <c r="BF53" s="1612"/>
      <c r="BG53" s="1613"/>
      <c r="BH53" s="1614"/>
      <c r="BI53" s="1615"/>
      <c r="BJ53" s="1616"/>
      <c r="BK53" s="1517"/>
      <c r="BL53" s="1517"/>
      <c r="BM53" s="1517"/>
      <c r="BN53" s="1518"/>
      <c r="BO53" s="36"/>
    </row>
    <row r="54" spans="2:85" ht="21" customHeight="1">
      <c r="B54" s="1563"/>
      <c r="C54" s="1586"/>
      <c r="D54" s="1820" t="s">
        <v>658</v>
      </c>
      <c r="E54" s="1802"/>
      <c r="F54" s="1802"/>
      <c r="G54" s="1802"/>
      <c r="H54" s="1802"/>
      <c r="I54" s="1802"/>
      <c r="J54" s="1802"/>
      <c r="K54" s="1802"/>
      <c r="L54" s="1802"/>
      <c r="M54" s="1802"/>
      <c r="N54" s="1802"/>
      <c r="O54" s="1802"/>
      <c r="P54" s="1803"/>
      <c r="Q54" s="1804"/>
      <c r="R54" s="1804"/>
      <c r="S54" s="1804"/>
      <c r="T54" s="1804"/>
      <c r="U54" s="1804"/>
      <c r="V54" s="1805"/>
      <c r="W54" s="443">
        <v>7</v>
      </c>
      <c r="X54" s="441"/>
      <c r="Y54" s="441"/>
      <c r="Z54" s="441">
        <v>7</v>
      </c>
      <c r="AA54" s="441">
        <v>7</v>
      </c>
      <c r="AB54" s="441">
        <v>7</v>
      </c>
      <c r="AC54" s="440"/>
      <c r="AD54" s="443">
        <v>7</v>
      </c>
      <c r="AE54" s="441"/>
      <c r="AF54" s="441"/>
      <c r="AG54" s="441">
        <v>7</v>
      </c>
      <c r="AH54" s="441">
        <v>7</v>
      </c>
      <c r="AI54" s="441">
        <v>7</v>
      </c>
      <c r="AJ54" s="440"/>
      <c r="AK54" s="443">
        <v>7</v>
      </c>
      <c r="AL54" s="441"/>
      <c r="AM54" s="441">
        <v>7</v>
      </c>
      <c r="AN54" s="441">
        <v>7</v>
      </c>
      <c r="AO54" s="441">
        <v>7</v>
      </c>
      <c r="AP54" s="441">
        <v>7</v>
      </c>
      <c r="AQ54" s="440"/>
      <c r="AR54" s="443">
        <v>7</v>
      </c>
      <c r="AS54" s="441"/>
      <c r="AT54" s="441">
        <v>7</v>
      </c>
      <c r="AU54" s="441"/>
      <c r="AV54" s="441">
        <v>7</v>
      </c>
      <c r="AW54" s="441"/>
      <c r="AX54" s="440"/>
      <c r="AY54" s="1589">
        <f t="shared" si="0"/>
        <v>112</v>
      </c>
      <c r="AZ54" s="1525"/>
      <c r="BA54" s="1525"/>
      <c r="BB54" s="1515">
        <f t="shared" si="1"/>
        <v>28</v>
      </c>
      <c r="BC54" s="1515"/>
      <c r="BD54" s="1515"/>
      <c r="BE54" s="1611"/>
      <c r="BF54" s="1612"/>
      <c r="BG54" s="1613"/>
      <c r="BH54" s="1614"/>
      <c r="BI54" s="1615"/>
      <c r="BJ54" s="1616"/>
      <c r="BK54" s="1517"/>
      <c r="BL54" s="1517"/>
      <c r="BM54" s="1517"/>
      <c r="BN54" s="1518"/>
    </row>
    <row r="55" spans="2:85" ht="21" customHeight="1">
      <c r="B55" s="1563"/>
      <c r="C55" s="1586"/>
      <c r="D55" s="1820" t="s">
        <v>657</v>
      </c>
      <c r="E55" s="1802"/>
      <c r="F55" s="1802"/>
      <c r="G55" s="1802"/>
      <c r="H55" s="1802"/>
      <c r="I55" s="1802"/>
      <c r="J55" s="1802"/>
      <c r="K55" s="1802"/>
      <c r="L55" s="1802"/>
      <c r="M55" s="1802"/>
      <c r="N55" s="1802"/>
      <c r="O55" s="1802"/>
      <c r="P55" s="1803"/>
      <c r="Q55" s="1804"/>
      <c r="R55" s="1804"/>
      <c r="S55" s="1804"/>
      <c r="T55" s="1804"/>
      <c r="U55" s="1804"/>
      <c r="V55" s="1805"/>
      <c r="W55" s="443">
        <v>7</v>
      </c>
      <c r="X55" s="441"/>
      <c r="Y55" s="441"/>
      <c r="Z55" s="441">
        <v>7</v>
      </c>
      <c r="AA55" s="441">
        <v>7</v>
      </c>
      <c r="AB55" s="441">
        <v>7</v>
      </c>
      <c r="AC55" s="440"/>
      <c r="AD55" s="443">
        <v>7</v>
      </c>
      <c r="AE55" s="441"/>
      <c r="AF55" s="441"/>
      <c r="AG55" s="441">
        <v>7</v>
      </c>
      <c r="AH55" s="441">
        <v>7</v>
      </c>
      <c r="AI55" s="441">
        <v>7</v>
      </c>
      <c r="AJ55" s="440"/>
      <c r="AK55" s="443">
        <v>7</v>
      </c>
      <c r="AL55" s="441"/>
      <c r="AM55" s="441">
        <v>7</v>
      </c>
      <c r="AN55" s="441">
        <v>7</v>
      </c>
      <c r="AO55" s="441">
        <v>7</v>
      </c>
      <c r="AP55" s="441">
        <v>7</v>
      </c>
      <c r="AQ55" s="440"/>
      <c r="AR55" s="443">
        <v>7</v>
      </c>
      <c r="AS55" s="441"/>
      <c r="AT55" s="441">
        <v>7</v>
      </c>
      <c r="AU55" s="441"/>
      <c r="AV55" s="441">
        <v>7</v>
      </c>
      <c r="AW55" s="441"/>
      <c r="AX55" s="440"/>
      <c r="AY55" s="1589">
        <f t="shared" si="0"/>
        <v>112</v>
      </c>
      <c r="AZ55" s="1525"/>
      <c r="BA55" s="1525"/>
      <c r="BB55" s="1515">
        <f t="shared" si="1"/>
        <v>28</v>
      </c>
      <c r="BC55" s="1515"/>
      <c r="BD55" s="1515"/>
      <c r="BE55" s="1611"/>
      <c r="BF55" s="1612"/>
      <c r="BG55" s="1613"/>
      <c r="BH55" s="1614"/>
      <c r="BI55" s="1615"/>
      <c r="BJ55" s="1616"/>
      <c r="BK55" s="1517"/>
      <c r="BL55" s="1517"/>
      <c r="BM55" s="1517"/>
      <c r="BN55" s="1518"/>
      <c r="CE55" s="428"/>
      <c r="CF55" s="428"/>
      <c r="CG55" s="428"/>
    </row>
    <row r="56" spans="2:85" ht="21" customHeight="1">
      <c r="B56" s="1563"/>
      <c r="C56" s="1586"/>
      <c r="D56" s="1820"/>
      <c r="E56" s="1802"/>
      <c r="F56" s="1802"/>
      <c r="G56" s="1802"/>
      <c r="H56" s="1802"/>
      <c r="I56" s="1802"/>
      <c r="J56" s="1802"/>
      <c r="K56" s="1802"/>
      <c r="L56" s="1802"/>
      <c r="M56" s="1802"/>
      <c r="N56" s="1802"/>
      <c r="O56" s="1802"/>
      <c r="P56" s="1803"/>
      <c r="Q56" s="1804"/>
      <c r="R56" s="1804"/>
      <c r="S56" s="1804"/>
      <c r="T56" s="1804"/>
      <c r="U56" s="1804"/>
      <c r="V56" s="1805"/>
      <c r="W56" s="443"/>
      <c r="X56" s="441"/>
      <c r="Y56" s="441"/>
      <c r="Z56" s="441"/>
      <c r="AA56" s="441"/>
      <c r="AB56" s="441"/>
      <c r="AC56" s="440"/>
      <c r="AD56" s="443"/>
      <c r="AE56" s="441"/>
      <c r="AF56" s="441"/>
      <c r="AG56" s="441"/>
      <c r="AH56" s="441"/>
      <c r="AI56" s="441"/>
      <c r="AJ56" s="440"/>
      <c r="AK56" s="443"/>
      <c r="AL56" s="441"/>
      <c r="AM56" s="441"/>
      <c r="AN56" s="441"/>
      <c r="AO56" s="441"/>
      <c r="AP56" s="441"/>
      <c r="AQ56" s="440"/>
      <c r="AR56" s="443"/>
      <c r="AS56" s="441"/>
      <c r="AT56" s="441"/>
      <c r="AU56" s="441"/>
      <c r="AV56" s="441"/>
      <c r="AW56" s="441"/>
      <c r="AX56" s="440"/>
      <c r="AY56" s="1589">
        <f t="shared" si="0"/>
        <v>0</v>
      </c>
      <c r="AZ56" s="1525"/>
      <c r="BA56" s="1525"/>
      <c r="BB56" s="1515">
        <f t="shared" si="1"/>
        <v>0</v>
      </c>
      <c r="BC56" s="1515"/>
      <c r="BD56" s="1515"/>
      <c r="BE56" s="1611"/>
      <c r="BF56" s="1612"/>
      <c r="BG56" s="1613"/>
      <c r="BH56" s="1614"/>
      <c r="BI56" s="1615"/>
      <c r="BJ56" s="1616"/>
      <c r="BK56" s="1517"/>
      <c r="BL56" s="1517"/>
      <c r="BM56" s="1517"/>
      <c r="BN56" s="1518"/>
      <c r="CE56" s="428"/>
      <c r="CF56" s="428"/>
      <c r="CG56" s="428"/>
    </row>
    <row r="57" spans="2:85" ht="21" customHeight="1" thickBot="1">
      <c r="B57" s="1563"/>
      <c r="C57" s="1587"/>
      <c r="D57" s="1821"/>
      <c r="E57" s="1822"/>
      <c r="F57" s="1822"/>
      <c r="G57" s="1822"/>
      <c r="H57" s="1822"/>
      <c r="I57" s="1822"/>
      <c r="J57" s="1807"/>
      <c r="K57" s="1807"/>
      <c r="L57" s="1807"/>
      <c r="M57" s="1807"/>
      <c r="N57" s="1807"/>
      <c r="O57" s="1807"/>
      <c r="P57" s="1808"/>
      <c r="Q57" s="1809"/>
      <c r="R57" s="1809"/>
      <c r="S57" s="1809"/>
      <c r="T57" s="1809"/>
      <c r="U57" s="1809"/>
      <c r="V57" s="1810"/>
      <c r="W57" s="439"/>
      <c r="X57" s="437"/>
      <c r="Y57" s="437"/>
      <c r="Z57" s="437"/>
      <c r="AA57" s="437"/>
      <c r="AB57" s="437"/>
      <c r="AC57" s="436"/>
      <c r="AD57" s="439"/>
      <c r="AE57" s="437"/>
      <c r="AF57" s="437"/>
      <c r="AG57" s="437"/>
      <c r="AH57" s="437"/>
      <c r="AI57" s="437"/>
      <c r="AJ57" s="436"/>
      <c r="AK57" s="439"/>
      <c r="AL57" s="437"/>
      <c r="AM57" s="437"/>
      <c r="AN57" s="437"/>
      <c r="AO57" s="437"/>
      <c r="AP57" s="437"/>
      <c r="AQ57" s="436"/>
      <c r="AR57" s="439"/>
      <c r="AS57" s="437"/>
      <c r="AT57" s="437"/>
      <c r="AU57" s="437"/>
      <c r="AV57" s="437"/>
      <c r="AW57" s="437"/>
      <c r="AX57" s="436"/>
      <c r="AY57" s="1595">
        <f t="shared" si="0"/>
        <v>0</v>
      </c>
      <c r="AZ57" s="1530"/>
      <c r="BA57" s="1530"/>
      <c r="BB57" s="1531">
        <f t="shared" si="1"/>
        <v>0</v>
      </c>
      <c r="BC57" s="1531"/>
      <c r="BD57" s="1531"/>
      <c r="BE57" s="1611"/>
      <c r="BF57" s="1612"/>
      <c r="BG57" s="1613"/>
      <c r="BH57" s="1614"/>
      <c r="BI57" s="1615"/>
      <c r="BJ57" s="1616"/>
      <c r="BK57" s="1502"/>
      <c r="BL57" s="1502"/>
      <c r="BM57" s="1502"/>
      <c r="BN57" s="1503"/>
    </row>
    <row r="58" spans="2:85" ht="21" customHeight="1" thickBot="1">
      <c r="B58" s="1563"/>
      <c r="C58" s="1504" t="s">
        <v>577</v>
      </c>
      <c r="D58" s="1505"/>
      <c r="E58" s="1505"/>
      <c r="F58" s="1505"/>
      <c r="G58" s="1505"/>
      <c r="H58" s="1505"/>
      <c r="I58" s="1505"/>
      <c r="J58" s="1505"/>
      <c r="K58" s="1505"/>
      <c r="L58" s="1505"/>
      <c r="M58" s="1505"/>
      <c r="N58" s="1505"/>
      <c r="O58" s="1505"/>
      <c r="P58" s="1505"/>
      <c r="Q58" s="1505"/>
      <c r="R58" s="1505"/>
      <c r="S58" s="1505"/>
      <c r="T58" s="1505"/>
      <c r="U58" s="1505"/>
      <c r="V58" s="1506"/>
      <c r="W58" s="435">
        <f t="shared" ref="W58:AX58" si="2">SUM(W43:W57)</f>
        <v>29</v>
      </c>
      <c r="X58" s="434">
        <f t="shared" si="2"/>
        <v>22</v>
      </c>
      <c r="Y58" s="434">
        <f t="shared" si="2"/>
        <v>35</v>
      </c>
      <c r="Z58" s="434">
        <f t="shared" si="2"/>
        <v>29</v>
      </c>
      <c r="AA58" s="434">
        <f t="shared" si="2"/>
        <v>57</v>
      </c>
      <c r="AB58" s="434">
        <f t="shared" si="2"/>
        <v>23</v>
      </c>
      <c r="AC58" s="433">
        <f t="shared" si="2"/>
        <v>22</v>
      </c>
      <c r="AD58" s="435">
        <f t="shared" si="2"/>
        <v>31</v>
      </c>
      <c r="AE58" s="434">
        <f t="shared" si="2"/>
        <v>30</v>
      </c>
      <c r="AF58" s="434">
        <f t="shared" si="2"/>
        <v>43</v>
      </c>
      <c r="AG58" s="434">
        <f t="shared" si="2"/>
        <v>29</v>
      </c>
      <c r="AH58" s="434">
        <f t="shared" si="2"/>
        <v>57</v>
      </c>
      <c r="AI58" s="434">
        <f t="shared" si="2"/>
        <v>23</v>
      </c>
      <c r="AJ58" s="433">
        <f t="shared" si="2"/>
        <v>22</v>
      </c>
      <c r="AK58" s="435">
        <f t="shared" si="2"/>
        <v>31</v>
      </c>
      <c r="AL58" s="434">
        <f t="shared" si="2"/>
        <v>30</v>
      </c>
      <c r="AM58" s="434">
        <f t="shared" si="2"/>
        <v>57</v>
      </c>
      <c r="AN58" s="434">
        <f t="shared" si="2"/>
        <v>33</v>
      </c>
      <c r="AO58" s="434">
        <f t="shared" si="2"/>
        <v>43</v>
      </c>
      <c r="AP58" s="434">
        <f t="shared" si="2"/>
        <v>27</v>
      </c>
      <c r="AQ58" s="433">
        <f t="shared" si="2"/>
        <v>22</v>
      </c>
      <c r="AR58" s="435">
        <f t="shared" si="2"/>
        <v>31</v>
      </c>
      <c r="AS58" s="434">
        <f t="shared" si="2"/>
        <v>23</v>
      </c>
      <c r="AT58" s="434">
        <f t="shared" si="2"/>
        <v>35</v>
      </c>
      <c r="AU58" s="434">
        <f t="shared" si="2"/>
        <v>8</v>
      </c>
      <c r="AV58" s="434">
        <f t="shared" si="2"/>
        <v>43</v>
      </c>
      <c r="AW58" s="434">
        <f t="shared" si="2"/>
        <v>0</v>
      </c>
      <c r="AX58" s="433">
        <f t="shared" si="2"/>
        <v>36</v>
      </c>
      <c r="AY58" s="1569">
        <f>SUM(AY37:BA53)</f>
        <v>887</v>
      </c>
      <c r="AZ58" s="1570"/>
      <c r="BA58" s="1570"/>
      <c r="BB58" s="1571">
        <f>SUM($BB$43:$BD$57)</f>
        <v>217.75</v>
      </c>
      <c r="BC58" s="1571"/>
      <c r="BD58" s="1571"/>
      <c r="BE58" s="1590">
        <f>SUM(BE43:BG57)</f>
        <v>6.7</v>
      </c>
      <c r="BF58" s="1590"/>
      <c r="BG58" s="1590"/>
      <c r="BH58" s="1591">
        <f>SUM(BH43:BJ57)</f>
        <v>5.3</v>
      </c>
      <c r="BI58" s="1592"/>
      <c r="BJ58" s="1592"/>
      <c r="BK58" s="1577"/>
      <c r="BL58" s="1577"/>
      <c r="BM58" s="1577"/>
      <c r="BN58" s="1578"/>
    </row>
    <row r="59" spans="2:85" ht="21" customHeight="1" thickBot="1">
      <c r="B59" s="1675"/>
      <c r="C59" s="1504" t="s">
        <v>594</v>
      </c>
      <c r="D59" s="1505"/>
      <c r="E59" s="1505"/>
      <c r="F59" s="1505"/>
      <c r="G59" s="1505"/>
      <c r="H59" s="1505"/>
      <c r="I59" s="1505"/>
      <c r="J59" s="1505"/>
      <c r="K59" s="1505"/>
      <c r="L59" s="1505"/>
      <c r="M59" s="1505"/>
      <c r="N59" s="1505"/>
      <c r="O59" s="1505"/>
      <c r="P59" s="1505"/>
      <c r="Q59" s="1505"/>
      <c r="R59" s="1505"/>
      <c r="S59" s="1505"/>
      <c r="T59" s="1505"/>
      <c r="U59" s="1505"/>
      <c r="V59" s="1506"/>
      <c r="W59" s="464">
        <f t="shared" ref="W59:AM59" si="3">SUM(W37:W54)</f>
        <v>34</v>
      </c>
      <c r="X59" s="463">
        <f t="shared" si="3"/>
        <v>34</v>
      </c>
      <c r="Y59" s="463">
        <f t="shared" si="3"/>
        <v>47</v>
      </c>
      <c r="Z59" s="463">
        <f t="shared" si="3"/>
        <v>34</v>
      </c>
      <c r="AA59" s="463">
        <f t="shared" si="3"/>
        <v>62</v>
      </c>
      <c r="AB59" s="463">
        <f t="shared" si="3"/>
        <v>16</v>
      </c>
      <c r="AC59" s="462">
        <f t="shared" si="3"/>
        <v>22</v>
      </c>
      <c r="AD59" s="464">
        <f t="shared" si="3"/>
        <v>36</v>
      </c>
      <c r="AE59" s="463">
        <f t="shared" si="3"/>
        <v>42</v>
      </c>
      <c r="AF59" s="463">
        <f t="shared" si="3"/>
        <v>55</v>
      </c>
      <c r="AG59" s="463">
        <f t="shared" si="3"/>
        <v>34</v>
      </c>
      <c r="AH59" s="463">
        <f t="shared" si="3"/>
        <v>62</v>
      </c>
      <c r="AI59" s="463">
        <f t="shared" si="3"/>
        <v>16</v>
      </c>
      <c r="AJ59" s="462">
        <f t="shared" si="3"/>
        <v>22</v>
      </c>
      <c r="AK59" s="464">
        <f t="shared" si="3"/>
        <v>36</v>
      </c>
      <c r="AL59" s="463">
        <f t="shared" si="3"/>
        <v>42</v>
      </c>
      <c r="AM59" s="463">
        <f t="shared" si="3"/>
        <v>62</v>
      </c>
      <c r="AN59" s="463">
        <f>SUM(AN37:AN55)</f>
        <v>45</v>
      </c>
      <c r="AO59" s="463">
        <f t="shared" ref="AO59:AX59" si="4">SUM(AO37:AO54)</f>
        <v>48</v>
      </c>
      <c r="AP59" s="463">
        <f t="shared" si="4"/>
        <v>20</v>
      </c>
      <c r="AQ59" s="462">
        <f t="shared" si="4"/>
        <v>22</v>
      </c>
      <c r="AR59" s="464">
        <f t="shared" si="4"/>
        <v>36</v>
      </c>
      <c r="AS59" s="463">
        <f t="shared" si="4"/>
        <v>35</v>
      </c>
      <c r="AT59" s="463">
        <f t="shared" si="4"/>
        <v>40</v>
      </c>
      <c r="AU59" s="463">
        <f t="shared" si="4"/>
        <v>20</v>
      </c>
      <c r="AV59" s="463">
        <f t="shared" si="4"/>
        <v>48</v>
      </c>
      <c r="AW59" s="463">
        <f t="shared" si="4"/>
        <v>0</v>
      </c>
      <c r="AX59" s="462">
        <f t="shared" si="4"/>
        <v>36</v>
      </c>
      <c r="AY59" s="1569">
        <f>SUM(AY38:BA54)</f>
        <v>919</v>
      </c>
      <c r="AZ59" s="1570"/>
      <c r="BA59" s="1570"/>
      <c r="BB59" s="1571">
        <f>SUM($BB$37:$BD$57)</f>
        <v>277.75</v>
      </c>
      <c r="BC59" s="1571"/>
      <c r="BD59" s="1571"/>
      <c r="BE59" s="1572"/>
      <c r="BF59" s="1573"/>
      <c r="BG59" s="1574"/>
      <c r="BH59" s="1575"/>
      <c r="BI59" s="1576"/>
      <c r="BJ59" s="1576"/>
      <c r="BK59" s="1577"/>
      <c r="BL59" s="1577"/>
      <c r="BM59" s="1577"/>
      <c r="BN59" s="1578"/>
    </row>
    <row r="60" spans="2:85" ht="21" customHeight="1" thickBot="1">
      <c r="B60" s="432" t="s">
        <v>576</v>
      </c>
      <c r="C60" s="9"/>
      <c r="D60" s="194"/>
      <c r="E60" s="199"/>
      <c r="F60" s="199"/>
      <c r="G60" s="199"/>
      <c r="H60" s="199"/>
      <c r="I60" s="199"/>
      <c r="J60" s="199"/>
      <c r="K60" s="199"/>
      <c r="L60" s="199"/>
      <c r="M60" s="199"/>
      <c r="N60" s="199"/>
      <c r="O60" s="199"/>
      <c r="P60" s="199"/>
      <c r="Q60" s="199"/>
      <c r="R60" s="199"/>
      <c r="S60" s="199"/>
      <c r="T60" s="199"/>
      <c r="U60" s="199"/>
      <c r="V60" s="199"/>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0"/>
      <c r="AY60" s="1816">
        <v>32</v>
      </c>
      <c r="AZ60" s="1817"/>
      <c r="BA60" s="1817"/>
      <c r="BB60" s="1817"/>
      <c r="BC60" s="1817"/>
      <c r="BD60" s="1817"/>
      <c r="BE60" s="1817"/>
      <c r="BF60" s="1817"/>
      <c r="BG60" s="1817"/>
      <c r="BH60" s="1817"/>
      <c r="BI60" s="1817"/>
      <c r="BJ60" s="1817"/>
      <c r="BK60" s="1817"/>
      <c r="BL60" s="1817"/>
      <c r="BM60" s="1817"/>
      <c r="BN60" s="1818"/>
    </row>
    <row r="61" spans="2:85" ht="21" customHeight="1">
      <c r="G61" s="2"/>
    </row>
    <row r="62" spans="2:85" ht="21" customHeight="1" thickBot="1">
      <c r="B62" s="461" t="s">
        <v>593</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270"/>
      <c r="BB62" s="12"/>
      <c r="BC62" s="270"/>
      <c r="BD62" s="270"/>
      <c r="BE62" s="12"/>
      <c r="BF62" s="270"/>
      <c r="BG62" s="12"/>
      <c r="BH62" s="12"/>
      <c r="BI62" s="12"/>
      <c r="BJ62" s="12"/>
      <c r="BK62" s="12"/>
      <c r="BL62" s="12"/>
      <c r="BM62" s="12"/>
      <c r="BN62" s="12"/>
    </row>
    <row r="63" spans="2:85" ht="21" customHeight="1" thickBot="1">
      <c r="B63" s="1544"/>
      <c r="C63" s="460"/>
      <c r="D63" s="1546" t="s">
        <v>90</v>
      </c>
      <c r="E63" s="1546"/>
      <c r="F63" s="1546"/>
      <c r="G63" s="1546"/>
      <c r="H63" s="1546"/>
      <c r="I63" s="1547"/>
      <c r="J63" s="1550" t="s">
        <v>592</v>
      </c>
      <c r="K63" s="1551"/>
      <c r="L63" s="1551"/>
      <c r="M63" s="1551"/>
      <c r="N63" s="1551"/>
      <c r="O63" s="1552"/>
      <c r="P63" s="1556" t="s">
        <v>10</v>
      </c>
      <c r="Q63" s="1546"/>
      <c r="R63" s="1546"/>
      <c r="S63" s="1546"/>
      <c r="T63" s="1546"/>
      <c r="U63" s="1546"/>
      <c r="V63" s="1557"/>
      <c r="W63" s="1560" t="s">
        <v>591</v>
      </c>
      <c r="X63" s="1537"/>
      <c r="Y63" s="1537"/>
      <c r="Z63" s="1537"/>
      <c r="AA63" s="1537"/>
      <c r="AB63" s="1537"/>
      <c r="AC63" s="1538"/>
      <c r="AD63" s="1560" t="s">
        <v>590</v>
      </c>
      <c r="AE63" s="1537"/>
      <c r="AF63" s="1537"/>
      <c r="AG63" s="1537"/>
      <c r="AH63" s="1537"/>
      <c r="AI63" s="1537"/>
      <c r="AJ63" s="1538"/>
      <c r="AK63" s="1560" t="s">
        <v>589</v>
      </c>
      <c r="AL63" s="1537"/>
      <c r="AM63" s="1537"/>
      <c r="AN63" s="1537"/>
      <c r="AO63" s="1537"/>
      <c r="AP63" s="1537"/>
      <c r="AQ63" s="1538"/>
      <c r="AR63" s="1544" t="s">
        <v>588</v>
      </c>
      <c r="AS63" s="1546"/>
      <c r="AT63" s="1546"/>
      <c r="AU63" s="1546"/>
      <c r="AV63" s="1546"/>
      <c r="AW63" s="1546"/>
      <c r="AX63" s="1546"/>
      <c r="AY63" s="1561" t="s">
        <v>587</v>
      </c>
      <c r="AZ63" s="1535"/>
      <c r="BA63" s="1535"/>
      <c r="BB63" s="1535" t="s">
        <v>586</v>
      </c>
      <c r="BC63" s="1535"/>
      <c r="BD63" s="1535"/>
      <c r="BE63" s="1535" t="s">
        <v>585</v>
      </c>
      <c r="BF63" s="1535"/>
      <c r="BG63" s="1535"/>
      <c r="BH63" s="1535"/>
      <c r="BI63" s="1535"/>
      <c r="BJ63" s="1535"/>
      <c r="BK63" s="1537" t="s">
        <v>584</v>
      </c>
      <c r="BL63" s="1537"/>
      <c r="BM63" s="1537"/>
      <c r="BN63" s="1538"/>
    </row>
    <row r="64" spans="2:85" ht="21" customHeight="1" thickBot="1">
      <c r="B64" s="1545"/>
      <c r="C64" s="459"/>
      <c r="D64" s="1548"/>
      <c r="E64" s="1548"/>
      <c r="F64" s="1548"/>
      <c r="G64" s="1548"/>
      <c r="H64" s="1548"/>
      <c r="I64" s="1549"/>
      <c r="J64" s="1553"/>
      <c r="K64" s="1554"/>
      <c r="L64" s="1554"/>
      <c r="M64" s="1554"/>
      <c r="N64" s="1554"/>
      <c r="O64" s="1555"/>
      <c r="P64" s="1558"/>
      <c r="Q64" s="1548"/>
      <c r="R64" s="1548"/>
      <c r="S64" s="1548"/>
      <c r="T64" s="1548"/>
      <c r="U64" s="1548"/>
      <c r="V64" s="1559"/>
      <c r="W64" s="458" t="s">
        <v>583</v>
      </c>
      <c r="X64" s="457" t="s">
        <v>582</v>
      </c>
      <c r="Y64" s="457" t="s">
        <v>581</v>
      </c>
      <c r="Z64" s="457" t="s">
        <v>580</v>
      </c>
      <c r="AA64" s="457" t="s">
        <v>579</v>
      </c>
      <c r="AB64" s="457" t="s">
        <v>578</v>
      </c>
      <c r="AC64" s="456" t="s">
        <v>0</v>
      </c>
      <c r="AD64" s="458" t="s">
        <v>583</v>
      </c>
      <c r="AE64" s="457" t="s">
        <v>582</v>
      </c>
      <c r="AF64" s="457" t="s">
        <v>581</v>
      </c>
      <c r="AG64" s="457" t="s">
        <v>580</v>
      </c>
      <c r="AH64" s="457" t="s">
        <v>579</v>
      </c>
      <c r="AI64" s="457" t="s">
        <v>578</v>
      </c>
      <c r="AJ64" s="456" t="s">
        <v>0</v>
      </c>
      <c r="AK64" s="458" t="s">
        <v>583</v>
      </c>
      <c r="AL64" s="457" t="s">
        <v>582</v>
      </c>
      <c r="AM64" s="457" t="s">
        <v>581</v>
      </c>
      <c r="AN64" s="457" t="s">
        <v>580</v>
      </c>
      <c r="AO64" s="457" t="s">
        <v>579</v>
      </c>
      <c r="AP64" s="457" t="s">
        <v>578</v>
      </c>
      <c r="AQ64" s="456" t="s">
        <v>0</v>
      </c>
      <c r="AR64" s="455" t="s">
        <v>583</v>
      </c>
      <c r="AS64" s="454" t="s">
        <v>582</v>
      </c>
      <c r="AT64" s="454" t="s">
        <v>581</v>
      </c>
      <c r="AU64" s="454" t="s">
        <v>580</v>
      </c>
      <c r="AV64" s="454" t="s">
        <v>579</v>
      </c>
      <c r="AW64" s="454" t="s">
        <v>578</v>
      </c>
      <c r="AX64" s="453" t="s">
        <v>0</v>
      </c>
      <c r="AY64" s="1562"/>
      <c r="AZ64" s="1536"/>
      <c r="BA64" s="1536"/>
      <c r="BB64" s="1536"/>
      <c r="BC64" s="1536"/>
      <c r="BD64" s="1536"/>
      <c r="BE64" s="1536"/>
      <c r="BF64" s="1536"/>
      <c r="BG64" s="1536"/>
      <c r="BH64" s="1536"/>
      <c r="BI64" s="1536"/>
      <c r="BJ64" s="1536"/>
      <c r="BK64" s="1539"/>
      <c r="BL64" s="1539"/>
      <c r="BM64" s="1539"/>
      <c r="BN64" s="1540"/>
    </row>
    <row r="65" spans="2:66" ht="21" customHeight="1">
      <c r="B65" s="1563"/>
      <c r="C65" s="1564" t="s">
        <v>552</v>
      </c>
      <c r="D65" s="1819" t="s">
        <v>656</v>
      </c>
      <c r="E65" s="1813"/>
      <c r="F65" s="1813"/>
      <c r="G65" s="1813"/>
      <c r="H65" s="1813"/>
      <c r="I65" s="1813"/>
      <c r="J65" s="1813"/>
      <c r="K65" s="1813"/>
      <c r="L65" s="1813"/>
      <c r="M65" s="1813"/>
      <c r="N65" s="1813"/>
      <c r="O65" s="1813"/>
      <c r="P65" s="1814"/>
      <c r="Q65" s="1814"/>
      <c r="R65" s="1814"/>
      <c r="S65" s="1814"/>
      <c r="T65" s="1814"/>
      <c r="U65" s="1814"/>
      <c r="V65" s="1815"/>
      <c r="W65" s="452"/>
      <c r="X65" s="450">
        <v>7</v>
      </c>
      <c r="Y65" s="450">
        <v>7</v>
      </c>
      <c r="Z65" s="450"/>
      <c r="AA65" s="450">
        <v>7</v>
      </c>
      <c r="AB65" s="450">
        <v>7</v>
      </c>
      <c r="AC65" s="449"/>
      <c r="AD65" s="451"/>
      <c r="AE65" s="450">
        <v>7</v>
      </c>
      <c r="AF65" s="450">
        <v>7</v>
      </c>
      <c r="AG65" s="450"/>
      <c r="AH65" s="450">
        <v>7</v>
      </c>
      <c r="AI65" s="450">
        <v>7</v>
      </c>
      <c r="AJ65" s="449"/>
      <c r="AK65" s="451"/>
      <c r="AL65" s="450">
        <v>7</v>
      </c>
      <c r="AM65" s="450">
        <v>7</v>
      </c>
      <c r="AN65" s="450"/>
      <c r="AO65" s="450">
        <v>7</v>
      </c>
      <c r="AP65" s="450">
        <v>7</v>
      </c>
      <c r="AQ65" s="449"/>
      <c r="AR65" s="451"/>
      <c r="AS65" s="450">
        <v>7</v>
      </c>
      <c r="AT65" s="450">
        <v>7</v>
      </c>
      <c r="AU65" s="450"/>
      <c r="AV65" s="450">
        <v>7</v>
      </c>
      <c r="AW65" s="450"/>
      <c r="AX65" s="449"/>
      <c r="AY65" s="1579">
        <f t="shared" ref="AY65:AY72" si="5">SUM(W65:AX65)</f>
        <v>105</v>
      </c>
      <c r="AZ65" s="1580"/>
      <c r="BA65" s="1580"/>
      <c r="BB65" s="1581">
        <f t="shared" ref="BB65:BB72" si="6">AY65/4</f>
        <v>26.25</v>
      </c>
      <c r="BC65" s="1581"/>
      <c r="BD65" s="1582"/>
      <c r="BE65" s="1496">
        <f>ROUNDDOWN(SUM($BB$65:$BD$72)/40,1)</f>
        <v>2.5</v>
      </c>
      <c r="BF65" s="1496"/>
      <c r="BG65" s="1496"/>
      <c r="BH65" s="1496"/>
      <c r="BI65" s="1496"/>
      <c r="BJ65" s="1496"/>
      <c r="BK65" s="1583"/>
      <c r="BL65" s="1583"/>
      <c r="BM65" s="1583"/>
      <c r="BN65" s="1584"/>
    </row>
    <row r="66" spans="2:66" ht="21" customHeight="1">
      <c r="B66" s="1563"/>
      <c r="C66" s="1563"/>
      <c r="D66" s="1801" t="s">
        <v>655</v>
      </c>
      <c r="E66" s="1802"/>
      <c r="F66" s="1802"/>
      <c r="G66" s="1802"/>
      <c r="H66" s="1802"/>
      <c r="I66" s="1802"/>
      <c r="J66" s="1802"/>
      <c r="K66" s="1802"/>
      <c r="L66" s="1802"/>
      <c r="M66" s="1802"/>
      <c r="N66" s="1802"/>
      <c r="O66" s="1802"/>
      <c r="P66" s="1811"/>
      <c r="Q66" s="1811"/>
      <c r="R66" s="1811"/>
      <c r="S66" s="1811"/>
      <c r="T66" s="1811"/>
      <c r="U66" s="1811"/>
      <c r="V66" s="1812"/>
      <c r="W66" s="442">
        <v>4</v>
      </c>
      <c r="X66" s="441"/>
      <c r="Y66" s="441">
        <v>7</v>
      </c>
      <c r="Z66" s="441"/>
      <c r="AA66" s="441"/>
      <c r="AB66" s="441">
        <v>1</v>
      </c>
      <c r="AC66" s="440">
        <v>4</v>
      </c>
      <c r="AD66" s="443">
        <v>4</v>
      </c>
      <c r="AE66" s="441"/>
      <c r="AF66" s="441">
        <v>7</v>
      </c>
      <c r="AG66" s="441"/>
      <c r="AH66" s="441"/>
      <c r="AI66" s="441">
        <v>1</v>
      </c>
      <c r="AJ66" s="440">
        <v>4</v>
      </c>
      <c r="AK66" s="443">
        <v>4</v>
      </c>
      <c r="AL66" s="441"/>
      <c r="AM66" s="441">
        <v>7</v>
      </c>
      <c r="AN66" s="441">
        <v>2</v>
      </c>
      <c r="AO66" s="441"/>
      <c r="AP66" s="441">
        <v>1</v>
      </c>
      <c r="AQ66" s="440">
        <v>4</v>
      </c>
      <c r="AR66" s="442">
        <v>4</v>
      </c>
      <c r="AS66" s="441"/>
      <c r="AT66" s="441">
        <v>7</v>
      </c>
      <c r="AU66" s="441"/>
      <c r="AV66" s="441"/>
      <c r="AW66" s="441"/>
      <c r="AX66" s="440"/>
      <c r="AY66" s="1524">
        <f t="shared" si="5"/>
        <v>61</v>
      </c>
      <c r="AZ66" s="1525"/>
      <c r="BA66" s="1525"/>
      <c r="BB66" s="1515">
        <f t="shared" si="6"/>
        <v>15.25</v>
      </c>
      <c r="BC66" s="1515"/>
      <c r="BD66" s="1516"/>
      <c r="BE66" s="1497"/>
      <c r="BF66" s="1497"/>
      <c r="BG66" s="1497"/>
      <c r="BH66" s="1497"/>
      <c r="BI66" s="1497"/>
      <c r="BJ66" s="1497"/>
      <c r="BK66" s="1517"/>
      <c r="BL66" s="1517"/>
      <c r="BM66" s="1517"/>
      <c r="BN66" s="1518"/>
    </row>
    <row r="67" spans="2:66" ht="21" customHeight="1">
      <c r="B67" s="1563"/>
      <c r="C67" s="1563"/>
      <c r="D67" s="1801" t="s">
        <v>654</v>
      </c>
      <c r="E67" s="1802"/>
      <c r="F67" s="1802"/>
      <c r="G67" s="1802"/>
      <c r="H67" s="1802"/>
      <c r="I67" s="1802"/>
      <c r="J67" s="1802"/>
      <c r="K67" s="1802"/>
      <c r="L67" s="1802"/>
      <c r="M67" s="1802"/>
      <c r="N67" s="1802"/>
      <c r="O67" s="1802"/>
      <c r="P67" s="1811"/>
      <c r="Q67" s="1811"/>
      <c r="R67" s="1811"/>
      <c r="S67" s="1811"/>
      <c r="T67" s="1811"/>
      <c r="U67" s="1811"/>
      <c r="V67" s="1812"/>
      <c r="W67" s="448"/>
      <c r="X67" s="446">
        <v>7</v>
      </c>
      <c r="Y67" s="446">
        <v>7</v>
      </c>
      <c r="Z67" s="446"/>
      <c r="AA67" s="446">
        <v>7</v>
      </c>
      <c r="AB67" s="446">
        <v>7</v>
      </c>
      <c r="AC67" s="445"/>
      <c r="AD67" s="447"/>
      <c r="AE67" s="446">
        <v>7</v>
      </c>
      <c r="AF67" s="446">
        <v>7</v>
      </c>
      <c r="AG67" s="446"/>
      <c r="AH67" s="446">
        <v>7</v>
      </c>
      <c r="AI67" s="446">
        <v>7</v>
      </c>
      <c r="AJ67" s="445"/>
      <c r="AK67" s="447"/>
      <c r="AL67" s="446">
        <v>7</v>
      </c>
      <c r="AM67" s="446">
        <v>7</v>
      </c>
      <c r="AN67" s="446"/>
      <c r="AO67" s="446">
        <v>7</v>
      </c>
      <c r="AP67" s="446">
        <v>7</v>
      </c>
      <c r="AQ67" s="445"/>
      <c r="AR67" s="447"/>
      <c r="AS67" s="446">
        <v>7</v>
      </c>
      <c r="AT67" s="446"/>
      <c r="AU67" s="446"/>
      <c r="AV67" s="446">
        <v>7</v>
      </c>
      <c r="AW67" s="446"/>
      <c r="AX67" s="445">
        <v>7</v>
      </c>
      <c r="AY67" s="1524">
        <f t="shared" si="5"/>
        <v>105</v>
      </c>
      <c r="AZ67" s="1525"/>
      <c r="BA67" s="1525"/>
      <c r="BB67" s="1515">
        <f t="shared" si="6"/>
        <v>26.25</v>
      </c>
      <c r="BC67" s="1515"/>
      <c r="BD67" s="1516"/>
      <c r="BE67" s="1497"/>
      <c r="BF67" s="1497"/>
      <c r="BG67" s="1497"/>
      <c r="BH67" s="1497"/>
      <c r="BI67" s="1497"/>
      <c r="BJ67" s="1497"/>
      <c r="BK67" s="1517"/>
      <c r="BL67" s="1517"/>
      <c r="BM67" s="1517"/>
      <c r="BN67" s="1518"/>
    </row>
    <row r="68" spans="2:66" ht="21" customHeight="1">
      <c r="B68" s="1563"/>
      <c r="C68" s="1563"/>
      <c r="D68" s="1801" t="s">
        <v>653</v>
      </c>
      <c r="E68" s="1802"/>
      <c r="F68" s="1802"/>
      <c r="G68" s="1802"/>
      <c r="H68" s="1802"/>
      <c r="I68" s="1802"/>
      <c r="J68" s="1802"/>
      <c r="K68" s="1802"/>
      <c r="L68" s="1802"/>
      <c r="M68" s="1802"/>
      <c r="N68" s="1802"/>
      <c r="O68" s="1802"/>
      <c r="P68" s="1803"/>
      <c r="Q68" s="1804"/>
      <c r="R68" s="1804"/>
      <c r="S68" s="1804"/>
      <c r="T68" s="1804"/>
      <c r="U68" s="1804"/>
      <c r="V68" s="1805"/>
      <c r="W68" s="442"/>
      <c r="X68" s="441"/>
      <c r="Y68" s="441"/>
      <c r="Z68" s="446">
        <v>7</v>
      </c>
      <c r="AA68" s="446">
        <v>7</v>
      </c>
      <c r="AB68" s="441"/>
      <c r="AC68" s="440"/>
      <c r="AD68" s="443"/>
      <c r="AE68" s="441"/>
      <c r="AF68" s="441"/>
      <c r="AG68" s="446">
        <v>7</v>
      </c>
      <c r="AH68" s="446">
        <v>7</v>
      </c>
      <c r="AI68" s="441"/>
      <c r="AJ68" s="440"/>
      <c r="AK68" s="443"/>
      <c r="AL68" s="441"/>
      <c r="AM68" s="441"/>
      <c r="AN68" s="446">
        <v>7</v>
      </c>
      <c r="AO68" s="446">
        <v>7</v>
      </c>
      <c r="AP68" s="441"/>
      <c r="AQ68" s="440"/>
      <c r="AR68" s="442"/>
      <c r="AS68" s="441"/>
      <c r="AT68" s="441"/>
      <c r="AU68" s="446">
        <v>7</v>
      </c>
      <c r="AV68" s="441"/>
      <c r="AW68" s="441"/>
      <c r="AX68" s="440">
        <v>7</v>
      </c>
      <c r="AY68" s="1524">
        <f t="shared" si="5"/>
        <v>56</v>
      </c>
      <c r="AZ68" s="1525"/>
      <c r="BA68" s="1525"/>
      <c r="BB68" s="1515">
        <f t="shared" si="6"/>
        <v>14</v>
      </c>
      <c r="BC68" s="1515"/>
      <c r="BD68" s="1516"/>
      <c r="BE68" s="1497"/>
      <c r="BF68" s="1497"/>
      <c r="BG68" s="1497"/>
      <c r="BH68" s="1497"/>
      <c r="BI68" s="1497"/>
      <c r="BJ68" s="1497"/>
      <c r="BK68" s="1517"/>
      <c r="BL68" s="1517"/>
      <c r="BM68" s="1517"/>
      <c r="BN68" s="1518"/>
    </row>
    <row r="69" spans="2:66" ht="21" customHeight="1">
      <c r="B69" s="1563"/>
      <c r="C69" s="1563"/>
      <c r="D69" s="1801" t="s">
        <v>652</v>
      </c>
      <c r="E69" s="1802"/>
      <c r="F69" s="1802"/>
      <c r="G69" s="1802"/>
      <c r="H69" s="1802"/>
      <c r="I69" s="1802"/>
      <c r="J69" s="1802"/>
      <c r="K69" s="1802"/>
      <c r="L69" s="1802"/>
      <c r="M69" s="1802"/>
      <c r="N69" s="1802"/>
      <c r="O69" s="1802"/>
      <c r="P69" s="1811"/>
      <c r="Q69" s="1811"/>
      <c r="R69" s="1811"/>
      <c r="S69" s="1811"/>
      <c r="T69" s="1811"/>
      <c r="U69" s="1811"/>
      <c r="V69" s="1812"/>
      <c r="W69" s="448">
        <v>4</v>
      </c>
      <c r="X69" s="446">
        <v>7</v>
      </c>
      <c r="Y69" s="446">
        <v>7</v>
      </c>
      <c r="Z69" s="446"/>
      <c r="AA69" s="446">
        <v>7</v>
      </c>
      <c r="AB69" s="446">
        <v>7</v>
      </c>
      <c r="AC69" s="445"/>
      <c r="AD69" s="447"/>
      <c r="AE69" s="446">
        <v>7</v>
      </c>
      <c r="AF69" s="446"/>
      <c r="AG69" s="446"/>
      <c r="AH69" s="446">
        <v>7</v>
      </c>
      <c r="AI69" s="446">
        <v>7</v>
      </c>
      <c r="AJ69" s="445"/>
      <c r="AK69" s="447"/>
      <c r="AL69" s="446"/>
      <c r="AM69" s="446"/>
      <c r="AN69" s="446"/>
      <c r="AO69" s="446"/>
      <c r="AP69" s="446"/>
      <c r="AQ69" s="445"/>
      <c r="AR69" s="447"/>
      <c r="AS69" s="446">
        <v>7</v>
      </c>
      <c r="AT69" s="446"/>
      <c r="AU69" s="446"/>
      <c r="AV69" s="446">
        <v>7</v>
      </c>
      <c r="AW69" s="446"/>
      <c r="AX69" s="445">
        <v>7</v>
      </c>
      <c r="AY69" s="1524">
        <f t="shared" si="5"/>
        <v>74</v>
      </c>
      <c r="AZ69" s="1525"/>
      <c r="BA69" s="1525"/>
      <c r="BB69" s="1515">
        <f t="shared" si="6"/>
        <v>18.5</v>
      </c>
      <c r="BC69" s="1515"/>
      <c r="BD69" s="1516"/>
      <c r="BE69" s="1497"/>
      <c r="BF69" s="1497"/>
      <c r="BG69" s="1497"/>
      <c r="BH69" s="1497"/>
      <c r="BI69" s="1497"/>
      <c r="BJ69" s="1497"/>
      <c r="BK69" s="1517"/>
      <c r="BL69" s="1517"/>
      <c r="BM69" s="1517"/>
      <c r="BN69" s="1518"/>
    </row>
    <row r="70" spans="2:66" ht="21" customHeight="1">
      <c r="B70" s="1563"/>
      <c r="C70" s="1563"/>
      <c r="D70" s="1801"/>
      <c r="E70" s="1802"/>
      <c r="F70" s="1802"/>
      <c r="G70" s="1802"/>
      <c r="H70" s="1802"/>
      <c r="I70" s="1802"/>
      <c r="J70" s="1802"/>
      <c r="K70" s="1802"/>
      <c r="L70" s="1802"/>
      <c r="M70" s="1802"/>
      <c r="N70" s="1802"/>
      <c r="O70" s="1802"/>
      <c r="P70" s="1803"/>
      <c r="Q70" s="1804"/>
      <c r="R70" s="1804"/>
      <c r="S70" s="1804"/>
      <c r="T70" s="1804"/>
      <c r="U70" s="1804"/>
      <c r="V70" s="1805"/>
      <c r="W70" s="442"/>
      <c r="X70" s="441"/>
      <c r="Y70" s="441"/>
      <c r="Z70" s="441"/>
      <c r="AA70" s="441"/>
      <c r="AB70" s="441"/>
      <c r="AC70" s="444"/>
      <c r="AD70" s="443"/>
      <c r="AE70" s="441"/>
      <c r="AF70" s="441"/>
      <c r="AG70" s="441"/>
      <c r="AH70" s="441"/>
      <c r="AI70" s="441"/>
      <c r="AJ70" s="444"/>
      <c r="AK70" s="443"/>
      <c r="AL70" s="441"/>
      <c r="AM70" s="441"/>
      <c r="AN70" s="441"/>
      <c r="AO70" s="441"/>
      <c r="AP70" s="441"/>
      <c r="AQ70" s="444"/>
      <c r="AR70" s="443"/>
      <c r="AS70" s="441"/>
      <c r="AT70" s="441"/>
      <c r="AU70" s="441"/>
      <c r="AV70" s="441"/>
      <c r="AW70" s="441"/>
      <c r="AX70" s="444"/>
      <c r="AY70" s="1524">
        <f t="shared" si="5"/>
        <v>0</v>
      </c>
      <c r="AZ70" s="1525"/>
      <c r="BA70" s="1525"/>
      <c r="BB70" s="1515">
        <f t="shared" si="6"/>
        <v>0</v>
      </c>
      <c r="BC70" s="1515"/>
      <c r="BD70" s="1516"/>
      <c r="BE70" s="1497"/>
      <c r="BF70" s="1497"/>
      <c r="BG70" s="1497"/>
      <c r="BH70" s="1497"/>
      <c r="BI70" s="1497"/>
      <c r="BJ70" s="1497"/>
      <c r="BK70" s="1517"/>
      <c r="BL70" s="1517"/>
      <c r="BM70" s="1517"/>
      <c r="BN70" s="1518"/>
    </row>
    <row r="71" spans="2:66" ht="21" customHeight="1">
      <c r="B71" s="1563"/>
      <c r="C71" s="1563"/>
      <c r="D71" s="1801"/>
      <c r="E71" s="1802"/>
      <c r="F71" s="1802"/>
      <c r="G71" s="1802"/>
      <c r="H71" s="1802"/>
      <c r="I71" s="1802"/>
      <c r="J71" s="1802"/>
      <c r="K71" s="1802"/>
      <c r="L71" s="1802"/>
      <c r="M71" s="1802"/>
      <c r="N71" s="1802"/>
      <c r="O71" s="1802"/>
      <c r="P71" s="1803"/>
      <c r="Q71" s="1804"/>
      <c r="R71" s="1804"/>
      <c r="S71" s="1804"/>
      <c r="T71" s="1804"/>
      <c r="U71" s="1804"/>
      <c r="V71" s="1805"/>
      <c r="W71" s="442"/>
      <c r="X71" s="441"/>
      <c r="Y71" s="441"/>
      <c r="Z71" s="441"/>
      <c r="AA71" s="441"/>
      <c r="AB71" s="441"/>
      <c r="AC71" s="440"/>
      <c r="AD71" s="443"/>
      <c r="AE71" s="441"/>
      <c r="AF71" s="441"/>
      <c r="AG71" s="441"/>
      <c r="AH71" s="441"/>
      <c r="AI71" s="441"/>
      <c r="AJ71" s="440"/>
      <c r="AK71" s="443"/>
      <c r="AL71" s="441"/>
      <c r="AM71" s="441"/>
      <c r="AN71" s="441"/>
      <c r="AO71" s="441"/>
      <c r="AP71" s="441"/>
      <c r="AQ71" s="440"/>
      <c r="AR71" s="442"/>
      <c r="AS71" s="441"/>
      <c r="AT71" s="441"/>
      <c r="AU71" s="441"/>
      <c r="AV71" s="441"/>
      <c r="AW71" s="441"/>
      <c r="AX71" s="440"/>
      <c r="AY71" s="1524">
        <f t="shared" si="5"/>
        <v>0</v>
      </c>
      <c r="AZ71" s="1525"/>
      <c r="BA71" s="1525"/>
      <c r="BB71" s="1515">
        <f t="shared" si="6"/>
        <v>0</v>
      </c>
      <c r="BC71" s="1515"/>
      <c r="BD71" s="1516"/>
      <c r="BE71" s="1497"/>
      <c r="BF71" s="1497"/>
      <c r="BG71" s="1497"/>
      <c r="BH71" s="1497"/>
      <c r="BI71" s="1497"/>
      <c r="BJ71" s="1497"/>
      <c r="BK71" s="1517"/>
      <c r="BL71" s="1517"/>
      <c r="BM71" s="1517"/>
      <c r="BN71" s="1518"/>
    </row>
    <row r="72" spans="2:66" ht="21" customHeight="1" thickBot="1">
      <c r="B72" s="1563"/>
      <c r="C72" s="1563"/>
      <c r="D72" s="1806"/>
      <c r="E72" s="1807"/>
      <c r="F72" s="1807"/>
      <c r="G72" s="1807"/>
      <c r="H72" s="1807"/>
      <c r="I72" s="1807"/>
      <c r="J72" s="1807"/>
      <c r="K72" s="1807"/>
      <c r="L72" s="1807"/>
      <c r="M72" s="1807"/>
      <c r="N72" s="1807"/>
      <c r="O72" s="1807"/>
      <c r="P72" s="1808"/>
      <c r="Q72" s="1809"/>
      <c r="R72" s="1809"/>
      <c r="S72" s="1809"/>
      <c r="T72" s="1809"/>
      <c r="U72" s="1809"/>
      <c r="V72" s="1810"/>
      <c r="W72" s="438"/>
      <c r="X72" s="437"/>
      <c r="Y72" s="437"/>
      <c r="Z72" s="437"/>
      <c r="AA72" s="437"/>
      <c r="AB72" s="437"/>
      <c r="AC72" s="436"/>
      <c r="AD72" s="439"/>
      <c r="AE72" s="437"/>
      <c r="AF72" s="437"/>
      <c r="AG72" s="437"/>
      <c r="AH72" s="437"/>
      <c r="AI72" s="437"/>
      <c r="AJ72" s="436"/>
      <c r="AK72" s="439"/>
      <c r="AL72" s="437"/>
      <c r="AM72" s="437"/>
      <c r="AN72" s="437"/>
      <c r="AO72" s="437"/>
      <c r="AP72" s="437"/>
      <c r="AQ72" s="436"/>
      <c r="AR72" s="438"/>
      <c r="AS72" s="437"/>
      <c r="AT72" s="437"/>
      <c r="AU72" s="437"/>
      <c r="AV72" s="437"/>
      <c r="AW72" s="437"/>
      <c r="AX72" s="436"/>
      <c r="AY72" s="1529">
        <f t="shared" si="5"/>
        <v>0</v>
      </c>
      <c r="AZ72" s="1530"/>
      <c r="BA72" s="1530"/>
      <c r="BB72" s="1531">
        <f t="shared" si="6"/>
        <v>0</v>
      </c>
      <c r="BC72" s="1531"/>
      <c r="BD72" s="1532"/>
      <c r="BE72" s="1498"/>
      <c r="BF72" s="1498"/>
      <c r="BG72" s="1498"/>
      <c r="BH72" s="1498"/>
      <c r="BI72" s="1498"/>
      <c r="BJ72" s="1498"/>
      <c r="BK72" s="1502"/>
      <c r="BL72" s="1502"/>
      <c r="BM72" s="1502"/>
      <c r="BN72" s="1503"/>
    </row>
    <row r="73" spans="2:66" ht="21" customHeight="1" thickBot="1">
      <c r="B73" s="1563"/>
      <c r="C73" s="1504" t="s">
        <v>577</v>
      </c>
      <c r="D73" s="1505"/>
      <c r="E73" s="1505"/>
      <c r="F73" s="1505"/>
      <c r="G73" s="1505"/>
      <c r="H73" s="1505"/>
      <c r="I73" s="1505"/>
      <c r="J73" s="1505"/>
      <c r="K73" s="1505"/>
      <c r="L73" s="1505"/>
      <c r="M73" s="1505"/>
      <c r="N73" s="1505"/>
      <c r="O73" s="1505"/>
      <c r="P73" s="1505"/>
      <c r="Q73" s="1505"/>
      <c r="R73" s="1505"/>
      <c r="S73" s="1505"/>
      <c r="T73" s="1505"/>
      <c r="U73" s="1505"/>
      <c r="V73" s="1506"/>
      <c r="W73" s="435">
        <f t="shared" ref="W73:AX73" si="7">SUM(W65:W72)</f>
        <v>8</v>
      </c>
      <c r="X73" s="434">
        <f t="shared" si="7"/>
        <v>21</v>
      </c>
      <c r="Y73" s="434">
        <f t="shared" si="7"/>
        <v>28</v>
      </c>
      <c r="Z73" s="434">
        <f t="shared" si="7"/>
        <v>7</v>
      </c>
      <c r="AA73" s="434">
        <f t="shared" si="7"/>
        <v>28</v>
      </c>
      <c r="AB73" s="434">
        <f t="shared" si="7"/>
        <v>22</v>
      </c>
      <c r="AC73" s="433">
        <f t="shared" si="7"/>
        <v>4</v>
      </c>
      <c r="AD73" s="435">
        <f t="shared" si="7"/>
        <v>4</v>
      </c>
      <c r="AE73" s="434">
        <f t="shared" si="7"/>
        <v>21</v>
      </c>
      <c r="AF73" s="434">
        <f t="shared" si="7"/>
        <v>21</v>
      </c>
      <c r="AG73" s="434">
        <f t="shared" si="7"/>
        <v>7</v>
      </c>
      <c r="AH73" s="434">
        <f t="shared" si="7"/>
        <v>28</v>
      </c>
      <c r="AI73" s="434">
        <f t="shared" si="7"/>
        <v>22</v>
      </c>
      <c r="AJ73" s="433">
        <f t="shared" si="7"/>
        <v>4</v>
      </c>
      <c r="AK73" s="435">
        <f t="shared" si="7"/>
        <v>4</v>
      </c>
      <c r="AL73" s="434">
        <f t="shared" si="7"/>
        <v>14</v>
      </c>
      <c r="AM73" s="434">
        <f t="shared" si="7"/>
        <v>21</v>
      </c>
      <c r="AN73" s="434">
        <f t="shared" si="7"/>
        <v>9</v>
      </c>
      <c r="AO73" s="434">
        <f t="shared" si="7"/>
        <v>21</v>
      </c>
      <c r="AP73" s="434">
        <f t="shared" si="7"/>
        <v>15</v>
      </c>
      <c r="AQ73" s="433">
        <f t="shared" si="7"/>
        <v>4</v>
      </c>
      <c r="AR73" s="435">
        <f t="shared" si="7"/>
        <v>4</v>
      </c>
      <c r="AS73" s="434">
        <f t="shared" si="7"/>
        <v>21</v>
      </c>
      <c r="AT73" s="434">
        <f t="shared" si="7"/>
        <v>14</v>
      </c>
      <c r="AU73" s="434">
        <f t="shared" si="7"/>
        <v>7</v>
      </c>
      <c r="AV73" s="434">
        <f t="shared" si="7"/>
        <v>21</v>
      </c>
      <c r="AW73" s="434">
        <f t="shared" si="7"/>
        <v>0</v>
      </c>
      <c r="AX73" s="433">
        <f t="shared" si="7"/>
        <v>21</v>
      </c>
      <c r="AY73" s="1507">
        <f>SUM(AY65:BA72)</f>
        <v>401</v>
      </c>
      <c r="AZ73" s="1508"/>
      <c r="BA73" s="1508"/>
      <c r="BB73" s="1509">
        <f>SUM($BB$65:$BD$72)</f>
        <v>100.25</v>
      </c>
      <c r="BC73" s="1509"/>
      <c r="BD73" s="1510"/>
      <c r="BE73" s="1493">
        <f>SUM(BE65)</f>
        <v>2.5</v>
      </c>
      <c r="BF73" s="1494"/>
      <c r="BG73" s="1494"/>
      <c r="BH73" s="1494"/>
      <c r="BI73" s="1494"/>
      <c r="BJ73" s="1495"/>
      <c r="BK73" s="1511"/>
      <c r="BL73" s="1511"/>
      <c r="BM73" s="1511"/>
      <c r="BN73" s="1512"/>
    </row>
    <row r="74" spans="2:66" ht="21" customHeight="1" thickBot="1">
      <c r="B74" s="432" t="s">
        <v>576</v>
      </c>
      <c r="C74" s="9"/>
      <c r="D74" s="194"/>
      <c r="E74" s="199"/>
      <c r="F74" s="199"/>
      <c r="G74" s="199"/>
      <c r="H74" s="199"/>
      <c r="I74" s="199"/>
      <c r="J74" s="199"/>
      <c r="K74" s="199"/>
      <c r="L74" s="199"/>
      <c r="M74" s="199"/>
      <c r="N74" s="199"/>
      <c r="O74" s="199"/>
      <c r="P74" s="199"/>
      <c r="Q74" s="199"/>
      <c r="R74" s="199"/>
      <c r="S74" s="199"/>
      <c r="T74" s="199"/>
      <c r="U74" s="199"/>
      <c r="V74" s="199"/>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0"/>
      <c r="AY74" s="1499">
        <v>40</v>
      </c>
      <c r="AZ74" s="1500"/>
      <c r="BA74" s="1500"/>
      <c r="BB74" s="1500"/>
      <c r="BC74" s="1500"/>
      <c r="BD74" s="1500"/>
      <c r="BE74" s="1500"/>
      <c r="BF74" s="1500"/>
      <c r="BG74" s="1500"/>
      <c r="BH74" s="1500"/>
      <c r="BI74" s="1500"/>
      <c r="BJ74" s="1500"/>
      <c r="BK74" s="1500"/>
      <c r="BL74" s="1500"/>
      <c r="BM74" s="1500"/>
      <c r="BN74" s="1501"/>
    </row>
    <row r="75" spans="2:66" ht="21" customHeight="1">
      <c r="B75" s="2" t="s">
        <v>575</v>
      </c>
    </row>
    <row r="76" spans="2:66" ht="21" customHeight="1">
      <c r="B76" s="2" t="s">
        <v>574</v>
      </c>
      <c r="G76" s="2"/>
    </row>
    <row r="77" spans="2:66" ht="21" customHeight="1">
      <c r="G77" s="2"/>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B37:B59"/>
    <mergeCell ref="D37:I37"/>
    <mergeCell ref="J37:L37"/>
    <mergeCell ref="M37:O37"/>
    <mergeCell ref="P37:V37"/>
    <mergeCell ref="D42:I42"/>
    <mergeCell ref="BB43:BD43"/>
    <mergeCell ref="D45:I45"/>
    <mergeCell ref="J45:L45"/>
    <mergeCell ref="M45:O45"/>
    <mergeCell ref="P45:V45"/>
    <mergeCell ref="AY45:BA45"/>
    <mergeCell ref="BB45:BD45"/>
    <mergeCell ref="BB46:BD46"/>
    <mergeCell ref="C43:C50"/>
    <mergeCell ref="D43:I43"/>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D47:I47"/>
    <mergeCell ref="J47:L47"/>
    <mergeCell ref="M47:O47"/>
    <mergeCell ref="P47:V47"/>
    <mergeCell ref="AY47:BA47"/>
    <mergeCell ref="BB47:BD47"/>
    <mergeCell ref="BK47:BN47"/>
    <mergeCell ref="D46:I46"/>
    <mergeCell ref="J46:L46"/>
    <mergeCell ref="P44:V44"/>
    <mergeCell ref="AY44:BA44"/>
    <mergeCell ref="BB44:BD44"/>
    <mergeCell ref="M46:O46"/>
    <mergeCell ref="P46:V46"/>
    <mergeCell ref="AY46:BA46"/>
    <mergeCell ref="P43:V43"/>
    <mergeCell ref="AY43:BA43"/>
    <mergeCell ref="BK46:BN46"/>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D53:I53"/>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D63:AJ63"/>
    <mergeCell ref="AK63:AQ63"/>
    <mergeCell ref="AR63:AX63"/>
    <mergeCell ref="AY63:BA64"/>
    <mergeCell ref="BB63:BD64"/>
    <mergeCell ref="BE63:BJ64"/>
    <mergeCell ref="AY60:BN60"/>
    <mergeCell ref="B63:B64"/>
    <mergeCell ref="D63:I64"/>
    <mergeCell ref="J63:O64"/>
    <mergeCell ref="P63:V64"/>
    <mergeCell ref="W63:AC63"/>
    <mergeCell ref="BB65:BD65"/>
    <mergeCell ref="BE65:BJ72"/>
    <mergeCell ref="D68:I68"/>
    <mergeCell ref="J68:L68"/>
    <mergeCell ref="M68:O68"/>
    <mergeCell ref="P68:V68"/>
    <mergeCell ref="AY68:BA68"/>
    <mergeCell ref="BB68:BD68"/>
    <mergeCell ref="BB66:BD66"/>
    <mergeCell ref="BK66:BN66"/>
    <mergeCell ref="BK67:BN67"/>
    <mergeCell ref="B65:B73"/>
    <mergeCell ref="C65:C72"/>
    <mergeCell ref="D65:I65"/>
    <mergeCell ref="BK63:BN64"/>
    <mergeCell ref="J65:L65"/>
    <mergeCell ref="M65:O65"/>
    <mergeCell ref="P65:V65"/>
    <mergeCell ref="AY65:BA65"/>
    <mergeCell ref="M69:O69"/>
    <mergeCell ref="P69:V69"/>
    <mergeCell ref="AY69:BA69"/>
    <mergeCell ref="BB69:BD69"/>
    <mergeCell ref="BK65:BN65"/>
    <mergeCell ref="D66:I66"/>
    <mergeCell ref="J66:L66"/>
    <mergeCell ref="M66:O66"/>
    <mergeCell ref="P66:V66"/>
    <mergeCell ref="AY66:BA66"/>
    <mergeCell ref="BK69:BN69"/>
    <mergeCell ref="D70:I70"/>
    <mergeCell ref="J70:L70"/>
    <mergeCell ref="M70:O70"/>
    <mergeCell ref="P70:V70"/>
    <mergeCell ref="AY70:BA70"/>
    <mergeCell ref="BB70:BD70"/>
    <mergeCell ref="BK70:BN70"/>
    <mergeCell ref="D69:I69"/>
    <mergeCell ref="J69:L69"/>
    <mergeCell ref="BK68:BN68"/>
    <mergeCell ref="D67:I67"/>
    <mergeCell ref="J67:L67"/>
    <mergeCell ref="M67:O67"/>
    <mergeCell ref="P67:V67"/>
    <mergeCell ref="AY67:BA67"/>
    <mergeCell ref="BB67:BD67"/>
    <mergeCell ref="D71:I71"/>
    <mergeCell ref="J71:L71"/>
    <mergeCell ref="M71:O71"/>
    <mergeCell ref="P71:V71"/>
    <mergeCell ref="AY71:BA71"/>
    <mergeCell ref="BB71:BD71"/>
    <mergeCell ref="BK73:BN73"/>
    <mergeCell ref="AY74:BN74"/>
    <mergeCell ref="BK71:BN71"/>
    <mergeCell ref="D72:I72"/>
    <mergeCell ref="J72:L72"/>
    <mergeCell ref="M72:O72"/>
    <mergeCell ref="P72:V72"/>
    <mergeCell ref="AY72:BA72"/>
    <mergeCell ref="BB72:BD72"/>
    <mergeCell ref="BK72:BN72"/>
    <mergeCell ref="C73:V73"/>
    <mergeCell ref="AY73:BA73"/>
    <mergeCell ref="BB73:BD73"/>
    <mergeCell ref="BE73:BJ73"/>
  </mergeCells>
  <phoneticPr fontId="2"/>
  <conditionalFormatting sqref="C31:N31 C27:D27 T27 Q27:S28 T28:X28 C28:H29 C30:AG30 AG31 C25:H26 Q25:X26 I25:L29 Y25:AB29 AG25:AG29 BV27:BV28 BV29:BY29 M27:M28 M29:X29 CA29:CD29 CA25:CD26 AC29:AF29 AC25:AF26">
    <cfRule type="expression" dxfId="132" priority="26">
      <formula>COUNTA($D$7)&gt;=1</formula>
    </cfRule>
  </conditionalFormatting>
  <conditionalFormatting sqref="C24:AG24">
    <cfRule type="expression" dxfId="131" priority="32">
      <formula>COUNTA($D$7)&gt;=1</formula>
    </cfRule>
  </conditionalFormatting>
  <conditionalFormatting sqref="C32:AG33">
    <cfRule type="expression" dxfId="130" priority="28">
      <formula>COUNTA($D$7)&gt;=1</formula>
    </cfRule>
  </conditionalFormatting>
  <conditionalFormatting sqref="D5:D7 E16:E17">
    <cfRule type="expression" dxfId="129" priority="41">
      <formula>IF($E$9:$F$9="〇",TRUE,FALSE)</formula>
    </cfRule>
  </conditionalFormatting>
  <conditionalFormatting sqref="D5:D7">
    <cfRule type="expression" dxfId="128" priority="40">
      <formula>IF($E$10:$F$11="〇",TRUE,FALSE)</formula>
    </cfRule>
  </conditionalFormatting>
  <conditionalFormatting sqref="D10">
    <cfRule type="expression" dxfId="127" priority="39">
      <formula>IF($E$9:$F$9="〇",TRUE,FALSE)</formula>
    </cfRule>
  </conditionalFormatting>
  <conditionalFormatting sqref="D12:E12 D13:D14">
    <cfRule type="expression" dxfId="126" priority="37">
      <formula>IF($E$9:$F$9="〇",TRUE,FALSE)</formula>
    </cfRule>
    <cfRule type="expression" dxfId="125" priority="38">
      <formula>IF($E$10:$F$11="〇",TRUE,FALSE)</formula>
    </cfRule>
  </conditionalFormatting>
  <conditionalFormatting sqref="N31:P31">
    <cfRule type="beginsWith" dxfId="124" priority="15" operator="beginsWith" text="可">
      <formula>LEFT(N31,LEN("可"))="可"</formula>
    </cfRule>
    <cfRule type="containsText" dxfId="123" priority="16" operator="containsText" text="不可">
      <formula>NOT(ISERROR(SEARCH("不可",N31)))</formula>
    </cfRule>
  </conditionalFormatting>
  <conditionalFormatting sqref="Q31:AD31">
    <cfRule type="expression" dxfId="122" priority="25">
      <formula>COUNTA($D$7)&gt;=1</formula>
    </cfRule>
  </conditionalFormatting>
  <conditionalFormatting sqref="AD31:AF31">
    <cfRule type="beginsWith" dxfId="121" priority="13" operator="beginsWith" text="可">
      <formula>LEFT(AD31,LEN("可"))="可"</formula>
    </cfRule>
    <cfRule type="containsText" dxfId="120" priority="14" operator="containsText" text="不可">
      <formula>NOT(ISERROR(SEARCH("不可",AD31)))</formula>
    </cfRule>
  </conditionalFormatting>
  <conditionalFormatting sqref="AE15">
    <cfRule type="expression" dxfId="119" priority="36">
      <formula>COUNTA($D$5,$D$6)&gt;=1</formula>
    </cfRule>
  </conditionalFormatting>
  <conditionalFormatting sqref="AE14:AN14">
    <cfRule type="expression" dxfId="118" priority="31">
      <formula>COUNTA($D$7)&gt;=1</formula>
    </cfRule>
  </conditionalFormatting>
  <conditionalFormatting sqref="AE16:AN16">
    <cfRule type="expression" dxfId="117" priority="35">
      <formula>COUNTA($D$6)&gt;=1</formula>
    </cfRule>
  </conditionalFormatting>
  <conditionalFormatting sqref="AI15:AN15">
    <cfRule type="expression" dxfId="116" priority="42">
      <formula>COUNTA($D$5,$D$6)&gt;=1</formula>
    </cfRule>
  </conditionalFormatting>
  <conditionalFormatting sqref="AI31:AT31 AI24:BM24 AI30:BM30 AI25:AR29 BM25:BM29 AW25:BH29">
    <cfRule type="expression" dxfId="115" priority="24">
      <formula>COUNTA($D$5:$D$6)&gt;=1</formula>
    </cfRule>
  </conditionalFormatting>
  <conditionalFormatting sqref="BM31">
    <cfRule type="expression" dxfId="114" priority="29">
      <formula>COUNTA($D$5:$D$6)&gt;=1</formula>
    </cfRule>
  </conditionalFormatting>
  <conditionalFormatting sqref="AI32:BM32">
    <cfRule type="expression" dxfId="113" priority="27">
      <formula>COUNTA($D$5:$D$6)&gt;=1</formula>
    </cfRule>
  </conditionalFormatting>
  <conditionalFormatting sqref="AT31:AV31">
    <cfRule type="beginsWith" dxfId="112" priority="10" operator="beginsWith" text="可">
      <formula>LEFT(AT31,LEN("可"))="可"</formula>
    </cfRule>
    <cfRule type="containsText" dxfId="111" priority="12" operator="containsText" text="不可">
      <formula>NOT(ISERROR(SEARCH("不可",AT31)))</formula>
    </cfRule>
  </conditionalFormatting>
  <conditionalFormatting sqref="AV14:BE14">
    <cfRule type="expression" dxfId="110" priority="17">
      <formula>COUNTA($D$7)&gt;=1</formula>
    </cfRule>
  </conditionalFormatting>
  <conditionalFormatting sqref="AV15:BE15">
    <cfRule type="expression" dxfId="109" priority="18">
      <formula>COUNTA($D$5,$D$6)&gt;=1</formula>
    </cfRule>
  </conditionalFormatting>
  <conditionalFormatting sqref="AV16:BE16">
    <cfRule type="expression" dxfId="108" priority="19">
      <formula>COUNTA($D$6)&gt;=1</formula>
    </cfRule>
  </conditionalFormatting>
  <conditionalFormatting sqref="AW31:BJ31">
    <cfRule type="expression" dxfId="107" priority="23">
      <formula>COUNTA($D$5:$D$6)&gt;=1</formula>
    </cfRule>
  </conditionalFormatting>
  <conditionalFormatting sqref="BJ31:BL31">
    <cfRule type="beginsWith" dxfId="106" priority="9" operator="beginsWith" text="可">
      <formula>LEFT(BJ31,LEN("可"))="可"</formula>
    </cfRule>
    <cfRule type="containsText" dxfId="105" priority="11" operator="containsText" text="不可">
      <formula>NOT(ISERROR(SEARCH("不可",BJ31)))</formula>
    </cfRule>
  </conditionalFormatting>
  <conditionalFormatting sqref="BM14:BS14">
    <cfRule type="expression" dxfId="104" priority="30">
      <formula>COUNTA($D$7)&gt;=1</formula>
    </cfRule>
  </conditionalFormatting>
  <conditionalFormatting sqref="CB9:CK9">
    <cfRule type="expression" dxfId="103" priority="20">
      <formula>COUNTA($D$7)&gt;=1</formula>
    </cfRule>
  </conditionalFormatting>
  <conditionalFormatting sqref="CB10:CK10">
    <cfRule type="expression" dxfId="102" priority="21">
      <formula>COUNTA($D$5,$D$6)&gt;=1</formula>
    </cfRule>
  </conditionalFormatting>
  <conditionalFormatting sqref="CB11:CK11">
    <cfRule type="expression" dxfId="101" priority="22">
      <formula>COUNTA($D$6)&gt;=1</formula>
    </cfRule>
  </conditionalFormatting>
  <conditionalFormatting sqref="CP42:CR43">
    <cfRule type="expression" dxfId="100" priority="34">
      <formula>COUNTA($AN$8)&gt;=1</formula>
    </cfRule>
  </conditionalFormatting>
  <conditionalFormatting sqref="CP44:CR45">
    <cfRule type="expression" dxfId="99" priority="33">
      <formula>COUNTA($AN$6:$AP$7)&gt;=1</formula>
    </cfRule>
  </conditionalFormatting>
  <conditionalFormatting sqref="BV25:BY26">
    <cfRule type="expression" dxfId="98" priority="8">
      <formula>COUNTA($D$7)&gt;=1</formula>
    </cfRule>
  </conditionalFormatting>
  <conditionalFormatting sqref="M25:P26">
    <cfRule type="expression" dxfId="97" priority="7">
      <formula>COUNTA($D$7)&gt;=1</formula>
    </cfRule>
  </conditionalFormatting>
  <conditionalFormatting sqref="CA27:CA28">
    <cfRule type="expression" dxfId="96" priority="6">
      <formula>COUNTA($D$7)&gt;=1</formula>
    </cfRule>
  </conditionalFormatting>
  <conditionalFormatting sqref="AC27:AC28">
    <cfRule type="expression" dxfId="95" priority="5">
      <formula>COUNTA($D$7)&gt;=1</formula>
    </cfRule>
  </conditionalFormatting>
  <conditionalFormatting sqref="CF25:CI29">
    <cfRule type="expression" dxfId="94" priority="4">
      <formula>COUNTA($D$5:$D$6)&gt;=1</formula>
    </cfRule>
  </conditionalFormatting>
  <conditionalFormatting sqref="AS25:AV29">
    <cfRule type="expression" dxfId="93" priority="3">
      <formula>COUNTA($D$5:$D$6)&gt;=1</formula>
    </cfRule>
  </conditionalFormatting>
  <conditionalFormatting sqref="CK25:CN29">
    <cfRule type="expression" dxfId="92" priority="2">
      <formula>COUNTA($D$5:$D$6)&gt;=1</formula>
    </cfRule>
  </conditionalFormatting>
  <conditionalFormatting sqref="BI25:BL29">
    <cfRule type="expression" dxfId="91"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CY45"/>
  <sheetViews>
    <sheetView view="pageBreakPreview" topLeftCell="C1" zoomScale="85" zoomScaleNormal="115" zoomScaleSheetLayoutView="85" workbookViewId="0">
      <selection activeCell="O7" sqref="O7:AJ7"/>
    </sheetView>
  </sheetViews>
  <sheetFormatPr defaultColWidth="8.88671875" defaultRowHeight="12"/>
  <cols>
    <col min="1" max="2" width="1.77734375" style="466" hidden="1" customWidth="1"/>
    <col min="3" max="18" width="1.77734375" style="466" customWidth="1"/>
    <col min="19" max="72" width="2.21875" style="466" customWidth="1"/>
    <col min="73" max="83" width="1.77734375" style="466" customWidth="1"/>
    <col min="84" max="107" width="1.88671875" style="466" customWidth="1"/>
    <col min="108" max="16384" width="8.88671875" style="466"/>
  </cols>
  <sheetData>
    <row r="1" spans="1:103" ht="54" customHeight="1">
      <c r="A1" s="585"/>
      <c r="C1" s="585" t="s">
        <v>705</v>
      </c>
    </row>
    <row r="2" spans="1:103" ht="13.95" customHeight="1">
      <c r="BE2" s="596"/>
      <c r="BF2" s="596"/>
      <c r="BG2" s="596"/>
      <c r="BH2" s="596"/>
      <c r="BI2" s="596"/>
      <c r="BJ2" s="596"/>
      <c r="BK2" s="596"/>
      <c r="BL2" s="585"/>
      <c r="BM2" s="585"/>
      <c r="BN2" s="585"/>
      <c r="BO2" s="1654" t="s">
        <v>704</v>
      </c>
      <c r="BP2" s="1654"/>
      <c r="BQ2" s="1654"/>
      <c r="BR2" s="1949"/>
      <c r="BS2" s="1949"/>
      <c r="BT2" s="1654" t="s">
        <v>703</v>
      </c>
      <c r="BU2" s="1654"/>
      <c r="BV2" s="1949"/>
      <c r="BW2" s="1949"/>
      <c r="BX2" s="1654" t="s">
        <v>702</v>
      </c>
      <c r="BY2" s="1654"/>
      <c r="BZ2" s="1949"/>
      <c r="CA2" s="1949"/>
      <c r="CB2" s="1654" t="s">
        <v>673</v>
      </c>
      <c r="CC2" s="1654"/>
    </row>
    <row r="3" spans="1:103" ht="13.95" customHeight="1">
      <c r="CJ3" s="465"/>
    </row>
    <row r="4" spans="1:103" ht="13.95" customHeight="1">
      <c r="T4" s="466" t="s">
        <v>665</v>
      </c>
    </row>
    <row r="5" spans="1:103" ht="13.95" customHeight="1">
      <c r="BY5" s="595" t="str">
        <f>IF(COUNTIF(BY1:CA3,"○")&gt;1,"いずれか１つを選択してください。","")</f>
        <v/>
      </c>
    </row>
    <row r="6" spans="1:103" ht="13.95" customHeight="1">
      <c r="E6" s="466" t="s">
        <v>701</v>
      </c>
      <c r="AX6" s="466" t="s">
        <v>700</v>
      </c>
      <c r="CH6" s="594"/>
      <c r="CJ6" s="465"/>
    </row>
    <row r="7" spans="1:103" ht="13.95" customHeight="1">
      <c r="G7" s="1886" t="s">
        <v>699</v>
      </c>
      <c r="H7" s="1886"/>
      <c r="I7" s="1886"/>
      <c r="J7" s="1886"/>
      <c r="K7" s="1886"/>
      <c r="L7" s="1886"/>
      <c r="M7" s="1886"/>
      <c r="N7" s="1886"/>
      <c r="O7" s="1936"/>
      <c r="P7" s="1937"/>
      <c r="Q7" s="1937"/>
      <c r="R7" s="1937"/>
      <c r="S7" s="1937"/>
      <c r="T7" s="1937"/>
      <c r="U7" s="1937"/>
      <c r="V7" s="1937"/>
      <c r="W7" s="1937"/>
      <c r="X7" s="1937"/>
      <c r="Y7" s="1937"/>
      <c r="Z7" s="1937"/>
      <c r="AA7" s="1937"/>
      <c r="AB7" s="1937"/>
      <c r="AC7" s="1937"/>
      <c r="AD7" s="1937"/>
      <c r="AE7" s="1937"/>
      <c r="AF7" s="1937"/>
      <c r="AG7" s="1937"/>
      <c r="AH7" s="1937"/>
      <c r="AI7" s="1937"/>
      <c r="AJ7" s="1938"/>
      <c r="AK7" s="593"/>
      <c r="AL7" s="593"/>
      <c r="AM7" s="593"/>
      <c r="AN7" s="593"/>
      <c r="AO7" s="593"/>
      <c r="AP7" s="593"/>
      <c r="AQ7" s="593"/>
      <c r="AR7" s="593"/>
      <c r="AS7" s="593"/>
      <c r="AZ7" s="1939"/>
      <c r="BA7" s="1939"/>
      <c r="BB7" s="1939"/>
      <c r="BC7" s="1886" t="s">
        <v>698</v>
      </c>
      <c r="BD7" s="1886"/>
      <c r="BE7" s="1886"/>
      <c r="BF7" s="1886"/>
      <c r="BG7" s="1886"/>
      <c r="BH7" s="1886"/>
      <c r="BI7" s="1886"/>
      <c r="BJ7" s="1886"/>
      <c r="BK7" s="1886"/>
      <c r="BL7" s="1886"/>
      <c r="BM7" s="1886"/>
      <c r="BN7" s="1886"/>
      <c r="CH7" s="594"/>
      <c r="CJ7" s="585"/>
    </row>
    <row r="8" spans="1:103" ht="13.95" customHeight="1">
      <c r="G8" s="1886" t="s">
        <v>697</v>
      </c>
      <c r="H8" s="1886"/>
      <c r="I8" s="1886"/>
      <c r="J8" s="1886"/>
      <c r="K8" s="1886"/>
      <c r="L8" s="1886"/>
      <c r="M8" s="1886"/>
      <c r="N8" s="1886"/>
      <c r="O8" s="1936"/>
      <c r="P8" s="1937"/>
      <c r="Q8" s="1937"/>
      <c r="R8" s="1937"/>
      <c r="S8" s="1937"/>
      <c r="T8" s="1937"/>
      <c r="U8" s="1937"/>
      <c r="V8" s="1937"/>
      <c r="W8" s="1937"/>
      <c r="X8" s="1937"/>
      <c r="Y8" s="1937"/>
      <c r="Z8" s="1937"/>
      <c r="AA8" s="1937"/>
      <c r="AB8" s="1937"/>
      <c r="AC8" s="1937"/>
      <c r="AD8" s="1937"/>
      <c r="AE8" s="1937"/>
      <c r="AF8" s="1937"/>
      <c r="AG8" s="1937"/>
      <c r="AH8" s="1937"/>
      <c r="AI8" s="1937"/>
      <c r="AJ8" s="1938"/>
      <c r="AK8" s="593"/>
      <c r="AL8" s="593"/>
      <c r="AM8" s="593"/>
      <c r="AN8" s="593"/>
      <c r="AO8" s="593"/>
      <c r="AP8" s="593"/>
      <c r="AQ8" s="593"/>
      <c r="AR8" s="593"/>
      <c r="AS8" s="593"/>
      <c r="AZ8" s="1939"/>
      <c r="BA8" s="1939"/>
      <c r="BB8" s="1939"/>
      <c r="BC8" s="1886" t="s">
        <v>696</v>
      </c>
      <c r="BD8" s="1886"/>
      <c r="BE8" s="1886"/>
      <c r="BF8" s="1886"/>
      <c r="BG8" s="1886"/>
      <c r="BH8" s="1886"/>
      <c r="BI8" s="1886"/>
      <c r="BJ8" s="1886"/>
      <c r="BK8" s="1886"/>
      <c r="BL8" s="1886"/>
      <c r="BM8" s="1886"/>
      <c r="BN8" s="1886"/>
      <c r="BO8" s="596"/>
      <c r="BP8" s="596"/>
      <c r="BQ8" s="596"/>
      <c r="BR8" s="585"/>
      <c r="BS8" s="585"/>
      <c r="BT8" s="585"/>
      <c r="BU8" s="585"/>
      <c r="BV8" s="585"/>
      <c r="BW8" s="585"/>
      <c r="BX8" s="585"/>
      <c r="BY8" s="585"/>
      <c r="BZ8" s="585"/>
      <c r="CA8" s="585"/>
      <c r="CB8" s="585"/>
      <c r="CC8" s="585"/>
      <c r="CH8" s="594"/>
      <c r="CJ8" s="585"/>
    </row>
    <row r="9" spans="1:103" ht="13.95" customHeight="1">
      <c r="G9" s="1886" t="s">
        <v>649</v>
      </c>
      <c r="H9" s="1886"/>
      <c r="I9" s="1886"/>
      <c r="J9" s="1886"/>
      <c r="K9" s="1886"/>
      <c r="L9" s="1886"/>
      <c r="M9" s="1886"/>
      <c r="N9" s="1886"/>
      <c r="O9" s="1943"/>
      <c r="P9" s="1943"/>
      <c r="Q9" s="1943"/>
      <c r="R9" s="1943"/>
      <c r="S9" s="1943"/>
      <c r="T9" s="1943"/>
      <c r="U9" s="1943"/>
      <c r="V9" s="1943"/>
      <c r="W9" s="1943"/>
      <c r="X9" s="1943"/>
      <c r="Y9" s="1943"/>
      <c r="Z9" s="1943"/>
      <c r="AA9" s="1943"/>
      <c r="AB9" s="1943"/>
      <c r="AC9" s="1944" t="s">
        <v>648</v>
      </c>
      <c r="AD9" s="1903"/>
      <c r="AE9" s="1903"/>
      <c r="AF9" s="1945"/>
      <c r="AG9" s="1946"/>
      <c r="AH9" s="1947"/>
      <c r="AI9" s="1947"/>
      <c r="AJ9" s="1948"/>
      <c r="AK9" s="593"/>
      <c r="AL9" s="593"/>
      <c r="AM9" s="593"/>
      <c r="AN9" s="593"/>
      <c r="AO9" s="593"/>
      <c r="AP9" s="593"/>
      <c r="AQ9" s="593"/>
      <c r="AR9" s="593"/>
      <c r="AS9" s="593"/>
      <c r="AZ9" s="1939"/>
      <c r="BA9" s="1939"/>
      <c r="BB9" s="1939"/>
      <c r="BC9" s="1886" t="s">
        <v>695</v>
      </c>
      <c r="BD9" s="1886"/>
      <c r="BE9" s="1886"/>
      <c r="BF9" s="1886"/>
      <c r="BG9" s="1886"/>
      <c r="BH9" s="1886"/>
      <c r="BI9" s="1886"/>
      <c r="BJ9" s="1886"/>
      <c r="BK9" s="1886"/>
      <c r="BL9" s="1886"/>
      <c r="BM9" s="1886"/>
      <c r="BN9" s="1886"/>
      <c r="BO9" s="596"/>
      <c r="BP9" s="596"/>
      <c r="BQ9" s="596"/>
      <c r="BR9" s="585"/>
      <c r="BS9" s="585"/>
      <c r="BT9" s="585"/>
      <c r="BU9" s="585"/>
      <c r="BV9" s="585"/>
      <c r="BW9" s="585"/>
      <c r="BX9" s="585"/>
      <c r="BY9" s="585"/>
      <c r="BZ9" s="585"/>
      <c r="CA9" s="585"/>
      <c r="CB9" s="585"/>
      <c r="CC9" s="585"/>
      <c r="CJ9" s="585"/>
      <c r="CK9" s="585"/>
      <c r="CL9" s="585"/>
      <c r="CM9" s="585"/>
      <c r="CN9" s="599"/>
      <c r="CO9" s="599"/>
      <c r="CP9" s="599"/>
      <c r="CQ9" s="585"/>
      <c r="CR9" s="585"/>
      <c r="CS9" s="585"/>
      <c r="CT9" s="585"/>
      <c r="CU9" s="585"/>
      <c r="CV9" s="585"/>
      <c r="CW9" s="598"/>
      <c r="CX9" s="598"/>
      <c r="CY9" s="598"/>
    </row>
    <row r="10" spans="1:103" ht="13.95" customHeight="1">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Y10" s="593"/>
      <c r="AZ10" s="597" t="s">
        <v>694</v>
      </c>
      <c r="BA10" s="593"/>
      <c r="BB10" s="593"/>
      <c r="BC10" s="593"/>
      <c r="BD10" s="593"/>
      <c r="BE10" s="593"/>
      <c r="BF10" s="593"/>
      <c r="BG10" s="593"/>
      <c r="BH10" s="593"/>
      <c r="BI10" s="593"/>
      <c r="BJ10" s="593"/>
      <c r="BO10" s="596"/>
      <c r="BP10" s="596"/>
      <c r="BQ10" s="596"/>
      <c r="BR10" s="585"/>
      <c r="BS10" s="585"/>
      <c r="BT10" s="585"/>
      <c r="BU10" s="585"/>
      <c r="BV10" s="585"/>
      <c r="BW10" s="585"/>
      <c r="BX10" s="585"/>
      <c r="BY10" s="585"/>
      <c r="BZ10" s="585"/>
      <c r="CA10" s="585"/>
      <c r="CB10" s="585"/>
      <c r="CC10" s="585"/>
      <c r="CG10" s="593"/>
    </row>
    <row r="11" spans="1:103" ht="13.95" customHeight="1" thickBot="1">
      <c r="G11" s="595"/>
      <c r="AT11" s="594"/>
      <c r="BU11" s="593"/>
      <c r="BV11" s="593"/>
      <c r="BW11" s="593"/>
      <c r="BX11" s="593"/>
      <c r="BY11" s="593"/>
      <c r="BZ11" s="593"/>
      <c r="CA11" s="593"/>
    </row>
    <row r="12" spans="1:103" ht="13.95" customHeight="1" thickBot="1">
      <c r="E12" s="466" t="s">
        <v>693</v>
      </c>
      <c r="S12" s="1940" t="s">
        <v>692</v>
      </c>
      <c r="T12" s="1941"/>
      <c r="U12" s="1941"/>
      <c r="V12" s="1941"/>
      <c r="W12" s="1941"/>
      <c r="X12" s="1941"/>
      <c r="Y12" s="1941"/>
      <c r="Z12" s="1941"/>
      <c r="AA12" s="1941"/>
      <c r="AB12" s="1941"/>
      <c r="AC12" s="1941"/>
      <c r="AD12" s="1941"/>
      <c r="AE12" s="1941"/>
      <c r="AF12" s="1941"/>
      <c r="AG12" s="1941"/>
      <c r="AH12" s="1941"/>
      <c r="AI12" s="1941"/>
      <c r="AJ12" s="1941"/>
      <c r="AK12" s="1941"/>
      <c r="AL12" s="1941"/>
      <c r="AM12" s="1941"/>
      <c r="AN12" s="1941"/>
      <c r="AO12" s="1941"/>
      <c r="AP12" s="1941"/>
      <c r="AQ12" s="1941"/>
      <c r="AR12" s="1941"/>
      <c r="AS12" s="1941"/>
      <c r="AT12" s="1941"/>
      <c r="AU12" s="1941"/>
      <c r="AV12" s="1941"/>
      <c r="AW12" s="1941"/>
      <c r="AX12" s="1941"/>
      <c r="AY12" s="1941"/>
      <c r="AZ12" s="1941"/>
      <c r="BA12" s="1941"/>
      <c r="BB12" s="1941"/>
      <c r="BC12" s="1941"/>
      <c r="BD12" s="1941"/>
      <c r="BE12" s="1941"/>
      <c r="BF12" s="1941"/>
      <c r="BG12" s="1941"/>
      <c r="BH12" s="1941"/>
      <c r="BI12" s="1941"/>
      <c r="BJ12" s="1941"/>
      <c r="BK12" s="1941"/>
      <c r="BL12" s="1941"/>
      <c r="BM12" s="1941"/>
      <c r="BN12" s="1941"/>
      <c r="BO12" s="1941"/>
      <c r="BP12" s="1941"/>
      <c r="BQ12" s="1941"/>
      <c r="BR12" s="1941"/>
      <c r="BS12" s="1941"/>
      <c r="BT12" s="1941"/>
      <c r="BU12" s="1941"/>
      <c r="BV12" s="1941"/>
      <c r="BW12" s="1941"/>
      <c r="BX12" s="1941"/>
      <c r="BY12" s="1942"/>
    </row>
    <row r="13" spans="1:103" ht="13.95" customHeight="1" thickBot="1">
      <c r="S13" s="1929" t="s">
        <v>644</v>
      </c>
      <c r="T13" s="1930"/>
      <c r="U13" s="1930"/>
      <c r="V13" s="1930"/>
      <c r="W13" s="1930"/>
      <c r="X13" s="1930"/>
      <c r="Y13" s="1930"/>
      <c r="Z13" s="1930"/>
      <c r="AA13" s="1931"/>
      <c r="AB13" s="1929" t="s">
        <v>150</v>
      </c>
      <c r="AC13" s="1930"/>
      <c r="AD13" s="1930"/>
      <c r="AE13" s="1930"/>
      <c r="AF13" s="1930"/>
      <c r="AG13" s="1930"/>
      <c r="AH13" s="1930"/>
      <c r="AI13" s="1930"/>
      <c r="AJ13" s="1931"/>
      <c r="AK13" s="1929" t="s">
        <v>151</v>
      </c>
      <c r="AL13" s="1930"/>
      <c r="AM13" s="1930"/>
      <c r="AN13" s="1930"/>
      <c r="AO13" s="1930"/>
      <c r="AP13" s="1930"/>
      <c r="AQ13" s="1930"/>
      <c r="AR13" s="1930"/>
      <c r="AS13" s="1931"/>
      <c r="AT13" s="1930" t="s">
        <v>152</v>
      </c>
      <c r="AU13" s="1930"/>
      <c r="AV13" s="1930"/>
      <c r="AW13" s="1930"/>
      <c r="AX13" s="1930"/>
      <c r="AY13" s="1930"/>
      <c r="AZ13" s="1930"/>
      <c r="BA13" s="1930"/>
      <c r="BB13" s="1930"/>
      <c r="BC13" s="1929" t="s">
        <v>153</v>
      </c>
      <c r="BD13" s="1930"/>
      <c r="BE13" s="1930"/>
      <c r="BF13" s="1930"/>
      <c r="BG13" s="1930"/>
      <c r="BH13" s="1930"/>
      <c r="BI13" s="1930"/>
      <c r="BJ13" s="1930"/>
      <c r="BK13" s="1931"/>
      <c r="BL13" s="1929" t="s">
        <v>154</v>
      </c>
      <c r="BM13" s="1930"/>
      <c r="BN13" s="1930"/>
      <c r="BO13" s="1930"/>
      <c r="BP13" s="1930"/>
      <c r="BQ13" s="1930"/>
      <c r="BR13" s="1930"/>
      <c r="BS13" s="1930"/>
      <c r="BT13" s="1931"/>
      <c r="BU13" s="1917" t="s">
        <v>674</v>
      </c>
      <c r="BV13" s="1918"/>
      <c r="BW13" s="1918"/>
      <c r="BX13" s="1918"/>
      <c r="BY13" s="1919"/>
    </row>
    <row r="14" spans="1:103" ht="21.75" customHeight="1">
      <c r="G14" s="1932"/>
      <c r="H14" s="1933"/>
      <c r="I14" s="1933"/>
      <c r="J14" s="1933"/>
      <c r="K14" s="1933"/>
      <c r="L14" s="1933"/>
      <c r="M14" s="1933" t="s">
        <v>691</v>
      </c>
      <c r="N14" s="1933"/>
      <c r="O14" s="1933"/>
      <c r="P14" s="1933"/>
      <c r="Q14" s="1933"/>
      <c r="R14" s="1934"/>
      <c r="S14" s="1924" t="s">
        <v>689</v>
      </c>
      <c r="T14" s="1924"/>
      <c r="U14" s="1924"/>
      <c r="V14" s="1924"/>
      <c r="W14" s="1924"/>
      <c r="X14" s="1928"/>
      <c r="Y14" s="1868" t="s">
        <v>690</v>
      </c>
      <c r="Z14" s="1869"/>
      <c r="AA14" s="1870"/>
      <c r="AB14" s="1927" t="s">
        <v>689</v>
      </c>
      <c r="AC14" s="1924"/>
      <c r="AD14" s="1924"/>
      <c r="AE14" s="1924"/>
      <c r="AF14" s="1924"/>
      <c r="AG14" s="1928"/>
      <c r="AH14" s="1923" t="s">
        <v>688</v>
      </c>
      <c r="AI14" s="1924"/>
      <c r="AJ14" s="1925"/>
      <c r="AK14" s="1927" t="s">
        <v>689</v>
      </c>
      <c r="AL14" s="1924"/>
      <c r="AM14" s="1924"/>
      <c r="AN14" s="1924"/>
      <c r="AO14" s="1924"/>
      <c r="AP14" s="1928"/>
      <c r="AQ14" s="1923" t="s">
        <v>688</v>
      </c>
      <c r="AR14" s="1924"/>
      <c r="AS14" s="1925"/>
      <c r="AT14" s="1927" t="s">
        <v>689</v>
      </c>
      <c r="AU14" s="1924"/>
      <c r="AV14" s="1924"/>
      <c r="AW14" s="1924"/>
      <c r="AX14" s="1924"/>
      <c r="AY14" s="1928"/>
      <c r="AZ14" s="1923" t="s">
        <v>688</v>
      </c>
      <c r="BA14" s="1924"/>
      <c r="BB14" s="1924"/>
      <c r="BC14" s="1927" t="s">
        <v>689</v>
      </c>
      <c r="BD14" s="1924"/>
      <c r="BE14" s="1924"/>
      <c r="BF14" s="1924"/>
      <c r="BG14" s="1924"/>
      <c r="BH14" s="1928"/>
      <c r="BI14" s="1923" t="s">
        <v>688</v>
      </c>
      <c r="BJ14" s="1924"/>
      <c r="BK14" s="1925"/>
      <c r="BL14" s="1927" t="s">
        <v>689</v>
      </c>
      <c r="BM14" s="1924"/>
      <c r="BN14" s="1924"/>
      <c r="BO14" s="1924"/>
      <c r="BP14" s="1924"/>
      <c r="BQ14" s="1928"/>
      <c r="BR14" s="1923" t="s">
        <v>688</v>
      </c>
      <c r="BS14" s="1924"/>
      <c r="BT14" s="1925"/>
      <c r="BU14" s="1920"/>
      <c r="BV14" s="1654"/>
      <c r="BW14" s="1654"/>
      <c r="BX14" s="1654"/>
      <c r="BY14" s="1921"/>
    </row>
    <row r="15" spans="1:103" ht="21.75" customHeight="1">
      <c r="G15" s="1885"/>
      <c r="H15" s="1886"/>
      <c r="I15" s="1886"/>
      <c r="J15" s="1886"/>
      <c r="K15" s="1886"/>
      <c r="L15" s="1886"/>
      <c r="M15" s="1886"/>
      <c r="N15" s="1886"/>
      <c r="O15" s="1886"/>
      <c r="P15" s="1886"/>
      <c r="Q15" s="1886"/>
      <c r="R15" s="1935"/>
      <c r="S15" s="1912"/>
      <c r="T15" s="1912"/>
      <c r="U15" s="1913"/>
      <c r="V15" s="1914" t="s">
        <v>687</v>
      </c>
      <c r="W15" s="1915"/>
      <c r="X15" s="1916"/>
      <c r="Y15" s="1871"/>
      <c r="Z15" s="1872"/>
      <c r="AA15" s="1873"/>
      <c r="AB15" s="1911"/>
      <c r="AC15" s="1912"/>
      <c r="AD15" s="1913"/>
      <c r="AE15" s="1914" t="s">
        <v>687</v>
      </c>
      <c r="AF15" s="1915"/>
      <c r="AG15" s="1916"/>
      <c r="AH15" s="1912"/>
      <c r="AI15" s="1912"/>
      <c r="AJ15" s="1926"/>
      <c r="AK15" s="1911"/>
      <c r="AL15" s="1912"/>
      <c r="AM15" s="1913"/>
      <c r="AN15" s="1914" t="s">
        <v>687</v>
      </c>
      <c r="AO15" s="1915"/>
      <c r="AP15" s="1916"/>
      <c r="AQ15" s="1912"/>
      <c r="AR15" s="1912"/>
      <c r="AS15" s="1926"/>
      <c r="AT15" s="1911"/>
      <c r="AU15" s="1912"/>
      <c r="AV15" s="1913"/>
      <c r="AW15" s="1914" t="s">
        <v>687</v>
      </c>
      <c r="AX15" s="1915"/>
      <c r="AY15" s="1916"/>
      <c r="AZ15" s="1912"/>
      <c r="BA15" s="1912"/>
      <c r="BB15" s="1912"/>
      <c r="BC15" s="1911"/>
      <c r="BD15" s="1912"/>
      <c r="BE15" s="1913"/>
      <c r="BF15" s="1914" t="s">
        <v>687</v>
      </c>
      <c r="BG15" s="1915"/>
      <c r="BH15" s="1916"/>
      <c r="BI15" s="1912"/>
      <c r="BJ15" s="1912"/>
      <c r="BK15" s="1926"/>
      <c r="BL15" s="1911"/>
      <c r="BM15" s="1912"/>
      <c r="BN15" s="1913"/>
      <c r="BO15" s="1914" t="s">
        <v>687</v>
      </c>
      <c r="BP15" s="1915"/>
      <c r="BQ15" s="1916"/>
      <c r="BR15" s="1912"/>
      <c r="BS15" s="1912"/>
      <c r="BT15" s="1926"/>
      <c r="BU15" s="1922"/>
      <c r="BV15" s="1889"/>
      <c r="BW15" s="1889"/>
      <c r="BX15" s="1889"/>
      <c r="BY15" s="1890"/>
    </row>
    <row r="16" spans="1:103" ht="13.95" customHeight="1">
      <c r="G16" s="1885" t="s">
        <v>686</v>
      </c>
      <c r="H16" s="1886"/>
      <c r="I16" s="1886"/>
      <c r="J16" s="1886"/>
      <c r="K16" s="1886"/>
      <c r="L16" s="1886"/>
      <c r="M16" s="1909"/>
      <c r="N16" s="1910"/>
      <c r="O16" s="1910"/>
      <c r="P16" s="1910"/>
      <c r="Q16" s="1889" t="s">
        <v>673</v>
      </c>
      <c r="R16" s="1890"/>
      <c r="S16" s="1905"/>
      <c r="T16" s="1905"/>
      <c r="U16" s="1905"/>
      <c r="V16" s="1906"/>
      <c r="W16" s="1907"/>
      <c r="X16" s="1908"/>
      <c r="Y16" s="1897"/>
      <c r="Z16" s="1896"/>
      <c r="AA16" s="1898"/>
      <c r="AB16" s="1895"/>
      <c r="AC16" s="1896"/>
      <c r="AD16" s="1896"/>
      <c r="AE16" s="1906"/>
      <c r="AF16" s="1907"/>
      <c r="AG16" s="1908"/>
      <c r="AH16" s="1897"/>
      <c r="AI16" s="1896"/>
      <c r="AJ16" s="1898"/>
      <c r="AK16" s="1895"/>
      <c r="AL16" s="1896"/>
      <c r="AM16" s="1896"/>
      <c r="AN16" s="1906"/>
      <c r="AO16" s="1907"/>
      <c r="AP16" s="1908"/>
      <c r="AQ16" s="1897"/>
      <c r="AR16" s="1896"/>
      <c r="AS16" s="1898"/>
      <c r="AT16" s="1895"/>
      <c r="AU16" s="1896"/>
      <c r="AV16" s="1896"/>
      <c r="AW16" s="1897"/>
      <c r="AX16" s="1896"/>
      <c r="AY16" s="1896"/>
      <c r="AZ16" s="1897"/>
      <c r="BA16" s="1896"/>
      <c r="BB16" s="1898"/>
      <c r="BC16" s="1895"/>
      <c r="BD16" s="1896"/>
      <c r="BE16" s="1896"/>
      <c r="BF16" s="1897"/>
      <c r="BG16" s="1896"/>
      <c r="BH16" s="1896"/>
      <c r="BI16" s="1897"/>
      <c r="BJ16" s="1896"/>
      <c r="BK16" s="1898"/>
      <c r="BL16" s="1895"/>
      <c r="BM16" s="1896"/>
      <c r="BN16" s="1896"/>
      <c r="BO16" s="1897"/>
      <c r="BP16" s="1896"/>
      <c r="BQ16" s="1896"/>
      <c r="BR16" s="1897"/>
      <c r="BS16" s="1896"/>
      <c r="BT16" s="1898"/>
      <c r="BU16" s="1902">
        <f t="shared" ref="BU16:BU27" si="0">S16+Y16+AH16+AB16+AK16+AQ16+AT16+AZ16+BC16+BI16+BL16+BR16</f>
        <v>0</v>
      </c>
      <c r="BV16" s="1902"/>
      <c r="BW16" s="1902"/>
      <c r="BX16" s="1903" t="s">
        <v>671</v>
      </c>
      <c r="BY16" s="1904"/>
    </row>
    <row r="17" spans="7:80" ht="13.95" customHeight="1">
      <c r="G17" s="1885" t="s">
        <v>685</v>
      </c>
      <c r="H17" s="1886"/>
      <c r="I17" s="1886"/>
      <c r="J17" s="1886"/>
      <c r="K17" s="1886"/>
      <c r="L17" s="1886"/>
      <c r="M17" s="1909"/>
      <c r="N17" s="1910"/>
      <c r="O17" s="1910"/>
      <c r="P17" s="1910"/>
      <c r="Q17" s="1889" t="s">
        <v>673</v>
      </c>
      <c r="R17" s="1890"/>
      <c r="S17" s="1905"/>
      <c r="T17" s="1905"/>
      <c r="U17" s="1905"/>
      <c r="V17" s="1906"/>
      <c r="W17" s="1907"/>
      <c r="X17" s="1908"/>
      <c r="Y17" s="1897"/>
      <c r="Z17" s="1896"/>
      <c r="AA17" s="1898"/>
      <c r="AB17" s="1895"/>
      <c r="AC17" s="1896"/>
      <c r="AD17" s="1896"/>
      <c r="AE17" s="1906"/>
      <c r="AF17" s="1907"/>
      <c r="AG17" s="1908"/>
      <c r="AH17" s="1897"/>
      <c r="AI17" s="1896"/>
      <c r="AJ17" s="1898"/>
      <c r="AK17" s="1895"/>
      <c r="AL17" s="1896"/>
      <c r="AM17" s="1896"/>
      <c r="AN17" s="1906"/>
      <c r="AO17" s="1907"/>
      <c r="AP17" s="1908"/>
      <c r="AQ17" s="1897"/>
      <c r="AR17" s="1896"/>
      <c r="AS17" s="1898"/>
      <c r="AT17" s="1895"/>
      <c r="AU17" s="1896"/>
      <c r="AV17" s="1896"/>
      <c r="AW17" s="1897"/>
      <c r="AX17" s="1896"/>
      <c r="AY17" s="1896"/>
      <c r="AZ17" s="1897"/>
      <c r="BA17" s="1896"/>
      <c r="BB17" s="1898"/>
      <c r="BC17" s="1895"/>
      <c r="BD17" s="1896"/>
      <c r="BE17" s="1896"/>
      <c r="BF17" s="1897"/>
      <c r="BG17" s="1896"/>
      <c r="BH17" s="1896"/>
      <c r="BI17" s="1897"/>
      <c r="BJ17" s="1896"/>
      <c r="BK17" s="1898"/>
      <c r="BL17" s="1895"/>
      <c r="BM17" s="1896"/>
      <c r="BN17" s="1896"/>
      <c r="BO17" s="1897"/>
      <c r="BP17" s="1896"/>
      <c r="BQ17" s="1896"/>
      <c r="BR17" s="1897"/>
      <c r="BS17" s="1896"/>
      <c r="BT17" s="1898"/>
      <c r="BU17" s="1902">
        <f t="shared" si="0"/>
        <v>0</v>
      </c>
      <c r="BV17" s="1902"/>
      <c r="BW17" s="1902"/>
      <c r="BX17" s="1903" t="s">
        <v>671</v>
      </c>
      <c r="BY17" s="1904"/>
    </row>
    <row r="18" spans="7:80" ht="13.95" customHeight="1">
      <c r="G18" s="1885" t="s">
        <v>684</v>
      </c>
      <c r="H18" s="1886"/>
      <c r="I18" s="1886"/>
      <c r="J18" s="1886"/>
      <c r="K18" s="1886"/>
      <c r="L18" s="1886"/>
      <c r="M18" s="1909"/>
      <c r="N18" s="1910"/>
      <c r="O18" s="1910"/>
      <c r="P18" s="1910"/>
      <c r="Q18" s="1889" t="s">
        <v>673</v>
      </c>
      <c r="R18" s="1890"/>
      <c r="S18" s="1905"/>
      <c r="T18" s="1905"/>
      <c r="U18" s="1905"/>
      <c r="V18" s="1906"/>
      <c r="W18" s="1907"/>
      <c r="X18" s="1908"/>
      <c r="Y18" s="1897"/>
      <c r="Z18" s="1896"/>
      <c r="AA18" s="1898"/>
      <c r="AB18" s="1895"/>
      <c r="AC18" s="1896"/>
      <c r="AD18" s="1896"/>
      <c r="AE18" s="1906"/>
      <c r="AF18" s="1907"/>
      <c r="AG18" s="1908"/>
      <c r="AH18" s="1897"/>
      <c r="AI18" s="1896"/>
      <c r="AJ18" s="1898"/>
      <c r="AK18" s="1895"/>
      <c r="AL18" s="1896"/>
      <c r="AM18" s="1896"/>
      <c r="AN18" s="1906"/>
      <c r="AO18" s="1907"/>
      <c r="AP18" s="1908"/>
      <c r="AQ18" s="1897"/>
      <c r="AR18" s="1896"/>
      <c r="AS18" s="1898"/>
      <c r="AT18" s="1895"/>
      <c r="AU18" s="1896"/>
      <c r="AV18" s="1896"/>
      <c r="AW18" s="1897"/>
      <c r="AX18" s="1896"/>
      <c r="AY18" s="1896"/>
      <c r="AZ18" s="1897"/>
      <c r="BA18" s="1896"/>
      <c r="BB18" s="1898"/>
      <c r="BC18" s="1895"/>
      <c r="BD18" s="1896"/>
      <c r="BE18" s="1896"/>
      <c r="BF18" s="1897"/>
      <c r="BG18" s="1896"/>
      <c r="BH18" s="1896"/>
      <c r="BI18" s="1897"/>
      <c r="BJ18" s="1896"/>
      <c r="BK18" s="1898"/>
      <c r="BL18" s="1895"/>
      <c r="BM18" s="1896"/>
      <c r="BN18" s="1896"/>
      <c r="BO18" s="1897"/>
      <c r="BP18" s="1896"/>
      <c r="BQ18" s="1896"/>
      <c r="BR18" s="1897"/>
      <c r="BS18" s="1896"/>
      <c r="BT18" s="1898"/>
      <c r="BU18" s="1902">
        <f t="shared" si="0"/>
        <v>0</v>
      </c>
      <c r="BV18" s="1902"/>
      <c r="BW18" s="1902"/>
      <c r="BX18" s="1903" t="s">
        <v>671</v>
      </c>
      <c r="BY18" s="1904"/>
    </row>
    <row r="19" spans="7:80" ht="13.95" customHeight="1">
      <c r="G19" s="1885" t="s">
        <v>683</v>
      </c>
      <c r="H19" s="1886"/>
      <c r="I19" s="1886"/>
      <c r="J19" s="1886"/>
      <c r="K19" s="1886"/>
      <c r="L19" s="1886"/>
      <c r="M19" s="1909"/>
      <c r="N19" s="1910"/>
      <c r="O19" s="1910"/>
      <c r="P19" s="1910"/>
      <c r="Q19" s="1889" t="s">
        <v>673</v>
      </c>
      <c r="R19" s="1890"/>
      <c r="S19" s="1905"/>
      <c r="T19" s="1905"/>
      <c r="U19" s="1905"/>
      <c r="V19" s="1906"/>
      <c r="W19" s="1907"/>
      <c r="X19" s="1908"/>
      <c r="Y19" s="1897"/>
      <c r="Z19" s="1896"/>
      <c r="AA19" s="1898"/>
      <c r="AB19" s="1895"/>
      <c r="AC19" s="1896"/>
      <c r="AD19" s="1896"/>
      <c r="AE19" s="1906"/>
      <c r="AF19" s="1907"/>
      <c r="AG19" s="1908"/>
      <c r="AH19" s="1897"/>
      <c r="AI19" s="1896"/>
      <c r="AJ19" s="1898"/>
      <c r="AK19" s="1895"/>
      <c r="AL19" s="1896"/>
      <c r="AM19" s="1896"/>
      <c r="AN19" s="1906"/>
      <c r="AO19" s="1907"/>
      <c r="AP19" s="1908"/>
      <c r="AQ19" s="1897"/>
      <c r="AR19" s="1896"/>
      <c r="AS19" s="1898"/>
      <c r="AT19" s="1895"/>
      <c r="AU19" s="1896"/>
      <c r="AV19" s="1896"/>
      <c r="AW19" s="1897"/>
      <c r="AX19" s="1896"/>
      <c r="AY19" s="1896"/>
      <c r="AZ19" s="1897"/>
      <c r="BA19" s="1896"/>
      <c r="BB19" s="1898"/>
      <c r="BC19" s="1895"/>
      <c r="BD19" s="1896"/>
      <c r="BE19" s="1896"/>
      <c r="BF19" s="1897"/>
      <c r="BG19" s="1896"/>
      <c r="BH19" s="1896"/>
      <c r="BI19" s="1897"/>
      <c r="BJ19" s="1896"/>
      <c r="BK19" s="1898"/>
      <c r="BL19" s="1895"/>
      <c r="BM19" s="1896"/>
      <c r="BN19" s="1896"/>
      <c r="BO19" s="1897"/>
      <c r="BP19" s="1896"/>
      <c r="BQ19" s="1896"/>
      <c r="BR19" s="1897"/>
      <c r="BS19" s="1896"/>
      <c r="BT19" s="1898"/>
      <c r="BU19" s="1902">
        <f t="shared" si="0"/>
        <v>0</v>
      </c>
      <c r="BV19" s="1902"/>
      <c r="BW19" s="1902"/>
      <c r="BX19" s="1903" t="s">
        <v>671</v>
      </c>
      <c r="BY19" s="1904"/>
    </row>
    <row r="20" spans="7:80" ht="13.95" customHeight="1">
      <c r="G20" s="1885" t="s">
        <v>682</v>
      </c>
      <c r="H20" s="1886"/>
      <c r="I20" s="1886"/>
      <c r="J20" s="1886"/>
      <c r="K20" s="1886"/>
      <c r="L20" s="1886"/>
      <c r="M20" s="1909"/>
      <c r="N20" s="1910"/>
      <c r="O20" s="1910"/>
      <c r="P20" s="1910"/>
      <c r="Q20" s="1889" t="s">
        <v>673</v>
      </c>
      <c r="R20" s="1890"/>
      <c r="S20" s="1905"/>
      <c r="T20" s="1905"/>
      <c r="U20" s="1905"/>
      <c r="V20" s="1906"/>
      <c r="W20" s="1907"/>
      <c r="X20" s="1908"/>
      <c r="Y20" s="1897"/>
      <c r="Z20" s="1896"/>
      <c r="AA20" s="1898"/>
      <c r="AB20" s="1895"/>
      <c r="AC20" s="1896"/>
      <c r="AD20" s="1896"/>
      <c r="AE20" s="1906"/>
      <c r="AF20" s="1907"/>
      <c r="AG20" s="1908"/>
      <c r="AH20" s="1897"/>
      <c r="AI20" s="1896"/>
      <c r="AJ20" s="1898"/>
      <c r="AK20" s="1895"/>
      <c r="AL20" s="1896"/>
      <c r="AM20" s="1896"/>
      <c r="AN20" s="1906"/>
      <c r="AO20" s="1907"/>
      <c r="AP20" s="1908"/>
      <c r="AQ20" s="1897"/>
      <c r="AR20" s="1896"/>
      <c r="AS20" s="1898"/>
      <c r="AT20" s="1895"/>
      <c r="AU20" s="1896"/>
      <c r="AV20" s="1896"/>
      <c r="AW20" s="1897"/>
      <c r="AX20" s="1896"/>
      <c r="AY20" s="1896"/>
      <c r="AZ20" s="1897"/>
      <c r="BA20" s="1896"/>
      <c r="BB20" s="1898"/>
      <c r="BC20" s="1895"/>
      <c r="BD20" s="1896"/>
      <c r="BE20" s="1896"/>
      <c r="BF20" s="1897"/>
      <c r="BG20" s="1896"/>
      <c r="BH20" s="1896"/>
      <c r="BI20" s="1897"/>
      <c r="BJ20" s="1896"/>
      <c r="BK20" s="1898"/>
      <c r="BL20" s="1895"/>
      <c r="BM20" s="1896"/>
      <c r="BN20" s="1896"/>
      <c r="BO20" s="1897"/>
      <c r="BP20" s="1896"/>
      <c r="BQ20" s="1896"/>
      <c r="BR20" s="1897"/>
      <c r="BS20" s="1896"/>
      <c r="BT20" s="1898"/>
      <c r="BU20" s="1902">
        <f t="shared" si="0"/>
        <v>0</v>
      </c>
      <c r="BV20" s="1902"/>
      <c r="BW20" s="1902"/>
      <c r="BX20" s="1903" t="s">
        <v>671</v>
      </c>
      <c r="BY20" s="1904"/>
    </row>
    <row r="21" spans="7:80" ht="13.95" customHeight="1">
      <c r="G21" s="1885" t="s">
        <v>681</v>
      </c>
      <c r="H21" s="1886"/>
      <c r="I21" s="1886"/>
      <c r="J21" s="1886"/>
      <c r="K21" s="1886"/>
      <c r="L21" s="1886"/>
      <c r="M21" s="1909"/>
      <c r="N21" s="1910"/>
      <c r="O21" s="1910"/>
      <c r="P21" s="1910"/>
      <c r="Q21" s="1889" t="s">
        <v>673</v>
      </c>
      <c r="R21" s="1890"/>
      <c r="S21" s="1905"/>
      <c r="T21" s="1905"/>
      <c r="U21" s="1905"/>
      <c r="V21" s="1906"/>
      <c r="W21" s="1907"/>
      <c r="X21" s="1908"/>
      <c r="Y21" s="1897"/>
      <c r="Z21" s="1896"/>
      <c r="AA21" s="1898"/>
      <c r="AB21" s="1895"/>
      <c r="AC21" s="1896"/>
      <c r="AD21" s="1896"/>
      <c r="AE21" s="1906"/>
      <c r="AF21" s="1907"/>
      <c r="AG21" s="1908"/>
      <c r="AH21" s="1897"/>
      <c r="AI21" s="1896"/>
      <c r="AJ21" s="1898"/>
      <c r="AK21" s="1895"/>
      <c r="AL21" s="1896"/>
      <c r="AM21" s="1896"/>
      <c r="AN21" s="1906"/>
      <c r="AO21" s="1907"/>
      <c r="AP21" s="1908"/>
      <c r="AQ21" s="1897"/>
      <c r="AR21" s="1896"/>
      <c r="AS21" s="1898"/>
      <c r="AT21" s="1895"/>
      <c r="AU21" s="1896"/>
      <c r="AV21" s="1896"/>
      <c r="AW21" s="1897"/>
      <c r="AX21" s="1896"/>
      <c r="AY21" s="1896"/>
      <c r="AZ21" s="1897"/>
      <c r="BA21" s="1896"/>
      <c r="BB21" s="1898"/>
      <c r="BC21" s="1895"/>
      <c r="BD21" s="1896"/>
      <c r="BE21" s="1896"/>
      <c r="BF21" s="1897"/>
      <c r="BG21" s="1896"/>
      <c r="BH21" s="1896"/>
      <c r="BI21" s="1897"/>
      <c r="BJ21" s="1896"/>
      <c r="BK21" s="1898"/>
      <c r="BL21" s="1895"/>
      <c r="BM21" s="1896"/>
      <c r="BN21" s="1896"/>
      <c r="BO21" s="1897"/>
      <c r="BP21" s="1896"/>
      <c r="BQ21" s="1896"/>
      <c r="BR21" s="1897"/>
      <c r="BS21" s="1896"/>
      <c r="BT21" s="1898"/>
      <c r="BU21" s="1902">
        <f t="shared" si="0"/>
        <v>0</v>
      </c>
      <c r="BV21" s="1902"/>
      <c r="BW21" s="1902"/>
      <c r="BX21" s="1903" t="s">
        <v>671</v>
      </c>
      <c r="BY21" s="1904"/>
    </row>
    <row r="22" spans="7:80" ht="13.95" customHeight="1">
      <c r="G22" s="1885" t="s">
        <v>680</v>
      </c>
      <c r="H22" s="1886"/>
      <c r="I22" s="1886"/>
      <c r="J22" s="1886"/>
      <c r="K22" s="1886"/>
      <c r="L22" s="1886"/>
      <c r="M22" s="1909"/>
      <c r="N22" s="1910"/>
      <c r="O22" s="1910"/>
      <c r="P22" s="1910"/>
      <c r="Q22" s="1889" t="s">
        <v>673</v>
      </c>
      <c r="R22" s="1890"/>
      <c r="S22" s="1905"/>
      <c r="T22" s="1905"/>
      <c r="U22" s="1905"/>
      <c r="V22" s="1906"/>
      <c r="W22" s="1907"/>
      <c r="X22" s="1908"/>
      <c r="Y22" s="1897"/>
      <c r="Z22" s="1896"/>
      <c r="AA22" s="1898"/>
      <c r="AB22" s="1895"/>
      <c r="AC22" s="1896"/>
      <c r="AD22" s="1896"/>
      <c r="AE22" s="1906"/>
      <c r="AF22" s="1907"/>
      <c r="AG22" s="1908"/>
      <c r="AH22" s="1897"/>
      <c r="AI22" s="1896"/>
      <c r="AJ22" s="1898"/>
      <c r="AK22" s="1895"/>
      <c r="AL22" s="1896"/>
      <c r="AM22" s="1896"/>
      <c r="AN22" s="1906"/>
      <c r="AO22" s="1907"/>
      <c r="AP22" s="1908"/>
      <c r="AQ22" s="1897"/>
      <c r="AR22" s="1896"/>
      <c r="AS22" s="1898"/>
      <c r="AT22" s="1895"/>
      <c r="AU22" s="1896"/>
      <c r="AV22" s="1896"/>
      <c r="AW22" s="1897"/>
      <c r="AX22" s="1896"/>
      <c r="AY22" s="1896"/>
      <c r="AZ22" s="1897"/>
      <c r="BA22" s="1896"/>
      <c r="BB22" s="1898"/>
      <c r="BC22" s="1895"/>
      <c r="BD22" s="1896"/>
      <c r="BE22" s="1896"/>
      <c r="BF22" s="1897"/>
      <c r="BG22" s="1896"/>
      <c r="BH22" s="1896"/>
      <c r="BI22" s="1897"/>
      <c r="BJ22" s="1896"/>
      <c r="BK22" s="1898"/>
      <c r="BL22" s="1895"/>
      <c r="BM22" s="1896"/>
      <c r="BN22" s="1896"/>
      <c r="BO22" s="1897"/>
      <c r="BP22" s="1896"/>
      <c r="BQ22" s="1896"/>
      <c r="BR22" s="1897"/>
      <c r="BS22" s="1896"/>
      <c r="BT22" s="1898"/>
      <c r="BU22" s="1902">
        <f t="shared" si="0"/>
        <v>0</v>
      </c>
      <c r="BV22" s="1902"/>
      <c r="BW22" s="1902"/>
      <c r="BX22" s="1903" t="s">
        <v>671</v>
      </c>
      <c r="BY22" s="1904"/>
    </row>
    <row r="23" spans="7:80" ht="13.95" customHeight="1">
      <c r="G23" s="1885" t="s">
        <v>679</v>
      </c>
      <c r="H23" s="1886"/>
      <c r="I23" s="1886"/>
      <c r="J23" s="1886"/>
      <c r="K23" s="1886"/>
      <c r="L23" s="1886"/>
      <c r="M23" s="1909"/>
      <c r="N23" s="1910"/>
      <c r="O23" s="1910"/>
      <c r="P23" s="1910"/>
      <c r="Q23" s="1889" t="s">
        <v>673</v>
      </c>
      <c r="R23" s="1890"/>
      <c r="S23" s="1905"/>
      <c r="T23" s="1905"/>
      <c r="U23" s="1905"/>
      <c r="V23" s="1906"/>
      <c r="W23" s="1907"/>
      <c r="X23" s="1908"/>
      <c r="Y23" s="1897"/>
      <c r="Z23" s="1896"/>
      <c r="AA23" s="1898"/>
      <c r="AB23" s="1895"/>
      <c r="AC23" s="1896"/>
      <c r="AD23" s="1896"/>
      <c r="AE23" s="1906"/>
      <c r="AF23" s="1907"/>
      <c r="AG23" s="1908"/>
      <c r="AH23" s="1897"/>
      <c r="AI23" s="1896"/>
      <c r="AJ23" s="1898"/>
      <c r="AK23" s="1895"/>
      <c r="AL23" s="1896"/>
      <c r="AM23" s="1896"/>
      <c r="AN23" s="1906"/>
      <c r="AO23" s="1907"/>
      <c r="AP23" s="1908"/>
      <c r="AQ23" s="1897"/>
      <c r="AR23" s="1896"/>
      <c r="AS23" s="1898"/>
      <c r="AT23" s="1895"/>
      <c r="AU23" s="1896"/>
      <c r="AV23" s="1896"/>
      <c r="AW23" s="1897"/>
      <c r="AX23" s="1896"/>
      <c r="AY23" s="1896"/>
      <c r="AZ23" s="1897"/>
      <c r="BA23" s="1896"/>
      <c r="BB23" s="1898"/>
      <c r="BC23" s="1895"/>
      <c r="BD23" s="1896"/>
      <c r="BE23" s="1896"/>
      <c r="BF23" s="1897"/>
      <c r="BG23" s="1896"/>
      <c r="BH23" s="1896"/>
      <c r="BI23" s="1897"/>
      <c r="BJ23" s="1896"/>
      <c r="BK23" s="1898"/>
      <c r="BL23" s="1895"/>
      <c r="BM23" s="1896"/>
      <c r="BN23" s="1896"/>
      <c r="BO23" s="1897"/>
      <c r="BP23" s="1896"/>
      <c r="BQ23" s="1896"/>
      <c r="BR23" s="1897"/>
      <c r="BS23" s="1896"/>
      <c r="BT23" s="1898"/>
      <c r="BU23" s="1902">
        <f t="shared" si="0"/>
        <v>0</v>
      </c>
      <c r="BV23" s="1902"/>
      <c r="BW23" s="1902"/>
      <c r="BX23" s="1903" t="s">
        <v>671</v>
      </c>
      <c r="BY23" s="1904"/>
    </row>
    <row r="24" spans="7:80" ht="13.95" customHeight="1">
      <c r="G24" s="1885" t="s">
        <v>678</v>
      </c>
      <c r="H24" s="1886"/>
      <c r="I24" s="1886"/>
      <c r="J24" s="1886"/>
      <c r="K24" s="1886"/>
      <c r="L24" s="1886"/>
      <c r="M24" s="1909"/>
      <c r="N24" s="1910"/>
      <c r="O24" s="1910"/>
      <c r="P24" s="1910"/>
      <c r="Q24" s="1889" t="s">
        <v>673</v>
      </c>
      <c r="R24" s="1890"/>
      <c r="S24" s="1905"/>
      <c r="T24" s="1905"/>
      <c r="U24" s="1905"/>
      <c r="V24" s="1906"/>
      <c r="W24" s="1907"/>
      <c r="X24" s="1908"/>
      <c r="Y24" s="1897"/>
      <c r="Z24" s="1896"/>
      <c r="AA24" s="1898"/>
      <c r="AB24" s="1895"/>
      <c r="AC24" s="1896"/>
      <c r="AD24" s="1896"/>
      <c r="AE24" s="1906"/>
      <c r="AF24" s="1907"/>
      <c r="AG24" s="1908"/>
      <c r="AH24" s="1897"/>
      <c r="AI24" s="1896"/>
      <c r="AJ24" s="1898"/>
      <c r="AK24" s="1895"/>
      <c r="AL24" s="1896"/>
      <c r="AM24" s="1896"/>
      <c r="AN24" s="1906"/>
      <c r="AO24" s="1907"/>
      <c r="AP24" s="1908"/>
      <c r="AQ24" s="1897"/>
      <c r="AR24" s="1896"/>
      <c r="AS24" s="1898"/>
      <c r="AT24" s="1895"/>
      <c r="AU24" s="1896"/>
      <c r="AV24" s="1896"/>
      <c r="AW24" s="1897"/>
      <c r="AX24" s="1896"/>
      <c r="AY24" s="1896"/>
      <c r="AZ24" s="1897"/>
      <c r="BA24" s="1896"/>
      <c r="BB24" s="1898"/>
      <c r="BC24" s="1895"/>
      <c r="BD24" s="1896"/>
      <c r="BE24" s="1896"/>
      <c r="BF24" s="1897"/>
      <c r="BG24" s="1896"/>
      <c r="BH24" s="1896"/>
      <c r="BI24" s="1897"/>
      <c r="BJ24" s="1896"/>
      <c r="BK24" s="1898"/>
      <c r="BL24" s="1895"/>
      <c r="BM24" s="1896"/>
      <c r="BN24" s="1896"/>
      <c r="BO24" s="1897"/>
      <c r="BP24" s="1896"/>
      <c r="BQ24" s="1896"/>
      <c r="BR24" s="1897"/>
      <c r="BS24" s="1896"/>
      <c r="BT24" s="1898"/>
      <c r="BU24" s="1902">
        <f t="shared" si="0"/>
        <v>0</v>
      </c>
      <c r="BV24" s="1902"/>
      <c r="BW24" s="1902"/>
      <c r="BX24" s="1903" t="s">
        <v>671</v>
      </c>
      <c r="BY24" s="1904"/>
      <c r="CB24" s="592"/>
    </row>
    <row r="25" spans="7:80" ht="13.95" customHeight="1">
      <c r="G25" s="1885" t="s">
        <v>677</v>
      </c>
      <c r="H25" s="1886"/>
      <c r="I25" s="1886"/>
      <c r="J25" s="1886"/>
      <c r="K25" s="1886"/>
      <c r="L25" s="1886"/>
      <c r="M25" s="1909"/>
      <c r="N25" s="1910"/>
      <c r="O25" s="1910"/>
      <c r="P25" s="1910"/>
      <c r="Q25" s="1889" t="s">
        <v>673</v>
      </c>
      <c r="R25" s="1890"/>
      <c r="S25" s="1905"/>
      <c r="T25" s="1905"/>
      <c r="U25" s="1905"/>
      <c r="V25" s="1906"/>
      <c r="W25" s="1907"/>
      <c r="X25" s="1908"/>
      <c r="Y25" s="1897"/>
      <c r="Z25" s="1896"/>
      <c r="AA25" s="1898"/>
      <c r="AB25" s="1895"/>
      <c r="AC25" s="1896"/>
      <c r="AD25" s="1896"/>
      <c r="AE25" s="1906"/>
      <c r="AF25" s="1907"/>
      <c r="AG25" s="1908"/>
      <c r="AH25" s="1897"/>
      <c r="AI25" s="1896"/>
      <c r="AJ25" s="1898"/>
      <c r="AK25" s="1895"/>
      <c r="AL25" s="1896"/>
      <c r="AM25" s="1896"/>
      <c r="AN25" s="1906"/>
      <c r="AO25" s="1907"/>
      <c r="AP25" s="1908"/>
      <c r="AQ25" s="1897"/>
      <c r="AR25" s="1896"/>
      <c r="AS25" s="1898"/>
      <c r="AT25" s="1895"/>
      <c r="AU25" s="1896"/>
      <c r="AV25" s="1896"/>
      <c r="AW25" s="1897"/>
      <c r="AX25" s="1896"/>
      <c r="AY25" s="1896"/>
      <c r="AZ25" s="1897"/>
      <c r="BA25" s="1896"/>
      <c r="BB25" s="1898"/>
      <c r="BC25" s="1895"/>
      <c r="BD25" s="1896"/>
      <c r="BE25" s="1896"/>
      <c r="BF25" s="1897"/>
      <c r="BG25" s="1896"/>
      <c r="BH25" s="1896"/>
      <c r="BI25" s="1897"/>
      <c r="BJ25" s="1896"/>
      <c r="BK25" s="1898"/>
      <c r="BL25" s="1895"/>
      <c r="BM25" s="1896"/>
      <c r="BN25" s="1896"/>
      <c r="BO25" s="1897"/>
      <c r="BP25" s="1896"/>
      <c r="BQ25" s="1896"/>
      <c r="BR25" s="1897"/>
      <c r="BS25" s="1896"/>
      <c r="BT25" s="1898"/>
      <c r="BU25" s="1902">
        <f t="shared" si="0"/>
        <v>0</v>
      </c>
      <c r="BV25" s="1902"/>
      <c r="BW25" s="1902"/>
      <c r="BX25" s="1903" t="s">
        <v>671</v>
      </c>
      <c r="BY25" s="1904"/>
    </row>
    <row r="26" spans="7:80" ht="13.95" customHeight="1">
      <c r="G26" s="1885" t="s">
        <v>676</v>
      </c>
      <c r="H26" s="1886"/>
      <c r="I26" s="1886"/>
      <c r="J26" s="1886"/>
      <c r="K26" s="1886"/>
      <c r="L26" s="1886"/>
      <c r="M26" s="1909"/>
      <c r="N26" s="1910"/>
      <c r="O26" s="1910"/>
      <c r="P26" s="1910"/>
      <c r="Q26" s="1889" t="s">
        <v>673</v>
      </c>
      <c r="R26" s="1890"/>
      <c r="S26" s="1905"/>
      <c r="T26" s="1905"/>
      <c r="U26" s="1905"/>
      <c r="V26" s="1906"/>
      <c r="W26" s="1907"/>
      <c r="X26" s="1908"/>
      <c r="Y26" s="1897"/>
      <c r="Z26" s="1896"/>
      <c r="AA26" s="1898"/>
      <c r="AB26" s="1895"/>
      <c r="AC26" s="1896"/>
      <c r="AD26" s="1896"/>
      <c r="AE26" s="1906"/>
      <c r="AF26" s="1907"/>
      <c r="AG26" s="1908"/>
      <c r="AH26" s="1897"/>
      <c r="AI26" s="1896"/>
      <c r="AJ26" s="1898"/>
      <c r="AK26" s="1895"/>
      <c r="AL26" s="1896"/>
      <c r="AM26" s="1896"/>
      <c r="AN26" s="1906"/>
      <c r="AO26" s="1907"/>
      <c r="AP26" s="1908"/>
      <c r="AQ26" s="1897"/>
      <c r="AR26" s="1896"/>
      <c r="AS26" s="1898"/>
      <c r="AT26" s="1895"/>
      <c r="AU26" s="1896"/>
      <c r="AV26" s="1896"/>
      <c r="AW26" s="1897"/>
      <c r="AX26" s="1896"/>
      <c r="AY26" s="1896"/>
      <c r="AZ26" s="1897"/>
      <c r="BA26" s="1896"/>
      <c r="BB26" s="1898"/>
      <c r="BC26" s="1895"/>
      <c r="BD26" s="1896"/>
      <c r="BE26" s="1896"/>
      <c r="BF26" s="1897"/>
      <c r="BG26" s="1896"/>
      <c r="BH26" s="1896"/>
      <c r="BI26" s="1897"/>
      <c r="BJ26" s="1896"/>
      <c r="BK26" s="1898"/>
      <c r="BL26" s="1895"/>
      <c r="BM26" s="1896"/>
      <c r="BN26" s="1896"/>
      <c r="BO26" s="1897"/>
      <c r="BP26" s="1896"/>
      <c r="BQ26" s="1896"/>
      <c r="BR26" s="1897"/>
      <c r="BS26" s="1896"/>
      <c r="BT26" s="1898"/>
      <c r="BU26" s="1902">
        <f t="shared" si="0"/>
        <v>0</v>
      </c>
      <c r="BV26" s="1902"/>
      <c r="BW26" s="1902"/>
      <c r="BX26" s="1903" t="s">
        <v>671</v>
      </c>
      <c r="BY26" s="1904"/>
    </row>
    <row r="27" spans="7:80" ht="13.95" customHeight="1">
      <c r="G27" s="1885" t="s">
        <v>675</v>
      </c>
      <c r="H27" s="1886"/>
      <c r="I27" s="1886"/>
      <c r="J27" s="1886"/>
      <c r="K27" s="1886"/>
      <c r="L27" s="1886"/>
      <c r="M27" s="1909"/>
      <c r="N27" s="1910"/>
      <c r="O27" s="1910"/>
      <c r="P27" s="1910"/>
      <c r="Q27" s="1889" t="s">
        <v>673</v>
      </c>
      <c r="R27" s="1890"/>
      <c r="S27" s="1905"/>
      <c r="T27" s="1905"/>
      <c r="U27" s="1905"/>
      <c r="V27" s="1906"/>
      <c r="W27" s="1907"/>
      <c r="X27" s="1908"/>
      <c r="Y27" s="1897"/>
      <c r="Z27" s="1896"/>
      <c r="AA27" s="1898"/>
      <c r="AB27" s="1895"/>
      <c r="AC27" s="1896"/>
      <c r="AD27" s="1896"/>
      <c r="AE27" s="1906"/>
      <c r="AF27" s="1907"/>
      <c r="AG27" s="1908"/>
      <c r="AH27" s="1897"/>
      <c r="AI27" s="1896"/>
      <c r="AJ27" s="1898"/>
      <c r="AK27" s="1895"/>
      <c r="AL27" s="1896"/>
      <c r="AM27" s="1896"/>
      <c r="AN27" s="1906"/>
      <c r="AO27" s="1907"/>
      <c r="AP27" s="1908"/>
      <c r="AQ27" s="1897"/>
      <c r="AR27" s="1896"/>
      <c r="AS27" s="1898"/>
      <c r="AT27" s="1895"/>
      <c r="AU27" s="1896"/>
      <c r="AV27" s="1896"/>
      <c r="AW27" s="1897"/>
      <c r="AX27" s="1896"/>
      <c r="AY27" s="1896"/>
      <c r="AZ27" s="1897"/>
      <c r="BA27" s="1896"/>
      <c r="BB27" s="1898"/>
      <c r="BC27" s="1895"/>
      <c r="BD27" s="1896"/>
      <c r="BE27" s="1896"/>
      <c r="BF27" s="1897"/>
      <c r="BG27" s="1896"/>
      <c r="BH27" s="1896"/>
      <c r="BI27" s="1897"/>
      <c r="BJ27" s="1896"/>
      <c r="BK27" s="1898"/>
      <c r="BL27" s="1895"/>
      <c r="BM27" s="1896"/>
      <c r="BN27" s="1896"/>
      <c r="BO27" s="1897"/>
      <c r="BP27" s="1896"/>
      <c r="BQ27" s="1896"/>
      <c r="BR27" s="1897"/>
      <c r="BS27" s="1896"/>
      <c r="BT27" s="1898"/>
      <c r="BU27" s="1902">
        <f t="shared" si="0"/>
        <v>0</v>
      </c>
      <c r="BV27" s="1902"/>
      <c r="BW27" s="1902"/>
      <c r="BX27" s="1903" t="s">
        <v>671</v>
      </c>
      <c r="BY27" s="1904"/>
    </row>
    <row r="28" spans="7:80" ht="13.95" customHeight="1">
      <c r="G28" s="1885" t="s">
        <v>674</v>
      </c>
      <c r="H28" s="1886"/>
      <c r="I28" s="1886"/>
      <c r="J28" s="1886"/>
      <c r="K28" s="1886"/>
      <c r="L28" s="1886"/>
      <c r="M28" s="1887">
        <f>SUM(M16:P27)</f>
        <v>0</v>
      </c>
      <c r="N28" s="1888"/>
      <c r="O28" s="1888"/>
      <c r="P28" s="1888"/>
      <c r="Q28" s="1889" t="s">
        <v>673</v>
      </c>
      <c r="R28" s="1890"/>
      <c r="S28" s="1891">
        <f>SUM(S16:U27)</f>
        <v>0</v>
      </c>
      <c r="T28" s="1891"/>
      <c r="U28" s="1891"/>
      <c r="V28" s="1892"/>
      <c r="W28" s="1893"/>
      <c r="X28" s="1894"/>
      <c r="Y28" s="1899">
        <f>SUM(Y16:AA27)</f>
        <v>0</v>
      </c>
      <c r="Z28" s="1891"/>
      <c r="AA28" s="1900"/>
      <c r="AB28" s="1901">
        <f>SUM(AB16:AD27)</f>
        <v>0</v>
      </c>
      <c r="AC28" s="1902"/>
      <c r="AD28" s="1902"/>
      <c r="AE28" s="1892"/>
      <c r="AF28" s="1893"/>
      <c r="AG28" s="1894"/>
      <c r="AH28" s="1899">
        <f>SUM(AH16:AJ27)</f>
        <v>0</v>
      </c>
      <c r="AI28" s="1891"/>
      <c r="AJ28" s="1900"/>
      <c r="AK28" s="1901">
        <f>SUM(AK16:AM27)</f>
        <v>0</v>
      </c>
      <c r="AL28" s="1902"/>
      <c r="AM28" s="1902"/>
      <c r="AN28" s="1892"/>
      <c r="AO28" s="1893"/>
      <c r="AP28" s="1894"/>
      <c r="AQ28" s="1899">
        <f>SUM(AQ16:AS27)</f>
        <v>0</v>
      </c>
      <c r="AR28" s="1891"/>
      <c r="AS28" s="1900"/>
      <c r="AT28" s="1902">
        <f>SUM(AT16:AV27)</f>
        <v>0</v>
      </c>
      <c r="AU28" s="1902"/>
      <c r="AV28" s="1902"/>
      <c r="AW28" s="1899">
        <f>SUM(AW16:AY27)</f>
        <v>0</v>
      </c>
      <c r="AX28" s="1891"/>
      <c r="AY28" s="1891"/>
      <c r="AZ28" s="1899">
        <f>SUM(AZ16:BB27)</f>
        <v>0</v>
      </c>
      <c r="BA28" s="1891"/>
      <c r="BB28" s="1891"/>
      <c r="BC28" s="1901">
        <f>SUM(BC16:BE27)</f>
        <v>0</v>
      </c>
      <c r="BD28" s="1902"/>
      <c r="BE28" s="1902"/>
      <c r="BF28" s="1899">
        <f>SUM(BF16:BH27)</f>
        <v>0</v>
      </c>
      <c r="BG28" s="1891"/>
      <c r="BH28" s="1891"/>
      <c r="BI28" s="1899">
        <f>SUM(BI16:BK27)</f>
        <v>0</v>
      </c>
      <c r="BJ28" s="1891"/>
      <c r="BK28" s="1900"/>
      <c r="BL28" s="1901">
        <f>SUM(BL16:BN27)</f>
        <v>0</v>
      </c>
      <c r="BM28" s="1902"/>
      <c r="BN28" s="1902"/>
      <c r="BO28" s="1899">
        <f>SUM(BO16:BQ27)</f>
        <v>0</v>
      </c>
      <c r="BP28" s="1891"/>
      <c r="BQ28" s="1891"/>
      <c r="BR28" s="1899">
        <f>SUM(BR16:BT27)</f>
        <v>0</v>
      </c>
      <c r="BS28" s="1891"/>
      <c r="BT28" s="1900"/>
      <c r="BU28" s="1902">
        <f>SUM(BU16:BW27)</f>
        <v>0</v>
      </c>
      <c r="BV28" s="1902"/>
      <c r="BW28" s="1902"/>
      <c r="BX28" s="1903" t="s">
        <v>671</v>
      </c>
      <c r="BY28" s="1904"/>
    </row>
    <row r="29" spans="7:80" ht="21.75" customHeight="1" thickBot="1">
      <c r="G29" s="1876" t="s">
        <v>672</v>
      </c>
      <c r="H29" s="1877"/>
      <c r="I29" s="1877"/>
      <c r="J29" s="1877"/>
      <c r="K29" s="1877"/>
      <c r="L29" s="1878"/>
      <c r="M29" s="1879"/>
      <c r="N29" s="1880"/>
      <c r="O29" s="1880"/>
      <c r="P29" s="1880"/>
      <c r="Q29" s="1880"/>
      <c r="R29" s="1881"/>
      <c r="S29" s="1861" t="str">
        <f>IFERROR(ROUNDUP(S28/$M$28,1),"0")</f>
        <v>0</v>
      </c>
      <c r="T29" s="1861"/>
      <c r="U29" s="1861"/>
      <c r="V29" s="1882"/>
      <c r="W29" s="1883"/>
      <c r="X29" s="1884"/>
      <c r="Y29" s="1860" t="str">
        <f>IFERROR(ROUNDUP(Y28/$M$28,1),"0")</f>
        <v>0</v>
      </c>
      <c r="Z29" s="1861"/>
      <c r="AA29" s="1875"/>
      <c r="AB29" s="1862" t="str">
        <f>IFERROR(ROUNDUP(AB28/$M$28,1),"0")</f>
        <v>0</v>
      </c>
      <c r="AC29" s="1861"/>
      <c r="AD29" s="1861"/>
      <c r="AE29" s="1882"/>
      <c r="AF29" s="1883"/>
      <c r="AG29" s="1884"/>
      <c r="AH29" s="1860" t="str">
        <f>IFERROR(ROUNDUP(AH28/$M$28,1),"0")</f>
        <v>0</v>
      </c>
      <c r="AI29" s="1861"/>
      <c r="AJ29" s="1875"/>
      <c r="AK29" s="1862" t="str">
        <f>IFERROR(ROUNDUP(AK28/$M$28,1),"0")</f>
        <v>0</v>
      </c>
      <c r="AL29" s="1861"/>
      <c r="AM29" s="1861"/>
      <c r="AN29" s="1882"/>
      <c r="AO29" s="1883"/>
      <c r="AP29" s="1884"/>
      <c r="AQ29" s="1860" t="str">
        <f>IFERROR(ROUNDUP(AQ28/$M$28,1),"0")</f>
        <v>0</v>
      </c>
      <c r="AR29" s="1861"/>
      <c r="AS29" s="1875"/>
      <c r="AT29" s="1861" t="str">
        <f>IFERROR(ROUNDUP(AT28/$M$28,1),"0")</f>
        <v>0</v>
      </c>
      <c r="AU29" s="1861"/>
      <c r="AV29" s="1861"/>
      <c r="AW29" s="1860" t="str">
        <f>IFERROR(ROUNDUP(AW28/$M$28,1),"0")</f>
        <v>0</v>
      </c>
      <c r="AX29" s="1861"/>
      <c r="AY29" s="1861"/>
      <c r="AZ29" s="1860" t="str">
        <f>IFERROR(ROUNDUP(AZ28/$M$28,1),"0")</f>
        <v>0</v>
      </c>
      <c r="BA29" s="1861"/>
      <c r="BB29" s="1861"/>
      <c r="BC29" s="1862" t="str">
        <f>IFERROR(ROUNDUP(BC28/$M$28,1),"0")</f>
        <v>0</v>
      </c>
      <c r="BD29" s="1861"/>
      <c r="BE29" s="1861"/>
      <c r="BF29" s="1860" t="str">
        <f>IFERROR(ROUNDUP(BF28/$M$28,1),"0")</f>
        <v>0</v>
      </c>
      <c r="BG29" s="1861"/>
      <c r="BH29" s="1861"/>
      <c r="BI29" s="1860" t="str">
        <f>IFERROR(ROUNDUP(BI28/$M$28,1),"0")</f>
        <v>0</v>
      </c>
      <c r="BJ29" s="1861"/>
      <c r="BK29" s="1875"/>
      <c r="BL29" s="1862" t="str">
        <f>IFERROR(ROUNDUP(BL28/$M$28,1),"0")</f>
        <v>0</v>
      </c>
      <c r="BM29" s="1861"/>
      <c r="BN29" s="1861"/>
      <c r="BO29" s="1860" t="str">
        <f>IFERROR(ROUNDUP(BO28/$M$28,1),"0")</f>
        <v>0</v>
      </c>
      <c r="BP29" s="1861"/>
      <c r="BQ29" s="1861"/>
      <c r="BR29" s="1860" t="str">
        <f>IFERROR(ROUNDUP(BR28/$M$28,1),"0")</f>
        <v>0</v>
      </c>
      <c r="BS29" s="1861"/>
      <c r="BT29" s="1875"/>
      <c r="BU29" s="1857">
        <f>S29+AB29+AK29+AT29+BC29+BL29</f>
        <v>0</v>
      </c>
      <c r="BV29" s="1857"/>
      <c r="BW29" s="1857"/>
      <c r="BX29" s="1858" t="s">
        <v>671</v>
      </c>
      <c r="BY29" s="1859"/>
    </row>
    <row r="30" spans="7:80" ht="13.95" customHeight="1" thickBot="1">
      <c r="G30" s="1863" t="s">
        <v>670</v>
      </c>
      <c r="H30" s="1864"/>
      <c r="I30" s="1864"/>
      <c r="J30" s="1864"/>
      <c r="K30" s="1864"/>
      <c r="L30" s="1864"/>
      <c r="M30" s="1864"/>
      <c r="N30" s="1864"/>
      <c r="O30" s="1864"/>
      <c r="P30" s="1864"/>
      <c r="Q30" s="1864"/>
      <c r="R30" s="1865"/>
      <c r="S30" s="1866">
        <f>S29+Y29</f>
        <v>0</v>
      </c>
      <c r="T30" s="1867"/>
      <c r="U30" s="1867"/>
      <c r="V30" s="1867"/>
      <c r="W30" s="1867"/>
      <c r="X30" s="1867"/>
      <c r="Y30" s="1867"/>
      <c r="Z30" s="1867"/>
      <c r="AA30" s="1867"/>
      <c r="AB30" s="1867">
        <f>AB29+AH29</f>
        <v>0</v>
      </c>
      <c r="AC30" s="1867"/>
      <c r="AD30" s="1867"/>
      <c r="AE30" s="1867"/>
      <c r="AF30" s="1867"/>
      <c r="AG30" s="1867"/>
      <c r="AH30" s="1867"/>
      <c r="AI30" s="1867"/>
      <c r="AJ30" s="1867"/>
      <c r="AK30" s="1867">
        <f>AK29+AQ29</f>
        <v>0</v>
      </c>
      <c r="AL30" s="1867"/>
      <c r="AM30" s="1867"/>
      <c r="AN30" s="1867"/>
      <c r="AO30" s="1867"/>
      <c r="AP30" s="1867"/>
      <c r="AQ30" s="1867"/>
      <c r="AR30" s="1867"/>
      <c r="AS30" s="1867"/>
      <c r="AT30" s="1867">
        <f>AT29+AZ29</f>
        <v>0</v>
      </c>
      <c r="AU30" s="1867"/>
      <c r="AV30" s="1867"/>
      <c r="AW30" s="1867"/>
      <c r="AX30" s="1867"/>
      <c r="AY30" s="1867"/>
      <c r="AZ30" s="1867"/>
      <c r="BA30" s="1867"/>
      <c r="BB30" s="1867"/>
      <c r="BC30" s="1867">
        <f>BC29+BI29</f>
        <v>0</v>
      </c>
      <c r="BD30" s="1867"/>
      <c r="BE30" s="1867"/>
      <c r="BF30" s="1867"/>
      <c r="BG30" s="1867"/>
      <c r="BH30" s="1867"/>
      <c r="BI30" s="1867"/>
      <c r="BJ30" s="1867"/>
      <c r="BK30" s="1867"/>
      <c r="BL30" s="1867">
        <f>BL29+BR29</f>
        <v>0</v>
      </c>
      <c r="BM30" s="1867"/>
      <c r="BN30" s="1867"/>
      <c r="BO30" s="1867"/>
      <c r="BP30" s="1867"/>
      <c r="BQ30" s="1867"/>
      <c r="BR30" s="1867"/>
      <c r="BS30" s="1867"/>
      <c r="BT30" s="1874"/>
      <c r="BU30" s="590"/>
      <c r="BV30" s="590"/>
      <c r="BW30" s="590"/>
      <c r="BX30" s="589"/>
      <c r="BY30" s="589"/>
    </row>
    <row r="31" spans="7:80" ht="13.95" customHeight="1">
      <c r="G31" s="591"/>
      <c r="H31" s="591"/>
      <c r="I31" s="591"/>
      <c r="J31" s="591"/>
      <c r="K31" s="591"/>
      <c r="L31" s="591"/>
      <c r="M31" s="589"/>
      <c r="N31" s="589"/>
      <c r="O31" s="589"/>
      <c r="P31" s="589"/>
      <c r="Q31" s="589"/>
      <c r="R31" s="589"/>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c r="BT31" s="590"/>
      <c r="BU31" s="590"/>
      <c r="BV31" s="590"/>
      <c r="BW31" s="590"/>
      <c r="BX31" s="589"/>
      <c r="BY31" s="589"/>
    </row>
    <row r="32" spans="7:80" ht="13.95" customHeight="1">
      <c r="G32" s="587" t="s">
        <v>669</v>
      </c>
      <c r="H32" s="586"/>
      <c r="I32" s="586"/>
      <c r="J32" s="586"/>
      <c r="K32" s="586"/>
      <c r="L32" s="586"/>
      <c r="M32" s="586"/>
      <c r="N32" s="586"/>
      <c r="O32" s="586"/>
      <c r="P32" s="586"/>
      <c r="Q32" s="586"/>
      <c r="R32" s="586"/>
      <c r="S32" s="586"/>
      <c r="T32" s="586"/>
      <c r="U32" s="586"/>
      <c r="V32" s="586"/>
      <c r="W32" s="586"/>
      <c r="X32" s="585"/>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5"/>
      <c r="AY32" s="585"/>
      <c r="AZ32" s="585"/>
      <c r="BA32" s="585"/>
      <c r="BB32" s="585"/>
      <c r="BC32" s="585"/>
      <c r="BD32" s="585"/>
      <c r="BE32" s="585"/>
      <c r="BF32" s="585"/>
      <c r="BG32" s="585"/>
      <c r="BH32" s="585"/>
      <c r="BI32" s="585"/>
      <c r="BJ32" s="585"/>
      <c r="BK32" s="585"/>
      <c r="BL32" s="585"/>
      <c r="BM32" s="585"/>
      <c r="BN32" s="585"/>
      <c r="BO32" s="585"/>
      <c r="BP32" s="585"/>
      <c r="BQ32" s="585"/>
      <c r="BR32" s="585"/>
      <c r="BS32" s="585"/>
      <c r="BT32" s="585"/>
      <c r="BU32" s="585"/>
      <c r="BV32" s="585"/>
      <c r="BW32" s="585"/>
      <c r="BX32" s="585"/>
      <c r="BY32" s="588" t="str">
        <f>IFERROR(IF(BU29&gt;#REF!,"「１　事業者名等」の定員数を超過しています。",""),"")</f>
        <v/>
      </c>
    </row>
    <row r="33" spans="7:77" ht="13.95" customHeight="1">
      <c r="G33" s="587" t="s">
        <v>668</v>
      </c>
      <c r="H33" s="586"/>
      <c r="I33" s="586"/>
      <c r="J33" s="586"/>
      <c r="K33" s="586"/>
      <c r="L33" s="586"/>
      <c r="M33" s="586"/>
      <c r="N33" s="586"/>
      <c r="O33" s="586"/>
      <c r="P33" s="586"/>
      <c r="Q33" s="586"/>
      <c r="R33" s="586"/>
      <c r="S33" s="586"/>
      <c r="T33" s="586"/>
      <c r="U33" s="586"/>
      <c r="V33" s="586"/>
      <c r="W33" s="586"/>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5"/>
      <c r="AZ33" s="585"/>
      <c r="BA33" s="585"/>
      <c r="BB33" s="585"/>
      <c r="BC33" s="585"/>
      <c r="BD33" s="585"/>
      <c r="BE33" s="585"/>
      <c r="BF33" s="585"/>
      <c r="BG33" s="585"/>
      <c r="BH33" s="585"/>
      <c r="BI33" s="585"/>
      <c r="BJ33" s="585"/>
      <c r="BK33" s="585"/>
      <c r="BL33" s="585"/>
      <c r="BM33" s="585"/>
      <c r="BN33" s="585"/>
      <c r="BO33" s="585"/>
      <c r="BP33" s="585"/>
      <c r="BQ33" s="585"/>
      <c r="BR33" s="585"/>
      <c r="BS33" s="585"/>
      <c r="BT33" s="585"/>
      <c r="BU33" s="585"/>
      <c r="BV33" s="585"/>
      <c r="BW33" s="585"/>
      <c r="BX33" s="585"/>
      <c r="BY33" s="585"/>
    </row>
    <row r="34" spans="7:77" ht="13.95" customHeight="1">
      <c r="G34" s="587" t="s">
        <v>667</v>
      </c>
      <c r="H34" s="586"/>
      <c r="I34" s="586"/>
      <c r="J34" s="586"/>
      <c r="K34" s="586"/>
      <c r="L34" s="586"/>
      <c r="M34" s="586"/>
      <c r="N34" s="586"/>
      <c r="O34" s="586"/>
      <c r="P34" s="586"/>
      <c r="Q34" s="586"/>
      <c r="R34" s="586"/>
      <c r="S34" s="586"/>
      <c r="T34" s="586"/>
      <c r="U34" s="586"/>
      <c r="V34" s="586"/>
      <c r="W34" s="586"/>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5"/>
      <c r="BQ34" s="585"/>
      <c r="BR34" s="585"/>
      <c r="BS34" s="585"/>
      <c r="BT34" s="585"/>
      <c r="BU34" s="585"/>
      <c r="BV34" s="585"/>
      <c r="BW34" s="585"/>
      <c r="BX34" s="585"/>
      <c r="BY34" s="585"/>
    </row>
    <row r="35" spans="7:77" ht="13.95" customHeight="1">
      <c r="G35" s="587" t="s">
        <v>666</v>
      </c>
      <c r="H35" s="586"/>
      <c r="I35" s="586"/>
      <c r="J35" s="586"/>
      <c r="K35" s="586"/>
      <c r="L35" s="586"/>
      <c r="M35" s="586"/>
      <c r="N35" s="586"/>
      <c r="O35" s="586"/>
      <c r="P35" s="586"/>
      <c r="Q35" s="586"/>
      <c r="R35" s="586"/>
      <c r="S35" s="586"/>
      <c r="T35" s="586"/>
      <c r="U35" s="586"/>
      <c r="V35" s="586"/>
      <c r="W35" s="586"/>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5"/>
      <c r="AY35" s="585"/>
      <c r="AZ35" s="585"/>
      <c r="BA35" s="585"/>
      <c r="BB35" s="585"/>
      <c r="BC35" s="585"/>
      <c r="BD35" s="585"/>
      <c r="BE35" s="585"/>
      <c r="BF35" s="585"/>
      <c r="BG35" s="585"/>
      <c r="BH35" s="585"/>
      <c r="BI35" s="585"/>
      <c r="BJ35" s="585"/>
      <c r="BK35" s="585"/>
      <c r="BL35" s="585"/>
      <c r="BM35" s="585"/>
      <c r="BN35" s="585"/>
      <c r="BO35" s="585"/>
      <c r="BP35" s="585"/>
      <c r="BQ35" s="585"/>
      <c r="BR35" s="585"/>
      <c r="BS35" s="585"/>
      <c r="BT35" s="585"/>
      <c r="BU35" s="585"/>
      <c r="BV35" s="585"/>
      <c r="BW35" s="585"/>
      <c r="BX35" s="585"/>
      <c r="BY35" s="585"/>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BZ2:CA2"/>
    <mergeCell ref="CB2:CC2"/>
    <mergeCell ref="G7:N7"/>
    <mergeCell ref="O7:AJ7"/>
    <mergeCell ref="AZ7:BB7"/>
    <mergeCell ref="BC7:BN7"/>
    <mergeCell ref="G8:N8"/>
    <mergeCell ref="O8:AJ8"/>
    <mergeCell ref="AZ8:BB8"/>
    <mergeCell ref="BC8:BN8"/>
    <mergeCell ref="BO2:BQ2"/>
    <mergeCell ref="S12:BY12"/>
    <mergeCell ref="G9:N9"/>
    <mergeCell ref="O9:AB9"/>
    <mergeCell ref="AC9:AF9"/>
    <mergeCell ref="AG9:AJ9"/>
    <mergeCell ref="AZ9:BB9"/>
    <mergeCell ref="BC9:BN9"/>
    <mergeCell ref="BR2:BS2"/>
    <mergeCell ref="BT2:BU2"/>
    <mergeCell ref="BV2:BW2"/>
    <mergeCell ref="BX2:BY2"/>
    <mergeCell ref="G14:L15"/>
    <mergeCell ref="M14:R15"/>
    <mergeCell ref="S14:X14"/>
    <mergeCell ref="AB14:AG14"/>
    <mergeCell ref="AH14:AJ15"/>
    <mergeCell ref="AK14:AP14"/>
    <mergeCell ref="S15:U15"/>
    <mergeCell ref="V15:X15"/>
    <mergeCell ref="AB15:AD15"/>
    <mergeCell ref="AE15:AG15"/>
    <mergeCell ref="AK15:AM15"/>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G18:L18"/>
    <mergeCell ref="M18:P18"/>
    <mergeCell ref="Q18:R18"/>
    <mergeCell ref="S18:U18"/>
    <mergeCell ref="V18:X18"/>
    <mergeCell ref="Y18:AA18"/>
    <mergeCell ref="AH17:AJ17"/>
    <mergeCell ref="AK17:AM17"/>
    <mergeCell ref="AN17:AP17"/>
    <mergeCell ref="AQ17:AS17"/>
    <mergeCell ref="AT17:AV17"/>
    <mergeCell ref="AW17:AY17"/>
    <mergeCell ref="AE18:AG18"/>
    <mergeCell ref="AH18:AJ18"/>
    <mergeCell ref="AB17:AD17"/>
    <mergeCell ref="AE17:AG17"/>
    <mergeCell ref="BC16:BE16"/>
    <mergeCell ref="BF17:BH17"/>
    <mergeCell ref="BI17:BK17"/>
    <mergeCell ref="BL17:BN17"/>
    <mergeCell ref="BO17:BQ17"/>
    <mergeCell ref="BF18:BH18"/>
    <mergeCell ref="BI18:BK18"/>
    <mergeCell ref="BL18:BN18"/>
    <mergeCell ref="AB18:AD18"/>
    <mergeCell ref="AZ17:BB17"/>
    <mergeCell ref="BC17:BE17"/>
    <mergeCell ref="AK18:AM18"/>
    <mergeCell ref="AN18:AP18"/>
    <mergeCell ref="AQ18:AS18"/>
    <mergeCell ref="AT18:AV18"/>
    <mergeCell ref="G19:L19"/>
    <mergeCell ref="M19:P19"/>
    <mergeCell ref="Q19:R19"/>
    <mergeCell ref="S19:U19"/>
    <mergeCell ref="V19:X19"/>
    <mergeCell ref="Y19:AA19"/>
    <mergeCell ref="AQ19:AS19"/>
    <mergeCell ref="AB19:AD19"/>
    <mergeCell ref="AE19:AG19"/>
    <mergeCell ref="AH19:AJ19"/>
    <mergeCell ref="AK19:AM19"/>
    <mergeCell ref="AN19:AP19"/>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AK20:AM20"/>
    <mergeCell ref="BI20:BK20"/>
    <mergeCell ref="BL20:BN20"/>
    <mergeCell ref="BO20:BQ20"/>
    <mergeCell ref="BR20:BT20"/>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X21:BY21"/>
    <mergeCell ref="G22:L22"/>
    <mergeCell ref="AT21:AV21"/>
    <mergeCell ref="AW21:AY21"/>
    <mergeCell ref="AZ21:BB21"/>
    <mergeCell ref="BC21:BE21"/>
    <mergeCell ref="AZ22:BB22"/>
    <mergeCell ref="BC22:BE22"/>
    <mergeCell ref="BL21:BN21"/>
    <mergeCell ref="BO21:BQ21"/>
    <mergeCell ref="BR21:BT21"/>
    <mergeCell ref="BO22:BQ22"/>
    <mergeCell ref="BR22:BT22"/>
    <mergeCell ref="BU22:BW22"/>
    <mergeCell ref="BL23:BN23"/>
    <mergeCell ref="BO23:BQ23"/>
    <mergeCell ref="BR23:BT23"/>
    <mergeCell ref="BU23:BW23"/>
    <mergeCell ref="G23:L23"/>
    <mergeCell ref="M23:P23"/>
    <mergeCell ref="BF22:BH22"/>
    <mergeCell ref="Y22:AA22"/>
    <mergeCell ref="AB22:AD22"/>
    <mergeCell ref="AE22:AG22"/>
    <mergeCell ref="AH22:AJ22"/>
    <mergeCell ref="AK22:AM22"/>
    <mergeCell ref="AN22:AP22"/>
    <mergeCell ref="BI22:BK22"/>
    <mergeCell ref="BL22:BN22"/>
    <mergeCell ref="M22:P22"/>
    <mergeCell ref="Q22:R22"/>
    <mergeCell ref="S22:U22"/>
    <mergeCell ref="V22:X22"/>
    <mergeCell ref="BX24:BY24"/>
    <mergeCell ref="AQ24:AS24"/>
    <mergeCell ref="AT24:AV24"/>
    <mergeCell ref="AW24:AY24"/>
    <mergeCell ref="Q23:R23"/>
    <mergeCell ref="S23:U23"/>
    <mergeCell ref="V23:X23"/>
    <mergeCell ref="Y23:AA23"/>
    <mergeCell ref="BF23:BH23"/>
    <mergeCell ref="BI23:BK23"/>
    <mergeCell ref="AB23:AD23"/>
    <mergeCell ref="AE23:AG23"/>
    <mergeCell ref="AH23:AJ23"/>
    <mergeCell ref="AK23:AM23"/>
    <mergeCell ref="AN23:AP23"/>
    <mergeCell ref="AQ23:AS23"/>
    <mergeCell ref="BX23:BY23"/>
    <mergeCell ref="BF24:BH24"/>
    <mergeCell ref="BI24:BK24"/>
    <mergeCell ref="BL24:BN24"/>
    <mergeCell ref="BO24:BQ24"/>
    <mergeCell ref="BR24:BT24"/>
    <mergeCell ref="BU24:BW24"/>
    <mergeCell ref="G24:L24"/>
    <mergeCell ref="M24:P24"/>
    <mergeCell ref="Q24:R24"/>
    <mergeCell ref="S24:U24"/>
    <mergeCell ref="V24:X24"/>
    <mergeCell ref="AT23:AV23"/>
    <mergeCell ref="AW23:AY23"/>
    <mergeCell ref="AZ23:BB23"/>
    <mergeCell ref="BC23:BE23"/>
    <mergeCell ref="AZ24:BB24"/>
    <mergeCell ref="BC24:BE24"/>
    <mergeCell ref="Y24:AA24"/>
    <mergeCell ref="AB24:AD24"/>
    <mergeCell ref="AE24:AG24"/>
    <mergeCell ref="AH24:AJ24"/>
    <mergeCell ref="AK24:AM24"/>
    <mergeCell ref="AN24:AP24"/>
    <mergeCell ref="BU25:BW25"/>
    <mergeCell ref="G25:L25"/>
    <mergeCell ref="M25:P25"/>
    <mergeCell ref="BX26:BY26"/>
    <mergeCell ref="AQ26:AS26"/>
    <mergeCell ref="AT26:AV26"/>
    <mergeCell ref="AW26:AY26"/>
    <mergeCell ref="Q25:R25"/>
    <mergeCell ref="S25:U25"/>
    <mergeCell ref="V25:X25"/>
    <mergeCell ref="Y25:AA25"/>
    <mergeCell ref="BF25:BH25"/>
    <mergeCell ref="BI25:BK25"/>
    <mergeCell ref="AB25:AD25"/>
    <mergeCell ref="AE25:AG25"/>
    <mergeCell ref="AH25:AJ25"/>
    <mergeCell ref="AK25:AM25"/>
    <mergeCell ref="AN25:AP25"/>
    <mergeCell ref="AQ25:AS25"/>
    <mergeCell ref="BX25:BY25"/>
    <mergeCell ref="G26:L26"/>
    <mergeCell ref="AT25:AV25"/>
    <mergeCell ref="AW25:AY25"/>
    <mergeCell ref="AZ25:BB25"/>
    <mergeCell ref="BC25:BE25"/>
    <mergeCell ref="AZ26:BB26"/>
    <mergeCell ref="BC26:BE26"/>
    <mergeCell ref="BL25:BN25"/>
    <mergeCell ref="BO25:BQ25"/>
    <mergeCell ref="BR25:BT25"/>
    <mergeCell ref="BO26:BQ26"/>
    <mergeCell ref="BR26:BT26"/>
    <mergeCell ref="BU26:BW26"/>
    <mergeCell ref="BL27:BN27"/>
    <mergeCell ref="BO27:BQ27"/>
    <mergeCell ref="BR27:BT27"/>
    <mergeCell ref="BU27:BW27"/>
    <mergeCell ref="G27:L27"/>
    <mergeCell ref="M27:P27"/>
    <mergeCell ref="BF26:BH26"/>
    <mergeCell ref="Y26:AA26"/>
    <mergeCell ref="AB26:AD26"/>
    <mergeCell ref="AE26:AG26"/>
    <mergeCell ref="AH26:AJ26"/>
    <mergeCell ref="AK26:AM26"/>
    <mergeCell ref="AN26:AP26"/>
    <mergeCell ref="BI26:BK26"/>
    <mergeCell ref="BL26:BN26"/>
    <mergeCell ref="M26:P26"/>
    <mergeCell ref="Q26:R26"/>
    <mergeCell ref="S26:U26"/>
    <mergeCell ref="V26:X26"/>
    <mergeCell ref="BU28:BW28"/>
    <mergeCell ref="BX28:BY28"/>
    <mergeCell ref="AQ28:AS28"/>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X27:BY27"/>
    <mergeCell ref="BI28:BK28"/>
    <mergeCell ref="BL28:BN28"/>
    <mergeCell ref="BO28:BQ28"/>
    <mergeCell ref="BR28:BT28"/>
    <mergeCell ref="BF28:BH28"/>
    <mergeCell ref="AW27:AY27"/>
    <mergeCell ref="AZ27:BB27"/>
    <mergeCell ref="BC27:BE27"/>
    <mergeCell ref="Y28:AA28"/>
    <mergeCell ref="AB28:AD28"/>
    <mergeCell ref="AE28:AG28"/>
    <mergeCell ref="AH28:AJ28"/>
    <mergeCell ref="AK28:AM28"/>
    <mergeCell ref="AN28:AP28"/>
    <mergeCell ref="AW28:AY28"/>
    <mergeCell ref="AZ28:BB28"/>
    <mergeCell ref="BC28:BE28"/>
    <mergeCell ref="Y14:AA15"/>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28:L28"/>
    <mergeCell ref="M28:P28"/>
    <mergeCell ref="Q28:R28"/>
    <mergeCell ref="S28:U28"/>
    <mergeCell ref="V28:X28"/>
    <mergeCell ref="AT27:AV27"/>
    <mergeCell ref="BU29:BW29"/>
    <mergeCell ref="BX29:BY29"/>
    <mergeCell ref="AW29:AY29"/>
    <mergeCell ref="AZ29:BB29"/>
    <mergeCell ref="BC29:BE29"/>
    <mergeCell ref="BF29:BH29"/>
    <mergeCell ref="G30:R30"/>
    <mergeCell ref="S30:AA30"/>
    <mergeCell ref="AB30:AJ30"/>
    <mergeCell ref="AK30:AS30"/>
    <mergeCell ref="AT30:BB30"/>
    <mergeCell ref="BC30:BK30"/>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61"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4"/>
  <sheetViews>
    <sheetView view="pageBreakPreview" zoomScaleNormal="100" zoomScaleSheetLayoutView="100" workbookViewId="0">
      <selection activeCell="C5" sqref="C5:G5"/>
    </sheetView>
  </sheetViews>
  <sheetFormatPr defaultRowHeight="13.2"/>
  <cols>
    <col min="1" max="1" width="1.33203125" style="332" customWidth="1"/>
    <col min="2" max="2" width="26.88671875" style="332" customWidth="1"/>
    <col min="3" max="3" width="4.44140625" style="332" customWidth="1"/>
    <col min="4" max="6" width="22.33203125" style="332" customWidth="1"/>
    <col min="7" max="7" width="3.44140625" style="332" customWidth="1"/>
    <col min="8" max="8" width="1.88671875" style="332" customWidth="1"/>
    <col min="9" max="16384" width="8.88671875" style="332"/>
  </cols>
  <sheetData>
    <row r="1" spans="1:8" ht="20.100000000000001" customHeight="1">
      <c r="A1" s="31"/>
      <c r="F1" s="770"/>
      <c r="G1" s="771" t="s">
        <v>303</v>
      </c>
    </row>
    <row r="2" spans="1:8" ht="12" customHeight="1">
      <c r="A2" s="31"/>
      <c r="F2" s="616"/>
      <c r="G2" s="616"/>
    </row>
    <row r="3" spans="1:8" ht="20.100000000000001" customHeight="1">
      <c r="A3" s="1950" t="s">
        <v>712</v>
      </c>
      <c r="B3" s="1950"/>
      <c r="C3" s="1950"/>
      <c r="D3" s="1950"/>
      <c r="E3" s="1950"/>
      <c r="F3" s="1950"/>
      <c r="G3" s="1950"/>
      <c r="H3" s="1950"/>
    </row>
    <row r="4" spans="1:8" ht="12" customHeight="1">
      <c r="A4" s="615"/>
      <c r="B4" s="615"/>
      <c r="C4" s="615"/>
      <c r="D4" s="615"/>
      <c r="E4" s="615"/>
      <c r="F4" s="615"/>
      <c r="G4" s="615"/>
    </row>
    <row r="5" spans="1:8" ht="30" customHeight="1">
      <c r="A5" s="615"/>
      <c r="B5" s="614" t="s">
        <v>301</v>
      </c>
      <c r="C5" s="1952"/>
      <c r="D5" s="1953"/>
      <c r="E5" s="1953"/>
      <c r="F5" s="1953"/>
      <c r="G5" s="1954"/>
    </row>
    <row r="6" spans="1:8" ht="30" customHeight="1">
      <c r="B6" s="613" t="s">
        <v>13</v>
      </c>
      <c r="C6" s="1955" t="s">
        <v>711</v>
      </c>
      <c r="D6" s="1955"/>
      <c r="E6" s="1955"/>
      <c r="F6" s="1955"/>
      <c r="G6" s="1956"/>
    </row>
    <row r="7" spans="1:8" ht="15" customHeight="1">
      <c r="B7" s="1957" t="s">
        <v>710</v>
      </c>
      <c r="C7" s="612"/>
      <c r="D7" s="605"/>
      <c r="E7" s="605"/>
      <c r="F7" s="605"/>
      <c r="G7" s="611"/>
    </row>
    <row r="8" spans="1:8" ht="30" customHeight="1">
      <c r="B8" s="1958"/>
      <c r="C8" s="609"/>
      <c r="D8" s="610" t="s">
        <v>709</v>
      </c>
      <c r="E8" s="608" t="s">
        <v>125</v>
      </c>
      <c r="F8" s="608" t="s">
        <v>126</v>
      </c>
      <c r="G8" s="607"/>
    </row>
    <row r="9" spans="1:8" ht="30" customHeight="1">
      <c r="B9" s="1958"/>
      <c r="C9" s="609"/>
      <c r="D9" s="772"/>
      <c r="E9" s="772"/>
      <c r="F9" s="773" t="s">
        <v>127</v>
      </c>
      <c r="G9" s="607"/>
    </row>
    <row r="10" spans="1:8" ht="30" customHeight="1">
      <c r="B10" s="1958"/>
      <c r="C10" s="609"/>
      <c r="D10" s="772"/>
      <c r="E10" s="772"/>
      <c r="F10" s="773" t="s">
        <v>127</v>
      </c>
      <c r="G10" s="607"/>
    </row>
    <row r="11" spans="1:8" ht="30" customHeight="1">
      <c r="B11" s="1958"/>
      <c r="C11" s="609"/>
      <c r="D11" s="772"/>
      <c r="E11" s="772"/>
      <c r="F11" s="773" t="s">
        <v>127</v>
      </c>
      <c r="G11" s="607"/>
    </row>
    <row r="12" spans="1:8" ht="30" customHeight="1">
      <c r="B12" s="1958"/>
      <c r="C12" s="609"/>
      <c r="D12" s="772"/>
      <c r="E12" s="772"/>
      <c r="F12" s="773" t="s">
        <v>127</v>
      </c>
      <c r="G12" s="607"/>
    </row>
    <row r="13" spans="1:8" ht="30" customHeight="1">
      <c r="B13" s="1958"/>
      <c r="C13" s="609"/>
      <c r="D13" s="772"/>
      <c r="E13" s="772"/>
      <c r="F13" s="773" t="s">
        <v>127</v>
      </c>
      <c r="G13" s="607"/>
    </row>
    <row r="14" spans="1:8" ht="30" customHeight="1">
      <c r="B14" s="1958"/>
      <c r="C14" s="609"/>
      <c r="D14" s="772"/>
      <c r="E14" s="772"/>
      <c r="F14" s="773" t="s">
        <v>127</v>
      </c>
      <c r="G14" s="607"/>
    </row>
    <row r="15" spans="1:8" ht="30" customHeight="1">
      <c r="B15" s="1958"/>
      <c r="C15" s="609"/>
      <c r="D15" s="772"/>
      <c r="E15" s="772"/>
      <c r="F15" s="773" t="s">
        <v>127</v>
      </c>
      <c r="G15" s="607"/>
    </row>
    <row r="16" spans="1:8" ht="30" customHeight="1">
      <c r="B16" s="1958"/>
      <c r="C16" s="609"/>
      <c r="D16" s="772"/>
      <c r="E16" s="772"/>
      <c r="F16" s="773" t="s">
        <v>127</v>
      </c>
      <c r="G16" s="607"/>
    </row>
    <row r="17" spans="2:8" ht="30" customHeight="1">
      <c r="B17" s="1958"/>
      <c r="C17" s="609"/>
      <c r="D17" s="772"/>
      <c r="E17" s="772"/>
      <c r="F17" s="773" t="s">
        <v>127</v>
      </c>
      <c r="G17" s="607"/>
    </row>
    <row r="18" spans="2:8" ht="30" customHeight="1">
      <c r="B18" s="1958"/>
      <c r="C18" s="609"/>
      <c r="D18" s="772"/>
      <c r="E18" s="772"/>
      <c r="F18" s="773" t="s">
        <v>127</v>
      </c>
      <c r="G18" s="607"/>
    </row>
    <row r="19" spans="2:8" ht="15" customHeight="1">
      <c r="B19" s="1959"/>
      <c r="C19" s="606"/>
      <c r="D19" s="605"/>
      <c r="E19" s="605"/>
      <c r="F19" s="605"/>
      <c r="G19" s="604"/>
    </row>
    <row r="20" spans="2:8" ht="20.100000000000001" customHeight="1">
      <c r="B20" s="603" t="s">
        <v>708</v>
      </c>
      <c r="C20" s="602"/>
      <c r="D20" s="601"/>
      <c r="E20" s="601"/>
      <c r="F20" s="601"/>
      <c r="G20" s="601"/>
    </row>
    <row r="21" spans="2:8" ht="20.100000000000001" customHeight="1">
      <c r="B21" s="600" t="s">
        <v>707</v>
      </c>
      <c r="C21" s="600"/>
      <c r="D21" s="600"/>
      <c r="E21" s="600"/>
      <c r="F21" s="600"/>
      <c r="G21" s="600"/>
      <c r="H21" s="29"/>
    </row>
    <row r="22" spans="2:8" ht="45" customHeight="1">
      <c r="B22" s="1960" t="s">
        <v>706</v>
      </c>
      <c r="C22" s="1961"/>
      <c r="D22" s="1961"/>
      <c r="E22" s="1961"/>
      <c r="F22" s="1961"/>
      <c r="G22" s="1961"/>
      <c r="H22" s="29"/>
    </row>
    <row r="23" spans="2:8" ht="20.100000000000001" customHeight="1">
      <c r="B23" s="1373"/>
      <c r="C23" s="1951"/>
      <c r="D23" s="1951"/>
      <c r="E23" s="1951"/>
      <c r="F23" s="1951"/>
      <c r="G23" s="1951"/>
    </row>
    <row r="24" spans="2:8">
      <c r="B24" s="29"/>
    </row>
  </sheetData>
  <mergeCells count="6">
    <mergeCell ref="A3:H3"/>
    <mergeCell ref="B23:G23"/>
    <mergeCell ref="C5:G5"/>
    <mergeCell ref="C6:G6"/>
    <mergeCell ref="B7:B19"/>
    <mergeCell ref="B22:G22"/>
  </mergeCells>
  <phoneticPr fontId="2"/>
  <pageMargins left="0.7" right="0.7" top="0.75" bottom="0.75" header="0.3" footer="0.3"/>
  <pageSetup paperSize="9" scale="85"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18"/>
  <sheetViews>
    <sheetView view="pageBreakPreview" zoomScaleNormal="100" zoomScaleSheetLayoutView="100" workbookViewId="0">
      <selection activeCell="B5" sqref="B5:J5"/>
    </sheetView>
  </sheetViews>
  <sheetFormatPr defaultColWidth="9" defaultRowHeight="13.2"/>
  <cols>
    <col min="1" max="1" width="24.109375" style="617" customWidth="1"/>
    <col min="2" max="2" width="4" style="617" customWidth="1"/>
    <col min="3" max="3" width="15.21875" style="617" customWidth="1"/>
    <col min="4" max="4" width="8.33203125" style="617" customWidth="1"/>
    <col min="5" max="5" width="4.44140625" style="617" customWidth="1"/>
    <col min="6" max="6" width="8.33203125" style="617" customWidth="1"/>
    <col min="7" max="7" width="4.44140625" style="617" customWidth="1"/>
    <col min="8" max="8" width="10.77734375" style="617" customWidth="1"/>
    <col min="9" max="9" width="4.44140625" style="617" customWidth="1"/>
    <col min="10" max="10" width="3" style="617" customWidth="1"/>
    <col min="11" max="11" width="2" style="617" customWidth="1"/>
    <col min="12" max="16384" width="9" style="617"/>
  </cols>
  <sheetData>
    <row r="1" spans="1:11" ht="20.100000000000001" customHeight="1">
      <c r="A1" s="619"/>
      <c r="B1" s="619"/>
      <c r="C1" s="619"/>
      <c r="D1" s="619"/>
      <c r="E1" s="619"/>
      <c r="F1" s="619"/>
      <c r="G1" s="619"/>
      <c r="H1" s="1963" t="s">
        <v>303</v>
      </c>
      <c r="I1" s="1963"/>
      <c r="J1" s="1963"/>
      <c r="K1" s="651"/>
    </row>
    <row r="2" spans="1:11" ht="11.4" customHeight="1">
      <c r="A2" s="619"/>
      <c r="B2" s="619"/>
      <c r="C2" s="619"/>
      <c r="D2" s="619"/>
      <c r="E2" s="619"/>
      <c r="F2" s="619"/>
      <c r="G2" s="619"/>
      <c r="H2" s="650"/>
      <c r="I2" s="650"/>
      <c r="J2" s="650"/>
      <c r="K2" s="619"/>
    </row>
    <row r="3" spans="1:11" ht="20.100000000000001" customHeight="1">
      <c r="A3" s="1964" t="s">
        <v>716</v>
      </c>
      <c r="B3" s="1964"/>
      <c r="C3" s="1964"/>
      <c r="D3" s="1964"/>
      <c r="E3" s="1964"/>
      <c r="F3" s="1964"/>
      <c r="G3" s="1964"/>
      <c r="H3" s="1964"/>
      <c r="I3" s="1964"/>
      <c r="J3" s="1964"/>
      <c r="K3" s="619"/>
    </row>
    <row r="4" spans="1:11" ht="11.4" customHeight="1">
      <c r="A4" s="649"/>
      <c r="B4" s="649"/>
      <c r="C4" s="649"/>
      <c r="D4" s="649"/>
      <c r="E4" s="649"/>
      <c r="F4" s="649"/>
      <c r="G4" s="649"/>
      <c r="H4" s="649"/>
      <c r="I4" s="649"/>
      <c r="J4" s="649"/>
      <c r="K4" s="619"/>
    </row>
    <row r="5" spans="1:11" ht="39.9" customHeight="1">
      <c r="A5" s="648" t="s">
        <v>301</v>
      </c>
      <c r="B5" s="1952"/>
      <c r="C5" s="1953"/>
      <c r="D5" s="1953"/>
      <c r="E5" s="1953"/>
      <c r="F5" s="1953"/>
      <c r="G5" s="1953"/>
      <c r="H5" s="1953"/>
      <c r="I5" s="1953"/>
      <c r="J5" s="1954"/>
      <c r="K5" s="619"/>
    </row>
    <row r="6" spans="1:11" ht="39.9" customHeight="1">
      <c r="A6" s="647" t="s">
        <v>13</v>
      </c>
      <c r="B6" s="1965" t="s">
        <v>444</v>
      </c>
      <c r="C6" s="1966"/>
      <c r="D6" s="1966"/>
      <c r="E6" s="1966"/>
      <c r="F6" s="1966"/>
      <c r="G6" s="1966"/>
      <c r="H6" s="1966"/>
      <c r="I6" s="1966"/>
      <c r="J6" s="1967"/>
      <c r="K6" s="619"/>
    </row>
    <row r="7" spans="1:11" ht="19.5" customHeight="1">
      <c r="A7" s="1968" t="s">
        <v>715</v>
      </c>
      <c r="B7" s="629"/>
      <c r="C7" s="632"/>
      <c r="D7" s="632"/>
      <c r="E7" s="632"/>
      <c r="F7" s="632"/>
      <c r="G7" s="632"/>
      <c r="H7" s="632"/>
      <c r="I7" s="632"/>
      <c r="J7" s="646"/>
      <c r="K7" s="619"/>
    </row>
    <row r="8" spans="1:11" ht="33" customHeight="1">
      <c r="A8" s="1969"/>
      <c r="B8" s="645"/>
      <c r="C8" s="644"/>
      <c r="D8" s="1971" t="s">
        <v>128</v>
      </c>
      <c r="E8" s="1972"/>
      <c r="F8" s="1971" t="s">
        <v>129</v>
      </c>
      <c r="G8" s="1972"/>
      <c r="H8" s="1971" t="s">
        <v>130</v>
      </c>
      <c r="I8" s="1972"/>
      <c r="J8" s="641"/>
      <c r="K8" s="619"/>
    </row>
    <row r="9" spans="1:11" ht="33" customHeight="1" thickBot="1">
      <c r="A9" s="1969"/>
      <c r="B9" s="645"/>
      <c r="C9" s="644" t="s">
        <v>131</v>
      </c>
      <c r="D9" s="774"/>
      <c r="E9" s="638" t="s">
        <v>132</v>
      </c>
      <c r="F9" s="776"/>
      <c r="G9" s="638" t="s">
        <v>132</v>
      </c>
      <c r="H9" s="643">
        <f>D9+F9</f>
        <v>0</v>
      </c>
      <c r="I9" s="642" t="s">
        <v>132</v>
      </c>
      <c r="J9" s="641"/>
      <c r="K9" s="619"/>
    </row>
    <row r="10" spans="1:11" ht="33" customHeight="1" thickTop="1" thickBot="1">
      <c r="A10" s="1969"/>
      <c r="B10" s="640"/>
      <c r="C10" s="639" t="s">
        <v>133</v>
      </c>
      <c r="D10" s="775"/>
      <c r="E10" s="638" t="s">
        <v>132</v>
      </c>
      <c r="F10" s="776"/>
      <c r="G10" s="637" t="s">
        <v>132</v>
      </c>
      <c r="H10" s="636">
        <f>D10+F10</f>
        <v>0</v>
      </c>
      <c r="I10" s="635" t="s">
        <v>132</v>
      </c>
      <c r="J10" s="634"/>
      <c r="K10" s="619"/>
    </row>
    <row r="11" spans="1:11" ht="19.5" customHeight="1" thickTop="1">
      <c r="A11" s="1970"/>
      <c r="B11" s="633"/>
      <c r="C11" s="632"/>
      <c r="D11" s="632"/>
      <c r="E11" s="632"/>
      <c r="F11" s="632"/>
      <c r="G11" s="632"/>
      <c r="H11" s="631"/>
      <c r="I11" s="631"/>
      <c r="J11" s="630"/>
      <c r="K11" s="619"/>
    </row>
    <row r="12" spans="1:11" ht="17.25" customHeight="1">
      <c r="A12" s="1968" t="s">
        <v>714</v>
      </c>
      <c r="B12" s="629"/>
      <c r="C12" s="628"/>
      <c r="D12" s="628"/>
      <c r="E12" s="628"/>
      <c r="F12" s="628"/>
      <c r="G12" s="628"/>
      <c r="H12" s="628"/>
      <c r="I12" s="628"/>
      <c r="J12" s="627"/>
      <c r="K12" s="619"/>
    </row>
    <row r="13" spans="1:11" ht="42" customHeight="1">
      <c r="A13" s="1969"/>
      <c r="B13" s="626" t="s">
        <v>134</v>
      </c>
      <c r="C13" s="619" t="s">
        <v>135</v>
      </c>
      <c r="D13" s="619"/>
      <c r="E13" s="619"/>
      <c r="F13" s="619"/>
      <c r="G13" s="1965"/>
      <c r="H13" s="1967"/>
      <c r="I13" s="619" t="s">
        <v>3</v>
      </c>
      <c r="J13" s="625"/>
      <c r="K13" s="619"/>
    </row>
    <row r="14" spans="1:11" ht="17.25" customHeight="1">
      <c r="A14" s="1970"/>
      <c r="B14" s="624"/>
      <c r="C14" s="623"/>
      <c r="D14" s="623"/>
      <c r="E14" s="623"/>
      <c r="F14" s="623"/>
      <c r="G14" s="623"/>
      <c r="H14" s="623"/>
      <c r="I14" s="623"/>
      <c r="J14" s="622"/>
      <c r="K14" s="619"/>
    </row>
    <row r="15" spans="1:11">
      <c r="A15" s="621"/>
      <c r="B15" s="621"/>
      <c r="C15" s="621"/>
      <c r="D15" s="621"/>
      <c r="E15" s="621"/>
      <c r="F15" s="621"/>
      <c r="G15" s="621"/>
      <c r="H15" s="621"/>
      <c r="I15" s="621"/>
      <c r="J15" s="621"/>
      <c r="K15" s="619"/>
    </row>
    <row r="16" spans="1:11" ht="27.75" customHeight="1">
      <c r="A16" s="1962" t="s">
        <v>713</v>
      </c>
      <c r="B16" s="1962"/>
      <c r="C16" s="1962"/>
      <c r="D16" s="1962"/>
      <c r="E16" s="1962"/>
      <c r="F16" s="1962"/>
      <c r="G16" s="1962"/>
      <c r="H16" s="1962"/>
      <c r="I16" s="1962"/>
      <c r="J16" s="1962"/>
      <c r="K16" s="620"/>
    </row>
    <row r="17" spans="1:11" ht="7.5" customHeight="1">
      <c r="A17" s="1962"/>
      <c r="B17" s="1962"/>
      <c r="C17" s="1962"/>
      <c r="D17" s="1962"/>
      <c r="E17" s="1962"/>
      <c r="F17" s="1962"/>
      <c r="G17" s="1962"/>
      <c r="H17" s="1962"/>
      <c r="I17" s="1962"/>
      <c r="J17" s="1962"/>
      <c r="K17" s="619"/>
    </row>
    <row r="18" spans="1:11">
      <c r="A18" s="618"/>
    </row>
  </sheetData>
  <mergeCells count="12">
    <mergeCell ref="A17:J17"/>
    <mergeCell ref="H1:J1"/>
    <mergeCell ref="A3:J3"/>
    <mergeCell ref="B5:J5"/>
    <mergeCell ref="B6:J6"/>
    <mergeCell ref="A7:A11"/>
    <mergeCell ref="D8:E8"/>
    <mergeCell ref="F8:G8"/>
    <mergeCell ref="H8:I8"/>
    <mergeCell ref="A12:A14"/>
    <mergeCell ref="G13:H13"/>
    <mergeCell ref="A16:J16"/>
  </mergeCells>
  <phoneticPr fontId="2"/>
  <printOptions horizontalCentered="1"/>
  <pageMargins left="0.78740157480314965" right="0" top="0" bottom="0" header="0" footer="0"/>
  <pageSetup paperSize="9" orientation="portrait" verticalDpi="0" r:id="rId1"/>
  <headerFooter alignWithMargins="0"/>
  <rowBreaks count="1" manualBreakCount="1">
    <brk id="4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I37"/>
  <sheetViews>
    <sheetView view="pageBreakPreview" zoomScaleNormal="86" zoomScaleSheetLayoutView="100" workbookViewId="0">
      <selection activeCell="B5" sqref="B5:I5"/>
    </sheetView>
  </sheetViews>
  <sheetFormatPr defaultRowHeight="13.2"/>
  <cols>
    <col min="1" max="1" width="18.21875" style="652" customWidth="1"/>
    <col min="2" max="2" width="17.21875" style="652" customWidth="1"/>
    <col min="3" max="3" width="18" style="652" customWidth="1"/>
    <col min="4" max="4" width="11.5546875" style="652" customWidth="1"/>
    <col min="5" max="5" width="5.109375" style="652" customWidth="1"/>
    <col min="6" max="6" width="8.77734375" style="652" customWidth="1"/>
    <col min="7" max="7" width="16.33203125" style="652" customWidth="1"/>
    <col min="8" max="9" width="16.109375" style="652" customWidth="1"/>
    <col min="10" max="16384" width="8.88671875" style="652"/>
  </cols>
  <sheetData>
    <row r="1" spans="1:9" ht="18.75" customHeight="1">
      <c r="H1" s="1973" t="s">
        <v>745</v>
      </c>
      <c r="I1" s="1973"/>
    </row>
    <row r="2" spans="1:9" s="670" customFormat="1" ht="10.8" customHeight="1"/>
    <row r="3" spans="1:9" ht="19.2" customHeight="1">
      <c r="A3" s="1977" t="s">
        <v>744</v>
      </c>
      <c r="B3" s="1977"/>
      <c r="C3" s="1977"/>
      <c r="D3" s="1977"/>
      <c r="E3" s="1977"/>
      <c r="F3" s="1977"/>
      <c r="G3" s="1977"/>
      <c r="H3" s="1977"/>
      <c r="I3" s="1977"/>
    </row>
    <row r="4" spans="1:9" ht="10.8" customHeight="1" thickBot="1"/>
    <row r="5" spans="1:9" ht="36.75" customHeight="1">
      <c r="A5" s="669" t="s">
        <v>7</v>
      </c>
      <c r="B5" s="1978"/>
      <c r="C5" s="1979"/>
      <c r="D5" s="1979"/>
      <c r="E5" s="1979"/>
      <c r="F5" s="1979"/>
      <c r="G5" s="1979"/>
      <c r="H5" s="1979"/>
      <c r="I5" s="1980"/>
    </row>
    <row r="6" spans="1:9" ht="36.75" customHeight="1" thickBot="1">
      <c r="A6" s="668" t="s">
        <v>8</v>
      </c>
      <c r="B6" s="1981" t="s">
        <v>494</v>
      </c>
      <c r="C6" s="1982"/>
      <c r="D6" s="1982"/>
      <c r="E6" s="1982"/>
      <c r="F6" s="1982"/>
      <c r="G6" s="1982"/>
      <c r="H6" s="1982"/>
      <c r="I6" s="1983"/>
    </row>
    <row r="7" spans="1:9" ht="9.6" customHeight="1">
      <c r="A7" s="653"/>
      <c r="B7" s="653"/>
      <c r="C7" s="653"/>
      <c r="D7" s="653"/>
      <c r="E7" s="653"/>
      <c r="F7" s="653"/>
      <c r="G7" s="653"/>
      <c r="H7" s="653"/>
      <c r="I7" s="653"/>
    </row>
    <row r="8" spans="1:9" ht="16.5" customHeight="1" thickBot="1">
      <c r="A8" s="653" t="s">
        <v>743</v>
      </c>
      <c r="B8" s="653"/>
      <c r="C8" s="653"/>
      <c r="D8" s="653"/>
      <c r="E8" s="653"/>
      <c r="F8" s="653"/>
      <c r="G8" s="653"/>
      <c r="H8" s="653"/>
      <c r="I8" s="653"/>
    </row>
    <row r="9" spans="1:9" ht="94.8" customHeight="1">
      <c r="A9" s="1997" t="s">
        <v>742</v>
      </c>
      <c r="B9" s="1998"/>
      <c r="C9" s="1998"/>
      <c r="D9" s="1998"/>
      <c r="E9" s="1998"/>
      <c r="F9" s="1998"/>
      <c r="G9" s="1998"/>
      <c r="H9" s="1998"/>
      <c r="I9" s="1999"/>
    </row>
    <row r="10" spans="1:9" ht="21" customHeight="1">
      <c r="A10" s="1984" t="s">
        <v>741</v>
      </c>
      <c r="B10" s="1987" t="s">
        <v>740</v>
      </c>
      <c r="C10" s="1988"/>
      <c r="D10" s="1989"/>
      <c r="E10" s="2024" t="s">
        <v>739</v>
      </c>
      <c r="F10" s="2027" t="s">
        <v>737</v>
      </c>
      <c r="G10" s="1301"/>
      <c r="H10" s="1301"/>
      <c r="I10" s="2028"/>
    </row>
    <row r="11" spans="1:9" ht="27.6" customHeight="1">
      <c r="A11" s="1985"/>
      <c r="B11" s="1990"/>
      <c r="C11" s="1991"/>
      <c r="D11" s="1992"/>
      <c r="E11" s="2025"/>
      <c r="F11" s="2029"/>
      <c r="G11" s="2030"/>
      <c r="H11" s="2030"/>
      <c r="I11" s="2031"/>
    </row>
    <row r="12" spans="1:9" ht="36.75" customHeight="1">
      <c r="A12" s="1985"/>
      <c r="B12" s="1990"/>
      <c r="C12" s="1991"/>
      <c r="D12" s="1992"/>
      <c r="E12" s="2025"/>
      <c r="F12" s="1976" t="s">
        <v>736</v>
      </c>
      <c r="G12" s="1976"/>
      <c r="H12" s="1306" t="s">
        <v>735</v>
      </c>
      <c r="I12" s="1996"/>
    </row>
    <row r="13" spans="1:9" ht="36.75" customHeight="1">
      <c r="A13" s="1985"/>
      <c r="B13" s="1990"/>
      <c r="C13" s="1991"/>
      <c r="D13" s="1992"/>
      <c r="E13" s="2025"/>
      <c r="F13" s="1976" t="s">
        <v>734</v>
      </c>
      <c r="G13" s="1976"/>
      <c r="H13" s="1306" t="s">
        <v>733</v>
      </c>
      <c r="I13" s="1996"/>
    </row>
    <row r="14" spans="1:9" ht="21" customHeight="1">
      <c r="A14" s="1985"/>
      <c r="B14" s="1990"/>
      <c r="C14" s="1991"/>
      <c r="D14" s="1992"/>
      <c r="E14" s="2024" t="s">
        <v>738</v>
      </c>
      <c r="F14" s="2027" t="s">
        <v>737</v>
      </c>
      <c r="G14" s="1301"/>
      <c r="H14" s="1301"/>
      <c r="I14" s="2028"/>
    </row>
    <row r="15" spans="1:9" ht="27.6" customHeight="1">
      <c r="A15" s="1985"/>
      <c r="B15" s="1990"/>
      <c r="C15" s="1991"/>
      <c r="D15" s="1992"/>
      <c r="E15" s="2025"/>
      <c r="F15" s="2029"/>
      <c r="G15" s="2030"/>
      <c r="H15" s="2030"/>
      <c r="I15" s="2031"/>
    </row>
    <row r="16" spans="1:9" ht="36.75" customHeight="1">
      <c r="A16" s="1985"/>
      <c r="B16" s="1990"/>
      <c r="C16" s="1991"/>
      <c r="D16" s="1992"/>
      <c r="E16" s="2025"/>
      <c r="F16" s="1976" t="s">
        <v>736</v>
      </c>
      <c r="G16" s="1976"/>
      <c r="H16" s="1306" t="s">
        <v>735</v>
      </c>
      <c r="I16" s="1996"/>
    </row>
    <row r="17" spans="1:9" ht="36.75" customHeight="1">
      <c r="A17" s="1986"/>
      <c r="B17" s="1993"/>
      <c r="C17" s="1994"/>
      <c r="D17" s="1995"/>
      <c r="E17" s="2026"/>
      <c r="F17" s="1976" t="s">
        <v>734</v>
      </c>
      <c r="G17" s="1976"/>
      <c r="H17" s="1306" t="s">
        <v>733</v>
      </c>
      <c r="I17" s="1996"/>
    </row>
    <row r="18" spans="1:9" ht="22.2" customHeight="1">
      <c r="A18" s="1974" t="s">
        <v>732</v>
      </c>
      <c r="B18" s="2032" t="s">
        <v>731</v>
      </c>
      <c r="C18" s="2033"/>
      <c r="D18" s="2034"/>
      <c r="E18" s="2038" t="s">
        <v>730</v>
      </c>
      <c r="F18" s="2033"/>
      <c r="G18" s="2033"/>
      <c r="H18" s="2039" t="s">
        <v>729</v>
      </c>
      <c r="I18" s="2040"/>
    </row>
    <row r="19" spans="1:9" ht="22.2" customHeight="1" thickBot="1">
      <c r="A19" s="1975"/>
      <c r="B19" s="2035"/>
      <c r="C19" s="2036"/>
      <c r="D19" s="2037"/>
      <c r="E19" s="2036"/>
      <c r="F19" s="2036"/>
      <c r="G19" s="2036"/>
      <c r="H19" s="2041"/>
      <c r="I19" s="2042"/>
    </row>
    <row r="20" spans="1:9" ht="30.75" customHeight="1" thickBot="1">
      <c r="A20" s="667" t="s">
        <v>728</v>
      </c>
      <c r="B20" s="653"/>
      <c r="C20" s="653"/>
      <c r="D20" s="666" t="str">
        <f t="array" ref="D20">IF(AND(2&gt;=H22:H24,8&lt;=H22:H24),"規定されている定員を超過しています。","")</f>
        <v/>
      </c>
      <c r="E20" s="666"/>
      <c r="F20" s="666"/>
      <c r="G20" s="666"/>
      <c r="H20" s="653"/>
      <c r="I20" s="653"/>
    </row>
    <row r="21" spans="1:9" ht="46.5" customHeight="1" thickBot="1">
      <c r="A21" s="2000"/>
      <c r="B21" s="2001"/>
      <c r="C21" s="2002" t="s">
        <v>727</v>
      </c>
      <c r="D21" s="2003"/>
      <c r="E21" s="2003"/>
      <c r="F21" s="2003"/>
      <c r="G21" s="2004"/>
      <c r="H21" s="665" t="s">
        <v>726</v>
      </c>
      <c r="I21" s="664" t="s">
        <v>725</v>
      </c>
    </row>
    <row r="22" spans="1:9" ht="29.25" customHeight="1">
      <c r="A22" s="2005" t="s">
        <v>724</v>
      </c>
      <c r="B22" s="663" t="s">
        <v>721</v>
      </c>
      <c r="C22" s="2008"/>
      <c r="D22" s="2009"/>
      <c r="E22" s="2009"/>
      <c r="F22" s="2009"/>
      <c r="G22" s="2010"/>
      <c r="H22" s="662"/>
      <c r="I22" s="781"/>
    </row>
    <row r="23" spans="1:9" ht="29.25" customHeight="1">
      <c r="A23" s="2006"/>
      <c r="B23" s="661" t="s">
        <v>720</v>
      </c>
      <c r="C23" s="2011"/>
      <c r="D23" s="2012"/>
      <c r="E23" s="2012"/>
      <c r="F23" s="2012"/>
      <c r="G23" s="2013"/>
      <c r="H23" s="777"/>
      <c r="I23" s="778"/>
    </row>
    <row r="24" spans="1:9" ht="29.25" customHeight="1" thickBot="1">
      <c r="A24" s="2006"/>
      <c r="B24" s="660" t="s">
        <v>719</v>
      </c>
      <c r="C24" s="2014"/>
      <c r="D24" s="2015"/>
      <c r="E24" s="2015"/>
      <c r="F24" s="2015"/>
      <c r="G24" s="2016"/>
      <c r="H24" s="779"/>
      <c r="I24" s="780"/>
    </row>
    <row r="25" spans="1:9" ht="29.25" customHeight="1" thickBot="1">
      <c r="A25" s="2007"/>
      <c r="B25" s="2017" t="s">
        <v>718</v>
      </c>
      <c r="C25" s="2017"/>
      <c r="D25" s="2017"/>
      <c r="E25" s="2017"/>
      <c r="F25" s="2017"/>
      <c r="G25" s="2017"/>
      <c r="H25" s="659">
        <f>SUM(H22:H24)</f>
        <v>0</v>
      </c>
      <c r="I25" s="658">
        <f>SUM(I22:I24)</f>
        <v>0</v>
      </c>
    </row>
    <row r="26" spans="1:9" ht="19.95" customHeight="1" thickBot="1">
      <c r="A26" s="657"/>
      <c r="B26" s="657"/>
      <c r="C26" s="656"/>
      <c r="D26" s="656"/>
      <c r="E26" s="656"/>
      <c r="F26" s="656"/>
      <c r="G26" s="656"/>
      <c r="H26" s="655" t="str">
        <f>(IF(OR(H25&lt;=1,H25&gt;=8),"↑住居の定員が規定の定員数を満たしていません。",""))</f>
        <v>↑住居の定員が規定の定員数を満たしていません。</v>
      </c>
      <c r="I26" s="654"/>
    </row>
    <row r="27" spans="1:9" ht="29.25" customHeight="1">
      <c r="A27" s="2005" t="s">
        <v>723</v>
      </c>
      <c r="B27" s="663" t="s">
        <v>721</v>
      </c>
      <c r="C27" s="2008"/>
      <c r="D27" s="2009"/>
      <c r="E27" s="2009"/>
      <c r="F27" s="2009"/>
      <c r="G27" s="2010"/>
      <c r="H27" s="662"/>
      <c r="I27" s="781"/>
    </row>
    <row r="28" spans="1:9" ht="29.25" customHeight="1">
      <c r="A28" s="2006"/>
      <c r="B28" s="661" t="s">
        <v>720</v>
      </c>
      <c r="C28" s="2011"/>
      <c r="D28" s="2012"/>
      <c r="E28" s="2012"/>
      <c r="F28" s="2012"/>
      <c r="G28" s="2013"/>
      <c r="H28" s="777"/>
      <c r="I28" s="778"/>
    </row>
    <row r="29" spans="1:9" ht="29.25" customHeight="1" thickBot="1">
      <c r="A29" s="2006"/>
      <c r="B29" s="660" t="s">
        <v>719</v>
      </c>
      <c r="C29" s="2014"/>
      <c r="D29" s="2015"/>
      <c r="E29" s="2015"/>
      <c r="F29" s="2015"/>
      <c r="G29" s="2016"/>
      <c r="H29" s="779"/>
      <c r="I29" s="780"/>
    </row>
    <row r="30" spans="1:9" ht="29.25" customHeight="1" thickBot="1">
      <c r="A30" s="2007"/>
      <c r="B30" s="2017" t="s">
        <v>718</v>
      </c>
      <c r="C30" s="2017"/>
      <c r="D30" s="2017"/>
      <c r="E30" s="2017"/>
      <c r="F30" s="2017"/>
      <c r="G30" s="2017"/>
      <c r="H30" s="659">
        <f>SUM(H27:H29)</f>
        <v>0</v>
      </c>
      <c r="I30" s="658">
        <f>SUM(I27:I29)</f>
        <v>0</v>
      </c>
    </row>
    <row r="31" spans="1:9" ht="19.95" customHeight="1" thickBot="1">
      <c r="A31" s="657"/>
      <c r="B31" s="657"/>
      <c r="C31" s="656"/>
      <c r="D31" s="656"/>
      <c r="E31" s="656"/>
      <c r="F31" s="656"/>
      <c r="G31" s="656"/>
      <c r="H31" s="655" t="str">
        <f>(IF(OR(H30&lt;=1,H30&gt;=8),"↑住居の定員が規定の定員数を満たしていません。",""))</f>
        <v>↑住居の定員が規定の定員数を満たしていません。</v>
      </c>
      <c r="I31" s="654"/>
    </row>
    <row r="32" spans="1:9" ht="29.25" customHeight="1">
      <c r="A32" s="2005" t="s">
        <v>722</v>
      </c>
      <c r="B32" s="663" t="s">
        <v>721</v>
      </c>
      <c r="C32" s="2018"/>
      <c r="D32" s="2019"/>
      <c r="E32" s="2019"/>
      <c r="F32" s="2019"/>
      <c r="G32" s="2019"/>
      <c r="H32" s="662"/>
      <c r="I32" s="781"/>
    </row>
    <row r="33" spans="1:9" ht="29.25" customHeight="1">
      <c r="A33" s="2006"/>
      <c r="B33" s="661" t="s">
        <v>720</v>
      </c>
      <c r="C33" s="2020"/>
      <c r="D33" s="2021"/>
      <c r="E33" s="2021"/>
      <c r="F33" s="2021"/>
      <c r="G33" s="2021"/>
      <c r="H33" s="777"/>
      <c r="I33" s="778"/>
    </row>
    <row r="34" spans="1:9" ht="29.25" customHeight="1" thickBot="1">
      <c r="A34" s="2006"/>
      <c r="B34" s="660" t="s">
        <v>719</v>
      </c>
      <c r="C34" s="2022"/>
      <c r="D34" s="2023"/>
      <c r="E34" s="2023"/>
      <c r="F34" s="2023"/>
      <c r="G34" s="2023"/>
      <c r="H34" s="779"/>
      <c r="I34" s="780"/>
    </row>
    <row r="35" spans="1:9" ht="29.25" customHeight="1" thickBot="1">
      <c r="A35" s="2007"/>
      <c r="B35" s="2017" t="s">
        <v>718</v>
      </c>
      <c r="C35" s="2017"/>
      <c r="D35" s="2017"/>
      <c r="E35" s="2017"/>
      <c r="F35" s="2017"/>
      <c r="G35" s="2017"/>
      <c r="H35" s="659">
        <f>SUM(H32:H34)</f>
        <v>0</v>
      </c>
      <c r="I35" s="658">
        <f>SUM(I32:I34)</f>
        <v>0</v>
      </c>
    </row>
    <row r="36" spans="1:9" ht="19.95" customHeight="1">
      <c r="A36" s="657"/>
      <c r="B36" s="657"/>
      <c r="C36" s="656"/>
      <c r="D36" s="656"/>
      <c r="E36" s="656"/>
      <c r="F36" s="656"/>
      <c r="G36" s="656"/>
      <c r="H36" s="655" t="str">
        <f>(IF(OR(H35&lt;=1,H35&gt;=8),"↑住居の定員が規定の定員数を満たしていません。",""))</f>
        <v>↑住居の定員が規定の定員数を満たしていません。</v>
      </c>
      <c r="I36" s="654"/>
    </row>
    <row r="37" spans="1:9" ht="14.4">
      <c r="A37" s="653" t="s">
        <v>717</v>
      </c>
      <c r="B37" s="653"/>
      <c r="C37" s="653"/>
      <c r="D37" s="653"/>
      <c r="E37" s="653"/>
      <c r="F37" s="653"/>
      <c r="G37" s="653"/>
      <c r="H37" s="653"/>
      <c r="I37" s="653"/>
    </row>
  </sheetData>
  <mergeCells count="42">
    <mergeCell ref="B18:D19"/>
    <mergeCell ref="E18:G19"/>
    <mergeCell ref="H18:I19"/>
    <mergeCell ref="H17:I17"/>
    <mergeCell ref="F12:G12"/>
    <mergeCell ref="F16:G16"/>
    <mergeCell ref="F17:G17"/>
    <mergeCell ref="F14:I14"/>
    <mergeCell ref="F15:I15"/>
    <mergeCell ref="A27:A30"/>
    <mergeCell ref="C27:G27"/>
    <mergeCell ref="C28:G28"/>
    <mergeCell ref="C29:G29"/>
    <mergeCell ref="B30:G30"/>
    <mergeCell ref="A32:A35"/>
    <mergeCell ref="C32:G32"/>
    <mergeCell ref="C33:G33"/>
    <mergeCell ref="C34:G34"/>
    <mergeCell ref="B35:G35"/>
    <mergeCell ref="A21:B21"/>
    <mergeCell ref="C21:G21"/>
    <mergeCell ref="A22:A25"/>
    <mergeCell ref="C22:G22"/>
    <mergeCell ref="C23:G23"/>
    <mergeCell ref="C24:G24"/>
    <mergeCell ref="B25:G25"/>
    <mergeCell ref="H1:I1"/>
    <mergeCell ref="A18:A19"/>
    <mergeCell ref="F13:G13"/>
    <mergeCell ref="A3:I3"/>
    <mergeCell ref="B5:I5"/>
    <mergeCell ref="B6:I6"/>
    <mergeCell ref="A10:A17"/>
    <mergeCell ref="B10:D17"/>
    <mergeCell ref="H13:I13"/>
    <mergeCell ref="A9:I9"/>
    <mergeCell ref="E10:E13"/>
    <mergeCell ref="E14:E17"/>
    <mergeCell ref="H12:I12"/>
    <mergeCell ref="H16:I16"/>
    <mergeCell ref="F10:I10"/>
    <mergeCell ref="F11:I11"/>
  </mergeCells>
  <phoneticPr fontId="2"/>
  <conditionalFormatting sqref="H22">
    <cfRule type="cellIs" dxfId="90" priority="3" operator="notBetween">
      <formula>2</formula>
      <formula>7</formula>
    </cfRule>
  </conditionalFormatting>
  <conditionalFormatting sqref="H27">
    <cfRule type="cellIs" dxfId="89" priority="2" operator="notBetween">
      <formula>2</formula>
      <formula>7</formula>
    </cfRule>
  </conditionalFormatting>
  <conditionalFormatting sqref="H32">
    <cfRule type="cellIs" dxfId="88" priority="1" operator="notBetween">
      <formula>2</formula>
      <formula>7</formula>
    </cfRule>
  </conditionalFormatting>
  <pageMargins left="0.75" right="0.75" top="1" bottom="1" header="0.51200000000000001" footer="0.51200000000000001"/>
  <pageSetup paperSize="9" scale="69" orientation="portrait" verticalDpi="0" r:id="rId1"/>
  <headerFooter alignWithMargins="0"/>
  <rowBreaks count="1" manualBreakCount="1">
    <brk id="1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BE57"/>
  <sheetViews>
    <sheetView view="pageBreakPreview" zoomScale="115" zoomScaleNormal="115" zoomScaleSheetLayoutView="115" workbookViewId="0">
      <selection activeCell="L7" sqref="L7:AD7"/>
    </sheetView>
  </sheetViews>
  <sheetFormatPr defaultColWidth="8.88671875" defaultRowHeight="12"/>
  <cols>
    <col min="1" max="56" width="1.77734375" style="466" customWidth="1"/>
    <col min="57" max="59" width="8.88671875" style="466" customWidth="1"/>
    <col min="60" max="16384" width="8.88671875" style="466"/>
  </cols>
  <sheetData>
    <row r="1" spans="1:56" ht="13.95" customHeight="1">
      <c r="A1" s="585" t="s">
        <v>775</v>
      </c>
    </row>
    <row r="2" spans="1:56" ht="13.95" customHeight="1">
      <c r="AP2" s="1654" t="s">
        <v>704</v>
      </c>
      <c r="AQ2" s="1654"/>
      <c r="AR2" s="1654"/>
      <c r="AS2" s="1949"/>
      <c r="AT2" s="1949"/>
      <c r="AU2" s="1654" t="s">
        <v>703</v>
      </c>
      <c r="AV2" s="1654"/>
      <c r="AW2" s="1949"/>
      <c r="AX2" s="1949"/>
      <c r="AY2" s="1654" t="s">
        <v>702</v>
      </c>
      <c r="AZ2" s="1654"/>
      <c r="BA2" s="1949"/>
      <c r="BB2" s="1949"/>
      <c r="BC2" s="1654" t="s">
        <v>673</v>
      </c>
      <c r="BD2" s="1654"/>
    </row>
    <row r="3" spans="1:56" ht="13.95" customHeight="1"/>
    <row r="4" spans="1:56" ht="13.95" customHeight="1">
      <c r="Q4" s="466" t="s">
        <v>665</v>
      </c>
    </row>
    <row r="5" spans="1:56" ht="13.95" customHeight="1"/>
    <row r="6" spans="1:56" ht="13.95" customHeight="1">
      <c r="C6" s="466" t="s">
        <v>701</v>
      </c>
      <c r="AI6" s="466" t="s">
        <v>700</v>
      </c>
    </row>
    <row r="7" spans="1:56" ht="13.95" customHeight="1">
      <c r="E7" s="1886" t="s">
        <v>699</v>
      </c>
      <c r="F7" s="1886"/>
      <c r="G7" s="1886"/>
      <c r="H7" s="1886"/>
      <c r="I7" s="1886"/>
      <c r="J7" s="1886"/>
      <c r="K7" s="1886"/>
      <c r="L7" s="1943"/>
      <c r="M7" s="1943"/>
      <c r="N7" s="1943"/>
      <c r="O7" s="1943"/>
      <c r="P7" s="1943"/>
      <c r="Q7" s="1943"/>
      <c r="R7" s="1943"/>
      <c r="S7" s="1943"/>
      <c r="T7" s="1943"/>
      <c r="U7" s="1943"/>
      <c r="V7" s="1943"/>
      <c r="W7" s="1943"/>
      <c r="X7" s="1943"/>
      <c r="Y7" s="1943"/>
      <c r="Z7" s="1943"/>
      <c r="AA7" s="1943"/>
      <c r="AB7" s="1943"/>
      <c r="AC7" s="1943"/>
      <c r="AD7" s="1943"/>
      <c r="AK7" s="1939"/>
      <c r="AL7" s="1939"/>
      <c r="AM7" s="1939"/>
      <c r="AN7" s="1886" t="s">
        <v>698</v>
      </c>
      <c r="AO7" s="1886"/>
      <c r="AP7" s="1886"/>
      <c r="AQ7" s="1886"/>
      <c r="AR7" s="1886"/>
      <c r="AS7" s="1886"/>
      <c r="AT7" s="1886"/>
      <c r="AU7" s="1886"/>
      <c r="AV7" s="1886"/>
      <c r="AW7" s="1886"/>
      <c r="AX7" s="1886"/>
      <c r="AY7" s="1886"/>
    </row>
    <row r="8" spans="1:56" ht="13.95" customHeight="1">
      <c r="E8" s="1886" t="s">
        <v>697</v>
      </c>
      <c r="F8" s="1886"/>
      <c r="G8" s="1886"/>
      <c r="H8" s="1886"/>
      <c r="I8" s="1886"/>
      <c r="J8" s="1886"/>
      <c r="K8" s="1886"/>
      <c r="L8" s="1943"/>
      <c r="M8" s="1943"/>
      <c r="N8" s="1943"/>
      <c r="O8" s="1943"/>
      <c r="P8" s="1943"/>
      <c r="Q8" s="1943"/>
      <c r="R8" s="1943"/>
      <c r="S8" s="1943"/>
      <c r="T8" s="1943"/>
      <c r="U8" s="1943"/>
      <c r="V8" s="1943"/>
      <c r="W8" s="1943"/>
      <c r="X8" s="1943"/>
      <c r="Y8" s="1943"/>
      <c r="Z8" s="1943"/>
      <c r="AA8" s="1943"/>
      <c r="AB8" s="1943"/>
      <c r="AC8" s="1943"/>
      <c r="AD8" s="1943"/>
      <c r="AK8" s="1939"/>
      <c r="AL8" s="1939"/>
      <c r="AM8" s="1939"/>
      <c r="AN8" s="1886" t="s">
        <v>696</v>
      </c>
      <c r="AO8" s="1886"/>
      <c r="AP8" s="1886"/>
      <c r="AQ8" s="1886"/>
      <c r="AR8" s="1886"/>
      <c r="AS8" s="1886"/>
      <c r="AT8" s="1886"/>
      <c r="AU8" s="1886"/>
      <c r="AV8" s="1886"/>
      <c r="AW8" s="1886"/>
      <c r="AX8" s="1886"/>
      <c r="AY8" s="1886"/>
    </row>
    <row r="9" spans="1:56" ht="13.95" customHeight="1">
      <c r="E9" s="1886" t="s">
        <v>649</v>
      </c>
      <c r="F9" s="1886"/>
      <c r="G9" s="1886"/>
      <c r="H9" s="1886"/>
      <c r="I9" s="1886"/>
      <c r="J9" s="1886"/>
      <c r="K9" s="1886"/>
      <c r="L9" s="1943"/>
      <c r="M9" s="1943"/>
      <c r="N9" s="1943"/>
      <c r="O9" s="1943"/>
      <c r="P9" s="1943"/>
      <c r="Q9" s="1943"/>
      <c r="R9" s="1943"/>
      <c r="S9" s="1943"/>
      <c r="T9" s="1943"/>
      <c r="U9" s="1943"/>
      <c r="V9" s="1886" t="s">
        <v>648</v>
      </c>
      <c r="W9" s="1886"/>
      <c r="X9" s="1886"/>
      <c r="Y9" s="2043"/>
      <c r="Z9" s="2043"/>
      <c r="AA9" s="2043"/>
      <c r="AB9" s="2043"/>
      <c r="AC9" s="1886" t="s">
        <v>671</v>
      </c>
      <c r="AD9" s="1886"/>
      <c r="AJ9" s="593"/>
      <c r="AK9" s="683" t="s">
        <v>694</v>
      </c>
      <c r="AL9" s="593"/>
      <c r="AM9" s="593"/>
      <c r="AN9" s="593"/>
      <c r="AO9" s="593"/>
      <c r="AP9" s="593"/>
      <c r="AQ9" s="593"/>
      <c r="AR9" s="593"/>
      <c r="AS9" s="593"/>
      <c r="AT9" s="593"/>
      <c r="AU9" s="593"/>
    </row>
    <row r="10" spans="1:56" ht="13.95" customHeight="1">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H10" s="593"/>
      <c r="AI10" s="593"/>
      <c r="AJ10" s="593"/>
      <c r="AK10" s="595" t="str">
        <f>IF(COUNTIF(AK6:AM8,"○")&gt;1,"いづれか１つを選択してください。","")</f>
        <v/>
      </c>
      <c r="AL10" s="593"/>
      <c r="AM10" s="593"/>
      <c r="AN10" s="593"/>
      <c r="AO10" s="593"/>
      <c r="AP10" s="593"/>
      <c r="AQ10" s="593"/>
      <c r="AR10" s="593"/>
      <c r="AS10" s="593"/>
      <c r="AT10" s="593"/>
      <c r="AU10" s="593"/>
    </row>
    <row r="11" spans="1:56" ht="13.95" customHeight="1">
      <c r="C11" s="466" t="s">
        <v>774</v>
      </c>
      <c r="AH11" s="466" t="s">
        <v>773</v>
      </c>
    </row>
    <row r="12" spans="1:56" ht="13.95" customHeight="1">
      <c r="E12" s="1939"/>
      <c r="F12" s="1939"/>
      <c r="G12" s="1939"/>
      <c r="H12" s="2044" t="s">
        <v>772</v>
      </c>
      <c r="I12" s="2044"/>
      <c r="J12" s="2044"/>
      <c r="K12" s="2044"/>
      <c r="L12" s="2044"/>
      <c r="M12" s="2044"/>
      <c r="N12" s="2044"/>
      <c r="O12" s="2044"/>
      <c r="P12" s="2044"/>
      <c r="Q12" s="2044"/>
      <c r="R12" s="2044"/>
      <c r="S12" s="2044"/>
      <c r="T12" s="2044"/>
      <c r="U12" s="2044"/>
      <c r="V12" s="2044"/>
      <c r="W12" s="2044"/>
      <c r="X12" s="2044"/>
      <c r="Y12" s="2044"/>
      <c r="Z12" s="2044"/>
      <c r="AA12" s="2044"/>
      <c r="AB12" s="2044"/>
      <c r="AC12" s="2044"/>
      <c r="AD12" s="2044"/>
      <c r="AE12" s="2044"/>
      <c r="AF12" s="2044"/>
      <c r="AI12" s="594"/>
      <c r="AK12" s="2045" t="s">
        <v>764</v>
      </c>
      <c r="AL12" s="2046"/>
      <c r="AM12" s="2046"/>
      <c r="AN12" s="2047"/>
      <c r="AO12" s="2048"/>
      <c r="AP12" s="2049"/>
      <c r="AQ12" s="2049"/>
      <c r="AR12" s="1903" t="s">
        <v>671</v>
      </c>
      <c r="AS12" s="1945"/>
      <c r="AT12" s="1944" t="s">
        <v>761</v>
      </c>
      <c r="AU12" s="1903"/>
      <c r="AV12" s="1903"/>
      <c r="AW12" s="1945"/>
      <c r="AX12" s="2048"/>
      <c r="AY12" s="2049"/>
      <c r="AZ12" s="2049"/>
      <c r="BA12" s="1903" t="s">
        <v>671</v>
      </c>
      <c r="BB12" s="1945"/>
    </row>
    <row r="13" spans="1:56" ht="13.95" customHeight="1">
      <c r="E13" s="1939"/>
      <c r="F13" s="1939"/>
      <c r="G13" s="1939"/>
      <c r="H13" s="2044" t="s">
        <v>771</v>
      </c>
      <c r="I13" s="2044"/>
      <c r="J13" s="2044"/>
      <c r="K13" s="2044"/>
      <c r="L13" s="2044"/>
      <c r="M13" s="2044"/>
      <c r="N13" s="2044"/>
      <c r="O13" s="2044"/>
      <c r="P13" s="2044"/>
      <c r="Q13" s="2044"/>
      <c r="R13" s="2044"/>
      <c r="S13" s="2044"/>
      <c r="T13" s="2044"/>
      <c r="U13" s="2044"/>
      <c r="V13" s="2044"/>
      <c r="W13" s="2044"/>
      <c r="X13" s="2044"/>
      <c r="Y13" s="2044"/>
      <c r="Z13" s="2044"/>
      <c r="AA13" s="2044"/>
      <c r="AB13" s="2044"/>
      <c r="AC13" s="2044"/>
      <c r="AD13" s="2044"/>
      <c r="AE13" s="2044"/>
      <c r="AF13" s="2044"/>
      <c r="AH13" s="594" t="str">
        <f>IF(E12="○","→","")</f>
        <v/>
      </c>
      <c r="AI13" s="594"/>
      <c r="AK13" s="1944" t="s">
        <v>763</v>
      </c>
      <c r="AL13" s="1903"/>
      <c r="AM13" s="1903"/>
      <c r="AN13" s="1945"/>
      <c r="AO13" s="2048"/>
      <c r="AP13" s="2049"/>
      <c r="AQ13" s="2049"/>
      <c r="AR13" s="1903" t="s">
        <v>671</v>
      </c>
      <c r="AS13" s="1945"/>
      <c r="AT13" s="1944" t="s">
        <v>760</v>
      </c>
      <c r="AU13" s="1903"/>
      <c r="AV13" s="1903"/>
      <c r="AW13" s="1945"/>
      <c r="AX13" s="2048"/>
      <c r="AY13" s="2049"/>
      <c r="AZ13" s="2049"/>
      <c r="BA13" s="1903" t="s">
        <v>671</v>
      </c>
      <c r="BB13" s="1945"/>
    </row>
    <row r="14" spans="1:56" ht="13.95" customHeight="1">
      <c r="E14" s="1939"/>
      <c r="F14" s="1939"/>
      <c r="G14" s="1939"/>
      <c r="H14" s="2044" t="s">
        <v>770</v>
      </c>
      <c r="I14" s="2044"/>
      <c r="J14" s="2044"/>
      <c r="K14" s="2044"/>
      <c r="L14" s="2044"/>
      <c r="M14" s="2044"/>
      <c r="N14" s="2044"/>
      <c r="O14" s="2044"/>
      <c r="P14" s="2044"/>
      <c r="Q14" s="2044"/>
      <c r="R14" s="2044"/>
      <c r="S14" s="2044"/>
      <c r="T14" s="2044"/>
      <c r="U14" s="2044"/>
      <c r="V14" s="2044"/>
      <c r="W14" s="2044"/>
      <c r="X14" s="2044"/>
      <c r="Y14" s="2044"/>
      <c r="Z14" s="2044"/>
      <c r="AA14" s="2044"/>
      <c r="AB14" s="2044"/>
      <c r="AC14" s="2044"/>
      <c r="AD14" s="2044"/>
      <c r="AE14" s="2044"/>
      <c r="AF14" s="2044"/>
      <c r="AH14" s="594"/>
      <c r="AI14" s="594"/>
      <c r="AK14" s="1944" t="s">
        <v>762</v>
      </c>
      <c r="AL14" s="1903"/>
      <c r="AM14" s="1903"/>
      <c r="AN14" s="1945"/>
      <c r="AO14" s="2048"/>
      <c r="AP14" s="2049"/>
      <c r="AQ14" s="2049"/>
      <c r="AR14" s="1903" t="s">
        <v>671</v>
      </c>
      <c r="AS14" s="1945"/>
      <c r="AT14" s="1944" t="s">
        <v>759</v>
      </c>
      <c r="AU14" s="1903"/>
      <c r="AV14" s="1903"/>
      <c r="AW14" s="1945"/>
      <c r="AX14" s="2048"/>
      <c r="AY14" s="2049"/>
      <c r="AZ14" s="2049"/>
      <c r="BA14" s="1903" t="s">
        <v>671</v>
      </c>
      <c r="BB14" s="1945"/>
    </row>
    <row r="15" spans="1:56" ht="13.95" customHeight="1">
      <c r="E15" s="682" t="s">
        <v>769</v>
      </c>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K15" s="585"/>
      <c r="AL15" s="585"/>
      <c r="AM15" s="585"/>
      <c r="AN15" s="585"/>
      <c r="AO15" s="599"/>
      <c r="AP15" s="599"/>
      <c r="AQ15" s="599"/>
      <c r="AR15" s="585"/>
      <c r="AS15" s="585"/>
      <c r="AT15" s="1944" t="s">
        <v>768</v>
      </c>
      <c r="AU15" s="1903"/>
      <c r="AV15" s="1903"/>
      <c r="AW15" s="1945"/>
      <c r="AX15" s="2050">
        <f>AO12+AO13+AO14+AX12+AX13+AX14</f>
        <v>0</v>
      </c>
      <c r="AY15" s="2051"/>
      <c r="AZ15" s="2051"/>
      <c r="BA15" s="1903" t="s">
        <v>671</v>
      </c>
      <c r="BB15" s="1945"/>
    </row>
    <row r="16" spans="1:56" ht="13.95" customHeight="1">
      <c r="E16" s="682" t="s">
        <v>767</v>
      </c>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681" t="str">
        <f>IF(OR(E13="○",E14="○"),"↓","")</f>
        <v/>
      </c>
      <c r="AE16" s="472"/>
      <c r="AF16" s="585"/>
      <c r="AR16" s="593"/>
      <c r="AS16" s="593"/>
      <c r="AT16" s="680"/>
      <c r="AU16" s="680"/>
      <c r="AV16" s="680"/>
      <c r="AW16" s="680"/>
      <c r="AX16" s="680"/>
      <c r="AY16" s="680"/>
      <c r="AZ16" s="680"/>
      <c r="BA16" s="680"/>
      <c r="BB16" s="679" t="str">
        <f>IF(AND(AX15&lt;&gt;Y9,E12="○"),"「１　事業者名簿」の定員数と想定される利用者数が一致しません。","")</f>
        <v/>
      </c>
    </row>
    <row r="17" spans="3:53" ht="13.95" customHeight="1">
      <c r="E17" s="595" t="str">
        <f>IF(COUNTIF(E12:G14,"○")&gt;1,"いずれか１つを選択してください。","")</f>
        <v/>
      </c>
      <c r="AD17" s="594"/>
      <c r="AE17" s="594"/>
      <c r="AR17" s="593"/>
      <c r="AS17" s="593"/>
      <c r="AT17" s="593"/>
      <c r="AU17" s="593"/>
      <c r="AV17" s="593"/>
      <c r="AW17" s="593"/>
      <c r="AX17" s="593"/>
      <c r="AY17" s="593"/>
      <c r="AZ17" s="593"/>
    </row>
    <row r="18" spans="3:53" ht="13.95" customHeight="1">
      <c r="C18" s="466" t="s">
        <v>766</v>
      </c>
    </row>
    <row r="19" spans="3:53" ht="13.95" customHeight="1">
      <c r="E19" s="1886"/>
      <c r="F19" s="1886"/>
      <c r="G19" s="1886"/>
      <c r="H19" s="1886"/>
      <c r="I19" s="1886"/>
      <c r="J19" s="1886" t="s">
        <v>691</v>
      </c>
      <c r="K19" s="1886"/>
      <c r="L19" s="1886"/>
      <c r="M19" s="1886"/>
      <c r="N19" s="1886"/>
      <c r="O19" s="1886"/>
      <c r="P19" s="1886" t="s">
        <v>765</v>
      </c>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c r="AN19" s="1886"/>
      <c r="AO19" s="1886"/>
      <c r="AP19" s="1886"/>
      <c r="AQ19" s="1886"/>
      <c r="AR19" s="1886"/>
      <c r="AS19" s="1886"/>
      <c r="AT19" s="1886"/>
      <c r="AU19" s="1886"/>
      <c r="AV19" s="1886"/>
      <c r="AW19" s="1886"/>
      <c r="AX19" s="1886"/>
    </row>
    <row r="20" spans="3:53" ht="13.95" customHeight="1">
      <c r="E20" s="1886"/>
      <c r="F20" s="1886"/>
      <c r="G20" s="1886"/>
      <c r="H20" s="1886"/>
      <c r="I20" s="1886"/>
      <c r="J20" s="1886"/>
      <c r="K20" s="1886"/>
      <c r="L20" s="1886"/>
      <c r="M20" s="1886"/>
      <c r="N20" s="1886"/>
      <c r="O20" s="1886"/>
      <c r="P20" s="2053" t="s">
        <v>764</v>
      </c>
      <c r="Q20" s="2053"/>
      <c r="R20" s="2053"/>
      <c r="S20" s="2053"/>
      <c r="T20" s="2053"/>
      <c r="U20" s="1886" t="s">
        <v>763</v>
      </c>
      <c r="V20" s="1886"/>
      <c r="W20" s="1886"/>
      <c r="X20" s="1886"/>
      <c r="Y20" s="1886"/>
      <c r="Z20" s="1886" t="s">
        <v>762</v>
      </c>
      <c r="AA20" s="1886"/>
      <c r="AB20" s="1886"/>
      <c r="AC20" s="1886"/>
      <c r="AD20" s="1886"/>
      <c r="AE20" s="1886" t="s">
        <v>761</v>
      </c>
      <c r="AF20" s="1886"/>
      <c r="AG20" s="1886"/>
      <c r="AH20" s="1886"/>
      <c r="AI20" s="1886"/>
      <c r="AJ20" s="1886" t="s">
        <v>760</v>
      </c>
      <c r="AK20" s="1886"/>
      <c r="AL20" s="1886"/>
      <c r="AM20" s="1886"/>
      <c r="AN20" s="1886"/>
      <c r="AO20" s="1886" t="s">
        <v>759</v>
      </c>
      <c r="AP20" s="1886"/>
      <c r="AQ20" s="1886"/>
      <c r="AR20" s="1886"/>
      <c r="AS20" s="1886"/>
      <c r="AT20" s="1886" t="s">
        <v>674</v>
      </c>
      <c r="AU20" s="1886"/>
      <c r="AV20" s="1886"/>
      <c r="AW20" s="1886"/>
      <c r="AX20" s="1886"/>
    </row>
    <row r="21" spans="3:53" ht="13.95" customHeight="1">
      <c r="E21" s="1886" t="s">
        <v>686</v>
      </c>
      <c r="F21" s="1886"/>
      <c r="G21" s="1886"/>
      <c r="H21" s="1886"/>
      <c r="I21" s="1886"/>
      <c r="J21" s="1909"/>
      <c r="K21" s="1910"/>
      <c r="L21" s="1910"/>
      <c r="M21" s="1910"/>
      <c r="N21" s="1889" t="s">
        <v>673</v>
      </c>
      <c r="O21" s="2054"/>
      <c r="P21" s="2055"/>
      <c r="Q21" s="1905"/>
      <c r="R21" s="1905"/>
      <c r="S21" s="1889" t="s">
        <v>671</v>
      </c>
      <c r="T21" s="2054"/>
      <c r="U21" s="1897"/>
      <c r="V21" s="1896"/>
      <c r="W21" s="1896"/>
      <c r="X21" s="1903" t="s">
        <v>671</v>
      </c>
      <c r="Y21" s="1945"/>
      <c r="Z21" s="2055"/>
      <c r="AA21" s="1905"/>
      <c r="AB21" s="1905"/>
      <c r="AC21" s="1889" t="s">
        <v>671</v>
      </c>
      <c r="AD21" s="2054"/>
      <c r="AE21" s="1897"/>
      <c r="AF21" s="1896"/>
      <c r="AG21" s="1896"/>
      <c r="AH21" s="1903" t="s">
        <v>671</v>
      </c>
      <c r="AI21" s="1945"/>
      <c r="AJ21" s="1897"/>
      <c r="AK21" s="1896"/>
      <c r="AL21" s="1896"/>
      <c r="AM21" s="1903" t="s">
        <v>671</v>
      </c>
      <c r="AN21" s="1945"/>
      <c r="AO21" s="1897"/>
      <c r="AP21" s="1896"/>
      <c r="AQ21" s="1896"/>
      <c r="AR21" s="1903" t="s">
        <v>671</v>
      </c>
      <c r="AS21" s="1945"/>
      <c r="AT21" s="2052">
        <f t="shared" ref="AT21:AT32" si="0">P21+U21+Z21+AE21+AJ21+AO21</f>
        <v>0</v>
      </c>
      <c r="AU21" s="1902"/>
      <c r="AV21" s="1902"/>
      <c r="AW21" s="1903" t="s">
        <v>671</v>
      </c>
      <c r="AX21" s="1945"/>
    </row>
    <row r="22" spans="3:53" ht="13.95" customHeight="1">
      <c r="E22" s="1886" t="s">
        <v>685</v>
      </c>
      <c r="F22" s="1886"/>
      <c r="G22" s="1886"/>
      <c r="H22" s="1886"/>
      <c r="I22" s="1886"/>
      <c r="J22" s="1909"/>
      <c r="K22" s="1910"/>
      <c r="L22" s="1910"/>
      <c r="M22" s="1910"/>
      <c r="N22" s="1889" t="s">
        <v>673</v>
      </c>
      <c r="O22" s="2054"/>
      <c r="P22" s="2055"/>
      <c r="Q22" s="1905"/>
      <c r="R22" s="1905"/>
      <c r="S22" s="1889" t="s">
        <v>671</v>
      </c>
      <c r="T22" s="2054"/>
      <c r="U22" s="1897"/>
      <c r="V22" s="1896"/>
      <c r="W22" s="1896"/>
      <c r="X22" s="1903" t="s">
        <v>671</v>
      </c>
      <c r="Y22" s="1945"/>
      <c r="Z22" s="2055"/>
      <c r="AA22" s="1905"/>
      <c r="AB22" s="1905"/>
      <c r="AC22" s="1889" t="s">
        <v>671</v>
      </c>
      <c r="AD22" s="2054"/>
      <c r="AE22" s="1897"/>
      <c r="AF22" s="1896"/>
      <c r="AG22" s="1896"/>
      <c r="AH22" s="1903" t="s">
        <v>671</v>
      </c>
      <c r="AI22" s="1945"/>
      <c r="AJ22" s="1897"/>
      <c r="AK22" s="1896"/>
      <c r="AL22" s="1896"/>
      <c r="AM22" s="1903" t="s">
        <v>671</v>
      </c>
      <c r="AN22" s="1945"/>
      <c r="AO22" s="1897"/>
      <c r="AP22" s="1896"/>
      <c r="AQ22" s="1896"/>
      <c r="AR22" s="1903" t="s">
        <v>671</v>
      </c>
      <c r="AS22" s="1945"/>
      <c r="AT22" s="2052">
        <f t="shared" si="0"/>
        <v>0</v>
      </c>
      <c r="AU22" s="1902"/>
      <c r="AV22" s="1902"/>
      <c r="AW22" s="1903" t="s">
        <v>671</v>
      </c>
      <c r="AX22" s="1945"/>
    </row>
    <row r="23" spans="3:53" ht="13.95" customHeight="1">
      <c r="E23" s="1886" t="s">
        <v>684</v>
      </c>
      <c r="F23" s="1886"/>
      <c r="G23" s="1886"/>
      <c r="H23" s="1886"/>
      <c r="I23" s="1886"/>
      <c r="J23" s="1909"/>
      <c r="K23" s="1910"/>
      <c r="L23" s="1910"/>
      <c r="M23" s="1910"/>
      <c r="N23" s="1889" t="s">
        <v>673</v>
      </c>
      <c r="O23" s="2054"/>
      <c r="P23" s="2055"/>
      <c r="Q23" s="1905"/>
      <c r="R23" s="1905"/>
      <c r="S23" s="1889" t="s">
        <v>671</v>
      </c>
      <c r="T23" s="2054"/>
      <c r="U23" s="1897"/>
      <c r="V23" s="1896"/>
      <c r="W23" s="1896"/>
      <c r="X23" s="1903" t="s">
        <v>671</v>
      </c>
      <c r="Y23" s="1945"/>
      <c r="Z23" s="2055"/>
      <c r="AA23" s="1905"/>
      <c r="AB23" s="1905"/>
      <c r="AC23" s="1889" t="s">
        <v>671</v>
      </c>
      <c r="AD23" s="2054"/>
      <c r="AE23" s="1897"/>
      <c r="AF23" s="1896"/>
      <c r="AG23" s="1896"/>
      <c r="AH23" s="1903" t="s">
        <v>671</v>
      </c>
      <c r="AI23" s="1945"/>
      <c r="AJ23" s="1897"/>
      <c r="AK23" s="1896"/>
      <c r="AL23" s="1896"/>
      <c r="AM23" s="1903" t="s">
        <v>671</v>
      </c>
      <c r="AN23" s="1945"/>
      <c r="AO23" s="1897"/>
      <c r="AP23" s="1896"/>
      <c r="AQ23" s="1896"/>
      <c r="AR23" s="1903" t="s">
        <v>671</v>
      </c>
      <c r="AS23" s="1945"/>
      <c r="AT23" s="2052">
        <f t="shared" si="0"/>
        <v>0</v>
      </c>
      <c r="AU23" s="1902"/>
      <c r="AV23" s="1902"/>
      <c r="AW23" s="1903" t="s">
        <v>671</v>
      </c>
      <c r="AX23" s="1945"/>
    </row>
    <row r="24" spans="3:53" ht="13.95" customHeight="1">
      <c r="E24" s="1886" t="s">
        <v>683</v>
      </c>
      <c r="F24" s="1886"/>
      <c r="G24" s="1886"/>
      <c r="H24" s="1886"/>
      <c r="I24" s="1886"/>
      <c r="J24" s="1909"/>
      <c r="K24" s="1910"/>
      <c r="L24" s="1910"/>
      <c r="M24" s="1910"/>
      <c r="N24" s="1889" t="s">
        <v>673</v>
      </c>
      <c r="O24" s="2054"/>
      <c r="P24" s="2055"/>
      <c r="Q24" s="1905"/>
      <c r="R24" s="1905"/>
      <c r="S24" s="1889" t="s">
        <v>671</v>
      </c>
      <c r="T24" s="2054"/>
      <c r="U24" s="1897"/>
      <c r="V24" s="1896"/>
      <c r="W24" s="1896"/>
      <c r="X24" s="1903" t="s">
        <v>671</v>
      </c>
      <c r="Y24" s="1945"/>
      <c r="Z24" s="2055"/>
      <c r="AA24" s="1905"/>
      <c r="AB24" s="1905"/>
      <c r="AC24" s="1889" t="s">
        <v>671</v>
      </c>
      <c r="AD24" s="2054"/>
      <c r="AE24" s="1897"/>
      <c r="AF24" s="1896"/>
      <c r="AG24" s="1896"/>
      <c r="AH24" s="1903" t="s">
        <v>671</v>
      </c>
      <c r="AI24" s="1945"/>
      <c r="AJ24" s="1897"/>
      <c r="AK24" s="1896"/>
      <c r="AL24" s="1896"/>
      <c r="AM24" s="1903" t="s">
        <v>671</v>
      </c>
      <c r="AN24" s="1945"/>
      <c r="AO24" s="1897"/>
      <c r="AP24" s="1896"/>
      <c r="AQ24" s="1896"/>
      <c r="AR24" s="1903" t="s">
        <v>671</v>
      </c>
      <c r="AS24" s="1945"/>
      <c r="AT24" s="2052">
        <f t="shared" si="0"/>
        <v>0</v>
      </c>
      <c r="AU24" s="1902"/>
      <c r="AV24" s="1902"/>
      <c r="AW24" s="1903" t="s">
        <v>671</v>
      </c>
      <c r="AX24" s="1945"/>
    </row>
    <row r="25" spans="3:53" ht="13.95" customHeight="1">
      <c r="E25" s="1886" t="s">
        <v>682</v>
      </c>
      <c r="F25" s="1886"/>
      <c r="G25" s="1886"/>
      <c r="H25" s="1886"/>
      <c r="I25" s="1886"/>
      <c r="J25" s="1909"/>
      <c r="K25" s="1910"/>
      <c r="L25" s="1910"/>
      <c r="M25" s="1910"/>
      <c r="N25" s="1889" t="s">
        <v>673</v>
      </c>
      <c r="O25" s="2054"/>
      <c r="P25" s="2055"/>
      <c r="Q25" s="1905"/>
      <c r="R25" s="1905"/>
      <c r="S25" s="1889" t="s">
        <v>671</v>
      </c>
      <c r="T25" s="2054"/>
      <c r="U25" s="1897"/>
      <c r="V25" s="1896"/>
      <c r="W25" s="1896"/>
      <c r="X25" s="1903" t="s">
        <v>671</v>
      </c>
      <c r="Y25" s="1945"/>
      <c r="Z25" s="2055"/>
      <c r="AA25" s="1905"/>
      <c r="AB25" s="1905"/>
      <c r="AC25" s="1889" t="s">
        <v>671</v>
      </c>
      <c r="AD25" s="2054"/>
      <c r="AE25" s="1897"/>
      <c r="AF25" s="1896"/>
      <c r="AG25" s="1896"/>
      <c r="AH25" s="1903" t="s">
        <v>671</v>
      </c>
      <c r="AI25" s="1945"/>
      <c r="AJ25" s="1897"/>
      <c r="AK25" s="1896"/>
      <c r="AL25" s="1896"/>
      <c r="AM25" s="1903" t="s">
        <v>671</v>
      </c>
      <c r="AN25" s="1945"/>
      <c r="AO25" s="1897"/>
      <c r="AP25" s="1896"/>
      <c r="AQ25" s="1896"/>
      <c r="AR25" s="1903" t="s">
        <v>671</v>
      </c>
      <c r="AS25" s="1945"/>
      <c r="AT25" s="2052">
        <f t="shared" si="0"/>
        <v>0</v>
      </c>
      <c r="AU25" s="1902"/>
      <c r="AV25" s="1902"/>
      <c r="AW25" s="1903" t="s">
        <v>671</v>
      </c>
      <c r="AX25" s="1945"/>
    </row>
    <row r="26" spans="3:53" ht="13.95" customHeight="1">
      <c r="E26" s="1886" t="s">
        <v>681</v>
      </c>
      <c r="F26" s="1886"/>
      <c r="G26" s="1886"/>
      <c r="H26" s="1886"/>
      <c r="I26" s="1886"/>
      <c r="J26" s="1909"/>
      <c r="K26" s="1910"/>
      <c r="L26" s="1910"/>
      <c r="M26" s="1910"/>
      <c r="N26" s="1889" t="s">
        <v>673</v>
      </c>
      <c r="O26" s="2054"/>
      <c r="P26" s="2055"/>
      <c r="Q26" s="1905"/>
      <c r="R26" s="1905"/>
      <c r="S26" s="1889" t="s">
        <v>671</v>
      </c>
      <c r="T26" s="2054"/>
      <c r="U26" s="1897"/>
      <c r="V26" s="1896"/>
      <c r="W26" s="1896"/>
      <c r="X26" s="1903" t="s">
        <v>671</v>
      </c>
      <c r="Y26" s="1945"/>
      <c r="Z26" s="2055"/>
      <c r="AA26" s="1905"/>
      <c r="AB26" s="1905"/>
      <c r="AC26" s="1889" t="s">
        <v>671</v>
      </c>
      <c r="AD26" s="2054"/>
      <c r="AE26" s="1897"/>
      <c r="AF26" s="1896"/>
      <c r="AG26" s="1896"/>
      <c r="AH26" s="1903" t="s">
        <v>671</v>
      </c>
      <c r="AI26" s="1945"/>
      <c r="AJ26" s="1897"/>
      <c r="AK26" s="1896"/>
      <c r="AL26" s="1896"/>
      <c r="AM26" s="1903" t="s">
        <v>671</v>
      </c>
      <c r="AN26" s="1945"/>
      <c r="AO26" s="1897"/>
      <c r="AP26" s="1896"/>
      <c r="AQ26" s="1896"/>
      <c r="AR26" s="1903" t="s">
        <v>671</v>
      </c>
      <c r="AS26" s="1945"/>
      <c r="AT26" s="2052">
        <f t="shared" si="0"/>
        <v>0</v>
      </c>
      <c r="AU26" s="1902"/>
      <c r="AV26" s="1902"/>
      <c r="AW26" s="1903" t="s">
        <v>671</v>
      </c>
      <c r="AX26" s="1945"/>
    </row>
    <row r="27" spans="3:53" ht="13.95" customHeight="1">
      <c r="E27" s="1886" t="s">
        <v>680</v>
      </c>
      <c r="F27" s="1886"/>
      <c r="G27" s="1886"/>
      <c r="H27" s="1886"/>
      <c r="I27" s="1886"/>
      <c r="J27" s="1909"/>
      <c r="K27" s="1910"/>
      <c r="L27" s="1910"/>
      <c r="M27" s="1910"/>
      <c r="N27" s="1889" t="s">
        <v>673</v>
      </c>
      <c r="O27" s="2054"/>
      <c r="P27" s="2055"/>
      <c r="Q27" s="1905"/>
      <c r="R27" s="1905"/>
      <c r="S27" s="1889" t="s">
        <v>671</v>
      </c>
      <c r="T27" s="2054"/>
      <c r="U27" s="1897"/>
      <c r="V27" s="1896"/>
      <c r="W27" s="1896"/>
      <c r="X27" s="1903" t="s">
        <v>671</v>
      </c>
      <c r="Y27" s="1945"/>
      <c r="Z27" s="2055"/>
      <c r="AA27" s="1905"/>
      <c r="AB27" s="1905"/>
      <c r="AC27" s="1889" t="s">
        <v>671</v>
      </c>
      <c r="AD27" s="2054"/>
      <c r="AE27" s="1897"/>
      <c r="AF27" s="1896"/>
      <c r="AG27" s="1896"/>
      <c r="AH27" s="1903" t="s">
        <v>671</v>
      </c>
      <c r="AI27" s="1945"/>
      <c r="AJ27" s="1897"/>
      <c r="AK27" s="1896"/>
      <c r="AL27" s="1896"/>
      <c r="AM27" s="1903" t="s">
        <v>671</v>
      </c>
      <c r="AN27" s="1945"/>
      <c r="AO27" s="1897"/>
      <c r="AP27" s="1896"/>
      <c r="AQ27" s="1896"/>
      <c r="AR27" s="1903" t="s">
        <v>671</v>
      </c>
      <c r="AS27" s="1945"/>
      <c r="AT27" s="2052">
        <f t="shared" si="0"/>
        <v>0</v>
      </c>
      <c r="AU27" s="1902"/>
      <c r="AV27" s="1902"/>
      <c r="AW27" s="1903" t="s">
        <v>671</v>
      </c>
      <c r="AX27" s="1945"/>
    </row>
    <row r="28" spans="3:53" ht="13.95" customHeight="1">
      <c r="E28" s="1886" t="s">
        <v>679</v>
      </c>
      <c r="F28" s="1886"/>
      <c r="G28" s="1886"/>
      <c r="H28" s="1886"/>
      <c r="I28" s="1886"/>
      <c r="J28" s="1909"/>
      <c r="K28" s="1910"/>
      <c r="L28" s="1910"/>
      <c r="M28" s="1910"/>
      <c r="N28" s="1889" t="s">
        <v>673</v>
      </c>
      <c r="O28" s="2054"/>
      <c r="P28" s="2055"/>
      <c r="Q28" s="1905"/>
      <c r="R28" s="1905"/>
      <c r="S28" s="1889" t="s">
        <v>671</v>
      </c>
      <c r="T28" s="2054"/>
      <c r="U28" s="1897"/>
      <c r="V28" s="1896"/>
      <c r="W28" s="1896"/>
      <c r="X28" s="1903" t="s">
        <v>671</v>
      </c>
      <c r="Y28" s="1945"/>
      <c r="Z28" s="2055"/>
      <c r="AA28" s="1905"/>
      <c r="AB28" s="1905"/>
      <c r="AC28" s="1889" t="s">
        <v>671</v>
      </c>
      <c r="AD28" s="2054"/>
      <c r="AE28" s="1897"/>
      <c r="AF28" s="1896"/>
      <c r="AG28" s="1896"/>
      <c r="AH28" s="1903" t="s">
        <v>671</v>
      </c>
      <c r="AI28" s="1945"/>
      <c r="AJ28" s="1897"/>
      <c r="AK28" s="1896"/>
      <c r="AL28" s="1896"/>
      <c r="AM28" s="1903" t="s">
        <v>671</v>
      </c>
      <c r="AN28" s="1945"/>
      <c r="AO28" s="1897"/>
      <c r="AP28" s="1896"/>
      <c r="AQ28" s="1896"/>
      <c r="AR28" s="1903" t="s">
        <v>671</v>
      </c>
      <c r="AS28" s="1945"/>
      <c r="AT28" s="2052">
        <f t="shared" si="0"/>
        <v>0</v>
      </c>
      <c r="AU28" s="1902"/>
      <c r="AV28" s="1902"/>
      <c r="AW28" s="1903" t="s">
        <v>671</v>
      </c>
      <c r="AX28" s="1945"/>
    </row>
    <row r="29" spans="3:53" ht="13.95" customHeight="1">
      <c r="E29" s="1886" t="s">
        <v>678</v>
      </c>
      <c r="F29" s="1886"/>
      <c r="G29" s="1886"/>
      <c r="H29" s="1886"/>
      <c r="I29" s="1886"/>
      <c r="J29" s="1909"/>
      <c r="K29" s="1910"/>
      <c r="L29" s="1910"/>
      <c r="M29" s="1910"/>
      <c r="N29" s="1889" t="s">
        <v>673</v>
      </c>
      <c r="O29" s="2054"/>
      <c r="P29" s="2055"/>
      <c r="Q29" s="1905"/>
      <c r="R29" s="1905"/>
      <c r="S29" s="1889" t="s">
        <v>671</v>
      </c>
      <c r="T29" s="2054"/>
      <c r="U29" s="1897"/>
      <c r="V29" s="1896"/>
      <c r="W29" s="1896"/>
      <c r="X29" s="1903" t="s">
        <v>671</v>
      </c>
      <c r="Y29" s="1945"/>
      <c r="Z29" s="2055"/>
      <c r="AA29" s="1905"/>
      <c r="AB29" s="1905"/>
      <c r="AC29" s="1889" t="s">
        <v>671</v>
      </c>
      <c r="AD29" s="2054"/>
      <c r="AE29" s="1897"/>
      <c r="AF29" s="1896"/>
      <c r="AG29" s="1896"/>
      <c r="AH29" s="1903" t="s">
        <v>671</v>
      </c>
      <c r="AI29" s="1945"/>
      <c r="AJ29" s="1897"/>
      <c r="AK29" s="1896"/>
      <c r="AL29" s="1896"/>
      <c r="AM29" s="1903" t="s">
        <v>671</v>
      </c>
      <c r="AN29" s="1945"/>
      <c r="AO29" s="1897"/>
      <c r="AP29" s="1896"/>
      <c r="AQ29" s="1896"/>
      <c r="AR29" s="1903" t="s">
        <v>671</v>
      </c>
      <c r="AS29" s="1945"/>
      <c r="AT29" s="2052">
        <f t="shared" si="0"/>
        <v>0</v>
      </c>
      <c r="AU29" s="1902"/>
      <c r="AV29" s="1902"/>
      <c r="AW29" s="1903" t="s">
        <v>671</v>
      </c>
      <c r="AX29" s="1945"/>
      <c r="BA29" s="592"/>
    </row>
    <row r="30" spans="3:53" ht="13.95" customHeight="1">
      <c r="E30" s="1886" t="s">
        <v>677</v>
      </c>
      <c r="F30" s="1886"/>
      <c r="G30" s="1886"/>
      <c r="H30" s="1886"/>
      <c r="I30" s="1886"/>
      <c r="J30" s="1909"/>
      <c r="K30" s="1910"/>
      <c r="L30" s="1910"/>
      <c r="M30" s="1910"/>
      <c r="N30" s="1889" t="s">
        <v>673</v>
      </c>
      <c r="O30" s="2054"/>
      <c r="P30" s="2055"/>
      <c r="Q30" s="1905"/>
      <c r="R30" s="1905"/>
      <c r="S30" s="1889" t="s">
        <v>671</v>
      </c>
      <c r="T30" s="2054"/>
      <c r="U30" s="1897"/>
      <c r="V30" s="1896"/>
      <c r="W30" s="1896"/>
      <c r="X30" s="1903" t="s">
        <v>671</v>
      </c>
      <c r="Y30" s="1945"/>
      <c r="Z30" s="2055"/>
      <c r="AA30" s="1905"/>
      <c r="AB30" s="1905"/>
      <c r="AC30" s="1889" t="s">
        <v>671</v>
      </c>
      <c r="AD30" s="2054"/>
      <c r="AE30" s="1897"/>
      <c r="AF30" s="1896"/>
      <c r="AG30" s="1896"/>
      <c r="AH30" s="1903" t="s">
        <v>671</v>
      </c>
      <c r="AI30" s="1945"/>
      <c r="AJ30" s="1897"/>
      <c r="AK30" s="1896"/>
      <c r="AL30" s="1896"/>
      <c r="AM30" s="1903" t="s">
        <v>671</v>
      </c>
      <c r="AN30" s="1945"/>
      <c r="AO30" s="1897"/>
      <c r="AP30" s="1896"/>
      <c r="AQ30" s="1896"/>
      <c r="AR30" s="1903" t="s">
        <v>671</v>
      </c>
      <c r="AS30" s="1945"/>
      <c r="AT30" s="2052">
        <f t="shared" si="0"/>
        <v>0</v>
      </c>
      <c r="AU30" s="1902"/>
      <c r="AV30" s="1902"/>
      <c r="AW30" s="1903" t="s">
        <v>671</v>
      </c>
      <c r="AX30" s="1945"/>
    </row>
    <row r="31" spans="3:53" ht="13.95" customHeight="1">
      <c r="E31" s="1886" t="s">
        <v>676</v>
      </c>
      <c r="F31" s="1886"/>
      <c r="G31" s="1886"/>
      <c r="H31" s="1886"/>
      <c r="I31" s="1886"/>
      <c r="J31" s="1909"/>
      <c r="K31" s="1910"/>
      <c r="L31" s="1910"/>
      <c r="M31" s="1910"/>
      <c r="N31" s="1889" t="s">
        <v>673</v>
      </c>
      <c r="O31" s="2054"/>
      <c r="P31" s="2055"/>
      <c r="Q31" s="1905"/>
      <c r="R31" s="1905"/>
      <c r="S31" s="1889" t="s">
        <v>671</v>
      </c>
      <c r="T31" s="2054"/>
      <c r="U31" s="1897"/>
      <c r="V31" s="1896"/>
      <c r="W31" s="1896"/>
      <c r="X31" s="1903" t="s">
        <v>671</v>
      </c>
      <c r="Y31" s="1945"/>
      <c r="Z31" s="2055"/>
      <c r="AA31" s="1905"/>
      <c r="AB31" s="1905"/>
      <c r="AC31" s="1889" t="s">
        <v>671</v>
      </c>
      <c r="AD31" s="2054"/>
      <c r="AE31" s="1897"/>
      <c r="AF31" s="1896"/>
      <c r="AG31" s="1896"/>
      <c r="AH31" s="1903" t="s">
        <v>671</v>
      </c>
      <c r="AI31" s="1945"/>
      <c r="AJ31" s="1897"/>
      <c r="AK31" s="1896"/>
      <c r="AL31" s="1896"/>
      <c r="AM31" s="1903" t="s">
        <v>671</v>
      </c>
      <c r="AN31" s="1945"/>
      <c r="AO31" s="1897"/>
      <c r="AP31" s="1896"/>
      <c r="AQ31" s="1896"/>
      <c r="AR31" s="1903" t="s">
        <v>671</v>
      </c>
      <c r="AS31" s="1945"/>
      <c r="AT31" s="2052">
        <f t="shared" si="0"/>
        <v>0</v>
      </c>
      <c r="AU31" s="1902"/>
      <c r="AV31" s="1902"/>
      <c r="AW31" s="1903" t="s">
        <v>671</v>
      </c>
      <c r="AX31" s="1945"/>
    </row>
    <row r="32" spans="3:53" ht="13.95" customHeight="1">
      <c r="E32" s="1886" t="s">
        <v>675</v>
      </c>
      <c r="F32" s="1886"/>
      <c r="G32" s="1886"/>
      <c r="H32" s="1886"/>
      <c r="I32" s="1886"/>
      <c r="J32" s="1909"/>
      <c r="K32" s="1910"/>
      <c r="L32" s="1910"/>
      <c r="M32" s="1910"/>
      <c r="N32" s="1889" t="s">
        <v>673</v>
      </c>
      <c r="O32" s="2054"/>
      <c r="P32" s="2055"/>
      <c r="Q32" s="1905"/>
      <c r="R32" s="1905"/>
      <c r="S32" s="1889" t="s">
        <v>671</v>
      </c>
      <c r="T32" s="2054"/>
      <c r="U32" s="1897"/>
      <c r="V32" s="1896"/>
      <c r="W32" s="1896"/>
      <c r="X32" s="1903" t="s">
        <v>671</v>
      </c>
      <c r="Y32" s="1945"/>
      <c r="Z32" s="2055"/>
      <c r="AA32" s="1905"/>
      <c r="AB32" s="1905"/>
      <c r="AC32" s="1889" t="s">
        <v>671</v>
      </c>
      <c r="AD32" s="2054"/>
      <c r="AE32" s="1897"/>
      <c r="AF32" s="1896"/>
      <c r="AG32" s="1896"/>
      <c r="AH32" s="1903" t="s">
        <v>671</v>
      </c>
      <c r="AI32" s="1945"/>
      <c r="AJ32" s="1897"/>
      <c r="AK32" s="1896"/>
      <c r="AL32" s="1896"/>
      <c r="AM32" s="1903" t="s">
        <v>671</v>
      </c>
      <c r="AN32" s="1945"/>
      <c r="AO32" s="1897"/>
      <c r="AP32" s="1896"/>
      <c r="AQ32" s="1896"/>
      <c r="AR32" s="1903" t="s">
        <v>671</v>
      </c>
      <c r="AS32" s="1945"/>
      <c r="AT32" s="2052">
        <f t="shared" si="0"/>
        <v>0</v>
      </c>
      <c r="AU32" s="1902"/>
      <c r="AV32" s="1902"/>
      <c r="AW32" s="1903" t="s">
        <v>671</v>
      </c>
      <c r="AX32" s="1945"/>
    </row>
    <row r="33" spans="2:54" ht="13.95" customHeight="1">
      <c r="E33" s="1886" t="s">
        <v>674</v>
      </c>
      <c r="F33" s="1886"/>
      <c r="G33" s="1886"/>
      <c r="H33" s="1886"/>
      <c r="I33" s="1886"/>
      <c r="J33" s="1887">
        <f>SUM(J21:M32)</f>
        <v>0</v>
      </c>
      <c r="K33" s="1888"/>
      <c r="L33" s="1888"/>
      <c r="M33" s="1888"/>
      <c r="N33" s="1889" t="s">
        <v>673</v>
      </c>
      <c r="O33" s="2054"/>
      <c r="P33" s="1899">
        <f>SUM(P21:R32)</f>
        <v>0</v>
      </c>
      <c r="Q33" s="1891"/>
      <c r="R33" s="1891"/>
      <c r="S33" s="1889" t="s">
        <v>671</v>
      </c>
      <c r="T33" s="2054"/>
      <c r="U33" s="2052">
        <f>SUM(U21:W32)</f>
        <v>0</v>
      </c>
      <c r="V33" s="1902"/>
      <c r="W33" s="1902"/>
      <c r="X33" s="1903" t="s">
        <v>671</v>
      </c>
      <c r="Y33" s="1945"/>
      <c r="Z33" s="1899">
        <f>SUM(Z21:AB32)</f>
        <v>0</v>
      </c>
      <c r="AA33" s="1891"/>
      <c r="AB33" s="1891"/>
      <c r="AC33" s="1889" t="s">
        <v>671</v>
      </c>
      <c r="AD33" s="2054"/>
      <c r="AE33" s="2052">
        <f>SUM(AE21:AG32)</f>
        <v>0</v>
      </c>
      <c r="AF33" s="1902"/>
      <c r="AG33" s="1902"/>
      <c r="AH33" s="1903" t="s">
        <v>671</v>
      </c>
      <c r="AI33" s="1945"/>
      <c r="AJ33" s="2052">
        <f>SUM(AJ21:AL32)</f>
        <v>0</v>
      </c>
      <c r="AK33" s="1902"/>
      <c r="AL33" s="1902"/>
      <c r="AM33" s="1903" t="s">
        <v>671</v>
      </c>
      <c r="AN33" s="1945"/>
      <c r="AO33" s="2052">
        <f>SUM(AO21:AQ32)</f>
        <v>0</v>
      </c>
      <c r="AP33" s="1902"/>
      <c r="AQ33" s="1902"/>
      <c r="AR33" s="1903" t="s">
        <v>671</v>
      </c>
      <c r="AS33" s="1945"/>
      <c r="AT33" s="2052">
        <f>SUM(AT21:AV32)</f>
        <v>0</v>
      </c>
      <c r="AU33" s="1902"/>
      <c r="AV33" s="1902"/>
      <c r="AW33" s="1903" t="s">
        <v>671</v>
      </c>
      <c r="AX33" s="1945"/>
    </row>
    <row r="34" spans="2:54" ht="13.95" customHeight="1">
      <c r="E34" s="2045" t="s">
        <v>758</v>
      </c>
      <c r="F34" s="2046"/>
      <c r="G34" s="2046"/>
      <c r="H34" s="2046"/>
      <c r="I34" s="2047"/>
      <c r="J34" s="2069"/>
      <c r="K34" s="2070"/>
      <c r="L34" s="2070"/>
      <c r="M34" s="2070"/>
      <c r="N34" s="2070"/>
      <c r="O34" s="2071"/>
      <c r="P34" s="2067" t="str">
        <f>IFERROR(ROUNDUP(P33/$J$33,1),"0")</f>
        <v>0</v>
      </c>
      <c r="Q34" s="2068"/>
      <c r="R34" s="2068"/>
      <c r="S34" s="1889" t="s">
        <v>671</v>
      </c>
      <c r="T34" s="2054"/>
      <c r="U34" s="2067" t="str">
        <f>IFERROR(ROUNDUP(U33/$J$33,1),"0")</f>
        <v>0</v>
      </c>
      <c r="V34" s="2068"/>
      <c r="W34" s="2068"/>
      <c r="X34" s="1903" t="s">
        <v>671</v>
      </c>
      <c r="Y34" s="1945"/>
      <c r="Z34" s="2067" t="str">
        <f>IFERROR(ROUNDUP(Z33/$J$33,1),"0")</f>
        <v>0</v>
      </c>
      <c r="AA34" s="2068"/>
      <c r="AB34" s="2068"/>
      <c r="AC34" s="1903" t="s">
        <v>671</v>
      </c>
      <c r="AD34" s="1945"/>
      <c r="AE34" s="2067" t="str">
        <f>IFERROR(ROUNDUP(AE33/$J$33,1),"0")</f>
        <v>0</v>
      </c>
      <c r="AF34" s="2068"/>
      <c r="AG34" s="2068"/>
      <c r="AH34" s="1903" t="s">
        <v>671</v>
      </c>
      <c r="AI34" s="1945"/>
      <c r="AJ34" s="2067" t="str">
        <f>IFERROR(ROUNDUP(AJ33/$J$33,1),"0")</f>
        <v>0</v>
      </c>
      <c r="AK34" s="2068"/>
      <c r="AL34" s="2068"/>
      <c r="AM34" s="1903" t="s">
        <v>671</v>
      </c>
      <c r="AN34" s="1945"/>
      <c r="AO34" s="2067" t="str">
        <f>IFERROR(ROUNDUP(AO33/$J$33,1),"0")</f>
        <v>0</v>
      </c>
      <c r="AP34" s="2068"/>
      <c r="AQ34" s="2068"/>
      <c r="AR34" s="1903" t="s">
        <v>671</v>
      </c>
      <c r="AS34" s="1945"/>
      <c r="AT34" s="2072">
        <f>P34+U34+Z34+AE34+AJ34+AO34</f>
        <v>0</v>
      </c>
      <c r="AU34" s="2073"/>
      <c r="AV34" s="2073"/>
      <c r="AW34" s="1903" t="s">
        <v>671</v>
      </c>
      <c r="AX34" s="1945"/>
    </row>
    <row r="35" spans="2:54" ht="13.95" customHeight="1">
      <c r="E35" s="467" t="s">
        <v>757</v>
      </c>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8" t="str">
        <f>IFERROR(IF(AT34&gt;Y9,"「１　事業者名等」の定員数を超過しています。",""),"")</f>
        <v/>
      </c>
    </row>
    <row r="36" spans="2:54" ht="13.95" customHeight="1">
      <c r="E36" s="467" t="s">
        <v>756</v>
      </c>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row>
    <row r="37" spans="2:54" ht="13.95" customHeight="1">
      <c r="E37" s="467" t="s">
        <v>755</v>
      </c>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row>
    <row r="38" spans="2:54" ht="13.95" customHeight="1">
      <c r="E38" s="467" t="s">
        <v>754</v>
      </c>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row>
    <row r="39" spans="2:54" ht="13.95" customHeight="1">
      <c r="E39" s="467" t="s">
        <v>753</v>
      </c>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row>
    <row r="40" spans="2:54" ht="13.95" customHeight="1">
      <c r="E40" s="467" t="s">
        <v>752</v>
      </c>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row>
    <row r="41" spans="2:54" ht="13.95" customHeight="1">
      <c r="E41" s="467"/>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row>
    <row r="42" spans="2:54" ht="13.95" customHeight="1">
      <c r="E42" s="467"/>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row>
    <row r="43" spans="2:54" ht="13.95" customHeight="1">
      <c r="B43" s="672"/>
      <c r="C43" s="673"/>
      <c r="D43" s="673"/>
      <c r="E43" s="673"/>
      <c r="F43" s="673"/>
      <c r="G43" s="466" t="s">
        <v>751</v>
      </c>
      <c r="AA43" s="673"/>
      <c r="AB43" s="673"/>
      <c r="AC43" s="673"/>
      <c r="AD43" s="466" t="s">
        <v>750</v>
      </c>
      <c r="AX43" s="678"/>
      <c r="AY43" s="678"/>
      <c r="AZ43" s="678"/>
      <c r="BA43" s="673"/>
      <c r="BB43" s="673"/>
    </row>
    <row r="44" spans="2:54" ht="13.95" customHeight="1">
      <c r="B44" s="672"/>
      <c r="C44" s="673"/>
      <c r="D44" s="673"/>
      <c r="E44" s="677"/>
      <c r="F44" s="677"/>
      <c r="I44" s="1886"/>
      <c r="J44" s="1886"/>
      <c r="K44" s="1886"/>
      <c r="L44" s="1886"/>
      <c r="M44" s="1886"/>
      <c r="N44" s="1886"/>
      <c r="O44" s="1886"/>
      <c r="P44" s="1886"/>
      <c r="Q44" s="1886"/>
      <c r="R44" s="1886"/>
      <c r="S44" s="1886"/>
      <c r="T44" s="1886"/>
      <c r="U44" s="1886" t="s">
        <v>749</v>
      </c>
      <c r="V44" s="1886"/>
      <c r="W44" s="1886"/>
      <c r="X44" s="1886"/>
      <c r="Y44" s="1886"/>
      <c r="Z44" s="1886"/>
      <c r="AA44" s="673"/>
      <c r="AB44" s="673"/>
      <c r="AC44" s="673"/>
      <c r="AF44" s="1886"/>
      <c r="AG44" s="1886"/>
      <c r="AH44" s="1886"/>
      <c r="AI44" s="1886"/>
      <c r="AJ44" s="1886"/>
      <c r="AK44" s="1886"/>
      <c r="AL44" s="1886"/>
      <c r="AM44" s="1886"/>
      <c r="AN44" s="1886"/>
      <c r="AO44" s="1886"/>
      <c r="AP44" s="1886"/>
      <c r="AQ44" s="1886"/>
      <c r="AR44" s="1886" t="s">
        <v>749</v>
      </c>
      <c r="AS44" s="1886"/>
      <c r="AT44" s="1886"/>
      <c r="AU44" s="1886"/>
      <c r="AV44" s="1886"/>
      <c r="AW44" s="1886"/>
      <c r="AX44" s="673"/>
      <c r="AY44" s="673"/>
      <c r="AZ44" s="673"/>
      <c r="BA44" s="673"/>
      <c r="BB44" s="673"/>
    </row>
    <row r="45" spans="2:54" ht="13.95" customHeight="1">
      <c r="B45" s="672"/>
      <c r="C45" s="673"/>
      <c r="D45" s="673"/>
      <c r="E45" s="677"/>
      <c r="F45" s="677"/>
      <c r="I45" s="1886" t="s">
        <v>748</v>
      </c>
      <c r="J45" s="1886"/>
      <c r="K45" s="1886"/>
      <c r="L45" s="1886"/>
      <c r="M45" s="1886"/>
      <c r="N45" s="1886"/>
      <c r="O45" s="1886"/>
      <c r="P45" s="1886"/>
      <c r="Q45" s="1886"/>
      <c r="R45" s="1886"/>
      <c r="S45" s="1886"/>
      <c r="T45" s="1886"/>
      <c r="U45" s="2062" t="str">
        <f>IF(AND(OR(AK7="○",AK8="○"),E12="○"),ROUNDUP(AX15*0.9/7,0),IF(AND(OR(AK7="○",AK8="○"),OR(E13="○",E14="○")),ROUNDUP(AT34/7,0),""))</f>
        <v/>
      </c>
      <c r="V45" s="2063"/>
      <c r="W45" s="2063"/>
      <c r="X45" s="2064"/>
      <c r="Y45" s="2065" t="s">
        <v>747</v>
      </c>
      <c r="Z45" s="2065"/>
      <c r="AA45" s="673"/>
      <c r="AB45" s="673"/>
      <c r="AC45" s="673"/>
      <c r="AF45" s="1886" t="s">
        <v>748</v>
      </c>
      <c r="AG45" s="1886"/>
      <c r="AH45" s="1886"/>
      <c r="AI45" s="1886"/>
      <c r="AJ45" s="1886"/>
      <c r="AK45" s="1886"/>
      <c r="AL45" s="1886"/>
      <c r="AM45" s="1886"/>
      <c r="AN45" s="1886"/>
      <c r="AO45" s="1886"/>
      <c r="AP45" s="1886"/>
      <c r="AQ45" s="1886"/>
      <c r="AR45" s="2066"/>
      <c r="AS45" s="2066"/>
      <c r="AT45" s="2066"/>
      <c r="AU45" s="2066"/>
      <c r="AV45" s="2065" t="s">
        <v>747</v>
      </c>
      <c r="AW45" s="2065"/>
    </row>
    <row r="46" spans="2:54" ht="13.95" customHeight="1">
      <c r="B46" s="672"/>
      <c r="C46" s="673"/>
      <c r="D46" s="673"/>
      <c r="E46" s="676"/>
      <c r="F46" s="673"/>
      <c r="I46" s="467"/>
      <c r="AA46" s="673"/>
      <c r="AB46" s="673"/>
      <c r="AC46" s="673"/>
      <c r="AF46" s="467"/>
    </row>
    <row r="47" spans="2:54" ht="13.95" customHeight="1">
      <c r="B47" s="672"/>
      <c r="C47" s="673"/>
      <c r="D47" s="673"/>
      <c r="E47" s="676"/>
      <c r="F47" s="673"/>
      <c r="G47" s="672" t="s">
        <v>746</v>
      </c>
      <c r="H47" s="672"/>
      <c r="I47" s="672"/>
      <c r="J47" s="672"/>
      <c r="K47" s="672"/>
      <c r="L47" s="672"/>
      <c r="M47" s="672"/>
      <c r="N47" s="672"/>
      <c r="O47" s="672"/>
      <c r="P47" s="672"/>
      <c r="Q47" s="672"/>
      <c r="R47" s="672"/>
      <c r="S47" s="672"/>
      <c r="T47" s="675"/>
      <c r="U47" s="675"/>
      <c r="V47" s="675"/>
      <c r="W47" s="675"/>
      <c r="X47" s="675"/>
      <c r="Y47" s="675"/>
      <c r="Z47" s="675"/>
      <c r="AA47" s="675"/>
      <c r="AB47" s="675"/>
      <c r="AC47" s="675"/>
      <c r="AD47" s="675"/>
      <c r="AE47" s="675"/>
      <c r="AF47" s="675"/>
      <c r="AG47" s="675"/>
      <c r="AH47" s="675"/>
      <c r="AI47" s="675"/>
      <c r="AJ47" s="671"/>
      <c r="AK47" s="671"/>
      <c r="AL47" s="671"/>
      <c r="AM47" s="671"/>
      <c r="AN47" s="671"/>
      <c r="AO47" s="671"/>
      <c r="AP47" s="671"/>
      <c r="AQ47" s="671"/>
      <c r="AX47" s="673"/>
      <c r="AY47" s="673"/>
      <c r="AZ47" s="673"/>
    </row>
    <row r="48" spans="2:54" ht="13.95" customHeight="1" thickBot="1">
      <c r="B48" s="672"/>
      <c r="C48" s="673"/>
      <c r="D48" s="673"/>
      <c r="E48" s="676"/>
      <c r="F48" s="673"/>
      <c r="G48" s="672"/>
      <c r="H48" s="672"/>
      <c r="I48" s="672"/>
      <c r="J48" s="672"/>
      <c r="K48" s="672"/>
      <c r="L48" s="672"/>
      <c r="M48" s="672"/>
      <c r="N48" s="672"/>
      <c r="O48" s="672"/>
      <c r="P48" s="672"/>
      <c r="Q48" s="672"/>
      <c r="R48" s="672"/>
      <c r="S48" s="672"/>
      <c r="T48" s="675"/>
      <c r="U48" s="675"/>
      <c r="V48" s="675"/>
      <c r="W48" s="675"/>
      <c r="X48" s="675"/>
      <c r="Y48" s="675"/>
      <c r="Z48" s="675"/>
      <c r="AA48" s="675"/>
      <c r="AB48" s="675"/>
      <c r="AC48" s="675"/>
      <c r="AD48" s="675"/>
      <c r="AE48" s="675"/>
      <c r="AF48" s="675"/>
      <c r="AG48" s="675"/>
      <c r="AH48" s="675"/>
      <c r="AI48" s="675"/>
      <c r="AJ48" s="671"/>
      <c r="AK48" s="671"/>
      <c r="AL48" s="671"/>
      <c r="AM48" s="671"/>
      <c r="AN48" s="671"/>
      <c r="AO48" s="671"/>
      <c r="AP48" s="671"/>
      <c r="AQ48" s="671"/>
      <c r="AX48" s="673"/>
      <c r="AY48" s="673"/>
      <c r="AZ48" s="673"/>
    </row>
    <row r="49" spans="2:57" ht="13.95" customHeight="1">
      <c r="B49" s="672"/>
      <c r="C49" s="672"/>
      <c r="D49" s="672"/>
      <c r="E49" s="672"/>
      <c r="F49" s="672"/>
      <c r="G49" s="672"/>
      <c r="H49" s="672"/>
      <c r="I49" s="672"/>
      <c r="J49" s="672"/>
      <c r="K49" s="672"/>
      <c r="L49" s="672"/>
      <c r="M49" s="672"/>
      <c r="N49" s="672"/>
      <c r="O49" s="671"/>
      <c r="P49" s="671"/>
      <c r="Q49" s="675"/>
      <c r="R49" s="675"/>
      <c r="S49" s="675"/>
      <c r="T49" s="675"/>
      <c r="U49" s="675"/>
      <c r="V49" s="675"/>
      <c r="W49" s="675"/>
      <c r="X49" s="675"/>
      <c r="Y49" s="675"/>
      <c r="Z49" s="675"/>
      <c r="AA49" s="675"/>
      <c r="AB49" s="675"/>
      <c r="AC49" s="674"/>
      <c r="AD49" s="2056" t="str">
        <f>(IF(OR(U45&lt;=AR45),"可","規定の員数を満たしていません。"))</f>
        <v>可</v>
      </c>
      <c r="AE49" s="2057"/>
      <c r="AF49" s="2057"/>
      <c r="AG49" s="2057"/>
      <c r="AH49" s="2057"/>
      <c r="AI49" s="2057"/>
      <c r="AJ49" s="2057"/>
      <c r="AK49" s="2057"/>
      <c r="AL49" s="2057"/>
      <c r="AM49" s="2057"/>
      <c r="AN49" s="2057"/>
      <c r="AO49" s="2057"/>
      <c r="AP49" s="2057"/>
      <c r="AQ49" s="2057"/>
      <c r="AR49" s="2057"/>
      <c r="AS49" s="2057"/>
      <c r="AT49" s="2057"/>
      <c r="AU49" s="2058"/>
      <c r="AV49" s="671"/>
      <c r="AW49" s="671"/>
      <c r="AX49" s="671"/>
      <c r="AY49" s="671"/>
      <c r="AZ49" s="671"/>
      <c r="BA49" s="671"/>
      <c r="BB49" s="671"/>
      <c r="BC49" s="671"/>
      <c r="BD49" s="671"/>
      <c r="BE49" s="671"/>
    </row>
    <row r="50" spans="2:57" ht="13.95" customHeight="1" thickBot="1">
      <c r="O50" s="671"/>
      <c r="P50" s="671"/>
      <c r="Q50" s="673"/>
      <c r="R50" s="673"/>
      <c r="S50" s="673"/>
      <c r="T50" s="673"/>
      <c r="U50" s="673"/>
      <c r="V50" s="673"/>
      <c r="W50" s="673"/>
      <c r="X50" s="672"/>
      <c r="Y50" s="672"/>
      <c r="Z50" s="671"/>
      <c r="AA50" s="672"/>
      <c r="AB50" s="672"/>
      <c r="AC50" s="671"/>
      <c r="AD50" s="2059"/>
      <c r="AE50" s="2060"/>
      <c r="AF50" s="2060"/>
      <c r="AG50" s="2060"/>
      <c r="AH50" s="2060"/>
      <c r="AI50" s="2060"/>
      <c r="AJ50" s="2060"/>
      <c r="AK50" s="2060"/>
      <c r="AL50" s="2060"/>
      <c r="AM50" s="2060"/>
      <c r="AN50" s="2060"/>
      <c r="AO50" s="2060"/>
      <c r="AP50" s="2060"/>
      <c r="AQ50" s="2060"/>
      <c r="AR50" s="2060"/>
      <c r="AS50" s="2060"/>
      <c r="AT50" s="2060"/>
      <c r="AU50" s="2061"/>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AT22:AV22"/>
    <mergeCell ref="AW22:AX22"/>
    <mergeCell ref="AH22:AI22"/>
    <mergeCell ref="AJ22:AL22"/>
    <mergeCell ref="AO22:AQ22"/>
    <mergeCell ref="AR22:AS22"/>
    <mergeCell ref="AO21:AQ21"/>
    <mergeCell ref="AR21:AS21"/>
    <mergeCell ref="Z22:AB22"/>
    <mergeCell ref="AC22:AD22"/>
    <mergeCell ref="AE22:AG22"/>
    <mergeCell ref="E22:I22"/>
    <mergeCell ref="J22:M22"/>
    <mergeCell ref="N22:O22"/>
    <mergeCell ref="AH21:AI21"/>
    <mergeCell ref="AJ21:AL21"/>
    <mergeCell ref="AM21:AN21"/>
    <mergeCell ref="AM22:AN22"/>
    <mergeCell ref="Z21:AB21"/>
    <mergeCell ref="AC21:AD21"/>
    <mergeCell ref="AE21:AG21"/>
    <mergeCell ref="P21:R21"/>
    <mergeCell ref="S21:T21"/>
    <mergeCell ref="U21:W21"/>
    <mergeCell ref="X21:Y21"/>
    <mergeCell ref="AT15:AW15"/>
    <mergeCell ref="AX15:AZ15"/>
    <mergeCell ref="BA15:BB15"/>
    <mergeCell ref="AT21:AV21"/>
    <mergeCell ref="AW21:AX21"/>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BE57"/>
  <sheetViews>
    <sheetView view="pageBreakPreview" zoomScale="115" zoomScaleNormal="115" zoomScaleSheetLayoutView="115" workbookViewId="0">
      <selection activeCell="AS2" sqref="AS2:AT2"/>
    </sheetView>
  </sheetViews>
  <sheetFormatPr defaultColWidth="8.88671875" defaultRowHeight="12"/>
  <cols>
    <col min="1" max="56" width="1.77734375" style="466" customWidth="1"/>
    <col min="57" max="59" width="8.88671875" style="466" customWidth="1"/>
    <col min="60" max="16384" width="8.88671875" style="466"/>
  </cols>
  <sheetData>
    <row r="1" spans="1:56" ht="13.95" customHeight="1">
      <c r="A1" s="585" t="s">
        <v>775</v>
      </c>
    </row>
    <row r="2" spans="1:56" ht="13.95" customHeight="1">
      <c r="AP2" s="1654" t="s">
        <v>704</v>
      </c>
      <c r="AQ2" s="1654"/>
      <c r="AR2" s="1654"/>
      <c r="AS2" s="1949"/>
      <c r="AT2" s="1949"/>
      <c r="AU2" s="1654" t="s">
        <v>703</v>
      </c>
      <c r="AV2" s="1654"/>
      <c r="AW2" s="1949"/>
      <c r="AX2" s="1949"/>
      <c r="AY2" s="1654" t="s">
        <v>702</v>
      </c>
      <c r="AZ2" s="1654"/>
      <c r="BA2" s="1949"/>
      <c r="BB2" s="1949"/>
      <c r="BC2" s="1654" t="s">
        <v>673</v>
      </c>
      <c r="BD2" s="1654"/>
    </row>
    <row r="3" spans="1:56" ht="13.95" customHeight="1"/>
    <row r="4" spans="1:56" ht="13.95" customHeight="1">
      <c r="Q4" s="466" t="s">
        <v>665</v>
      </c>
    </row>
    <row r="5" spans="1:56" ht="13.95" customHeight="1"/>
    <row r="6" spans="1:56" ht="13.95" customHeight="1">
      <c r="C6" s="466" t="s">
        <v>701</v>
      </c>
      <c r="AI6" s="466" t="s">
        <v>700</v>
      </c>
    </row>
    <row r="7" spans="1:56" ht="13.95" customHeight="1">
      <c r="E7" s="1886" t="s">
        <v>699</v>
      </c>
      <c r="F7" s="1886"/>
      <c r="G7" s="1886"/>
      <c r="H7" s="1886"/>
      <c r="I7" s="1886"/>
      <c r="J7" s="1886"/>
      <c r="K7" s="1886"/>
      <c r="L7" s="1943"/>
      <c r="M7" s="1943"/>
      <c r="N7" s="1943"/>
      <c r="O7" s="1943"/>
      <c r="P7" s="1943"/>
      <c r="Q7" s="1943"/>
      <c r="R7" s="1943"/>
      <c r="S7" s="1943"/>
      <c r="T7" s="1943"/>
      <c r="U7" s="1943"/>
      <c r="V7" s="1943"/>
      <c r="W7" s="1943"/>
      <c r="X7" s="1943"/>
      <c r="Y7" s="1943"/>
      <c r="Z7" s="1943"/>
      <c r="AA7" s="1943"/>
      <c r="AB7" s="1943"/>
      <c r="AC7" s="1943"/>
      <c r="AD7" s="1943"/>
      <c r="AK7" s="1939" t="s">
        <v>665</v>
      </c>
      <c r="AL7" s="1939"/>
      <c r="AM7" s="1939"/>
      <c r="AN7" s="1886" t="s">
        <v>698</v>
      </c>
      <c r="AO7" s="1886"/>
      <c r="AP7" s="1886"/>
      <c r="AQ7" s="1886"/>
      <c r="AR7" s="1886"/>
      <c r="AS7" s="1886"/>
      <c r="AT7" s="1886"/>
      <c r="AU7" s="1886"/>
      <c r="AV7" s="1886"/>
      <c r="AW7" s="1886"/>
      <c r="AX7" s="1886"/>
      <c r="AY7" s="1886"/>
    </row>
    <row r="8" spans="1:56" ht="13.95" customHeight="1">
      <c r="E8" s="1886" t="s">
        <v>697</v>
      </c>
      <c r="F8" s="1886"/>
      <c r="G8" s="1886"/>
      <c r="H8" s="1886"/>
      <c r="I8" s="1886"/>
      <c r="J8" s="1886"/>
      <c r="K8" s="1886"/>
      <c r="L8" s="1943"/>
      <c r="M8" s="1943"/>
      <c r="N8" s="1943"/>
      <c r="O8" s="1943"/>
      <c r="P8" s="1943"/>
      <c r="Q8" s="1943"/>
      <c r="R8" s="1943"/>
      <c r="S8" s="1943"/>
      <c r="T8" s="1943"/>
      <c r="U8" s="1943"/>
      <c r="V8" s="1943"/>
      <c r="W8" s="1943"/>
      <c r="X8" s="1943"/>
      <c r="Y8" s="1943"/>
      <c r="Z8" s="1943"/>
      <c r="AA8" s="1943"/>
      <c r="AB8" s="1943"/>
      <c r="AC8" s="1943"/>
      <c r="AD8" s="1943"/>
      <c r="AK8" s="1939"/>
      <c r="AL8" s="1939"/>
      <c r="AM8" s="1939"/>
      <c r="AN8" s="1886" t="s">
        <v>696</v>
      </c>
      <c r="AO8" s="1886"/>
      <c r="AP8" s="1886"/>
      <c r="AQ8" s="1886"/>
      <c r="AR8" s="1886"/>
      <c r="AS8" s="1886"/>
      <c r="AT8" s="1886"/>
      <c r="AU8" s="1886"/>
      <c r="AV8" s="1886"/>
      <c r="AW8" s="1886"/>
      <c r="AX8" s="1886"/>
      <c r="AY8" s="1886"/>
    </row>
    <row r="9" spans="1:56" ht="13.95" customHeight="1">
      <c r="E9" s="1886" t="s">
        <v>649</v>
      </c>
      <c r="F9" s="1886"/>
      <c r="G9" s="1886"/>
      <c r="H9" s="1886"/>
      <c r="I9" s="1886"/>
      <c r="J9" s="1886"/>
      <c r="K9" s="1886"/>
      <c r="L9" s="1943"/>
      <c r="M9" s="1943"/>
      <c r="N9" s="1943"/>
      <c r="O9" s="1943"/>
      <c r="P9" s="1943"/>
      <c r="Q9" s="1943"/>
      <c r="R9" s="1943"/>
      <c r="S9" s="1943"/>
      <c r="T9" s="1943"/>
      <c r="U9" s="1943"/>
      <c r="V9" s="1886" t="s">
        <v>648</v>
      </c>
      <c r="W9" s="1886"/>
      <c r="X9" s="1886"/>
      <c r="Y9" s="2043">
        <v>14</v>
      </c>
      <c r="Z9" s="2043"/>
      <c r="AA9" s="2043"/>
      <c r="AB9" s="2043"/>
      <c r="AC9" s="1886" t="s">
        <v>671</v>
      </c>
      <c r="AD9" s="1886"/>
      <c r="AJ9" s="593"/>
      <c r="AK9" s="683" t="s">
        <v>694</v>
      </c>
      <c r="AL9" s="593"/>
      <c r="AM9" s="593"/>
      <c r="AN9" s="593"/>
      <c r="AO9" s="593"/>
      <c r="AP9" s="593"/>
      <c r="AQ9" s="593"/>
      <c r="AR9" s="593"/>
      <c r="AS9" s="593"/>
      <c r="AT9" s="593"/>
      <c r="AU9" s="593"/>
    </row>
    <row r="10" spans="1:56" ht="13.95" customHeight="1">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H10" s="593"/>
      <c r="AI10" s="593"/>
      <c r="AJ10" s="593"/>
      <c r="AK10" s="595" t="str">
        <f>IF(COUNTIF(AK6:AM8,"○")&gt;1,"いづれか１つを選択してください。","")</f>
        <v/>
      </c>
      <c r="AL10" s="593"/>
      <c r="AM10" s="593"/>
      <c r="AN10" s="593"/>
      <c r="AO10" s="593"/>
      <c r="AP10" s="593"/>
      <c r="AQ10" s="593"/>
      <c r="AR10" s="593"/>
      <c r="AS10" s="593"/>
      <c r="AT10" s="593"/>
      <c r="AU10" s="593"/>
    </row>
    <row r="11" spans="1:56" ht="13.95" customHeight="1">
      <c r="C11" s="466" t="s">
        <v>774</v>
      </c>
      <c r="AH11" s="466" t="s">
        <v>773</v>
      </c>
    </row>
    <row r="12" spans="1:56" ht="13.95" customHeight="1">
      <c r="E12" s="1939" t="s">
        <v>665</v>
      </c>
      <c r="F12" s="1939"/>
      <c r="G12" s="1939"/>
      <c r="H12" s="2044" t="s">
        <v>772</v>
      </c>
      <c r="I12" s="2044"/>
      <c r="J12" s="2044"/>
      <c r="K12" s="2044"/>
      <c r="L12" s="2044"/>
      <c r="M12" s="2044"/>
      <c r="N12" s="2044"/>
      <c r="O12" s="2044"/>
      <c r="P12" s="2044"/>
      <c r="Q12" s="2044"/>
      <c r="R12" s="2044"/>
      <c r="S12" s="2044"/>
      <c r="T12" s="2044"/>
      <c r="U12" s="2044"/>
      <c r="V12" s="2044"/>
      <c r="W12" s="2044"/>
      <c r="X12" s="2044"/>
      <c r="Y12" s="2044"/>
      <c r="Z12" s="2044"/>
      <c r="AA12" s="2044"/>
      <c r="AB12" s="2044"/>
      <c r="AC12" s="2044"/>
      <c r="AD12" s="2044"/>
      <c r="AE12" s="2044"/>
      <c r="AF12" s="2044"/>
      <c r="AI12" s="594"/>
      <c r="AK12" s="2045" t="s">
        <v>764</v>
      </c>
      <c r="AL12" s="2046"/>
      <c r="AM12" s="2046"/>
      <c r="AN12" s="2047"/>
      <c r="AO12" s="2048"/>
      <c r="AP12" s="2049"/>
      <c r="AQ12" s="2049"/>
      <c r="AR12" s="1903" t="s">
        <v>671</v>
      </c>
      <c r="AS12" s="1945"/>
      <c r="AT12" s="1944" t="s">
        <v>761</v>
      </c>
      <c r="AU12" s="1903"/>
      <c r="AV12" s="1903"/>
      <c r="AW12" s="1945"/>
      <c r="AX12" s="2048">
        <v>3</v>
      </c>
      <c r="AY12" s="2049"/>
      <c r="AZ12" s="2049"/>
      <c r="BA12" s="1903" t="s">
        <v>671</v>
      </c>
      <c r="BB12" s="1945"/>
    </row>
    <row r="13" spans="1:56" ht="13.95" customHeight="1">
      <c r="E13" s="1939"/>
      <c r="F13" s="1939"/>
      <c r="G13" s="1939"/>
      <c r="H13" s="2044" t="s">
        <v>771</v>
      </c>
      <c r="I13" s="2044"/>
      <c r="J13" s="2044"/>
      <c r="K13" s="2044"/>
      <c r="L13" s="2044"/>
      <c r="M13" s="2044"/>
      <c r="N13" s="2044"/>
      <c r="O13" s="2044"/>
      <c r="P13" s="2044"/>
      <c r="Q13" s="2044"/>
      <c r="R13" s="2044"/>
      <c r="S13" s="2044"/>
      <c r="T13" s="2044"/>
      <c r="U13" s="2044"/>
      <c r="V13" s="2044"/>
      <c r="W13" s="2044"/>
      <c r="X13" s="2044"/>
      <c r="Y13" s="2044"/>
      <c r="Z13" s="2044"/>
      <c r="AA13" s="2044"/>
      <c r="AB13" s="2044"/>
      <c r="AC13" s="2044"/>
      <c r="AD13" s="2044"/>
      <c r="AE13" s="2044"/>
      <c r="AF13" s="2044"/>
      <c r="AH13" s="594" t="str">
        <f>IF(E12="○","→","")</f>
        <v>→</v>
      </c>
      <c r="AI13" s="594"/>
      <c r="AK13" s="1944" t="s">
        <v>763</v>
      </c>
      <c r="AL13" s="1903"/>
      <c r="AM13" s="1903"/>
      <c r="AN13" s="1945"/>
      <c r="AO13" s="2048"/>
      <c r="AP13" s="2049"/>
      <c r="AQ13" s="2049"/>
      <c r="AR13" s="1903" t="s">
        <v>671</v>
      </c>
      <c r="AS13" s="1945"/>
      <c r="AT13" s="1944" t="s">
        <v>760</v>
      </c>
      <c r="AU13" s="1903"/>
      <c r="AV13" s="1903"/>
      <c r="AW13" s="1945"/>
      <c r="AX13" s="2048">
        <v>1</v>
      </c>
      <c r="AY13" s="2049"/>
      <c r="AZ13" s="2049"/>
      <c r="BA13" s="1903" t="s">
        <v>671</v>
      </c>
      <c r="BB13" s="1945"/>
    </row>
    <row r="14" spans="1:56" ht="13.95" customHeight="1">
      <c r="E14" s="1939"/>
      <c r="F14" s="1939"/>
      <c r="G14" s="1939"/>
      <c r="H14" s="2044" t="s">
        <v>770</v>
      </c>
      <c r="I14" s="2044"/>
      <c r="J14" s="2044"/>
      <c r="K14" s="2044"/>
      <c r="L14" s="2044"/>
      <c r="M14" s="2044"/>
      <c r="N14" s="2044"/>
      <c r="O14" s="2044"/>
      <c r="P14" s="2044"/>
      <c r="Q14" s="2044"/>
      <c r="R14" s="2044"/>
      <c r="S14" s="2044"/>
      <c r="T14" s="2044"/>
      <c r="U14" s="2044"/>
      <c r="V14" s="2044"/>
      <c r="W14" s="2044"/>
      <c r="X14" s="2044"/>
      <c r="Y14" s="2044"/>
      <c r="Z14" s="2044"/>
      <c r="AA14" s="2044"/>
      <c r="AB14" s="2044"/>
      <c r="AC14" s="2044"/>
      <c r="AD14" s="2044"/>
      <c r="AE14" s="2044"/>
      <c r="AF14" s="2044"/>
      <c r="AH14" s="594"/>
      <c r="AI14" s="594"/>
      <c r="AK14" s="1944" t="s">
        <v>762</v>
      </c>
      <c r="AL14" s="1903"/>
      <c r="AM14" s="1903"/>
      <c r="AN14" s="1945"/>
      <c r="AO14" s="2048">
        <v>3</v>
      </c>
      <c r="AP14" s="2049"/>
      <c r="AQ14" s="2049"/>
      <c r="AR14" s="1903" t="s">
        <v>671</v>
      </c>
      <c r="AS14" s="1945"/>
      <c r="AT14" s="1944" t="s">
        <v>759</v>
      </c>
      <c r="AU14" s="1903"/>
      <c r="AV14" s="1903"/>
      <c r="AW14" s="1945"/>
      <c r="AX14" s="2048"/>
      <c r="AY14" s="2049"/>
      <c r="AZ14" s="2049"/>
      <c r="BA14" s="1903" t="s">
        <v>671</v>
      </c>
      <c r="BB14" s="1945"/>
    </row>
    <row r="15" spans="1:56" ht="13.95" customHeight="1">
      <c r="E15" s="682" t="s">
        <v>769</v>
      </c>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K15" s="585"/>
      <c r="AL15" s="585"/>
      <c r="AM15" s="585"/>
      <c r="AN15" s="585"/>
      <c r="AO15" s="599"/>
      <c r="AP15" s="599"/>
      <c r="AQ15" s="599"/>
      <c r="AR15" s="585"/>
      <c r="AS15" s="585"/>
      <c r="AT15" s="1944" t="s">
        <v>768</v>
      </c>
      <c r="AU15" s="1903"/>
      <c r="AV15" s="1903"/>
      <c r="AW15" s="1945"/>
      <c r="AX15" s="2050">
        <f>AO12+AO13+AO14+AX12+AX13+AX14</f>
        <v>7</v>
      </c>
      <c r="AY15" s="2051"/>
      <c r="AZ15" s="2051"/>
      <c r="BA15" s="1903" t="s">
        <v>671</v>
      </c>
      <c r="BB15" s="1945"/>
    </row>
    <row r="16" spans="1:56" ht="13.95" customHeight="1">
      <c r="E16" s="682" t="s">
        <v>767</v>
      </c>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681" t="str">
        <f>IF(OR(E13="○",E14="○"),"↓","")</f>
        <v/>
      </c>
      <c r="AE16" s="472"/>
      <c r="AF16" s="585"/>
      <c r="AR16" s="593"/>
      <c r="AS16" s="593"/>
      <c r="AT16" s="680"/>
      <c r="AU16" s="680"/>
      <c r="AV16" s="680"/>
      <c r="AW16" s="680"/>
      <c r="AX16" s="680"/>
      <c r="AY16" s="680"/>
      <c r="AZ16" s="680"/>
      <c r="BA16" s="680"/>
      <c r="BB16" s="679" t="str">
        <f>IF(AND(AX15&lt;&gt;Y9,E12="○"),"「１　事業者名簿」の定員数と想定される利用者数が一致しません。","")</f>
        <v>「１　事業者名簿」の定員数と想定される利用者数が一致しません。</v>
      </c>
    </row>
    <row r="17" spans="3:53" ht="13.95" customHeight="1">
      <c r="E17" s="595" t="str">
        <f>IF(COUNTIF(E12:G14,"○")&gt;1,"いずれか１つを選択してください。","")</f>
        <v/>
      </c>
      <c r="AD17" s="594"/>
      <c r="AE17" s="594"/>
      <c r="AR17" s="593"/>
      <c r="AS17" s="593"/>
      <c r="AT17" s="593"/>
      <c r="AU17" s="593"/>
      <c r="AV17" s="593"/>
      <c r="AW17" s="593"/>
      <c r="AX17" s="593"/>
      <c r="AY17" s="593"/>
      <c r="AZ17" s="593"/>
    </row>
    <row r="18" spans="3:53" ht="13.95" customHeight="1">
      <c r="C18" s="466" t="s">
        <v>766</v>
      </c>
    </row>
    <row r="19" spans="3:53" ht="13.95" customHeight="1">
      <c r="E19" s="1886"/>
      <c r="F19" s="1886"/>
      <c r="G19" s="1886"/>
      <c r="H19" s="1886"/>
      <c r="I19" s="1886"/>
      <c r="J19" s="1886" t="s">
        <v>691</v>
      </c>
      <c r="K19" s="1886"/>
      <c r="L19" s="1886"/>
      <c r="M19" s="1886"/>
      <c r="N19" s="1886"/>
      <c r="O19" s="1886"/>
      <c r="P19" s="1886" t="s">
        <v>765</v>
      </c>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c r="AN19" s="1886"/>
      <c r="AO19" s="1886"/>
      <c r="AP19" s="1886"/>
      <c r="AQ19" s="1886"/>
      <c r="AR19" s="1886"/>
      <c r="AS19" s="1886"/>
      <c r="AT19" s="1886"/>
      <c r="AU19" s="1886"/>
      <c r="AV19" s="1886"/>
      <c r="AW19" s="1886"/>
      <c r="AX19" s="1886"/>
    </row>
    <row r="20" spans="3:53" ht="13.95" customHeight="1">
      <c r="E20" s="1886"/>
      <c r="F20" s="1886"/>
      <c r="G20" s="1886"/>
      <c r="H20" s="1886"/>
      <c r="I20" s="1886"/>
      <c r="J20" s="1886"/>
      <c r="K20" s="1886"/>
      <c r="L20" s="1886"/>
      <c r="M20" s="1886"/>
      <c r="N20" s="1886"/>
      <c r="O20" s="1886"/>
      <c r="P20" s="2053" t="s">
        <v>764</v>
      </c>
      <c r="Q20" s="2053"/>
      <c r="R20" s="2053"/>
      <c r="S20" s="2053"/>
      <c r="T20" s="2053"/>
      <c r="U20" s="1886" t="s">
        <v>763</v>
      </c>
      <c r="V20" s="1886"/>
      <c r="W20" s="1886"/>
      <c r="X20" s="1886"/>
      <c r="Y20" s="1886"/>
      <c r="Z20" s="1886" t="s">
        <v>762</v>
      </c>
      <c r="AA20" s="1886"/>
      <c r="AB20" s="1886"/>
      <c r="AC20" s="1886"/>
      <c r="AD20" s="1886"/>
      <c r="AE20" s="1886" t="s">
        <v>761</v>
      </c>
      <c r="AF20" s="1886"/>
      <c r="AG20" s="1886"/>
      <c r="AH20" s="1886"/>
      <c r="AI20" s="1886"/>
      <c r="AJ20" s="1886" t="s">
        <v>760</v>
      </c>
      <c r="AK20" s="1886"/>
      <c r="AL20" s="1886"/>
      <c r="AM20" s="1886"/>
      <c r="AN20" s="1886"/>
      <c r="AO20" s="1886" t="s">
        <v>759</v>
      </c>
      <c r="AP20" s="1886"/>
      <c r="AQ20" s="1886"/>
      <c r="AR20" s="1886"/>
      <c r="AS20" s="1886"/>
      <c r="AT20" s="1886" t="s">
        <v>674</v>
      </c>
      <c r="AU20" s="1886"/>
      <c r="AV20" s="1886"/>
      <c r="AW20" s="1886"/>
      <c r="AX20" s="1886"/>
    </row>
    <row r="21" spans="3:53" ht="13.95" customHeight="1">
      <c r="E21" s="1886" t="s">
        <v>686</v>
      </c>
      <c r="F21" s="1886"/>
      <c r="G21" s="1886"/>
      <c r="H21" s="1886"/>
      <c r="I21" s="1886"/>
      <c r="J21" s="1909">
        <v>30</v>
      </c>
      <c r="K21" s="1910"/>
      <c r="L21" s="1910"/>
      <c r="M21" s="1910"/>
      <c r="N21" s="1889" t="s">
        <v>673</v>
      </c>
      <c r="O21" s="2054"/>
      <c r="P21" s="2055">
        <v>0</v>
      </c>
      <c r="Q21" s="1905"/>
      <c r="R21" s="1905"/>
      <c r="S21" s="1889" t="s">
        <v>671</v>
      </c>
      <c r="T21" s="2054"/>
      <c r="U21" s="1897">
        <v>0</v>
      </c>
      <c r="V21" s="1896"/>
      <c r="W21" s="1896"/>
      <c r="X21" s="1903" t="s">
        <v>671</v>
      </c>
      <c r="Y21" s="1945"/>
      <c r="Z21" s="1897">
        <v>210</v>
      </c>
      <c r="AA21" s="1896"/>
      <c r="AB21" s="1896"/>
      <c r="AC21" s="1903" t="s">
        <v>671</v>
      </c>
      <c r="AD21" s="1945"/>
      <c r="AE21" s="1897">
        <v>210</v>
      </c>
      <c r="AF21" s="1896"/>
      <c r="AG21" s="1896"/>
      <c r="AH21" s="1903" t="s">
        <v>671</v>
      </c>
      <c r="AI21" s="1945"/>
      <c r="AJ21" s="1897">
        <v>0</v>
      </c>
      <c r="AK21" s="1896"/>
      <c r="AL21" s="1896"/>
      <c r="AM21" s="1903" t="s">
        <v>671</v>
      </c>
      <c r="AN21" s="1945"/>
      <c r="AO21" s="1897">
        <v>0</v>
      </c>
      <c r="AP21" s="1896"/>
      <c r="AQ21" s="1896"/>
      <c r="AR21" s="1903" t="s">
        <v>671</v>
      </c>
      <c r="AS21" s="1945"/>
      <c r="AT21" s="2052">
        <f t="shared" ref="AT21:AT32" si="0">P21+U21+Z21+AE21+AJ21+AO21</f>
        <v>420</v>
      </c>
      <c r="AU21" s="1902"/>
      <c r="AV21" s="1902"/>
      <c r="AW21" s="1903" t="s">
        <v>671</v>
      </c>
      <c r="AX21" s="1945"/>
    </row>
    <row r="22" spans="3:53" ht="13.95" customHeight="1">
      <c r="E22" s="1886" t="s">
        <v>685</v>
      </c>
      <c r="F22" s="1886"/>
      <c r="G22" s="1886"/>
      <c r="H22" s="1886"/>
      <c r="I22" s="1886"/>
      <c r="J22" s="1909">
        <v>31</v>
      </c>
      <c r="K22" s="1910"/>
      <c r="L22" s="1910"/>
      <c r="M22" s="1910"/>
      <c r="N22" s="1889" t="s">
        <v>673</v>
      </c>
      <c r="O22" s="2054"/>
      <c r="P22" s="2055">
        <v>0</v>
      </c>
      <c r="Q22" s="1905"/>
      <c r="R22" s="1905"/>
      <c r="S22" s="1889" t="s">
        <v>671</v>
      </c>
      <c r="T22" s="2054"/>
      <c r="U22" s="1897">
        <v>0</v>
      </c>
      <c r="V22" s="1896"/>
      <c r="W22" s="1896"/>
      <c r="X22" s="1903" t="s">
        <v>671</v>
      </c>
      <c r="Y22" s="1945"/>
      <c r="Z22" s="1897">
        <v>210</v>
      </c>
      <c r="AA22" s="1896"/>
      <c r="AB22" s="1896"/>
      <c r="AC22" s="1903" t="s">
        <v>671</v>
      </c>
      <c r="AD22" s="1945"/>
      <c r="AE22" s="1897">
        <v>210</v>
      </c>
      <c r="AF22" s="1896"/>
      <c r="AG22" s="1896"/>
      <c r="AH22" s="1903" t="s">
        <v>671</v>
      </c>
      <c r="AI22" s="1945"/>
      <c r="AJ22" s="1897">
        <v>0</v>
      </c>
      <c r="AK22" s="1896"/>
      <c r="AL22" s="1896"/>
      <c r="AM22" s="1903" t="s">
        <v>671</v>
      </c>
      <c r="AN22" s="1945"/>
      <c r="AO22" s="1897">
        <v>0</v>
      </c>
      <c r="AP22" s="1896"/>
      <c r="AQ22" s="1896"/>
      <c r="AR22" s="1903" t="s">
        <v>671</v>
      </c>
      <c r="AS22" s="1945"/>
      <c r="AT22" s="2052">
        <f t="shared" si="0"/>
        <v>420</v>
      </c>
      <c r="AU22" s="1902"/>
      <c r="AV22" s="1902"/>
      <c r="AW22" s="1903" t="s">
        <v>671</v>
      </c>
      <c r="AX22" s="1945"/>
    </row>
    <row r="23" spans="3:53" ht="13.95" customHeight="1">
      <c r="E23" s="1886" t="s">
        <v>684</v>
      </c>
      <c r="F23" s="1886"/>
      <c r="G23" s="1886"/>
      <c r="H23" s="1886"/>
      <c r="I23" s="1886"/>
      <c r="J23" s="1909">
        <v>30</v>
      </c>
      <c r="K23" s="1910"/>
      <c r="L23" s="1910"/>
      <c r="M23" s="1910"/>
      <c r="N23" s="1889" t="s">
        <v>673</v>
      </c>
      <c r="O23" s="2054"/>
      <c r="P23" s="2055">
        <v>0</v>
      </c>
      <c r="Q23" s="1905"/>
      <c r="R23" s="1905"/>
      <c r="S23" s="1889" t="s">
        <v>671</v>
      </c>
      <c r="T23" s="2054"/>
      <c r="U23" s="1897">
        <v>0</v>
      </c>
      <c r="V23" s="1896"/>
      <c r="W23" s="1896"/>
      <c r="X23" s="1903" t="s">
        <v>671</v>
      </c>
      <c r="Y23" s="1945"/>
      <c r="Z23" s="1897">
        <v>210</v>
      </c>
      <c r="AA23" s="1896"/>
      <c r="AB23" s="1896"/>
      <c r="AC23" s="1903" t="s">
        <v>671</v>
      </c>
      <c r="AD23" s="1945"/>
      <c r="AE23" s="1897">
        <v>210</v>
      </c>
      <c r="AF23" s="1896"/>
      <c r="AG23" s="1896"/>
      <c r="AH23" s="1903" t="s">
        <v>671</v>
      </c>
      <c r="AI23" s="1945"/>
      <c r="AJ23" s="1897">
        <v>0</v>
      </c>
      <c r="AK23" s="1896"/>
      <c r="AL23" s="1896"/>
      <c r="AM23" s="1903" t="s">
        <v>671</v>
      </c>
      <c r="AN23" s="1945"/>
      <c r="AO23" s="1897">
        <v>0</v>
      </c>
      <c r="AP23" s="1896"/>
      <c r="AQ23" s="1896"/>
      <c r="AR23" s="1903" t="s">
        <v>671</v>
      </c>
      <c r="AS23" s="1945"/>
      <c r="AT23" s="2052">
        <f t="shared" si="0"/>
        <v>420</v>
      </c>
      <c r="AU23" s="1902"/>
      <c r="AV23" s="1902"/>
      <c r="AW23" s="1903" t="s">
        <v>671</v>
      </c>
      <c r="AX23" s="1945"/>
    </row>
    <row r="24" spans="3:53" ht="13.95" customHeight="1">
      <c r="E24" s="1886" t="s">
        <v>683</v>
      </c>
      <c r="F24" s="1886"/>
      <c r="G24" s="1886"/>
      <c r="H24" s="1886"/>
      <c r="I24" s="1886"/>
      <c r="J24" s="1909">
        <v>31</v>
      </c>
      <c r="K24" s="1910"/>
      <c r="L24" s="1910"/>
      <c r="M24" s="1910"/>
      <c r="N24" s="1889" t="s">
        <v>673</v>
      </c>
      <c r="O24" s="2054"/>
      <c r="P24" s="2055">
        <v>0</v>
      </c>
      <c r="Q24" s="1905"/>
      <c r="R24" s="1905"/>
      <c r="S24" s="1889" t="s">
        <v>671</v>
      </c>
      <c r="T24" s="2054"/>
      <c r="U24" s="1897">
        <v>0</v>
      </c>
      <c r="V24" s="1896"/>
      <c r="W24" s="1896"/>
      <c r="X24" s="1903" t="s">
        <v>671</v>
      </c>
      <c r="Y24" s="1945"/>
      <c r="Z24" s="1897">
        <v>210</v>
      </c>
      <c r="AA24" s="1896"/>
      <c r="AB24" s="1896"/>
      <c r="AC24" s="1903" t="s">
        <v>671</v>
      </c>
      <c r="AD24" s="1945"/>
      <c r="AE24" s="1897">
        <v>210</v>
      </c>
      <c r="AF24" s="1896"/>
      <c r="AG24" s="1896"/>
      <c r="AH24" s="1903" t="s">
        <v>671</v>
      </c>
      <c r="AI24" s="1945"/>
      <c r="AJ24" s="1897">
        <v>0</v>
      </c>
      <c r="AK24" s="1896"/>
      <c r="AL24" s="1896"/>
      <c r="AM24" s="1903" t="s">
        <v>671</v>
      </c>
      <c r="AN24" s="1945"/>
      <c r="AO24" s="1897">
        <v>0</v>
      </c>
      <c r="AP24" s="1896"/>
      <c r="AQ24" s="1896"/>
      <c r="AR24" s="1903" t="s">
        <v>671</v>
      </c>
      <c r="AS24" s="1945"/>
      <c r="AT24" s="2052">
        <f t="shared" si="0"/>
        <v>420</v>
      </c>
      <c r="AU24" s="1902"/>
      <c r="AV24" s="1902"/>
      <c r="AW24" s="1903" t="s">
        <v>671</v>
      </c>
      <c r="AX24" s="1945"/>
    </row>
    <row r="25" spans="3:53" ht="13.95" customHeight="1">
      <c r="E25" s="1886" t="s">
        <v>682</v>
      </c>
      <c r="F25" s="1886"/>
      <c r="G25" s="1886"/>
      <c r="H25" s="1886"/>
      <c r="I25" s="1886"/>
      <c r="J25" s="1909">
        <v>30</v>
      </c>
      <c r="K25" s="1910"/>
      <c r="L25" s="1910"/>
      <c r="M25" s="1910"/>
      <c r="N25" s="1889" t="s">
        <v>673</v>
      </c>
      <c r="O25" s="2054"/>
      <c r="P25" s="2055">
        <v>0</v>
      </c>
      <c r="Q25" s="1905"/>
      <c r="R25" s="1905"/>
      <c r="S25" s="1889" t="s">
        <v>671</v>
      </c>
      <c r="T25" s="2054"/>
      <c r="U25" s="1897">
        <v>0</v>
      </c>
      <c r="V25" s="1896"/>
      <c r="W25" s="1896"/>
      <c r="X25" s="1903" t="s">
        <v>671</v>
      </c>
      <c r="Y25" s="1945"/>
      <c r="Z25" s="1897">
        <v>210</v>
      </c>
      <c r="AA25" s="1896"/>
      <c r="AB25" s="1896"/>
      <c r="AC25" s="1903" t="s">
        <v>671</v>
      </c>
      <c r="AD25" s="1945"/>
      <c r="AE25" s="1897">
        <v>210</v>
      </c>
      <c r="AF25" s="1896"/>
      <c r="AG25" s="1896"/>
      <c r="AH25" s="1903" t="s">
        <v>671</v>
      </c>
      <c r="AI25" s="1945"/>
      <c r="AJ25" s="1897">
        <v>0</v>
      </c>
      <c r="AK25" s="1896"/>
      <c r="AL25" s="1896"/>
      <c r="AM25" s="1903" t="s">
        <v>671</v>
      </c>
      <c r="AN25" s="1945"/>
      <c r="AO25" s="1897">
        <v>0</v>
      </c>
      <c r="AP25" s="1896"/>
      <c r="AQ25" s="1896"/>
      <c r="AR25" s="1903" t="s">
        <v>671</v>
      </c>
      <c r="AS25" s="1945"/>
      <c r="AT25" s="2052">
        <f t="shared" si="0"/>
        <v>420</v>
      </c>
      <c r="AU25" s="1902"/>
      <c r="AV25" s="1902"/>
      <c r="AW25" s="1903" t="s">
        <v>671</v>
      </c>
      <c r="AX25" s="1945"/>
    </row>
    <row r="26" spans="3:53" ht="13.95" customHeight="1">
      <c r="E26" s="1886" t="s">
        <v>681</v>
      </c>
      <c r="F26" s="1886"/>
      <c r="G26" s="1886"/>
      <c r="H26" s="1886"/>
      <c r="I26" s="1886"/>
      <c r="J26" s="1909">
        <v>30</v>
      </c>
      <c r="K26" s="1910"/>
      <c r="L26" s="1910"/>
      <c r="M26" s="1910"/>
      <c r="N26" s="1889" t="s">
        <v>673</v>
      </c>
      <c r="O26" s="2054"/>
      <c r="P26" s="2055">
        <v>0</v>
      </c>
      <c r="Q26" s="1905"/>
      <c r="R26" s="1905"/>
      <c r="S26" s="1889" t="s">
        <v>671</v>
      </c>
      <c r="T26" s="2054"/>
      <c r="U26" s="1897">
        <v>0</v>
      </c>
      <c r="V26" s="1896"/>
      <c r="W26" s="1896"/>
      <c r="X26" s="1903" t="s">
        <v>671</v>
      </c>
      <c r="Y26" s="1945"/>
      <c r="Z26" s="1897">
        <v>210</v>
      </c>
      <c r="AA26" s="1896"/>
      <c r="AB26" s="1896"/>
      <c r="AC26" s="1903" t="s">
        <v>671</v>
      </c>
      <c r="AD26" s="1945"/>
      <c r="AE26" s="1897">
        <v>210</v>
      </c>
      <c r="AF26" s="1896"/>
      <c r="AG26" s="1896"/>
      <c r="AH26" s="1903" t="s">
        <v>671</v>
      </c>
      <c r="AI26" s="1945"/>
      <c r="AJ26" s="1897">
        <v>0</v>
      </c>
      <c r="AK26" s="1896"/>
      <c r="AL26" s="1896"/>
      <c r="AM26" s="1903" t="s">
        <v>671</v>
      </c>
      <c r="AN26" s="1945"/>
      <c r="AO26" s="1897">
        <v>0</v>
      </c>
      <c r="AP26" s="1896"/>
      <c r="AQ26" s="1896"/>
      <c r="AR26" s="1903" t="s">
        <v>671</v>
      </c>
      <c r="AS26" s="1945"/>
      <c r="AT26" s="2052">
        <f t="shared" si="0"/>
        <v>420</v>
      </c>
      <c r="AU26" s="1902"/>
      <c r="AV26" s="1902"/>
      <c r="AW26" s="1903" t="s">
        <v>671</v>
      </c>
      <c r="AX26" s="1945"/>
    </row>
    <row r="27" spans="3:53" ht="13.95" customHeight="1">
      <c r="E27" s="1886" t="s">
        <v>680</v>
      </c>
      <c r="F27" s="1886"/>
      <c r="G27" s="1886"/>
      <c r="H27" s="1886"/>
      <c r="I27" s="1886"/>
      <c r="J27" s="1909">
        <v>31</v>
      </c>
      <c r="K27" s="1910"/>
      <c r="L27" s="1910"/>
      <c r="M27" s="1910"/>
      <c r="N27" s="1889" t="s">
        <v>673</v>
      </c>
      <c r="O27" s="2054"/>
      <c r="P27" s="2055">
        <v>0</v>
      </c>
      <c r="Q27" s="1905"/>
      <c r="R27" s="1905"/>
      <c r="S27" s="1889" t="s">
        <v>671</v>
      </c>
      <c r="T27" s="2054"/>
      <c r="U27" s="1897">
        <v>0</v>
      </c>
      <c r="V27" s="1896"/>
      <c r="W27" s="1896"/>
      <c r="X27" s="1903" t="s">
        <v>671</v>
      </c>
      <c r="Y27" s="1945"/>
      <c r="Z27" s="1897">
        <v>210</v>
      </c>
      <c r="AA27" s="1896"/>
      <c r="AB27" s="1896"/>
      <c r="AC27" s="1903" t="s">
        <v>671</v>
      </c>
      <c r="AD27" s="1945"/>
      <c r="AE27" s="1897">
        <v>210</v>
      </c>
      <c r="AF27" s="1896"/>
      <c r="AG27" s="1896"/>
      <c r="AH27" s="1903" t="s">
        <v>671</v>
      </c>
      <c r="AI27" s="1945"/>
      <c r="AJ27" s="1897">
        <v>0</v>
      </c>
      <c r="AK27" s="1896"/>
      <c r="AL27" s="1896"/>
      <c r="AM27" s="1903" t="s">
        <v>671</v>
      </c>
      <c r="AN27" s="1945"/>
      <c r="AO27" s="1897">
        <v>0</v>
      </c>
      <c r="AP27" s="1896"/>
      <c r="AQ27" s="1896"/>
      <c r="AR27" s="1903" t="s">
        <v>671</v>
      </c>
      <c r="AS27" s="1945"/>
      <c r="AT27" s="2052">
        <f t="shared" si="0"/>
        <v>420</v>
      </c>
      <c r="AU27" s="1902"/>
      <c r="AV27" s="1902"/>
      <c r="AW27" s="1903" t="s">
        <v>671</v>
      </c>
      <c r="AX27" s="1945"/>
    </row>
    <row r="28" spans="3:53" ht="13.95" customHeight="1">
      <c r="E28" s="1886" t="s">
        <v>679</v>
      </c>
      <c r="F28" s="1886"/>
      <c r="G28" s="1886"/>
      <c r="H28" s="1886"/>
      <c r="I28" s="1886"/>
      <c r="J28" s="1909">
        <v>30</v>
      </c>
      <c r="K28" s="1910"/>
      <c r="L28" s="1910"/>
      <c r="M28" s="1910"/>
      <c r="N28" s="1889" t="s">
        <v>673</v>
      </c>
      <c r="O28" s="2054"/>
      <c r="P28" s="2055">
        <v>0</v>
      </c>
      <c r="Q28" s="1905"/>
      <c r="R28" s="1905"/>
      <c r="S28" s="1889" t="s">
        <v>671</v>
      </c>
      <c r="T28" s="2054"/>
      <c r="U28" s="1897">
        <v>0</v>
      </c>
      <c r="V28" s="1896"/>
      <c r="W28" s="1896"/>
      <c r="X28" s="1903" t="s">
        <v>671</v>
      </c>
      <c r="Y28" s="1945"/>
      <c r="Z28" s="1897">
        <v>210</v>
      </c>
      <c r="AA28" s="1896"/>
      <c r="AB28" s="1896"/>
      <c r="AC28" s="1903" t="s">
        <v>671</v>
      </c>
      <c r="AD28" s="1945"/>
      <c r="AE28" s="1897">
        <v>210</v>
      </c>
      <c r="AF28" s="1896"/>
      <c r="AG28" s="1896"/>
      <c r="AH28" s="1903" t="s">
        <v>671</v>
      </c>
      <c r="AI28" s="1945"/>
      <c r="AJ28" s="1897">
        <v>0</v>
      </c>
      <c r="AK28" s="1896"/>
      <c r="AL28" s="1896"/>
      <c r="AM28" s="1903" t="s">
        <v>671</v>
      </c>
      <c r="AN28" s="1945"/>
      <c r="AO28" s="1897">
        <v>0</v>
      </c>
      <c r="AP28" s="1896"/>
      <c r="AQ28" s="1896"/>
      <c r="AR28" s="1903" t="s">
        <v>671</v>
      </c>
      <c r="AS28" s="1945"/>
      <c r="AT28" s="2052">
        <f t="shared" si="0"/>
        <v>420</v>
      </c>
      <c r="AU28" s="1902"/>
      <c r="AV28" s="1902"/>
      <c r="AW28" s="1903" t="s">
        <v>671</v>
      </c>
      <c r="AX28" s="1945"/>
    </row>
    <row r="29" spans="3:53" ht="13.95" customHeight="1">
      <c r="E29" s="1886" t="s">
        <v>678</v>
      </c>
      <c r="F29" s="1886"/>
      <c r="G29" s="1886"/>
      <c r="H29" s="1886"/>
      <c r="I29" s="1886"/>
      <c r="J29" s="1909">
        <v>31</v>
      </c>
      <c r="K29" s="1910"/>
      <c r="L29" s="1910"/>
      <c r="M29" s="1910"/>
      <c r="N29" s="1889" t="s">
        <v>673</v>
      </c>
      <c r="O29" s="2054"/>
      <c r="P29" s="2055">
        <v>0</v>
      </c>
      <c r="Q29" s="1905"/>
      <c r="R29" s="1905"/>
      <c r="S29" s="1889" t="s">
        <v>671</v>
      </c>
      <c r="T29" s="2054"/>
      <c r="U29" s="1897">
        <v>0</v>
      </c>
      <c r="V29" s="1896"/>
      <c r="W29" s="1896"/>
      <c r="X29" s="1903" t="s">
        <v>671</v>
      </c>
      <c r="Y29" s="1945"/>
      <c r="Z29" s="1897">
        <v>210</v>
      </c>
      <c r="AA29" s="1896"/>
      <c r="AB29" s="1896"/>
      <c r="AC29" s="1903" t="s">
        <v>671</v>
      </c>
      <c r="AD29" s="1945"/>
      <c r="AE29" s="1897">
        <v>210</v>
      </c>
      <c r="AF29" s="1896"/>
      <c r="AG29" s="1896"/>
      <c r="AH29" s="1903" t="s">
        <v>671</v>
      </c>
      <c r="AI29" s="1945"/>
      <c r="AJ29" s="1897">
        <v>0</v>
      </c>
      <c r="AK29" s="1896"/>
      <c r="AL29" s="1896"/>
      <c r="AM29" s="1903" t="s">
        <v>671</v>
      </c>
      <c r="AN29" s="1945"/>
      <c r="AO29" s="1897">
        <v>0</v>
      </c>
      <c r="AP29" s="1896"/>
      <c r="AQ29" s="1896"/>
      <c r="AR29" s="1903" t="s">
        <v>671</v>
      </c>
      <c r="AS29" s="1945"/>
      <c r="AT29" s="2052">
        <f t="shared" si="0"/>
        <v>420</v>
      </c>
      <c r="AU29" s="1902"/>
      <c r="AV29" s="1902"/>
      <c r="AW29" s="1903" t="s">
        <v>671</v>
      </c>
      <c r="AX29" s="1945"/>
      <c r="BA29" s="592"/>
    </row>
    <row r="30" spans="3:53" ht="13.95" customHeight="1">
      <c r="E30" s="1886" t="s">
        <v>677</v>
      </c>
      <c r="F30" s="1886"/>
      <c r="G30" s="1886"/>
      <c r="H30" s="1886"/>
      <c r="I30" s="1886"/>
      <c r="J30" s="1909">
        <v>30</v>
      </c>
      <c r="K30" s="1910"/>
      <c r="L30" s="1910"/>
      <c r="M30" s="1910"/>
      <c r="N30" s="1889" t="s">
        <v>673</v>
      </c>
      <c r="O30" s="2054"/>
      <c r="P30" s="2055">
        <v>0</v>
      </c>
      <c r="Q30" s="1905"/>
      <c r="R30" s="1905"/>
      <c r="S30" s="1889" t="s">
        <v>671</v>
      </c>
      <c r="T30" s="2054"/>
      <c r="U30" s="1897">
        <v>0</v>
      </c>
      <c r="V30" s="1896"/>
      <c r="W30" s="1896"/>
      <c r="X30" s="1903" t="s">
        <v>671</v>
      </c>
      <c r="Y30" s="1945"/>
      <c r="Z30" s="1897">
        <v>210</v>
      </c>
      <c r="AA30" s="1896"/>
      <c r="AB30" s="1896"/>
      <c r="AC30" s="1903" t="s">
        <v>671</v>
      </c>
      <c r="AD30" s="1945"/>
      <c r="AE30" s="1897">
        <v>210</v>
      </c>
      <c r="AF30" s="1896"/>
      <c r="AG30" s="1896"/>
      <c r="AH30" s="1903" t="s">
        <v>671</v>
      </c>
      <c r="AI30" s="1945"/>
      <c r="AJ30" s="1897">
        <v>0</v>
      </c>
      <c r="AK30" s="1896"/>
      <c r="AL30" s="1896"/>
      <c r="AM30" s="1903" t="s">
        <v>671</v>
      </c>
      <c r="AN30" s="1945"/>
      <c r="AO30" s="1897">
        <v>0</v>
      </c>
      <c r="AP30" s="1896"/>
      <c r="AQ30" s="1896"/>
      <c r="AR30" s="1903" t="s">
        <v>671</v>
      </c>
      <c r="AS30" s="1945"/>
      <c r="AT30" s="2052">
        <f t="shared" si="0"/>
        <v>420</v>
      </c>
      <c r="AU30" s="1902"/>
      <c r="AV30" s="1902"/>
      <c r="AW30" s="1903" t="s">
        <v>671</v>
      </c>
      <c r="AX30" s="1945"/>
    </row>
    <row r="31" spans="3:53" ht="13.95" customHeight="1">
      <c r="E31" s="1886" t="s">
        <v>676</v>
      </c>
      <c r="F31" s="1886"/>
      <c r="G31" s="1886"/>
      <c r="H31" s="1886"/>
      <c r="I31" s="1886"/>
      <c r="J31" s="1909">
        <v>27</v>
      </c>
      <c r="K31" s="1910"/>
      <c r="L31" s="1910"/>
      <c r="M31" s="1910"/>
      <c r="N31" s="1889" t="s">
        <v>673</v>
      </c>
      <c r="O31" s="2054"/>
      <c r="P31" s="2055">
        <v>0</v>
      </c>
      <c r="Q31" s="1905"/>
      <c r="R31" s="1905"/>
      <c r="S31" s="1889" t="s">
        <v>671</v>
      </c>
      <c r="T31" s="2054"/>
      <c r="U31" s="1897">
        <v>0</v>
      </c>
      <c r="V31" s="1896"/>
      <c r="W31" s="1896"/>
      <c r="X31" s="1903" t="s">
        <v>671</v>
      </c>
      <c r="Y31" s="1945"/>
      <c r="Z31" s="1897">
        <v>210</v>
      </c>
      <c r="AA31" s="1896"/>
      <c r="AB31" s="1896"/>
      <c r="AC31" s="1903" t="s">
        <v>671</v>
      </c>
      <c r="AD31" s="1945"/>
      <c r="AE31" s="1897">
        <v>210</v>
      </c>
      <c r="AF31" s="1896"/>
      <c r="AG31" s="1896"/>
      <c r="AH31" s="1903" t="s">
        <v>671</v>
      </c>
      <c r="AI31" s="1945"/>
      <c r="AJ31" s="1897">
        <v>0</v>
      </c>
      <c r="AK31" s="1896"/>
      <c r="AL31" s="1896"/>
      <c r="AM31" s="1903" t="s">
        <v>671</v>
      </c>
      <c r="AN31" s="1945"/>
      <c r="AO31" s="1897">
        <v>0</v>
      </c>
      <c r="AP31" s="1896"/>
      <c r="AQ31" s="1896"/>
      <c r="AR31" s="1903" t="s">
        <v>671</v>
      </c>
      <c r="AS31" s="1945"/>
      <c r="AT31" s="2052">
        <f t="shared" si="0"/>
        <v>420</v>
      </c>
      <c r="AU31" s="1902"/>
      <c r="AV31" s="1902"/>
      <c r="AW31" s="1903" t="s">
        <v>671</v>
      </c>
      <c r="AX31" s="1945"/>
    </row>
    <row r="32" spans="3:53" ht="13.95" customHeight="1">
      <c r="E32" s="1886" t="s">
        <v>675</v>
      </c>
      <c r="F32" s="1886"/>
      <c r="G32" s="1886"/>
      <c r="H32" s="1886"/>
      <c r="I32" s="1886"/>
      <c r="J32" s="1909">
        <v>31</v>
      </c>
      <c r="K32" s="1910"/>
      <c r="L32" s="1910"/>
      <c r="M32" s="1910"/>
      <c r="N32" s="1889" t="s">
        <v>673</v>
      </c>
      <c r="O32" s="2054"/>
      <c r="P32" s="2055">
        <v>0</v>
      </c>
      <c r="Q32" s="1905"/>
      <c r="R32" s="1905"/>
      <c r="S32" s="1889" t="s">
        <v>671</v>
      </c>
      <c r="T32" s="2054"/>
      <c r="U32" s="1897">
        <v>0</v>
      </c>
      <c r="V32" s="1896"/>
      <c r="W32" s="1896"/>
      <c r="X32" s="1903" t="s">
        <v>671</v>
      </c>
      <c r="Y32" s="1945"/>
      <c r="Z32" s="1897">
        <v>210</v>
      </c>
      <c r="AA32" s="1896"/>
      <c r="AB32" s="1896"/>
      <c r="AC32" s="1903" t="s">
        <v>671</v>
      </c>
      <c r="AD32" s="1945"/>
      <c r="AE32" s="1897">
        <v>210</v>
      </c>
      <c r="AF32" s="1896"/>
      <c r="AG32" s="1896"/>
      <c r="AH32" s="1903" t="s">
        <v>671</v>
      </c>
      <c r="AI32" s="1945"/>
      <c r="AJ32" s="1897">
        <v>0</v>
      </c>
      <c r="AK32" s="1896"/>
      <c r="AL32" s="1896"/>
      <c r="AM32" s="1903" t="s">
        <v>671</v>
      </c>
      <c r="AN32" s="1945"/>
      <c r="AO32" s="1897">
        <v>0</v>
      </c>
      <c r="AP32" s="1896"/>
      <c r="AQ32" s="1896"/>
      <c r="AR32" s="1903" t="s">
        <v>671</v>
      </c>
      <c r="AS32" s="1945"/>
      <c r="AT32" s="2052">
        <f t="shared" si="0"/>
        <v>420</v>
      </c>
      <c r="AU32" s="1902"/>
      <c r="AV32" s="1902"/>
      <c r="AW32" s="1903" t="s">
        <v>671</v>
      </c>
      <c r="AX32" s="1945"/>
    </row>
    <row r="33" spans="2:54" ht="13.95" customHeight="1">
      <c r="E33" s="1886" t="s">
        <v>674</v>
      </c>
      <c r="F33" s="1886"/>
      <c r="G33" s="1886"/>
      <c r="H33" s="1886"/>
      <c r="I33" s="1886"/>
      <c r="J33" s="1887">
        <f>SUM(J21:M32)</f>
        <v>362</v>
      </c>
      <c r="K33" s="1888"/>
      <c r="L33" s="1888"/>
      <c r="M33" s="1888"/>
      <c r="N33" s="1889" t="s">
        <v>673</v>
      </c>
      <c r="O33" s="2054"/>
      <c r="P33" s="1899">
        <f>SUM(P21:R32)</f>
        <v>0</v>
      </c>
      <c r="Q33" s="1891"/>
      <c r="R33" s="1891"/>
      <c r="S33" s="1889" t="s">
        <v>671</v>
      </c>
      <c r="T33" s="2054"/>
      <c r="U33" s="2080">
        <f>SUM(U21:W32)</f>
        <v>0</v>
      </c>
      <c r="V33" s="2081"/>
      <c r="W33" s="2081"/>
      <c r="X33" s="1903" t="s">
        <v>671</v>
      </c>
      <c r="Y33" s="1945"/>
      <c r="Z33" s="2052">
        <f>SUM(Z21:AB32)</f>
        <v>2520</v>
      </c>
      <c r="AA33" s="1902"/>
      <c r="AB33" s="1902"/>
      <c r="AC33" s="1903" t="s">
        <v>671</v>
      </c>
      <c r="AD33" s="1945"/>
      <c r="AE33" s="2052">
        <f>SUM(AE21:AG32)</f>
        <v>2520</v>
      </c>
      <c r="AF33" s="1902"/>
      <c r="AG33" s="1902"/>
      <c r="AH33" s="1903" t="s">
        <v>671</v>
      </c>
      <c r="AI33" s="1945"/>
      <c r="AJ33" s="2052">
        <f>SUM(AJ21:AL32)</f>
        <v>0</v>
      </c>
      <c r="AK33" s="1902"/>
      <c r="AL33" s="1902"/>
      <c r="AM33" s="1903" t="s">
        <v>671</v>
      </c>
      <c r="AN33" s="1945"/>
      <c r="AO33" s="2052">
        <f>SUM(AO21:AQ32)</f>
        <v>0</v>
      </c>
      <c r="AP33" s="1902"/>
      <c r="AQ33" s="1902"/>
      <c r="AR33" s="1903" t="s">
        <v>671</v>
      </c>
      <c r="AS33" s="1945"/>
      <c r="AT33" s="2052">
        <f>SUM(AT21:AV32)</f>
        <v>5040</v>
      </c>
      <c r="AU33" s="1902"/>
      <c r="AV33" s="1902"/>
      <c r="AW33" s="1903" t="s">
        <v>671</v>
      </c>
      <c r="AX33" s="1945"/>
    </row>
    <row r="34" spans="2:54" ht="13.95" customHeight="1">
      <c r="E34" s="2045" t="s">
        <v>758</v>
      </c>
      <c r="F34" s="2046"/>
      <c r="G34" s="2046"/>
      <c r="H34" s="2046"/>
      <c r="I34" s="2047"/>
      <c r="J34" s="2069"/>
      <c r="K34" s="2070"/>
      <c r="L34" s="2070"/>
      <c r="M34" s="2070"/>
      <c r="N34" s="2070"/>
      <c r="O34" s="2071"/>
      <c r="P34" s="2067">
        <f>IFERROR(ROUNDUP(P33/$J$33,1),"0")</f>
        <v>0</v>
      </c>
      <c r="Q34" s="2068"/>
      <c r="R34" s="2068"/>
      <c r="S34" s="1889" t="s">
        <v>671</v>
      </c>
      <c r="T34" s="2054"/>
      <c r="U34" s="2067">
        <f>IFERROR(ROUNDUP(U33/$J$33,1),"0")</f>
        <v>0</v>
      </c>
      <c r="V34" s="2068"/>
      <c r="W34" s="2068"/>
      <c r="X34" s="1903" t="s">
        <v>671</v>
      </c>
      <c r="Y34" s="1945"/>
      <c r="Z34" s="2067">
        <f>IFERROR(ROUNDUP(Z33/$J$33,1),"0")</f>
        <v>7</v>
      </c>
      <c r="AA34" s="2068"/>
      <c r="AB34" s="2068"/>
      <c r="AC34" s="1903" t="s">
        <v>671</v>
      </c>
      <c r="AD34" s="1945"/>
      <c r="AE34" s="2067">
        <f>IFERROR(ROUNDUP(AE33/$J$33,1),"0")</f>
        <v>7</v>
      </c>
      <c r="AF34" s="2068"/>
      <c r="AG34" s="2068"/>
      <c r="AH34" s="1903" t="s">
        <v>671</v>
      </c>
      <c r="AI34" s="1945"/>
      <c r="AJ34" s="2067">
        <f>IFERROR(ROUNDUP(AJ33/$J$33,1),"0")</f>
        <v>0</v>
      </c>
      <c r="AK34" s="2068"/>
      <c r="AL34" s="2068"/>
      <c r="AM34" s="1903" t="s">
        <v>671</v>
      </c>
      <c r="AN34" s="1945"/>
      <c r="AO34" s="2067">
        <f>IFERROR(ROUNDUP(AO33/$J$33,1),"0")</f>
        <v>0</v>
      </c>
      <c r="AP34" s="2068"/>
      <c r="AQ34" s="2068"/>
      <c r="AR34" s="1903" t="s">
        <v>671</v>
      </c>
      <c r="AS34" s="1945"/>
      <c r="AT34" s="2072">
        <f>P34+U34+Z34+AE34+AJ34+AO34</f>
        <v>14</v>
      </c>
      <c r="AU34" s="2073"/>
      <c r="AV34" s="2073"/>
      <c r="AW34" s="1903" t="s">
        <v>671</v>
      </c>
      <c r="AX34" s="1945"/>
    </row>
    <row r="35" spans="2:54" ht="13.95" customHeight="1">
      <c r="E35" s="467" t="s">
        <v>757</v>
      </c>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8" t="str">
        <f>IFERROR(IF(AT34&gt;Y9,"「１　事業者名等」の定員数を超過しています。",""),"")</f>
        <v/>
      </c>
    </row>
    <row r="36" spans="2:54" ht="13.95" customHeight="1">
      <c r="E36" s="467" t="s">
        <v>756</v>
      </c>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row>
    <row r="37" spans="2:54" ht="13.95" customHeight="1">
      <c r="E37" s="467" t="s">
        <v>755</v>
      </c>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row>
    <row r="38" spans="2:54" ht="13.95" customHeight="1">
      <c r="E38" s="467" t="s">
        <v>754</v>
      </c>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row>
    <row r="39" spans="2:54" ht="13.95" customHeight="1">
      <c r="E39" s="467" t="s">
        <v>753</v>
      </c>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row>
    <row r="40" spans="2:54" ht="13.95" customHeight="1">
      <c r="E40" s="467" t="s">
        <v>752</v>
      </c>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row>
    <row r="41" spans="2:54" ht="13.95" customHeight="1">
      <c r="E41" s="467"/>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row>
    <row r="42" spans="2:54" ht="13.95" customHeight="1">
      <c r="E42" s="467"/>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row>
    <row r="43" spans="2:54" ht="13.95" customHeight="1">
      <c r="B43" s="672"/>
      <c r="C43" s="673"/>
      <c r="D43" s="673"/>
      <c r="E43" s="673"/>
      <c r="F43" s="673"/>
      <c r="G43" s="466" t="s">
        <v>751</v>
      </c>
      <c r="AA43" s="673"/>
      <c r="AB43" s="673"/>
      <c r="AC43" s="673"/>
      <c r="AD43" s="466" t="s">
        <v>750</v>
      </c>
      <c r="AX43" s="678"/>
      <c r="AY43" s="678"/>
      <c r="AZ43" s="678"/>
      <c r="BA43" s="673"/>
      <c r="BB43" s="673"/>
    </row>
    <row r="44" spans="2:54" ht="13.95" customHeight="1">
      <c r="B44" s="672"/>
      <c r="C44" s="673"/>
      <c r="D44" s="673"/>
      <c r="E44" s="677"/>
      <c r="F44" s="677"/>
      <c r="I44" s="1886"/>
      <c r="J44" s="1886"/>
      <c r="K44" s="1886"/>
      <c r="L44" s="1886"/>
      <c r="M44" s="1886"/>
      <c r="N44" s="1886"/>
      <c r="O44" s="1886"/>
      <c r="P44" s="1886"/>
      <c r="Q44" s="1886"/>
      <c r="R44" s="1886"/>
      <c r="S44" s="1886"/>
      <c r="T44" s="1886"/>
      <c r="U44" s="1886" t="s">
        <v>749</v>
      </c>
      <c r="V44" s="1886"/>
      <c r="W44" s="1886"/>
      <c r="X44" s="1886"/>
      <c r="Y44" s="1886"/>
      <c r="Z44" s="1886"/>
      <c r="AA44" s="673"/>
      <c r="AB44" s="673"/>
      <c r="AC44" s="673"/>
      <c r="AF44" s="1886"/>
      <c r="AG44" s="1886"/>
      <c r="AH44" s="1886"/>
      <c r="AI44" s="1886"/>
      <c r="AJ44" s="1886"/>
      <c r="AK44" s="1886"/>
      <c r="AL44" s="1886"/>
      <c r="AM44" s="1886"/>
      <c r="AN44" s="1886"/>
      <c r="AO44" s="1886"/>
      <c r="AP44" s="1886"/>
      <c r="AQ44" s="1886"/>
      <c r="AR44" s="1886" t="s">
        <v>749</v>
      </c>
      <c r="AS44" s="1886"/>
      <c r="AT44" s="1886"/>
      <c r="AU44" s="1886"/>
      <c r="AV44" s="1886"/>
      <c r="AW44" s="1886"/>
      <c r="AX44" s="673"/>
      <c r="AY44" s="673"/>
      <c r="AZ44" s="673"/>
      <c r="BA44" s="673"/>
      <c r="BB44" s="673"/>
    </row>
    <row r="45" spans="2:54" ht="13.95" customHeight="1">
      <c r="B45" s="672"/>
      <c r="C45" s="673"/>
      <c r="D45" s="673"/>
      <c r="E45" s="677"/>
      <c r="F45" s="677"/>
      <c r="I45" s="1886" t="s">
        <v>748</v>
      </c>
      <c r="J45" s="1886"/>
      <c r="K45" s="1886"/>
      <c r="L45" s="1886"/>
      <c r="M45" s="1886"/>
      <c r="N45" s="1886"/>
      <c r="O45" s="1886"/>
      <c r="P45" s="1886"/>
      <c r="Q45" s="1886"/>
      <c r="R45" s="1886"/>
      <c r="S45" s="1886"/>
      <c r="T45" s="1886"/>
      <c r="U45" s="2062">
        <f>IF(AND(OR(AK7="○",AK8="○"),E12="○"),ROUNDUP(AX15*0.9/7,0),IF(AND(OR(AK7="○",AK8="○"),OR(E13="○",E14="○")),ROUNDUP(AT34/7,0),""))</f>
        <v>1</v>
      </c>
      <c r="V45" s="2063"/>
      <c r="W45" s="2063"/>
      <c r="X45" s="2064"/>
      <c r="Y45" s="2065" t="s">
        <v>747</v>
      </c>
      <c r="Z45" s="2065"/>
      <c r="AA45" s="673"/>
      <c r="AB45" s="673"/>
      <c r="AC45" s="673"/>
      <c r="AF45" s="1886" t="s">
        <v>748</v>
      </c>
      <c r="AG45" s="1886"/>
      <c r="AH45" s="1886"/>
      <c r="AI45" s="1886"/>
      <c r="AJ45" s="1886"/>
      <c r="AK45" s="1886"/>
      <c r="AL45" s="1886"/>
      <c r="AM45" s="1886"/>
      <c r="AN45" s="1886"/>
      <c r="AO45" s="1886"/>
      <c r="AP45" s="1886"/>
      <c r="AQ45" s="1886"/>
      <c r="AR45" s="2066">
        <v>2</v>
      </c>
      <c r="AS45" s="2066"/>
      <c r="AT45" s="2066"/>
      <c r="AU45" s="2066"/>
      <c r="AV45" s="2065" t="s">
        <v>747</v>
      </c>
      <c r="AW45" s="2065"/>
    </row>
    <row r="46" spans="2:54" ht="13.95" customHeight="1">
      <c r="B46" s="672"/>
      <c r="C46" s="673"/>
      <c r="D46" s="673"/>
      <c r="E46" s="676"/>
      <c r="F46" s="673"/>
      <c r="I46" s="467"/>
      <c r="AA46" s="673"/>
      <c r="AB46" s="673"/>
      <c r="AC46" s="673"/>
      <c r="AF46" s="467"/>
    </row>
    <row r="47" spans="2:54" ht="13.95" customHeight="1">
      <c r="B47" s="672"/>
      <c r="C47" s="673"/>
      <c r="D47" s="673"/>
      <c r="E47" s="676"/>
      <c r="F47" s="673"/>
      <c r="G47" s="672" t="s">
        <v>746</v>
      </c>
      <c r="H47" s="672"/>
      <c r="I47" s="672"/>
      <c r="J47" s="672"/>
      <c r="K47" s="672"/>
      <c r="L47" s="672"/>
      <c r="M47" s="672"/>
      <c r="N47" s="672"/>
      <c r="O47" s="672"/>
      <c r="P47" s="672"/>
      <c r="Q47" s="672"/>
      <c r="R47" s="672"/>
      <c r="S47" s="672"/>
      <c r="T47" s="675"/>
      <c r="U47" s="675"/>
      <c r="V47" s="675"/>
      <c r="W47" s="675"/>
      <c r="X47" s="675"/>
      <c r="Y47" s="675"/>
      <c r="Z47" s="675"/>
      <c r="AA47" s="675"/>
      <c r="AB47" s="675"/>
      <c r="AC47" s="675"/>
      <c r="AD47" s="675"/>
      <c r="AE47" s="675"/>
      <c r="AF47" s="675"/>
      <c r="AG47" s="675"/>
      <c r="AH47" s="675"/>
      <c r="AI47" s="675"/>
      <c r="AJ47" s="671"/>
      <c r="AK47" s="671"/>
      <c r="AL47" s="671"/>
      <c r="AM47" s="671"/>
      <c r="AN47" s="671"/>
      <c r="AO47" s="671"/>
      <c r="AP47" s="671"/>
      <c r="AQ47" s="671"/>
      <c r="AX47" s="673"/>
      <c r="AY47" s="673"/>
      <c r="AZ47" s="673"/>
    </row>
    <row r="48" spans="2:54" ht="13.95" customHeight="1" thickBot="1">
      <c r="B48" s="672"/>
      <c r="C48" s="673"/>
      <c r="D48" s="673"/>
      <c r="E48" s="676"/>
      <c r="F48" s="673"/>
      <c r="G48" s="672"/>
      <c r="H48" s="672"/>
      <c r="I48" s="672"/>
      <c r="J48" s="672"/>
      <c r="K48" s="672"/>
      <c r="L48" s="672"/>
      <c r="M48" s="672"/>
      <c r="N48" s="672"/>
      <c r="O48" s="672"/>
      <c r="P48" s="672"/>
      <c r="Q48" s="672"/>
      <c r="R48" s="672"/>
      <c r="S48" s="672"/>
      <c r="T48" s="675"/>
      <c r="U48" s="675"/>
      <c r="V48" s="675"/>
      <c r="W48" s="675"/>
      <c r="X48" s="675"/>
      <c r="Y48" s="675"/>
      <c r="Z48" s="675"/>
      <c r="AA48" s="675"/>
      <c r="AB48" s="675"/>
      <c r="AC48" s="675"/>
      <c r="AD48" s="675"/>
      <c r="AE48" s="675"/>
      <c r="AF48" s="675"/>
      <c r="AG48" s="675"/>
      <c r="AH48" s="675"/>
      <c r="AI48" s="675"/>
      <c r="AJ48" s="671"/>
      <c r="AK48" s="671"/>
      <c r="AL48" s="671"/>
      <c r="AM48" s="671"/>
      <c r="AN48" s="671"/>
      <c r="AO48" s="671"/>
      <c r="AP48" s="671"/>
      <c r="AQ48" s="671"/>
      <c r="AX48" s="673"/>
      <c r="AY48" s="673"/>
      <c r="AZ48" s="673"/>
    </row>
    <row r="49" spans="2:57" ht="13.95" customHeight="1">
      <c r="B49" s="672"/>
      <c r="C49" s="672"/>
      <c r="D49" s="672"/>
      <c r="E49" s="672"/>
      <c r="F49" s="672"/>
      <c r="G49" s="672"/>
      <c r="H49" s="672"/>
      <c r="I49" s="672"/>
      <c r="J49" s="672"/>
      <c r="K49" s="672"/>
      <c r="L49" s="672"/>
      <c r="M49" s="672"/>
      <c r="N49" s="672"/>
      <c r="O49" s="671"/>
      <c r="P49" s="671"/>
      <c r="Q49" s="675"/>
      <c r="R49" s="675"/>
      <c r="S49" s="675"/>
      <c r="T49" s="675"/>
      <c r="U49" s="675"/>
      <c r="V49" s="675"/>
      <c r="W49" s="675"/>
      <c r="X49" s="675"/>
      <c r="Y49" s="675"/>
      <c r="Z49" s="675"/>
      <c r="AA49" s="675"/>
      <c r="AB49" s="675"/>
      <c r="AC49" s="674"/>
      <c r="AD49" s="2074" t="str">
        <f>(IF(OR(U45&lt;=AR45),"可","規定の員数を満たしていません。"))</f>
        <v>可</v>
      </c>
      <c r="AE49" s="2075"/>
      <c r="AF49" s="2075"/>
      <c r="AG49" s="2075"/>
      <c r="AH49" s="2075"/>
      <c r="AI49" s="2075"/>
      <c r="AJ49" s="2075"/>
      <c r="AK49" s="2075"/>
      <c r="AL49" s="2075"/>
      <c r="AM49" s="2075"/>
      <c r="AN49" s="2075"/>
      <c r="AO49" s="2075"/>
      <c r="AP49" s="2075"/>
      <c r="AQ49" s="2075"/>
      <c r="AR49" s="2075"/>
      <c r="AS49" s="2075"/>
      <c r="AT49" s="2075"/>
      <c r="AU49" s="2076"/>
      <c r="AV49" s="671"/>
      <c r="AW49" s="671"/>
      <c r="AX49" s="671"/>
      <c r="AY49" s="671"/>
      <c r="AZ49" s="671"/>
      <c r="BA49" s="671"/>
      <c r="BB49" s="671"/>
      <c r="BC49" s="671"/>
      <c r="BD49" s="671"/>
      <c r="BE49" s="671"/>
    </row>
    <row r="50" spans="2:57" ht="13.95" customHeight="1" thickBot="1">
      <c r="O50" s="671"/>
      <c r="P50" s="671"/>
      <c r="Q50" s="673"/>
      <c r="R50" s="673"/>
      <c r="S50" s="673"/>
      <c r="T50" s="673"/>
      <c r="U50" s="673"/>
      <c r="V50" s="673"/>
      <c r="W50" s="673"/>
      <c r="X50" s="672"/>
      <c r="Y50" s="672"/>
      <c r="Z50" s="671"/>
      <c r="AA50" s="672"/>
      <c r="AB50" s="672"/>
      <c r="AC50" s="671"/>
      <c r="AD50" s="2077"/>
      <c r="AE50" s="2078"/>
      <c r="AF50" s="2078"/>
      <c r="AG50" s="2078"/>
      <c r="AH50" s="2078"/>
      <c r="AI50" s="2078"/>
      <c r="AJ50" s="2078"/>
      <c r="AK50" s="2078"/>
      <c r="AL50" s="2078"/>
      <c r="AM50" s="2078"/>
      <c r="AN50" s="2078"/>
      <c r="AO50" s="2078"/>
      <c r="AP50" s="2078"/>
      <c r="AQ50" s="2078"/>
      <c r="AR50" s="2078"/>
      <c r="AS50" s="2078"/>
      <c r="AT50" s="2078"/>
      <c r="AU50" s="2079"/>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AT22:AV22"/>
    <mergeCell ref="AW22:AX22"/>
    <mergeCell ref="AH22:AI22"/>
    <mergeCell ref="AJ22:AL22"/>
    <mergeCell ref="AO22:AQ22"/>
    <mergeCell ref="AR22:AS22"/>
    <mergeCell ref="AO21:AQ21"/>
    <mergeCell ref="AR21:AS21"/>
    <mergeCell ref="Z22:AB22"/>
    <mergeCell ref="AC22:AD22"/>
    <mergeCell ref="AE22:AG22"/>
    <mergeCell ref="E22:I22"/>
    <mergeCell ref="J22:M22"/>
    <mergeCell ref="N22:O22"/>
    <mergeCell ref="AH21:AI21"/>
    <mergeCell ref="AJ21:AL21"/>
    <mergeCell ref="AM21:AN21"/>
    <mergeCell ref="AM22:AN22"/>
    <mergeCell ref="Z21:AB21"/>
    <mergeCell ref="AC21:AD21"/>
    <mergeCell ref="AE21:AG21"/>
    <mergeCell ref="P21:R21"/>
    <mergeCell ref="S21:T21"/>
    <mergeCell ref="U21:W21"/>
    <mergeCell ref="X21:Y21"/>
    <mergeCell ref="AT15:AW15"/>
    <mergeCell ref="AX15:AZ15"/>
    <mergeCell ref="BA15:BB15"/>
    <mergeCell ref="AT21:AV21"/>
    <mergeCell ref="AW21:AX21"/>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Y348"/>
  <sheetViews>
    <sheetView view="pageBreakPreview" zoomScale="85" zoomScaleNormal="100" zoomScaleSheetLayoutView="85" workbookViewId="0">
      <selection activeCell="N5" sqref="N5:Y5"/>
    </sheetView>
  </sheetViews>
  <sheetFormatPr defaultRowHeight="13.2"/>
  <cols>
    <col min="1" max="5" width="3.44140625" style="684" customWidth="1"/>
    <col min="6" max="13" width="4" style="684" customWidth="1"/>
    <col min="14" max="19" width="5.109375" style="684" customWidth="1"/>
    <col min="20" max="21" width="5.6640625" style="684" customWidth="1"/>
    <col min="22" max="22" width="5.109375" style="684" customWidth="1"/>
    <col min="23" max="24" width="5.33203125" style="684" customWidth="1"/>
    <col min="25" max="25" width="5.109375" style="684" customWidth="1"/>
    <col min="26" max="26" width="1.109375" style="684" customWidth="1"/>
    <col min="27" max="54" width="2.88671875" style="684" customWidth="1"/>
    <col min="55" max="265" width="8.88671875" style="684"/>
    <col min="266" max="266" width="1.21875" style="684" customWidth="1"/>
    <col min="267" max="279" width="2.88671875" style="684" customWidth="1"/>
    <col min="280" max="281" width="29.5546875" style="684" customWidth="1"/>
    <col min="282" max="310" width="2.88671875" style="684" customWidth="1"/>
    <col min="311" max="521" width="8.88671875" style="684"/>
    <col min="522" max="522" width="1.21875" style="684" customWidth="1"/>
    <col min="523" max="535" width="2.88671875" style="684" customWidth="1"/>
    <col min="536" max="537" width="29.5546875" style="684" customWidth="1"/>
    <col min="538" max="566" width="2.88671875" style="684" customWidth="1"/>
    <col min="567" max="777" width="8.88671875" style="684"/>
    <col min="778" max="778" width="1.21875" style="684" customWidth="1"/>
    <col min="779" max="791" width="2.88671875" style="684" customWidth="1"/>
    <col min="792" max="793" width="29.5546875" style="684" customWidth="1"/>
    <col min="794" max="822" width="2.88671875" style="684" customWidth="1"/>
    <col min="823" max="1033" width="8.88671875" style="684"/>
    <col min="1034" max="1034" width="1.21875" style="684" customWidth="1"/>
    <col min="1035" max="1047" width="2.88671875" style="684" customWidth="1"/>
    <col min="1048" max="1049" width="29.5546875" style="684" customWidth="1"/>
    <col min="1050" max="1078" width="2.88671875" style="684" customWidth="1"/>
    <col min="1079" max="1289" width="8.88671875" style="684"/>
    <col min="1290" max="1290" width="1.21875" style="684" customWidth="1"/>
    <col min="1291" max="1303" width="2.88671875" style="684" customWidth="1"/>
    <col min="1304" max="1305" width="29.5546875" style="684" customWidth="1"/>
    <col min="1306" max="1334" width="2.88671875" style="684" customWidth="1"/>
    <col min="1335" max="1545" width="8.88671875" style="684"/>
    <col min="1546" max="1546" width="1.21875" style="684" customWidth="1"/>
    <col min="1547" max="1559" width="2.88671875" style="684" customWidth="1"/>
    <col min="1560" max="1561" width="29.5546875" style="684" customWidth="1"/>
    <col min="1562" max="1590" width="2.88671875" style="684" customWidth="1"/>
    <col min="1591" max="1801" width="8.88671875" style="684"/>
    <col min="1802" max="1802" width="1.21875" style="684" customWidth="1"/>
    <col min="1803" max="1815" width="2.88671875" style="684" customWidth="1"/>
    <col min="1816" max="1817" width="29.5546875" style="684" customWidth="1"/>
    <col min="1818" max="1846" width="2.88671875" style="684" customWidth="1"/>
    <col min="1847" max="2057" width="8.88671875" style="684"/>
    <col min="2058" max="2058" width="1.21875" style="684" customWidth="1"/>
    <col min="2059" max="2071" width="2.88671875" style="684" customWidth="1"/>
    <col min="2072" max="2073" width="29.5546875" style="684" customWidth="1"/>
    <col min="2074" max="2102" width="2.88671875" style="684" customWidth="1"/>
    <col min="2103" max="2313" width="8.88671875" style="684"/>
    <col min="2314" max="2314" width="1.21875" style="684" customWidth="1"/>
    <col min="2315" max="2327" width="2.88671875" style="684" customWidth="1"/>
    <col min="2328" max="2329" width="29.5546875" style="684" customWidth="1"/>
    <col min="2330" max="2358" width="2.88671875" style="684" customWidth="1"/>
    <col min="2359" max="2569" width="8.88671875" style="684"/>
    <col min="2570" max="2570" width="1.21875" style="684" customWidth="1"/>
    <col min="2571" max="2583" width="2.88671875" style="684" customWidth="1"/>
    <col min="2584" max="2585" width="29.5546875" style="684" customWidth="1"/>
    <col min="2586" max="2614" width="2.88671875" style="684" customWidth="1"/>
    <col min="2615" max="2825" width="8.88671875" style="684"/>
    <col min="2826" max="2826" width="1.21875" style="684" customWidth="1"/>
    <col min="2827" max="2839" width="2.88671875" style="684" customWidth="1"/>
    <col min="2840" max="2841" width="29.5546875" style="684" customWidth="1"/>
    <col min="2842" max="2870" width="2.88671875" style="684" customWidth="1"/>
    <col min="2871" max="3081" width="8.88671875" style="684"/>
    <col min="3082" max="3082" width="1.21875" style="684" customWidth="1"/>
    <col min="3083" max="3095" width="2.88671875" style="684" customWidth="1"/>
    <col min="3096" max="3097" width="29.5546875" style="684" customWidth="1"/>
    <col min="3098" max="3126" width="2.88671875" style="684" customWidth="1"/>
    <col min="3127" max="3337" width="8.88671875" style="684"/>
    <col min="3338" max="3338" width="1.21875" style="684" customWidth="1"/>
    <col min="3339" max="3351" width="2.88671875" style="684" customWidth="1"/>
    <col min="3352" max="3353" width="29.5546875" style="684" customWidth="1"/>
    <col min="3354" max="3382" width="2.88671875" style="684" customWidth="1"/>
    <col min="3383" max="3593" width="8.88671875" style="684"/>
    <col min="3594" max="3594" width="1.21875" style="684" customWidth="1"/>
    <col min="3595" max="3607" width="2.88671875" style="684" customWidth="1"/>
    <col min="3608" max="3609" width="29.5546875" style="684" customWidth="1"/>
    <col min="3610" max="3638" width="2.88671875" style="684" customWidth="1"/>
    <col min="3639" max="3849" width="8.88671875" style="684"/>
    <col min="3850" max="3850" width="1.21875" style="684" customWidth="1"/>
    <col min="3851" max="3863" width="2.88671875" style="684" customWidth="1"/>
    <col min="3864" max="3865" width="29.5546875" style="684" customWidth="1"/>
    <col min="3866" max="3894" width="2.88671875" style="684" customWidth="1"/>
    <col min="3895" max="4105" width="8.88671875" style="684"/>
    <col min="4106" max="4106" width="1.21875" style="684" customWidth="1"/>
    <col min="4107" max="4119" width="2.88671875" style="684" customWidth="1"/>
    <col min="4120" max="4121" width="29.5546875" style="684" customWidth="1"/>
    <col min="4122" max="4150" width="2.88671875" style="684" customWidth="1"/>
    <col min="4151" max="4361" width="8.88671875" style="684"/>
    <col min="4362" max="4362" width="1.21875" style="684" customWidth="1"/>
    <col min="4363" max="4375" width="2.88671875" style="684" customWidth="1"/>
    <col min="4376" max="4377" width="29.5546875" style="684" customWidth="1"/>
    <col min="4378" max="4406" width="2.88671875" style="684" customWidth="1"/>
    <col min="4407" max="4617" width="8.88671875" style="684"/>
    <col min="4618" max="4618" width="1.21875" style="684" customWidth="1"/>
    <col min="4619" max="4631" width="2.88671875" style="684" customWidth="1"/>
    <col min="4632" max="4633" width="29.5546875" style="684" customWidth="1"/>
    <col min="4634" max="4662" width="2.88671875" style="684" customWidth="1"/>
    <col min="4663" max="4873" width="8.88671875" style="684"/>
    <col min="4874" max="4874" width="1.21875" style="684" customWidth="1"/>
    <col min="4875" max="4887" width="2.88671875" style="684" customWidth="1"/>
    <col min="4888" max="4889" width="29.5546875" style="684" customWidth="1"/>
    <col min="4890" max="4918" width="2.88671875" style="684" customWidth="1"/>
    <col min="4919" max="5129" width="8.88671875" style="684"/>
    <col min="5130" max="5130" width="1.21875" style="684" customWidth="1"/>
    <col min="5131" max="5143" width="2.88671875" style="684" customWidth="1"/>
    <col min="5144" max="5145" width="29.5546875" style="684" customWidth="1"/>
    <col min="5146" max="5174" width="2.88671875" style="684" customWidth="1"/>
    <col min="5175" max="5385" width="8.88671875" style="684"/>
    <col min="5386" max="5386" width="1.21875" style="684" customWidth="1"/>
    <col min="5387" max="5399" width="2.88671875" style="684" customWidth="1"/>
    <col min="5400" max="5401" width="29.5546875" style="684" customWidth="1"/>
    <col min="5402" max="5430" width="2.88671875" style="684" customWidth="1"/>
    <col min="5431" max="5641" width="8.88671875" style="684"/>
    <col min="5642" max="5642" width="1.21875" style="684" customWidth="1"/>
    <col min="5643" max="5655" width="2.88671875" style="684" customWidth="1"/>
    <col min="5656" max="5657" width="29.5546875" style="684" customWidth="1"/>
    <col min="5658" max="5686" width="2.88671875" style="684" customWidth="1"/>
    <col min="5687" max="5897" width="8.88671875" style="684"/>
    <col min="5898" max="5898" width="1.21875" style="684" customWidth="1"/>
    <col min="5899" max="5911" width="2.88671875" style="684" customWidth="1"/>
    <col min="5912" max="5913" width="29.5546875" style="684" customWidth="1"/>
    <col min="5914" max="5942" width="2.88671875" style="684" customWidth="1"/>
    <col min="5943" max="6153" width="8.88671875" style="684"/>
    <col min="6154" max="6154" width="1.21875" style="684" customWidth="1"/>
    <col min="6155" max="6167" width="2.88671875" style="684" customWidth="1"/>
    <col min="6168" max="6169" width="29.5546875" style="684" customWidth="1"/>
    <col min="6170" max="6198" width="2.88671875" style="684" customWidth="1"/>
    <col min="6199" max="6409" width="8.88671875" style="684"/>
    <col min="6410" max="6410" width="1.21875" style="684" customWidth="1"/>
    <col min="6411" max="6423" width="2.88671875" style="684" customWidth="1"/>
    <col min="6424" max="6425" width="29.5546875" style="684" customWidth="1"/>
    <col min="6426" max="6454" width="2.88671875" style="684" customWidth="1"/>
    <col min="6455" max="6665" width="8.88671875" style="684"/>
    <col min="6666" max="6666" width="1.21875" style="684" customWidth="1"/>
    <col min="6667" max="6679" width="2.88671875" style="684" customWidth="1"/>
    <col min="6680" max="6681" width="29.5546875" style="684" customWidth="1"/>
    <col min="6682" max="6710" width="2.88671875" style="684" customWidth="1"/>
    <col min="6711" max="6921" width="8.88671875" style="684"/>
    <col min="6922" max="6922" width="1.21875" style="684" customWidth="1"/>
    <col min="6923" max="6935" width="2.88671875" style="684" customWidth="1"/>
    <col min="6936" max="6937" width="29.5546875" style="684" customWidth="1"/>
    <col min="6938" max="6966" width="2.88671875" style="684" customWidth="1"/>
    <col min="6967" max="7177" width="8.88671875" style="684"/>
    <col min="7178" max="7178" width="1.21875" style="684" customWidth="1"/>
    <col min="7179" max="7191" width="2.88671875" style="684" customWidth="1"/>
    <col min="7192" max="7193" width="29.5546875" style="684" customWidth="1"/>
    <col min="7194" max="7222" width="2.88671875" style="684" customWidth="1"/>
    <col min="7223" max="7433" width="8.88671875" style="684"/>
    <col min="7434" max="7434" width="1.21875" style="684" customWidth="1"/>
    <col min="7435" max="7447" width="2.88671875" style="684" customWidth="1"/>
    <col min="7448" max="7449" width="29.5546875" style="684" customWidth="1"/>
    <col min="7450" max="7478" width="2.88671875" style="684" customWidth="1"/>
    <col min="7479" max="7689" width="8.88671875" style="684"/>
    <col min="7690" max="7690" width="1.21875" style="684" customWidth="1"/>
    <col min="7691" max="7703" width="2.88671875" style="684" customWidth="1"/>
    <col min="7704" max="7705" width="29.5546875" style="684" customWidth="1"/>
    <col min="7706" max="7734" width="2.88671875" style="684" customWidth="1"/>
    <col min="7735" max="7945" width="8.88671875" style="684"/>
    <col min="7946" max="7946" width="1.21875" style="684" customWidth="1"/>
    <col min="7947" max="7959" width="2.88671875" style="684" customWidth="1"/>
    <col min="7960" max="7961" width="29.5546875" style="684" customWidth="1"/>
    <col min="7962" max="7990" width="2.88671875" style="684" customWidth="1"/>
    <col min="7991" max="8201" width="8.88671875" style="684"/>
    <col min="8202" max="8202" width="1.21875" style="684" customWidth="1"/>
    <col min="8203" max="8215" width="2.88671875" style="684" customWidth="1"/>
    <col min="8216" max="8217" width="29.5546875" style="684" customWidth="1"/>
    <col min="8218" max="8246" width="2.88671875" style="684" customWidth="1"/>
    <col min="8247" max="8457" width="8.88671875" style="684"/>
    <col min="8458" max="8458" width="1.21875" style="684" customWidth="1"/>
    <col min="8459" max="8471" width="2.88671875" style="684" customWidth="1"/>
    <col min="8472" max="8473" width="29.5546875" style="684" customWidth="1"/>
    <col min="8474" max="8502" width="2.88671875" style="684" customWidth="1"/>
    <col min="8503" max="8713" width="8.88671875" style="684"/>
    <col min="8714" max="8714" width="1.21875" style="684" customWidth="1"/>
    <col min="8715" max="8727" width="2.88671875" style="684" customWidth="1"/>
    <col min="8728" max="8729" width="29.5546875" style="684" customWidth="1"/>
    <col min="8730" max="8758" width="2.88671875" style="684" customWidth="1"/>
    <col min="8759" max="8969" width="8.88671875" style="684"/>
    <col min="8970" max="8970" width="1.21875" style="684" customWidth="1"/>
    <col min="8971" max="8983" width="2.88671875" style="684" customWidth="1"/>
    <col min="8984" max="8985" width="29.5546875" style="684" customWidth="1"/>
    <col min="8986" max="9014" width="2.88671875" style="684" customWidth="1"/>
    <col min="9015" max="9225" width="8.88671875" style="684"/>
    <col min="9226" max="9226" width="1.21875" style="684" customWidth="1"/>
    <col min="9227" max="9239" width="2.88671875" style="684" customWidth="1"/>
    <col min="9240" max="9241" width="29.5546875" style="684" customWidth="1"/>
    <col min="9242" max="9270" width="2.88671875" style="684" customWidth="1"/>
    <col min="9271" max="9481" width="8.88671875" style="684"/>
    <col min="9482" max="9482" width="1.21875" style="684" customWidth="1"/>
    <col min="9483" max="9495" width="2.88671875" style="684" customWidth="1"/>
    <col min="9496" max="9497" width="29.5546875" style="684" customWidth="1"/>
    <col min="9498" max="9526" width="2.88671875" style="684" customWidth="1"/>
    <col min="9527" max="9737" width="8.88671875" style="684"/>
    <col min="9738" max="9738" width="1.21875" style="684" customWidth="1"/>
    <col min="9739" max="9751" width="2.88671875" style="684" customWidth="1"/>
    <col min="9752" max="9753" width="29.5546875" style="684" customWidth="1"/>
    <col min="9754" max="9782" width="2.88671875" style="684" customWidth="1"/>
    <col min="9783" max="9993" width="8.88671875" style="684"/>
    <col min="9994" max="9994" width="1.21875" style="684" customWidth="1"/>
    <col min="9995" max="10007" width="2.88671875" style="684" customWidth="1"/>
    <col min="10008" max="10009" width="29.5546875" style="684" customWidth="1"/>
    <col min="10010" max="10038" width="2.88671875" style="684" customWidth="1"/>
    <col min="10039" max="10249" width="8.88671875" style="684"/>
    <col min="10250" max="10250" width="1.21875" style="684" customWidth="1"/>
    <col min="10251" max="10263" width="2.88671875" style="684" customWidth="1"/>
    <col min="10264" max="10265" width="29.5546875" style="684" customWidth="1"/>
    <col min="10266" max="10294" width="2.88671875" style="684" customWidth="1"/>
    <col min="10295" max="10505" width="8.88671875" style="684"/>
    <col min="10506" max="10506" width="1.21875" style="684" customWidth="1"/>
    <col min="10507" max="10519" width="2.88671875" style="684" customWidth="1"/>
    <col min="10520" max="10521" width="29.5546875" style="684" customWidth="1"/>
    <col min="10522" max="10550" width="2.88671875" style="684" customWidth="1"/>
    <col min="10551" max="10761" width="8.88671875" style="684"/>
    <col min="10762" max="10762" width="1.21875" style="684" customWidth="1"/>
    <col min="10763" max="10775" width="2.88671875" style="684" customWidth="1"/>
    <col min="10776" max="10777" width="29.5546875" style="684" customWidth="1"/>
    <col min="10778" max="10806" width="2.88671875" style="684" customWidth="1"/>
    <col min="10807" max="11017" width="8.88671875" style="684"/>
    <col min="11018" max="11018" width="1.21875" style="684" customWidth="1"/>
    <col min="11019" max="11031" width="2.88671875" style="684" customWidth="1"/>
    <col min="11032" max="11033" width="29.5546875" style="684" customWidth="1"/>
    <col min="11034" max="11062" width="2.88671875" style="684" customWidth="1"/>
    <col min="11063" max="11273" width="8.88671875" style="684"/>
    <col min="11274" max="11274" width="1.21875" style="684" customWidth="1"/>
    <col min="11275" max="11287" width="2.88671875" style="684" customWidth="1"/>
    <col min="11288" max="11289" width="29.5546875" style="684" customWidth="1"/>
    <col min="11290" max="11318" width="2.88671875" style="684" customWidth="1"/>
    <col min="11319" max="11529" width="8.88671875" style="684"/>
    <col min="11530" max="11530" width="1.21875" style="684" customWidth="1"/>
    <col min="11531" max="11543" width="2.88671875" style="684" customWidth="1"/>
    <col min="11544" max="11545" width="29.5546875" style="684" customWidth="1"/>
    <col min="11546" max="11574" width="2.88671875" style="684" customWidth="1"/>
    <col min="11575" max="11785" width="8.88671875" style="684"/>
    <col min="11786" max="11786" width="1.21875" style="684" customWidth="1"/>
    <col min="11787" max="11799" width="2.88671875" style="684" customWidth="1"/>
    <col min="11800" max="11801" width="29.5546875" style="684" customWidth="1"/>
    <col min="11802" max="11830" width="2.88671875" style="684" customWidth="1"/>
    <col min="11831" max="12041" width="8.88671875" style="684"/>
    <col min="12042" max="12042" width="1.21875" style="684" customWidth="1"/>
    <col min="12043" max="12055" width="2.88671875" style="684" customWidth="1"/>
    <col min="12056" max="12057" width="29.5546875" style="684" customWidth="1"/>
    <col min="12058" max="12086" width="2.88671875" style="684" customWidth="1"/>
    <col min="12087" max="12297" width="8.88671875" style="684"/>
    <col min="12298" max="12298" width="1.21875" style="684" customWidth="1"/>
    <col min="12299" max="12311" width="2.88671875" style="684" customWidth="1"/>
    <col min="12312" max="12313" width="29.5546875" style="684" customWidth="1"/>
    <col min="12314" max="12342" width="2.88671875" style="684" customWidth="1"/>
    <col min="12343" max="12553" width="8.88671875" style="684"/>
    <col min="12554" max="12554" width="1.21875" style="684" customWidth="1"/>
    <col min="12555" max="12567" width="2.88671875" style="684" customWidth="1"/>
    <col min="12568" max="12569" width="29.5546875" style="684" customWidth="1"/>
    <col min="12570" max="12598" width="2.88671875" style="684" customWidth="1"/>
    <col min="12599" max="12809" width="8.88671875" style="684"/>
    <col min="12810" max="12810" width="1.21875" style="684" customWidth="1"/>
    <col min="12811" max="12823" width="2.88671875" style="684" customWidth="1"/>
    <col min="12824" max="12825" width="29.5546875" style="684" customWidth="1"/>
    <col min="12826" max="12854" width="2.88671875" style="684" customWidth="1"/>
    <col min="12855" max="13065" width="8.88671875" style="684"/>
    <col min="13066" max="13066" width="1.21875" style="684" customWidth="1"/>
    <col min="13067" max="13079" width="2.88671875" style="684" customWidth="1"/>
    <col min="13080" max="13081" width="29.5546875" style="684" customWidth="1"/>
    <col min="13082" max="13110" width="2.88671875" style="684" customWidth="1"/>
    <col min="13111" max="13321" width="8.88671875" style="684"/>
    <col min="13322" max="13322" width="1.21875" style="684" customWidth="1"/>
    <col min="13323" max="13335" width="2.88671875" style="684" customWidth="1"/>
    <col min="13336" max="13337" width="29.5546875" style="684" customWidth="1"/>
    <col min="13338" max="13366" width="2.88671875" style="684" customWidth="1"/>
    <col min="13367" max="13577" width="8.88671875" style="684"/>
    <col min="13578" max="13578" width="1.21875" style="684" customWidth="1"/>
    <col min="13579" max="13591" width="2.88671875" style="684" customWidth="1"/>
    <col min="13592" max="13593" width="29.5546875" style="684" customWidth="1"/>
    <col min="13594" max="13622" width="2.88671875" style="684" customWidth="1"/>
    <col min="13623" max="13833" width="8.88671875" style="684"/>
    <col min="13834" max="13834" width="1.21875" style="684" customWidth="1"/>
    <col min="13835" max="13847" width="2.88671875" style="684" customWidth="1"/>
    <col min="13848" max="13849" width="29.5546875" style="684" customWidth="1"/>
    <col min="13850" max="13878" width="2.88671875" style="684" customWidth="1"/>
    <col min="13879" max="14089" width="8.88671875" style="684"/>
    <col min="14090" max="14090" width="1.21875" style="684" customWidth="1"/>
    <col min="14091" max="14103" width="2.88671875" style="684" customWidth="1"/>
    <col min="14104" max="14105" width="29.5546875" style="684" customWidth="1"/>
    <col min="14106" max="14134" width="2.88671875" style="684" customWidth="1"/>
    <col min="14135" max="14345" width="8.88671875" style="684"/>
    <col min="14346" max="14346" width="1.21875" style="684" customWidth="1"/>
    <col min="14347" max="14359" width="2.88671875" style="684" customWidth="1"/>
    <col min="14360" max="14361" width="29.5546875" style="684" customWidth="1"/>
    <col min="14362" max="14390" width="2.88671875" style="684" customWidth="1"/>
    <col min="14391" max="14601" width="8.88671875" style="684"/>
    <col min="14602" max="14602" width="1.21875" style="684" customWidth="1"/>
    <col min="14603" max="14615" width="2.88671875" style="684" customWidth="1"/>
    <col min="14616" max="14617" width="29.5546875" style="684" customWidth="1"/>
    <col min="14618" max="14646" width="2.88671875" style="684" customWidth="1"/>
    <col min="14647" max="14857" width="8.88671875" style="684"/>
    <col min="14858" max="14858" width="1.21875" style="684" customWidth="1"/>
    <col min="14859" max="14871" width="2.88671875" style="684" customWidth="1"/>
    <col min="14872" max="14873" width="29.5546875" style="684" customWidth="1"/>
    <col min="14874" max="14902" width="2.88671875" style="684" customWidth="1"/>
    <col min="14903" max="15113" width="8.88671875" style="684"/>
    <col min="15114" max="15114" width="1.21875" style="684" customWidth="1"/>
    <col min="15115" max="15127" width="2.88671875" style="684" customWidth="1"/>
    <col min="15128" max="15129" width="29.5546875" style="684" customWidth="1"/>
    <col min="15130" max="15158" width="2.88671875" style="684" customWidth="1"/>
    <col min="15159" max="15369" width="8.88671875" style="684"/>
    <col min="15370" max="15370" width="1.21875" style="684" customWidth="1"/>
    <col min="15371" max="15383" width="2.88671875" style="684" customWidth="1"/>
    <col min="15384" max="15385" width="29.5546875" style="684" customWidth="1"/>
    <col min="15386" max="15414" width="2.88671875" style="684" customWidth="1"/>
    <col min="15415" max="15625" width="8.88671875" style="684"/>
    <col min="15626" max="15626" width="1.21875" style="684" customWidth="1"/>
    <col min="15627" max="15639" width="2.88671875" style="684" customWidth="1"/>
    <col min="15640" max="15641" width="29.5546875" style="684" customWidth="1"/>
    <col min="15642" max="15670" width="2.88671875" style="684" customWidth="1"/>
    <col min="15671" max="15881" width="8.88671875" style="684"/>
    <col min="15882" max="15882" width="1.21875" style="684" customWidth="1"/>
    <col min="15883" max="15895" width="2.88671875" style="684" customWidth="1"/>
    <col min="15896" max="15897" width="29.5546875" style="684" customWidth="1"/>
    <col min="15898" max="15926" width="2.88671875" style="684" customWidth="1"/>
    <col min="15927" max="16137" width="8.88671875" style="684"/>
    <col min="16138" max="16138" width="1.21875" style="684" customWidth="1"/>
    <col min="16139" max="16151" width="2.88671875" style="684" customWidth="1"/>
    <col min="16152" max="16153" width="29.5546875" style="684" customWidth="1"/>
    <col min="16154" max="16182" width="2.88671875" style="684" customWidth="1"/>
    <col min="16183" max="16382" width="8.88671875" style="684"/>
    <col min="16383" max="16384" width="10" style="684" customWidth="1"/>
  </cols>
  <sheetData>
    <row r="1" spans="1:25" s="332" customFormat="1" ht="20.100000000000001" customHeight="1">
      <c r="B1" s="699"/>
      <c r="C1" s="699"/>
      <c r="D1" s="699"/>
      <c r="E1" s="699"/>
      <c r="F1" s="699"/>
      <c r="G1" s="699"/>
      <c r="H1" s="699"/>
      <c r="I1" s="699"/>
      <c r="J1" s="699"/>
      <c r="K1" s="699"/>
      <c r="L1" s="699"/>
      <c r="M1" s="699"/>
      <c r="N1" s="699"/>
      <c r="O1" s="699"/>
      <c r="P1" s="699"/>
      <c r="Q1" s="699"/>
      <c r="R1" s="699"/>
      <c r="S1" s="699"/>
      <c r="T1" s="699"/>
      <c r="U1" s="699"/>
      <c r="V1" s="782"/>
      <c r="W1" s="782"/>
      <c r="X1" s="782"/>
      <c r="Y1" s="771" t="s">
        <v>303</v>
      </c>
    </row>
    <row r="2" spans="1:25" s="332" customFormat="1" ht="13.8" customHeight="1">
      <c r="A2" s="699"/>
      <c r="B2" s="699"/>
      <c r="C2" s="699"/>
      <c r="D2" s="699"/>
      <c r="E2" s="699"/>
      <c r="F2" s="699"/>
      <c r="G2" s="699"/>
      <c r="H2" s="699"/>
      <c r="I2" s="699"/>
      <c r="J2" s="699"/>
      <c r="K2" s="699"/>
      <c r="L2" s="699"/>
      <c r="M2" s="699"/>
      <c r="N2" s="699"/>
      <c r="O2" s="699"/>
      <c r="P2" s="699"/>
      <c r="Q2" s="699"/>
      <c r="R2" s="699"/>
      <c r="S2" s="699"/>
      <c r="T2" s="699"/>
      <c r="U2" s="699"/>
      <c r="V2" s="699"/>
      <c r="W2" s="699"/>
      <c r="X2" s="699"/>
      <c r="Y2" s="699"/>
    </row>
    <row r="3" spans="1:25" s="698" customFormat="1" ht="20.100000000000001" customHeight="1">
      <c r="A3" s="2139" t="s">
        <v>786</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c r="Y3" s="2139"/>
    </row>
    <row r="4" spans="1:25" s="332" customFormat="1" ht="13.8" customHeight="1" thickBot="1">
      <c r="A4" s="697"/>
      <c r="B4" s="696"/>
      <c r="C4" s="696"/>
      <c r="D4" s="696"/>
      <c r="E4" s="696"/>
      <c r="F4" s="696"/>
      <c r="G4" s="696"/>
      <c r="H4" s="696"/>
      <c r="I4" s="696"/>
      <c r="J4" s="696"/>
      <c r="K4" s="696"/>
      <c r="L4" s="696"/>
      <c r="M4" s="696"/>
      <c r="N4" s="696"/>
      <c r="O4" s="696"/>
      <c r="P4" s="696"/>
      <c r="Q4" s="696"/>
      <c r="R4" s="696"/>
      <c r="S4" s="696"/>
      <c r="T4" s="696"/>
      <c r="U4" s="696"/>
      <c r="V4" s="696"/>
      <c r="W4" s="696"/>
      <c r="X4" s="696"/>
      <c r="Y4" s="696"/>
    </row>
    <row r="5" spans="1:25" s="332" customFormat="1" ht="30" customHeight="1">
      <c r="A5" s="2140" t="s">
        <v>301</v>
      </c>
      <c r="B5" s="2141"/>
      <c r="C5" s="2141"/>
      <c r="D5" s="2141"/>
      <c r="E5" s="2141"/>
      <c r="F5" s="2141"/>
      <c r="G5" s="2141"/>
      <c r="H5" s="2141"/>
      <c r="I5" s="2141"/>
      <c r="J5" s="2141"/>
      <c r="K5" s="2141"/>
      <c r="L5" s="2141"/>
      <c r="M5" s="2142"/>
      <c r="N5" s="2143"/>
      <c r="O5" s="2144"/>
      <c r="P5" s="2144"/>
      <c r="Q5" s="2144"/>
      <c r="R5" s="2144"/>
      <c r="S5" s="2144"/>
      <c r="T5" s="2144"/>
      <c r="U5" s="2144"/>
      <c r="V5" s="2144"/>
      <c r="W5" s="2144"/>
      <c r="X5" s="2144"/>
      <c r="Y5" s="2145"/>
    </row>
    <row r="6" spans="1:25" s="332" customFormat="1" ht="30" customHeight="1">
      <c r="A6" s="2146" t="s">
        <v>13</v>
      </c>
      <c r="B6" s="2147"/>
      <c r="C6" s="2147"/>
      <c r="D6" s="2147"/>
      <c r="E6" s="2147"/>
      <c r="F6" s="2147"/>
      <c r="G6" s="2147"/>
      <c r="H6" s="2147"/>
      <c r="I6" s="2147"/>
      <c r="J6" s="2147"/>
      <c r="K6" s="2147"/>
      <c r="L6" s="2147"/>
      <c r="M6" s="2148"/>
      <c r="N6" s="1965" t="s">
        <v>785</v>
      </c>
      <c r="O6" s="1966"/>
      <c r="P6" s="1966"/>
      <c r="Q6" s="1966"/>
      <c r="R6" s="1966"/>
      <c r="S6" s="1966"/>
      <c r="T6" s="1966"/>
      <c r="U6" s="1966"/>
      <c r="V6" s="1966"/>
      <c r="W6" s="1966"/>
      <c r="X6" s="1966"/>
      <c r="Y6" s="2149"/>
    </row>
    <row r="7" spans="1:25" ht="30" customHeight="1">
      <c r="A7" s="2119" t="s">
        <v>88</v>
      </c>
      <c r="B7" s="2120"/>
      <c r="C7" s="2120"/>
      <c r="D7" s="2120"/>
      <c r="E7" s="2120"/>
      <c r="F7" s="2120"/>
      <c r="G7" s="2120"/>
      <c r="H7" s="2120"/>
      <c r="I7" s="2120"/>
      <c r="J7" s="2120"/>
      <c r="K7" s="2120"/>
      <c r="L7" s="2120"/>
      <c r="M7" s="2121"/>
      <c r="N7" s="2122" t="s">
        <v>89</v>
      </c>
      <c r="O7" s="2123"/>
      <c r="P7" s="2123"/>
      <c r="Q7" s="2123"/>
      <c r="R7" s="2123"/>
      <c r="S7" s="2123"/>
      <c r="T7" s="2123"/>
      <c r="U7" s="2123"/>
      <c r="V7" s="2123"/>
      <c r="W7" s="2123"/>
      <c r="X7" s="2123"/>
      <c r="Y7" s="2124"/>
    </row>
    <row r="8" spans="1:25" ht="30" customHeight="1">
      <c r="A8" s="2125" t="s">
        <v>90</v>
      </c>
      <c r="B8" s="2126"/>
      <c r="C8" s="2126"/>
      <c r="D8" s="2126"/>
      <c r="E8" s="2126"/>
      <c r="F8" s="2126" t="s">
        <v>10</v>
      </c>
      <c r="G8" s="2126"/>
      <c r="H8" s="2126"/>
      <c r="I8" s="2126"/>
      <c r="J8" s="2126"/>
      <c r="K8" s="2126"/>
      <c r="L8" s="2126"/>
      <c r="M8" s="2126"/>
      <c r="N8" s="2127" t="s">
        <v>121</v>
      </c>
      <c r="O8" s="2128"/>
      <c r="P8" s="2128"/>
      <c r="Q8" s="2128"/>
      <c r="R8" s="2128"/>
      <c r="S8" s="2136"/>
      <c r="T8" s="2127" t="s">
        <v>122</v>
      </c>
      <c r="U8" s="2128"/>
      <c r="V8" s="2128"/>
      <c r="W8" s="2128"/>
      <c r="X8" s="2128"/>
      <c r="Y8" s="2129"/>
    </row>
    <row r="9" spans="1:25" ht="30" customHeight="1">
      <c r="A9" s="2125"/>
      <c r="B9" s="2126"/>
      <c r="C9" s="2126"/>
      <c r="D9" s="2126"/>
      <c r="E9" s="2126"/>
      <c r="F9" s="2126"/>
      <c r="G9" s="2126"/>
      <c r="H9" s="2126"/>
      <c r="I9" s="2126"/>
      <c r="J9" s="2126"/>
      <c r="K9" s="2126"/>
      <c r="L9" s="2126"/>
      <c r="M9" s="2126"/>
      <c r="N9" s="2130"/>
      <c r="O9" s="2131"/>
      <c r="P9" s="2131"/>
      <c r="Q9" s="2131"/>
      <c r="R9" s="2131"/>
      <c r="S9" s="2137"/>
      <c r="T9" s="2130"/>
      <c r="U9" s="2131"/>
      <c r="V9" s="2131"/>
      <c r="W9" s="2131"/>
      <c r="X9" s="2131"/>
      <c r="Y9" s="2132"/>
    </row>
    <row r="10" spans="1:25" ht="30" customHeight="1">
      <c r="A10" s="2125"/>
      <c r="B10" s="2126"/>
      <c r="C10" s="2126"/>
      <c r="D10" s="2126"/>
      <c r="E10" s="2126"/>
      <c r="F10" s="2126"/>
      <c r="G10" s="2126"/>
      <c r="H10" s="2126"/>
      <c r="I10" s="2126"/>
      <c r="J10" s="2126"/>
      <c r="K10" s="2126"/>
      <c r="L10" s="2126"/>
      <c r="M10" s="2126"/>
      <c r="N10" s="2133"/>
      <c r="O10" s="2134"/>
      <c r="P10" s="2134"/>
      <c r="Q10" s="2134"/>
      <c r="R10" s="2134"/>
      <c r="S10" s="2138"/>
      <c r="T10" s="2133"/>
      <c r="U10" s="2134"/>
      <c r="V10" s="2134"/>
      <c r="W10" s="2134"/>
      <c r="X10" s="2134"/>
      <c r="Y10" s="2135"/>
    </row>
    <row r="11" spans="1:25" ht="30" customHeight="1">
      <c r="A11" s="2115"/>
      <c r="B11" s="2116"/>
      <c r="C11" s="2116"/>
      <c r="D11" s="2116"/>
      <c r="E11" s="2116"/>
      <c r="F11" s="2116"/>
      <c r="G11" s="2116"/>
      <c r="H11" s="2116"/>
      <c r="I11" s="2116"/>
      <c r="J11" s="2116"/>
      <c r="K11" s="2116"/>
      <c r="L11" s="2116"/>
      <c r="M11" s="2116"/>
      <c r="N11" s="2083"/>
      <c r="O11" s="2084"/>
      <c r="P11" s="2084"/>
      <c r="Q11" s="2084"/>
      <c r="R11" s="2084"/>
      <c r="S11" s="2095"/>
      <c r="T11" s="2083"/>
      <c r="U11" s="2084"/>
      <c r="V11" s="2084"/>
      <c r="W11" s="2084"/>
      <c r="X11" s="2084"/>
      <c r="Y11" s="2085"/>
    </row>
    <row r="12" spans="1:25" ht="30" customHeight="1">
      <c r="A12" s="2115"/>
      <c r="B12" s="2116"/>
      <c r="C12" s="2116"/>
      <c r="D12" s="2116"/>
      <c r="E12" s="2116"/>
      <c r="F12" s="2116"/>
      <c r="G12" s="2116"/>
      <c r="H12" s="2116"/>
      <c r="I12" s="2116"/>
      <c r="J12" s="2116"/>
      <c r="K12" s="2116"/>
      <c r="L12" s="2116"/>
      <c r="M12" s="2116"/>
      <c r="N12" s="2083"/>
      <c r="O12" s="2084"/>
      <c r="P12" s="2084"/>
      <c r="Q12" s="2084"/>
      <c r="R12" s="2084"/>
      <c r="S12" s="2095"/>
      <c r="T12" s="2083"/>
      <c r="U12" s="2084"/>
      <c r="V12" s="2084"/>
      <c r="W12" s="2084"/>
      <c r="X12" s="2084"/>
      <c r="Y12" s="2085"/>
    </row>
    <row r="13" spans="1:25" ht="30" customHeight="1">
      <c r="A13" s="2115"/>
      <c r="B13" s="2116"/>
      <c r="C13" s="2116"/>
      <c r="D13" s="2116"/>
      <c r="E13" s="2116"/>
      <c r="F13" s="2116"/>
      <c r="G13" s="2116"/>
      <c r="H13" s="2116"/>
      <c r="I13" s="2116"/>
      <c r="J13" s="2116"/>
      <c r="K13" s="2116"/>
      <c r="L13" s="2116"/>
      <c r="M13" s="2116"/>
      <c r="N13" s="2083"/>
      <c r="O13" s="2084"/>
      <c r="P13" s="2084"/>
      <c r="Q13" s="2084"/>
      <c r="R13" s="2084"/>
      <c r="S13" s="2095"/>
      <c r="T13" s="2083"/>
      <c r="U13" s="2084"/>
      <c r="V13" s="2084"/>
      <c r="W13" s="2084"/>
      <c r="X13" s="2084"/>
      <c r="Y13" s="2085"/>
    </row>
    <row r="14" spans="1:25" ht="30" customHeight="1">
      <c r="A14" s="2115"/>
      <c r="B14" s="2116"/>
      <c r="C14" s="2116"/>
      <c r="D14" s="2116"/>
      <c r="E14" s="2116"/>
      <c r="F14" s="2116"/>
      <c r="G14" s="2116"/>
      <c r="H14" s="2116"/>
      <c r="I14" s="2116"/>
      <c r="J14" s="2116"/>
      <c r="K14" s="2116"/>
      <c r="L14" s="2116"/>
      <c r="M14" s="2116"/>
      <c r="N14" s="2083"/>
      <c r="O14" s="2084"/>
      <c r="P14" s="2084"/>
      <c r="Q14" s="2084"/>
      <c r="R14" s="2084"/>
      <c r="S14" s="2095"/>
      <c r="T14" s="2083"/>
      <c r="U14" s="2084"/>
      <c r="V14" s="2084"/>
      <c r="W14" s="2084"/>
      <c r="X14" s="2084"/>
      <c r="Y14" s="2085"/>
    </row>
    <row r="15" spans="1:25" ht="30" customHeight="1">
      <c r="A15" s="2115"/>
      <c r="B15" s="2116"/>
      <c r="C15" s="2116"/>
      <c r="D15" s="2116"/>
      <c r="E15" s="2116"/>
      <c r="F15" s="2116"/>
      <c r="G15" s="2116"/>
      <c r="H15" s="2116"/>
      <c r="I15" s="2116"/>
      <c r="J15" s="2116"/>
      <c r="K15" s="2116"/>
      <c r="L15" s="2116"/>
      <c r="M15" s="2116"/>
      <c r="N15" s="2083"/>
      <c r="O15" s="2084"/>
      <c r="P15" s="2084"/>
      <c r="Q15" s="2084"/>
      <c r="R15" s="2084"/>
      <c r="S15" s="2095"/>
      <c r="T15" s="2083"/>
      <c r="U15" s="2084"/>
      <c r="V15" s="2084"/>
      <c r="W15" s="2084"/>
      <c r="X15" s="2084"/>
      <c r="Y15" s="2085"/>
    </row>
    <row r="16" spans="1:25" ht="30" customHeight="1">
      <c r="A16" s="2115"/>
      <c r="B16" s="2116"/>
      <c r="C16" s="2116"/>
      <c r="D16" s="2116"/>
      <c r="E16" s="2116"/>
      <c r="F16" s="2116"/>
      <c r="G16" s="2116"/>
      <c r="H16" s="2116"/>
      <c r="I16" s="2116"/>
      <c r="J16" s="2116"/>
      <c r="K16" s="2116"/>
      <c r="L16" s="2116"/>
      <c r="M16" s="2116"/>
      <c r="N16" s="2083"/>
      <c r="O16" s="2084"/>
      <c r="P16" s="2084"/>
      <c r="Q16" s="2084"/>
      <c r="R16" s="2084"/>
      <c r="S16" s="2095"/>
      <c r="T16" s="2083"/>
      <c r="U16" s="2084"/>
      <c r="V16" s="2084"/>
      <c r="W16" s="2084"/>
      <c r="X16" s="2084"/>
      <c r="Y16" s="2085"/>
    </row>
    <row r="17" spans="1:25" ht="30" customHeight="1">
      <c r="A17" s="2115"/>
      <c r="B17" s="2116"/>
      <c r="C17" s="2116"/>
      <c r="D17" s="2116"/>
      <c r="E17" s="2116"/>
      <c r="F17" s="2116"/>
      <c r="G17" s="2116"/>
      <c r="H17" s="2116"/>
      <c r="I17" s="2116"/>
      <c r="J17" s="2116"/>
      <c r="K17" s="2116"/>
      <c r="L17" s="2116"/>
      <c r="M17" s="2116"/>
      <c r="N17" s="2083"/>
      <c r="O17" s="2084"/>
      <c r="P17" s="2084"/>
      <c r="Q17" s="2084"/>
      <c r="R17" s="2084"/>
      <c r="S17" s="2095"/>
      <c r="T17" s="2083"/>
      <c r="U17" s="2084"/>
      <c r="V17" s="2084"/>
      <c r="W17" s="2084"/>
      <c r="X17" s="2084"/>
      <c r="Y17" s="2085"/>
    </row>
    <row r="18" spans="1:25" ht="30" customHeight="1">
      <c r="A18" s="2115"/>
      <c r="B18" s="2116"/>
      <c r="C18" s="2116"/>
      <c r="D18" s="2116"/>
      <c r="E18" s="2116"/>
      <c r="F18" s="2116"/>
      <c r="G18" s="2116"/>
      <c r="H18" s="2116"/>
      <c r="I18" s="2116"/>
      <c r="J18" s="2116"/>
      <c r="K18" s="2116"/>
      <c r="L18" s="2116"/>
      <c r="M18" s="2116"/>
      <c r="N18" s="2083"/>
      <c r="O18" s="2084"/>
      <c r="P18" s="2084"/>
      <c r="Q18" s="2084"/>
      <c r="R18" s="2084"/>
      <c r="S18" s="2095"/>
      <c r="T18" s="2083"/>
      <c r="U18" s="2084"/>
      <c r="V18" s="2084"/>
      <c r="W18" s="2084"/>
      <c r="X18" s="2084"/>
      <c r="Y18" s="2085"/>
    </row>
    <row r="19" spans="1:25" ht="30" customHeight="1">
      <c r="A19" s="2115"/>
      <c r="B19" s="2116"/>
      <c r="C19" s="2116"/>
      <c r="D19" s="2116"/>
      <c r="E19" s="2116"/>
      <c r="F19" s="2116"/>
      <c r="G19" s="2116"/>
      <c r="H19" s="2116"/>
      <c r="I19" s="2116"/>
      <c r="J19" s="2116"/>
      <c r="K19" s="2116"/>
      <c r="L19" s="2116"/>
      <c r="M19" s="2116"/>
      <c r="N19" s="2083"/>
      <c r="O19" s="2084"/>
      <c r="P19" s="2084"/>
      <c r="Q19" s="2084"/>
      <c r="R19" s="2084"/>
      <c r="S19" s="2095"/>
      <c r="T19" s="2083"/>
      <c r="U19" s="2084"/>
      <c r="V19" s="2084"/>
      <c r="W19" s="2084"/>
      <c r="X19" s="2084"/>
      <c r="Y19" s="2085"/>
    </row>
    <row r="20" spans="1:25" ht="30" customHeight="1">
      <c r="A20" s="2115"/>
      <c r="B20" s="2116"/>
      <c r="C20" s="2116"/>
      <c r="D20" s="2116"/>
      <c r="E20" s="2116"/>
      <c r="F20" s="2116"/>
      <c r="G20" s="2116"/>
      <c r="H20" s="2116"/>
      <c r="I20" s="2116"/>
      <c r="J20" s="2116"/>
      <c r="K20" s="2116"/>
      <c r="L20" s="2116"/>
      <c r="M20" s="2116"/>
      <c r="N20" s="2083"/>
      <c r="O20" s="2084"/>
      <c r="P20" s="2084"/>
      <c r="Q20" s="2084"/>
      <c r="R20" s="2084"/>
      <c r="S20" s="2095"/>
      <c r="T20" s="2083"/>
      <c r="U20" s="2084"/>
      <c r="V20" s="2084"/>
      <c r="W20" s="2084"/>
      <c r="X20" s="2084"/>
      <c r="Y20" s="2085"/>
    </row>
    <row r="21" spans="1:25" ht="30" customHeight="1">
      <c r="A21" s="2115"/>
      <c r="B21" s="2116"/>
      <c r="C21" s="2116"/>
      <c r="D21" s="2116"/>
      <c r="E21" s="2116"/>
      <c r="F21" s="2116"/>
      <c r="G21" s="2116"/>
      <c r="H21" s="2116"/>
      <c r="I21" s="2116"/>
      <c r="J21" s="2116"/>
      <c r="K21" s="2116"/>
      <c r="L21" s="2116"/>
      <c r="M21" s="2116"/>
      <c r="N21" s="2083"/>
      <c r="O21" s="2084"/>
      <c r="P21" s="2084"/>
      <c r="Q21" s="2084"/>
      <c r="R21" s="2084"/>
      <c r="S21" s="2095"/>
      <c r="T21" s="2083"/>
      <c r="U21" s="2084"/>
      <c r="V21" s="2084"/>
      <c r="W21" s="2084"/>
      <c r="X21" s="2084"/>
      <c r="Y21" s="2085"/>
    </row>
    <row r="22" spans="1:25" ht="30" customHeight="1" thickBot="1">
      <c r="A22" s="2117"/>
      <c r="B22" s="2118"/>
      <c r="C22" s="2118"/>
      <c r="D22" s="2118"/>
      <c r="E22" s="2118"/>
      <c r="F22" s="2118"/>
      <c r="G22" s="2118"/>
      <c r="H22" s="2118"/>
      <c r="I22" s="2118"/>
      <c r="J22" s="2118"/>
      <c r="K22" s="2118"/>
      <c r="L22" s="2118"/>
      <c r="M22" s="2118"/>
      <c r="N22" s="2086"/>
      <c r="O22" s="2087"/>
      <c r="P22" s="2087"/>
      <c r="Q22" s="2087"/>
      <c r="R22" s="2087"/>
      <c r="S22" s="2112"/>
      <c r="T22" s="2086"/>
      <c r="U22" s="2087"/>
      <c r="V22" s="2087"/>
      <c r="W22" s="2087"/>
      <c r="X22" s="2087"/>
      <c r="Y22" s="2088"/>
    </row>
    <row r="23" spans="1:25" ht="16.8" customHeight="1" thickBot="1">
      <c r="A23" s="690"/>
      <c r="B23" s="690"/>
      <c r="C23" s="690"/>
      <c r="D23" s="690"/>
      <c r="E23" s="690"/>
      <c r="F23" s="690"/>
      <c r="G23" s="690"/>
      <c r="H23" s="690"/>
      <c r="I23" s="690"/>
      <c r="J23" s="690"/>
      <c r="K23" s="690"/>
      <c r="L23" s="690"/>
      <c r="M23" s="690"/>
      <c r="N23" s="690"/>
      <c r="O23" s="690"/>
      <c r="P23" s="690"/>
      <c r="Q23" s="690"/>
      <c r="R23" s="690"/>
      <c r="S23" s="690"/>
      <c r="T23" s="690"/>
      <c r="U23" s="690"/>
      <c r="V23" s="690"/>
      <c r="W23" s="690"/>
      <c r="X23" s="690"/>
      <c r="Y23" s="690"/>
    </row>
    <row r="24" spans="1:25" ht="30" customHeight="1">
      <c r="A24" s="2096" t="s">
        <v>784</v>
      </c>
      <c r="B24" s="2097"/>
      <c r="C24" s="2097"/>
      <c r="D24" s="2097"/>
      <c r="E24" s="2097"/>
      <c r="F24" s="2097"/>
      <c r="G24" s="2097"/>
      <c r="H24" s="2097"/>
      <c r="I24" s="2098"/>
      <c r="J24" s="2098"/>
      <c r="K24" s="2098"/>
      <c r="L24" s="2098"/>
      <c r="M24" s="2099"/>
      <c r="N24" s="2113" t="s">
        <v>123</v>
      </c>
      <c r="O24" s="2097"/>
      <c r="P24" s="2097"/>
      <c r="Q24" s="2097"/>
      <c r="R24" s="2097"/>
      <c r="S24" s="2097"/>
      <c r="T24" s="695"/>
      <c r="U24" s="695"/>
      <c r="V24" s="695"/>
      <c r="W24" s="695"/>
      <c r="X24" s="695"/>
      <c r="Y24" s="694"/>
    </row>
    <row r="25" spans="1:25" ht="30" customHeight="1">
      <c r="A25" s="2100"/>
      <c r="B25" s="2101"/>
      <c r="C25" s="2101"/>
      <c r="D25" s="2101"/>
      <c r="E25" s="2101"/>
      <c r="F25" s="2101"/>
      <c r="G25" s="2101"/>
      <c r="H25" s="2101"/>
      <c r="I25" s="2102"/>
      <c r="J25" s="2102"/>
      <c r="K25" s="2102"/>
      <c r="L25" s="2102"/>
      <c r="M25" s="2103"/>
      <c r="N25" s="2114"/>
      <c r="O25" s="2101"/>
      <c r="P25" s="2101"/>
      <c r="Q25" s="2101"/>
      <c r="R25" s="2101"/>
      <c r="S25" s="2101"/>
      <c r="T25" s="2089" t="s">
        <v>783</v>
      </c>
      <c r="U25" s="2090"/>
      <c r="V25" s="2090"/>
      <c r="W25" s="2090"/>
      <c r="X25" s="2090"/>
      <c r="Y25" s="2091"/>
    </row>
    <row r="26" spans="1:25" ht="30" customHeight="1" thickBot="1">
      <c r="A26" s="2108">
        <f>COUNTIFS(N11:S22,"有")</f>
        <v>0</v>
      </c>
      <c r="B26" s="2109"/>
      <c r="C26" s="2109"/>
      <c r="D26" s="2109"/>
      <c r="E26" s="2109"/>
      <c r="F26" s="2109"/>
      <c r="G26" s="2109"/>
      <c r="H26" s="2109"/>
      <c r="I26" s="2109"/>
      <c r="J26" s="2109"/>
      <c r="K26" s="2109"/>
      <c r="L26" s="2106" t="s">
        <v>782</v>
      </c>
      <c r="M26" s="2107"/>
      <c r="N26" s="2110">
        <f>COUNTIFS(A11:E22,"生活支援員")</f>
        <v>0</v>
      </c>
      <c r="O26" s="2111"/>
      <c r="P26" s="2111"/>
      <c r="Q26" s="2111"/>
      <c r="R26" s="2111"/>
      <c r="S26" s="693" t="s">
        <v>782</v>
      </c>
      <c r="T26" s="2092" t="e">
        <f>COUNTIFS(A11:E22,"生活支援員",T11:Y22,"有")</f>
        <v>#VALUE!</v>
      </c>
      <c r="U26" s="2093"/>
      <c r="V26" s="692" t="s">
        <v>782</v>
      </c>
      <c r="W26" s="2094" t="e">
        <f>T26/N26</f>
        <v>#VALUE!</v>
      </c>
      <c r="X26" s="2094"/>
      <c r="Y26" s="691" t="s">
        <v>781</v>
      </c>
    </row>
    <row r="27" spans="1:25" ht="13.5" customHeight="1">
      <c r="A27" s="690"/>
      <c r="B27" s="690"/>
      <c r="C27" s="690"/>
      <c r="D27" s="690"/>
      <c r="E27" s="690"/>
      <c r="F27" s="690"/>
      <c r="G27" s="690"/>
      <c r="H27" s="690"/>
      <c r="I27" s="689"/>
      <c r="J27" s="689"/>
      <c r="K27" s="689"/>
      <c r="L27" s="689"/>
      <c r="M27" s="689"/>
      <c r="N27" s="688"/>
      <c r="O27" s="688"/>
      <c r="P27" s="688"/>
      <c r="Q27" s="688"/>
      <c r="R27" s="688"/>
      <c r="S27" s="688"/>
      <c r="T27" s="688"/>
      <c r="U27" s="688"/>
      <c r="V27" s="688"/>
      <c r="W27" s="688"/>
      <c r="X27" s="688"/>
      <c r="Y27" s="688"/>
    </row>
    <row r="28" spans="1:25" ht="19.8" customHeight="1">
      <c r="A28" s="2104" t="s">
        <v>780</v>
      </c>
      <c r="B28" s="2105"/>
      <c r="C28" s="2105"/>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row>
    <row r="29" spans="1:25" ht="20.25" customHeight="1">
      <c r="A29" s="2104" t="s">
        <v>124</v>
      </c>
      <c r="B29" s="2105"/>
      <c r="C29" s="2105"/>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row>
    <row r="30" spans="1:25" ht="13.5" customHeight="1">
      <c r="A30" s="687"/>
      <c r="B30" s="686"/>
      <c r="C30" s="686"/>
      <c r="D30" s="686"/>
      <c r="E30" s="686"/>
      <c r="F30" s="686"/>
      <c r="G30" s="686"/>
      <c r="H30" s="686"/>
      <c r="I30" s="686"/>
      <c r="J30" s="686"/>
      <c r="K30" s="686"/>
      <c r="L30" s="686"/>
      <c r="M30" s="686"/>
      <c r="N30" s="686"/>
      <c r="O30" s="686"/>
      <c r="P30" s="686"/>
      <c r="Q30" s="686"/>
      <c r="R30" s="686"/>
      <c r="S30" s="686"/>
      <c r="T30" s="686"/>
      <c r="U30" s="686"/>
      <c r="V30" s="686"/>
      <c r="W30" s="686"/>
      <c r="X30" s="686"/>
      <c r="Y30" s="686"/>
    </row>
    <row r="31" spans="1:25" ht="19.2" customHeight="1">
      <c r="A31" s="2082" t="s">
        <v>779</v>
      </c>
      <c r="B31" s="2082"/>
      <c r="C31" s="2082"/>
      <c r="D31" s="2082"/>
      <c r="E31" s="2082"/>
      <c r="F31" s="2082"/>
      <c r="G31" s="2082"/>
      <c r="H31" s="2082"/>
      <c r="I31" s="2082"/>
      <c r="J31" s="2082"/>
      <c r="K31" s="2082"/>
      <c r="L31" s="2082"/>
      <c r="M31" s="2082"/>
      <c r="N31" s="2082"/>
      <c r="O31" s="2082"/>
      <c r="P31" s="2082"/>
      <c r="Q31" s="2082"/>
      <c r="R31" s="2082"/>
      <c r="S31" s="2082"/>
      <c r="T31" s="2082"/>
      <c r="U31" s="2082"/>
      <c r="V31" s="2082"/>
      <c r="W31" s="2082"/>
      <c r="X31" s="2082"/>
      <c r="Y31" s="2082"/>
    </row>
    <row r="32" spans="1:25" ht="19.2" customHeight="1">
      <c r="A32" s="2082" t="s">
        <v>778</v>
      </c>
      <c r="B32" s="2082"/>
      <c r="C32" s="2082"/>
      <c r="D32" s="2082"/>
      <c r="E32" s="2082"/>
      <c r="F32" s="2082"/>
      <c r="G32" s="2082"/>
      <c r="H32" s="2082"/>
      <c r="I32" s="2082"/>
      <c r="J32" s="2082"/>
      <c r="K32" s="2082"/>
      <c r="L32" s="2082"/>
      <c r="M32" s="2082"/>
      <c r="N32" s="2082"/>
      <c r="O32" s="2082"/>
      <c r="P32" s="2082"/>
      <c r="Q32" s="2082"/>
      <c r="R32" s="2082"/>
      <c r="S32" s="2082"/>
      <c r="T32" s="2082"/>
      <c r="U32" s="2082"/>
      <c r="V32" s="2082"/>
      <c r="W32" s="2082"/>
      <c r="X32" s="2082"/>
      <c r="Y32" s="2082"/>
    </row>
    <row r="33" spans="1:25" ht="31.8" customHeight="1">
      <c r="A33" s="2082" t="s">
        <v>777</v>
      </c>
      <c r="B33" s="2082"/>
      <c r="C33" s="2082"/>
      <c r="D33" s="2082"/>
      <c r="E33" s="2082"/>
      <c r="F33" s="2082"/>
      <c r="G33" s="2082"/>
      <c r="H33" s="2082"/>
      <c r="I33" s="2082"/>
      <c r="J33" s="2082"/>
      <c r="K33" s="2082"/>
      <c r="L33" s="2082"/>
      <c r="M33" s="2082"/>
      <c r="N33" s="2082"/>
      <c r="O33" s="2082"/>
      <c r="P33" s="2082"/>
      <c r="Q33" s="2082"/>
      <c r="R33" s="2082"/>
      <c r="S33" s="2082"/>
      <c r="T33" s="2082"/>
      <c r="U33" s="2082"/>
      <c r="V33" s="2082"/>
      <c r="W33" s="2082"/>
      <c r="X33" s="2082"/>
      <c r="Y33" s="2082"/>
    </row>
    <row r="34" spans="1:25" ht="19.2" customHeight="1">
      <c r="A34" s="2082" t="s">
        <v>776</v>
      </c>
      <c r="B34" s="2082"/>
      <c r="C34" s="2082"/>
      <c r="D34" s="2082"/>
      <c r="E34" s="2082"/>
      <c r="F34" s="2082"/>
      <c r="G34" s="2082"/>
      <c r="H34" s="2082"/>
      <c r="I34" s="2082"/>
      <c r="J34" s="2082"/>
      <c r="K34" s="2082"/>
      <c r="L34" s="2082"/>
      <c r="M34" s="2082"/>
      <c r="N34" s="2082"/>
      <c r="O34" s="2082"/>
      <c r="P34" s="2082"/>
      <c r="Q34" s="2082"/>
      <c r="R34" s="2082"/>
      <c r="S34" s="2082"/>
      <c r="T34" s="2082"/>
      <c r="U34" s="2082"/>
      <c r="V34" s="2082"/>
      <c r="W34" s="2082"/>
      <c r="X34" s="2082"/>
      <c r="Y34" s="2082"/>
    </row>
    <row r="35" spans="1:25" ht="3.75" customHeight="1">
      <c r="A35" s="685"/>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row>
    <row r="36" spans="1:25" ht="21" customHeight="1">
      <c r="A36" s="685"/>
      <c r="B36" s="685"/>
      <c r="C36" s="685"/>
      <c r="D36" s="685"/>
      <c r="E36" s="685"/>
      <c r="F36" s="685"/>
      <c r="G36" s="685"/>
      <c r="H36" s="685"/>
      <c r="I36" s="685"/>
      <c r="J36" s="685"/>
      <c r="K36" s="685"/>
      <c r="L36" s="685"/>
      <c r="M36" s="685"/>
      <c r="N36" s="685"/>
      <c r="O36" s="685"/>
      <c r="P36" s="685"/>
      <c r="Q36" s="685"/>
      <c r="R36" s="685"/>
      <c r="S36" s="685"/>
      <c r="T36" s="685"/>
      <c r="U36" s="685"/>
      <c r="V36" s="685"/>
      <c r="W36" s="685"/>
      <c r="X36" s="685"/>
      <c r="Y36" s="685"/>
    </row>
    <row r="37" spans="1:25" ht="21" customHeight="1">
      <c r="A37" s="685"/>
      <c r="B37" s="685"/>
      <c r="C37" s="685"/>
      <c r="D37" s="685"/>
      <c r="E37" s="685"/>
      <c r="F37" s="685"/>
      <c r="G37" s="685"/>
      <c r="H37" s="685"/>
      <c r="I37" s="685"/>
      <c r="J37" s="685"/>
      <c r="K37" s="685"/>
      <c r="L37" s="685"/>
      <c r="M37" s="685"/>
      <c r="N37" s="685"/>
      <c r="O37" s="685"/>
      <c r="P37" s="685"/>
      <c r="Q37" s="685"/>
      <c r="R37" s="685"/>
      <c r="S37" s="685"/>
      <c r="T37" s="685"/>
      <c r="U37" s="685"/>
      <c r="V37" s="685"/>
      <c r="W37" s="685"/>
      <c r="X37" s="685"/>
      <c r="Y37" s="685"/>
    </row>
    <row r="38" spans="1:25" ht="21" customHeight="1">
      <c r="A38" s="685"/>
      <c r="B38" s="685"/>
      <c r="C38" s="685"/>
      <c r="D38" s="685"/>
      <c r="E38" s="685"/>
      <c r="F38" s="685"/>
      <c r="G38" s="685"/>
      <c r="H38" s="685"/>
      <c r="I38" s="685"/>
      <c r="J38" s="685"/>
      <c r="K38" s="685"/>
      <c r="L38" s="685"/>
      <c r="M38" s="685"/>
      <c r="N38" s="685"/>
      <c r="O38" s="685"/>
      <c r="P38" s="685"/>
      <c r="Q38" s="685"/>
      <c r="R38" s="685"/>
      <c r="S38" s="685"/>
      <c r="T38" s="685"/>
      <c r="U38" s="685"/>
      <c r="V38" s="685"/>
      <c r="W38" s="685"/>
      <c r="X38" s="685"/>
      <c r="Y38" s="685"/>
    </row>
    <row r="39" spans="1:25" ht="21" customHeight="1">
      <c r="A39" s="685"/>
      <c r="B39" s="685"/>
      <c r="C39" s="685"/>
      <c r="D39" s="685"/>
      <c r="E39" s="685"/>
      <c r="F39" s="685"/>
      <c r="G39" s="685"/>
      <c r="H39" s="685"/>
      <c r="I39" s="685"/>
      <c r="J39" s="685"/>
      <c r="K39" s="685"/>
      <c r="L39" s="685"/>
      <c r="M39" s="685"/>
      <c r="N39" s="685"/>
      <c r="O39" s="685"/>
      <c r="P39" s="685"/>
      <c r="Q39" s="685"/>
      <c r="R39" s="685"/>
      <c r="S39" s="685"/>
      <c r="T39" s="685"/>
      <c r="U39" s="685"/>
      <c r="V39" s="685"/>
      <c r="W39" s="685"/>
      <c r="X39" s="685"/>
      <c r="Y39" s="685"/>
    </row>
    <row r="40" spans="1:25" ht="16.5" customHeight="1">
      <c r="A40" s="685"/>
      <c r="B40" s="685"/>
      <c r="C40" s="685"/>
      <c r="D40" s="685"/>
      <c r="E40" s="685"/>
      <c r="F40" s="685"/>
      <c r="G40" s="685"/>
      <c r="H40" s="685"/>
      <c r="I40" s="685"/>
      <c r="J40" s="685"/>
      <c r="K40" s="685"/>
      <c r="L40" s="685"/>
      <c r="M40" s="685"/>
      <c r="N40" s="685"/>
      <c r="O40" s="685"/>
      <c r="P40" s="685"/>
      <c r="Q40" s="685"/>
      <c r="R40" s="685"/>
      <c r="S40" s="685"/>
      <c r="T40" s="685"/>
      <c r="U40" s="685"/>
      <c r="V40" s="685"/>
      <c r="W40" s="685"/>
      <c r="X40" s="685"/>
      <c r="Y40" s="685"/>
    </row>
    <row r="41" spans="1:25" ht="21" customHeight="1"/>
    <row r="42" spans="1:25" ht="21" customHeight="1"/>
    <row r="43" spans="1:25" ht="21" customHeight="1"/>
    <row r="44" spans="1:25" ht="21" customHeight="1"/>
    <row r="45" spans="1:25" ht="21" customHeight="1"/>
    <row r="46" spans="1:25" ht="21" customHeight="1"/>
    <row r="47" spans="1:25" ht="21" customHeight="1"/>
    <row r="48" spans="1: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73">
    <mergeCell ref="A3:Y3"/>
    <mergeCell ref="A5:M5"/>
    <mergeCell ref="N5:Y5"/>
    <mergeCell ref="A6:M6"/>
    <mergeCell ref="N6:Y6"/>
    <mergeCell ref="A7:M7"/>
    <mergeCell ref="N7:Y7"/>
    <mergeCell ref="A8:E10"/>
    <mergeCell ref="F8:M10"/>
    <mergeCell ref="T8:Y10"/>
    <mergeCell ref="N8:S10"/>
    <mergeCell ref="A11:E11"/>
    <mergeCell ref="F11:M11"/>
    <mergeCell ref="A12:E12"/>
    <mergeCell ref="F12:M12"/>
    <mergeCell ref="A13:E13"/>
    <mergeCell ref="F13:M13"/>
    <mergeCell ref="A14:E14"/>
    <mergeCell ref="F14:M14"/>
    <mergeCell ref="A15:E15"/>
    <mergeCell ref="F15:M15"/>
    <mergeCell ref="A16:E16"/>
    <mergeCell ref="F16:M16"/>
    <mergeCell ref="A17:E17"/>
    <mergeCell ref="F17:M17"/>
    <mergeCell ref="A18:E18"/>
    <mergeCell ref="F18:M18"/>
    <mergeCell ref="A19:E19"/>
    <mergeCell ref="F19:M19"/>
    <mergeCell ref="N24:S25"/>
    <mergeCell ref="A20:E20"/>
    <mergeCell ref="F20:M20"/>
    <mergeCell ref="A21:E21"/>
    <mergeCell ref="F21:M21"/>
    <mergeCell ref="A22:E22"/>
    <mergeCell ref="F22:M22"/>
    <mergeCell ref="N16:S16"/>
    <mergeCell ref="N22:S22"/>
    <mergeCell ref="N17:S17"/>
    <mergeCell ref="N18:S18"/>
    <mergeCell ref="N19:S19"/>
    <mergeCell ref="N20:S20"/>
    <mergeCell ref="N11:S11"/>
    <mergeCell ref="N12:S12"/>
    <mergeCell ref="N13:S13"/>
    <mergeCell ref="N14:S14"/>
    <mergeCell ref="N15:S15"/>
    <mergeCell ref="T16:Y16"/>
    <mergeCell ref="T17:Y17"/>
    <mergeCell ref="T18:Y18"/>
    <mergeCell ref="T19:Y19"/>
    <mergeCell ref="T20:Y20"/>
    <mergeCell ref="T11:Y11"/>
    <mergeCell ref="T12:Y12"/>
    <mergeCell ref="T13:Y13"/>
    <mergeCell ref="T14:Y14"/>
    <mergeCell ref="T15:Y15"/>
    <mergeCell ref="A32:Y32"/>
    <mergeCell ref="A31:Y31"/>
    <mergeCell ref="A33:Y33"/>
    <mergeCell ref="A34:Y34"/>
    <mergeCell ref="T21:Y21"/>
    <mergeCell ref="T22:Y22"/>
    <mergeCell ref="T25:Y25"/>
    <mergeCell ref="T26:U26"/>
    <mergeCell ref="W26:X26"/>
    <mergeCell ref="N21:S21"/>
    <mergeCell ref="A24:M25"/>
    <mergeCell ref="A28:Y28"/>
    <mergeCell ref="A29:Y29"/>
    <mergeCell ref="L26:M26"/>
    <mergeCell ref="A26:K26"/>
    <mergeCell ref="N26:R26"/>
  </mergeCells>
  <phoneticPr fontId="2"/>
  <dataValidations count="2">
    <dataValidation type="list" allowBlank="1" showInputMessage="1" showErrorMessage="1" sqref="A11:E22">
      <formula1>"サービス管理責任者,生活支援員"</formula1>
    </dataValidation>
    <dataValidation type="list" allowBlank="1" showInputMessage="1" showErrorMessage="1" sqref="T11:T22 N11:N22">
      <formula1>"有,無"</formula1>
    </dataValidation>
  </dataValidations>
  <pageMargins left="0.7" right="0.7" top="0.75" bottom="0.75" header="0.3" footer="0.3"/>
  <pageSetup paperSize="9" scale="7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17"/>
  <sheetViews>
    <sheetView showGridLines="0" view="pageBreakPreview" zoomScale="90" zoomScaleNormal="100" zoomScaleSheetLayoutView="90" workbookViewId="0">
      <selection activeCell="C6" sqref="C6:G6"/>
    </sheetView>
  </sheetViews>
  <sheetFormatPr defaultRowHeight="13.2"/>
  <cols>
    <col min="1" max="1" width="0.77734375" style="784" customWidth="1"/>
    <col min="2" max="2" width="24.21875" style="784" customWidth="1"/>
    <col min="3" max="3" width="4" style="784" customWidth="1"/>
    <col min="4" max="6" width="20.109375" style="784" customWidth="1"/>
    <col min="7" max="7" width="3.109375" style="784" customWidth="1"/>
    <col min="8" max="8" width="3.77734375" style="784" customWidth="1"/>
    <col min="9" max="9" width="2.44140625" style="784" customWidth="1"/>
    <col min="10" max="10" width="8.88671875" style="784"/>
    <col min="11" max="11" width="14" style="784" customWidth="1"/>
    <col min="12" max="256" width="8.88671875" style="784"/>
    <col min="257" max="257" width="0.77734375" style="784" customWidth="1"/>
    <col min="258" max="258" width="24.21875" style="784" customWidth="1"/>
    <col min="259" max="259" width="4" style="784" customWidth="1"/>
    <col min="260" max="262" width="20.109375" style="784" customWidth="1"/>
    <col min="263" max="263" width="3.109375" style="784" customWidth="1"/>
    <col min="264" max="264" width="3.77734375" style="784" customWidth="1"/>
    <col min="265" max="265" width="2.44140625" style="784" customWidth="1"/>
    <col min="266" max="266" width="8.88671875" style="784"/>
    <col min="267" max="267" width="14" style="784" customWidth="1"/>
    <col min="268" max="512" width="8.88671875" style="784"/>
    <col min="513" max="513" width="0.77734375" style="784" customWidth="1"/>
    <col min="514" max="514" width="24.21875" style="784" customWidth="1"/>
    <col min="515" max="515" width="4" style="784" customWidth="1"/>
    <col min="516" max="518" width="20.109375" style="784" customWidth="1"/>
    <col min="519" max="519" width="3.109375" style="784" customWidth="1"/>
    <col min="520" max="520" width="3.77734375" style="784" customWidth="1"/>
    <col min="521" max="521" width="2.44140625" style="784" customWidth="1"/>
    <col min="522" max="522" width="8.88671875" style="784"/>
    <col min="523" max="523" width="14" style="784" customWidth="1"/>
    <col min="524" max="768" width="8.88671875" style="784"/>
    <col min="769" max="769" width="0.77734375" style="784" customWidth="1"/>
    <col min="770" max="770" width="24.21875" style="784" customWidth="1"/>
    <col min="771" max="771" width="4" style="784" customWidth="1"/>
    <col min="772" max="774" width="20.109375" style="784" customWidth="1"/>
    <col min="775" max="775" width="3.109375" style="784" customWidth="1"/>
    <col min="776" max="776" width="3.77734375" style="784" customWidth="1"/>
    <col min="777" max="777" width="2.44140625" style="784" customWidth="1"/>
    <col min="778" max="778" width="8.88671875" style="784"/>
    <col min="779" max="779" width="14" style="784" customWidth="1"/>
    <col min="780" max="1024" width="8.88671875" style="784"/>
    <col min="1025" max="1025" width="0.77734375" style="784" customWidth="1"/>
    <col min="1026" max="1026" width="24.21875" style="784" customWidth="1"/>
    <col min="1027" max="1027" width="4" style="784" customWidth="1"/>
    <col min="1028" max="1030" width="20.109375" style="784" customWidth="1"/>
    <col min="1031" max="1031" width="3.109375" style="784" customWidth="1"/>
    <col min="1032" max="1032" width="3.77734375" style="784" customWidth="1"/>
    <col min="1033" max="1033" width="2.44140625" style="784" customWidth="1"/>
    <col min="1034" max="1034" width="8.88671875" style="784"/>
    <col min="1035" max="1035" width="14" style="784" customWidth="1"/>
    <col min="1036" max="1280" width="8.88671875" style="784"/>
    <col min="1281" max="1281" width="0.77734375" style="784" customWidth="1"/>
    <col min="1282" max="1282" width="24.21875" style="784" customWidth="1"/>
    <col min="1283" max="1283" width="4" style="784" customWidth="1"/>
    <col min="1284" max="1286" width="20.109375" style="784" customWidth="1"/>
    <col min="1287" max="1287" width="3.109375" style="784" customWidth="1"/>
    <col min="1288" max="1288" width="3.77734375" style="784" customWidth="1"/>
    <col min="1289" max="1289" width="2.44140625" style="784" customWidth="1"/>
    <col min="1290" max="1290" width="8.88671875" style="784"/>
    <col min="1291" max="1291" width="14" style="784" customWidth="1"/>
    <col min="1292" max="1536" width="8.88671875" style="784"/>
    <col min="1537" max="1537" width="0.77734375" style="784" customWidth="1"/>
    <col min="1538" max="1538" width="24.21875" style="784" customWidth="1"/>
    <col min="1539" max="1539" width="4" style="784" customWidth="1"/>
    <col min="1540" max="1542" width="20.109375" style="784" customWidth="1"/>
    <col min="1543" max="1543" width="3.109375" style="784" customWidth="1"/>
    <col min="1544" max="1544" width="3.77734375" style="784" customWidth="1"/>
    <col min="1545" max="1545" width="2.44140625" style="784" customWidth="1"/>
    <col min="1546" max="1546" width="8.88671875" style="784"/>
    <col min="1547" max="1547" width="14" style="784" customWidth="1"/>
    <col min="1548" max="1792" width="8.88671875" style="784"/>
    <col min="1793" max="1793" width="0.77734375" style="784" customWidth="1"/>
    <col min="1794" max="1794" width="24.21875" style="784" customWidth="1"/>
    <col min="1795" max="1795" width="4" style="784" customWidth="1"/>
    <col min="1796" max="1798" width="20.109375" style="784" customWidth="1"/>
    <col min="1799" max="1799" width="3.109375" style="784" customWidth="1"/>
    <col min="1800" max="1800" width="3.77734375" style="784" customWidth="1"/>
    <col min="1801" max="1801" width="2.44140625" style="784" customWidth="1"/>
    <col min="1802" max="1802" width="8.88671875" style="784"/>
    <col min="1803" max="1803" width="14" style="784" customWidth="1"/>
    <col min="1804" max="2048" width="8.88671875" style="784"/>
    <col min="2049" max="2049" width="0.77734375" style="784" customWidth="1"/>
    <col min="2050" max="2050" width="24.21875" style="784" customWidth="1"/>
    <col min="2051" max="2051" width="4" style="784" customWidth="1"/>
    <col min="2052" max="2054" width="20.109375" style="784" customWidth="1"/>
    <col min="2055" max="2055" width="3.109375" style="784" customWidth="1"/>
    <col min="2056" max="2056" width="3.77734375" style="784" customWidth="1"/>
    <col min="2057" max="2057" width="2.44140625" style="784" customWidth="1"/>
    <col min="2058" max="2058" width="8.88671875" style="784"/>
    <col min="2059" max="2059" width="14" style="784" customWidth="1"/>
    <col min="2060" max="2304" width="8.88671875" style="784"/>
    <col min="2305" max="2305" width="0.77734375" style="784" customWidth="1"/>
    <col min="2306" max="2306" width="24.21875" style="784" customWidth="1"/>
    <col min="2307" max="2307" width="4" style="784" customWidth="1"/>
    <col min="2308" max="2310" width="20.109375" style="784" customWidth="1"/>
    <col min="2311" max="2311" width="3.109375" style="784" customWidth="1"/>
    <col min="2312" max="2312" width="3.77734375" style="784" customWidth="1"/>
    <col min="2313" max="2313" width="2.44140625" style="784" customWidth="1"/>
    <col min="2314" max="2314" width="8.88671875" style="784"/>
    <col min="2315" max="2315" width="14" style="784" customWidth="1"/>
    <col min="2316" max="2560" width="8.88671875" style="784"/>
    <col min="2561" max="2561" width="0.77734375" style="784" customWidth="1"/>
    <col min="2562" max="2562" width="24.21875" style="784" customWidth="1"/>
    <col min="2563" max="2563" width="4" style="784" customWidth="1"/>
    <col min="2564" max="2566" width="20.109375" style="784" customWidth="1"/>
    <col min="2567" max="2567" width="3.109375" style="784" customWidth="1"/>
    <col min="2568" max="2568" width="3.77734375" style="784" customWidth="1"/>
    <col min="2569" max="2569" width="2.44140625" style="784" customWidth="1"/>
    <col min="2570" max="2570" width="8.88671875" style="784"/>
    <col min="2571" max="2571" width="14" style="784" customWidth="1"/>
    <col min="2572" max="2816" width="8.88671875" style="784"/>
    <col min="2817" max="2817" width="0.77734375" style="784" customWidth="1"/>
    <col min="2818" max="2818" width="24.21875" style="784" customWidth="1"/>
    <col min="2819" max="2819" width="4" style="784" customWidth="1"/>
    <col min="2820" max="2822" width="20.109375" style="784" customWidth="1"/>
    <col min="2823" max="2823" width="3.109375" style="784" customWidth="1"/>
    <col min="2824" max="2824" width="3.77734375" style="784" customWidth="1"/>
    <col min="2825" max="2825" width="2.44140625" style="784" customWidth="1"/>
    <col min="2826" max="2826" width="8.88671875" style="784"/>
    <col min="2827" max="2827" width="14" style="784" customWidth="1"/>
    <col min="2828" max="3072" width="8.88671875" style="784"/>
    <col min="3073" max="3073" width="0.77734375" style="784" customWidth="1"/>
    <col min="3074" max="3074" width="24.21875" style="784" customWidth="1"/>
    <col min="3075" max="3075" width="4" style="784" customWidth="1"/>
    <col min="3076" max="3078" width="20.109375" style="784" customWidth="1"/>
    <col min="3079" max="3079" width="3.109375" style="784" customWidth="1"/>
    <col min="3080" max="3080" width="3.77734375" style="784" customWidth="1"/>
    <col min="3081" max="3081" width="2.44140625" style="784" customWidth="1"/>
    <col min="3082" max="3082" width="8.88671875" style="784"/>
    <col min="3083" max="3083" width="14" style="784" customWidth="1"/>
    <col min="3084" max="3328" width="8.88671875" style="784"/>
    <col min="3329" max="3329" width="0.77734375" style="784" customWidth="1"/>
    <col min="3330" max="3330" width="24.21875" style="784" customWidth="1"/>
    <col min="3331" max="3331" width="4" style="784" customWidth="1"/>
    <col min="3332" max="3334" width="20.109375" style="784" customWidth="1"/>
    <col min="3335" max="3335" width="3.109375" style="784" customWidth="1"/>
    <col min="3336" max="3336" width="3.77734375" style="784" customWidth="1"/>
    <col min="3337" max="3337" width="2.44140625" style="784" customWidth="1"/>
    <col min="3338" max="3338" width="8.88671875" style="784"/>
    <col min="3339" max="3339" width="14" style="784" customWidth="1"/>
    <col min="3340" max="3584" width="8.88671875" style="784"/>
    <col min="3585" max="3585" width="0.77734375" style="784" customWidth="1"/>
    <col min="3586" max="3586" width="24.21875" style="784" customWidth="1"/>
    <col min="3587" max="3587" width="4" style="784" customWidth="1"/>
    <col min="3588" max="3590" width="20.109375" style="784" customWidth="1"/>
    <col min="3591" max="3591" width="3.109375" style="784" customWidth="1"/>
    <col min="3592" max="3592" width="3.77734375" style="784" customWidth="1"/>
    <col min="3593" max="3593" width="2.44140625" style="784" customWidth="1"/>
    <col min="3594" max="3594" width="8.88671875" style="784"/>
    <col min="3595" max="3595" width="14" style="784" customWidth="1"/>
    <col min="3596" max="3840" width="8.88671875" style="784"/>
    <col min="3841" max="3841" width="0.77734375" style="784" customWidth="1"/>
    <col min="3842" max="3842" width="24.21875" style="784" customWidth="1"/>
    <col min="3843" max="3843" width="4" style="784" customWidth="1"/>
    <col min="3844" max="3846" width="20.109375" style="784" customWidth="1"/>
    <col min="3847" max="3847" width="3.109375" style="784" customWidth="1"/>
    <col min="3848" max="3848" width="3.77734375" style="784" customWidth="1"/>
    <col min="3849" max="3849" width="2.44140625" style="784" customWidth="1"/>
    <col min="3850" max="3850" width="8.88671875" style="784"/>
    <col min="3851" max="3851" width="14" style="784" customWidth="1"/>
    <col min="3852" max="4096" width="8.88671875" style="784"/>
    <col min="4097" max="4097" width="0.77734375" style="784" customWidth="1"/>
    <col min="4098" max="4098" width="24.21875" style="784" customWidth="1"/>
    <col min="4099" max="4099" width="4" style="784" customWidth="1"/>
    <col min="4100" max="4102" width="20.109375" style="784" customWidth="1"/>
    <col min="4103" max="4103" width="3.109375" style="784" customWidth="1"/>
    <col min="4104" max="4104" width="3.77734375" style="784" customWidth="1"/>
    <col min="4105" max="4105" width="2.44140625" style="784" customWidth="1"/>
    <col min="4106" max="4106" width="8.88671875" style="784"/>
    <col min="4107" max="4107" width="14" style="784" customWidth="1"/>
    <col min="4108" max="4352" width="8.88671875" style="784"/>
    <col min="4353" max="4353" width="0.77734375" style="784" customWidth="1"/>
    <col min="4354" max="4354" width="24.21875" style="784" customWidth="1"/>
    <col min="4355" max="4355" width="4" style="784" customWidth="1"/>
    <col min="4356" max="4358" width="20.109375" style="784" customWidth="1"/>
    <col min="4359" max="4359" width="3.109375" style="784" customWidth="1"/>
    <col min="4360" max="4360" width="3.77734375" style="784" customWidth="1"/>
    <col min="4361" max="4361" width="2.44140625" style="784" customWidth="1"/>
    <col min="4362" max="4362" width="8.88671875" style="784"/>
    <col min="4363" max="4363" width="14" style="784" customWidth="1"/>
    <col min="4364" max="4608" width="8.88671875" style="784"/>
    <col min="4609" max="4609" width="0.77734375" style="784" customWidth="1"/>
    <col min="4610" max="4610" width="24.21875" style="784" customWidth="1"/>
    <col min="4611" max="4611" width="4" style="784" customWidth="1"/>
    <col min="4612" max="4614" width="20.109375" style="784" customWidth="1"/>
    <col min="4615" max="4615" width="3.109375" style="784" customWidth="1"/>
    <col min="4616" max="4616" width="3.77734375" style="784" customWidth="1"/>
    <col min="4617" max="4617" width="2.44140625" style="784" customWidth="1"/>
    <col min="4618" max="4618" width="8.88671875" style="784"/>
    <col min="4619" max="4619" width="14" style="784" customWidth="1"/>
    <col min="4620" max="4864" width="8.88671875" style="784"/>
    <col min="4865" max="4865" width="0.77734375" style="784" customWidth="1"/>
    <col min="4866" max="4866" width="24.21875" style="784" customWidth="1"/>
    <col min="4867" max="4867" width="4" style="784" customWidth="1"/>
    <col min="4868" max="4870" width="20.109375" style="784" customWidth="1"/>
    <col min="4871" max="4871" width="3.109375" style="784" customWidth="1"/>
    <col min="4872" max="4872" width="3.77734375" style="784" customWidth="1"/>
    <col min="4873" max="4873" width="2.44140625" style="784" customWidth="1"/>
    <col min="4874" max="4874" width="8.88671875" style="784"/>
    <col min="4875" max="4875" width="14" style="784" customWidth="1"/>
    <col min="4876" max="5120" width="8.88671875" style="784"/>
    <col min="5121" max="5121" width="0.77734375" style="784" customWidth="1"/>
    <col min="5122" max="5122" width="24.21875" style="784" customWidth="1"/>
    <col min="5123" max="5123" width="4" style="784" customWidth="1"/>
    <col min="5124" max="5126" width="20.109375" style="784" customWidth="1"/>
    <col min="5127" max="5127" width="3.109375" style="784" customWidth="1"/>
    <col min="5128" max="5128" width="3.77734375" style="784" customWidth="1"/>
    <col min="5129" max="5129" width="2.44140625" style="784" customWidth="1"/>
    <col min="5130" max="5130" width="8.88671875" style="784"/>
    <col min="5131" max="5131" width="14" style="784" customWidth="1"/>
    <col min="5132" max="5376" width="8.88671875" style="784"/>
    <col min="5377" max="5377" width="0.77734375" style="784" customWidth="1"/>
    <col min="5378" max="5378" width="24.21875" style="784" customWidth="1"/>
    <col min="5379" max="5379" width="4" style="784" customWidth="1"/>
    <col min="5380" max="5382" width="20.109375" style="784" customWidth="1"/>
    <col min="5383" max="5383" width="3.109375" style="784" customWidth="1"/>
    <col min="5384" max="5384" width="3.77734375" style="784" customWidth="1"/>
    <col min="5385" max="5385" width="2.44140625" style="784" customWidth="1"/>
    <col min="5386" max="5386" width="8.88671875" style="784"/>
    <col min="5387" max="5387" width="14" style="784" customWidth="1"/>
    <col min="5388" max="5632" width="8.88671875" style="784"/>
    <col min="5633" max="5633" width="0.77734375" style="784" customWidth="1"/>
    <col min="5634" max="5634" width="24.21875" style="784" customWidth="1"/>
    <col min="5635" max="5635" width="4" style="784" customWidth="1"/>
    <col min="5636" max="5638" width="20.109375" style="784" customWidth="1"/>
    <col min="5639" max="5639" width="3.109375" style="784" customWidth="1"/>
    <col min="5640" max="5640" width="3.77734375" style="784" customWidth="1"/>
    <col min="5641" max="5641" width="2.44140625" style="784" customWidth="1"/>
    <col min="5642" max="5642" width="8.88671875" style="784"/>
    <col min="5643" max="5643" width="14" style="784" customWidth="1"/>
    <col min="5644" max="5888" width="8.88671875" style="784"/>
    <col min="5889" max="5889" width="0.77734375" style="784" customWidth="1"/>
    <col min="5890" max="5890" width="24.21875" style="784" customWidth="1"/>
    <col min="5891" max="5891" width="4" style="784" customWidth="1"/>
    <col min="5892" max="5894" width="20.109375" style="784" customWidth="1"/>
    <col min="5895" max="5895" width="3.109375" style="784" customWidth="1"/>
    <col min="5896" max="5896" width="3.77734375" style="784" customWidth="1"/>
    <col min="5897" max="5897" width="2.44140625" style="784" customWidth="1"/>
    <col min="5898" max="5898" width="8.88671875" style="784"/>
    <col min="5899" max="5899" width="14" style="784" customWidth="1"/>
    <col min="5900" max="6144" width="8.88671875" style="784"/>
    <col min="6145" max="6145" width="0.77734375" style="784" customWidth="1"/>
    <col min="6146" max="6146" width="24.21875" style="784" customWidth="1"/>
    <col min="6147" max="6147" width="4" style="784" customWidth="1"/>
    <col min="6148" max="6150" width="20.109375" style="784" customWidth="1"/>
    <col min="6151" max="6151" width="3.109375" style="784" customWidth="1"/>
    <col min="6152" max="6152" width="3.77734375" style="784" customWidth="1"/>
    <col min="6153" max="6153" width="2.44140625" style="784" customWidth="1"/>
    <col min="6154" max="6154" width="8.88671875" style="784"/>
    <col min="6155" max="6155" width="14" style="784" customWidth="1"/>
    <col min="6156" max="6400" width="8.88671875" style="784"/>
    <col min="6401" max="6401" width="0.77734375" style="784" customWidth="1"/>
    <col min="6402" max="6402" width="24.21875" style="784" customWidth="1"/>
    <col min="6403" max="6403" width="4" style="784" customWidth="1"/>
    <col min="6404" max="6406" width="20.109375" style="784" customWidth="1"/>
    <col min="6407" max="6407" width="3.109375" style="784" customWidth="1"/>
    <col min="6408" max="6408" width="3.77734375" style="784" customWidth="1"/>
    <col min="6409" max="6409" width="2.44140625" style="784" customWidth="1"/>
    <col min="6410" max="6410" width="8.88671875" style="784"/>
    <col min="6411" max="6411" width="14" style="784" customWidth="1"/>
    <col min="6412" max="6656" width="8.88671875" style="784"/>
    <col min="6657" max="6657" width="0.77734375" style="784" customWidth="1"/>
    <col min="6658" max="6658" width="24.21875" style="784" customWidth="1"/>
    <col min="6659" max="6659" width="4" style="784" customWidth="1"/>
    <col min="6660" max="6662" width="20.109375" style="784" customWidth="1"/>
    <col min="6663" max="6663" width="3.109375" style="784" customWidth="1"/>
    <col min="6664" max="6664" width="3.77734375" style="784" customWidth="1"/>
    <col min="6665" max="6665" width="2.44140625" style="784" customWidth="1"/>
    <col min="6666" max="6666" width="8.88671875" style="784"/>
    <col min="6667" max="6667" width="14" style="784" customWidth="1"/>
    <col min="6668" max="6912" width="8.88671875" style="784"/>
    <col min="6913" max="6913" width="0.77734375" style="784" customWidth="1"/>
    <col min="6914" max="6914" width="24.21875" style="784" customWidth="1"/>
    <col min="6915" max="6915" width="4" style="784" customWidth="1"/>
    <col min="6916" max="6918" width="20.109375" style="784" customWidth="1"/>
    <col min="6919" max="6919" width="3.109375" style="784" customWidth="1"/>
    <col min="6920" max="6920" width="3.77734375" style="784" customWidth="1"/>
    <col min="6921" max="6921" width="2.44140625" style="784" customWidth="1"/>
    <col min="6922" max="6922" width="8.88671875" style="784"/>
    <col min="6923" max="6923" width="14" style="784" customWidth="1"/>
    <col min="6924" max="7168" width="8.88671875" style="784"/>
    <col min="7169" max="7169" width="0.77734375" style="784" customWidth="1"/>
    <col min="7170" max="7170" width="24.21875" style="784" customWidth="1"/>
    <col min="7171" max="7171" width="4" style="784" customWidth="1"/>
    <col min="7172" max="7174" width="20.109375" style="784" customWidth="1"/>
    <col min="7175" max="7175" width="3.109375" style="784" customWidth="1"/>
    <col min="7176" max="7176" width="3.77734375" style="784" customWidth="1"/>
    <col min="7177" max="7177" width="2.44140625" style="784" customWidth="1"/>
    <col min="7178" max="7178" width="8.88671875" style="784"/>
    <col min="7179" max="7179" width="14" style="784" customWidth="1"/>
    <col min="7180" max="7424" width="8.88671875" style="784"/>
    <col min="7425" max="7425" width="0.77734375" style="784" customWidth="1"/>
    <col min="7426" max="7426" width="24.21875" style="784" customWidth="1"/>
    <col min="7427" max="7427" width="4" style="784" customWidth="1"/>
    <col min="7428" max="7430" width="20.109375" style="784" customWidth="1"/>
    <col min="7431" max="7431" width="3.109375" style="784" customWidth="1"/>
    <col min="7432" max="7432" width="3.77734375" style="784" customWidth="1"/>
    <col min="7433" max="7433" width="2.44140625" style="784" customWidth="1"/>
    <col min="7434" max="7434" width="8.88671875" style="784"/>
    <col min="7435" max="7435" width="14" style="784" customWidth="1"/>
    <col min="7436" max="7680" width="8.88671875" style="784"/>
    <col min="7681" max="7681" width="0.77734375" style="784" customWidth="1"/>
    <col min="7682" max="7682" width="24.21875" style="784" customWidth="1"/>
    <col min="7683" max="7683" width="4" style="784" customWidth="1"/>
    <col min="7684" max="7686" width="20.109375" style="784" customWidth="1"/>
    <col min="7687" max="7687" width="3.109375" style="784" customWidth="1"/>
    <col min="7688" max="7688" width="3.77734375" style="784" customWidth="1"/>
    <col min="7689" max="7689" width="2.44140625" style="784" customWidth="1"/>
    <col min="7690" max="7690" width="8.88671875" style="784"/>
    <col min="7691" max="7691" width="14" style="784" customWidth="1"/>
    <col min="7692" max="7936" width="8.88671875" style="784"/>
    <col min="7937" max="7937" width="0.77734375" style="784" customWidth="1"/>
    <col min="7938" max="7938" width="24.21875" style="784" customWidth="1"/>
    <col min="7939" max="7939" width="4" style="784" customWidth="1"/>
    <col min="7940" max="7942" width="20.109375" style="784" customWidth="1"/>
    <col min="7943" max="7943" width="3.109375" style="784" customWidth="1"/>
    <col min="7944" max="7944" width="3.77734375" style="784" customWidth="1"/>
    <col min="7945" max="7945" width="2.44140625" style="784" customWidth="1"/>
    <col min="7946" max="7946" width="8.88671875" style="784"/>
    <col min="7947" max="7947" width="14" style="784" customWidth="1"/>
    <col min="7948" max="8192" width="8.88671875" style="784"/>
    <col min="8193" max="8193" width="0.77734375" style="784" customWidth="1"/>
    <col min="8194" max="8194" width="24.21875" style="784" customWidth="1"/>
    <col min="8195" max="8195" width="4" style="784" customWidth="1"/>
    <col min="8196" max="8198" width="20.109375" style="784" customWidth="1"/>
    <col min="8199" max="8199" width="3.109375" style="784" customWidth="1"/>
    <col min="8200" max="8200" width="3.77734375" style="784" customWidth="1"/>
    <col min="8201" max="8201" width="2.44140625" style="784" customWidth="1"/>
    <col min="8202" max="8202" width="8.88671875" style="784"/>
    <col min="8203" max="8203" width="14" style="784" customWidth="1"/>
    <col min="8204" max="8448" width="8.88671875" style="784"/>
    <col min="8449" max="8449" width="0.77734375" style="784" customWidth="1"/>
    <col min="8450" max="8450" width="24.21875" style="784" customWidth="1"/>
    <col min="8451" max="8451" width="4" style="784" customWidth="1"/>
    <col min="8452" max="8454" width="20.109375" style="784" customWidth="1"/>
    <col min="8455" max="8455" width="3.109375" style="784" customWidth="1"/>
    <col min="8456" max="8456" width="3.77734375" style="784" customWidth="1"/>
    <col min="8457" max="8457" width="2.44140625" style="784" customWidth="1"/>
    <col min="8458" max="8458" width="8.88671875" style="784"/>
    <col min="8459" max="8459" width="14" style="784" customWidth="1"/>
    <col min="8460" max="8704" width="8.88671875" style="784"/>
    <col min="8705" max="8705" width="0.77734375" style="784" customWidth="1"/>
    <col min="8706" max="8706" width="24.21875" style="784" customWidth="1"/>
    <col min="8707" max="8707" width="4" style="784" customWidth="1"/>
    <col min="8708" max="8710" width="20.109375" style="784" customWidth="1"/>
    <col min="8711" max="8711" width="3.109375" style="784" customWidth="1"/>
    <col min="8712" max="8712" width="3.77734375" style="784" customWidth="1"/>
    <col min="8713" max="8713" width="2.44140625" style="784" customWidth="1"/>
    <col min="8714" max="8714" width="8.88671875" style="784"/>
    <col min="8715" max="8715" width="14" style="784" customWidth="1"/>
    <col min="8716" max="8960" width="8.88671875" style="784"/>
    <col min="8961" max="8961" width="0.77734375" style="784" customWidth="1"/>
    <col min="8962" max="8962" width="24.21875" style="784" customWidth="1"/>
    <col min="8963" max="8963" width="4" style="784" customWidth="1"/>
    <col min="8964" max="8966" width="20.109375" style="784" customWidth="1"/>
    <col min="8967" max="8967" width="3.109375" style="784" customWidth="1"/>
    <col min="8968" max="8968" width="3.77734375" style="784" customWidth="1"/>
    <col min="8969" max="8969" width="2.44140625" style="784" customWidth="1"/>
    <col min="8970" max="8970" width="8.88671875" style="784"/>
    <col min="8971" max="8971" width="14" style="784" customWidth="1"/>
    <col min="8972" max="9216" width="8.88671875" style="784"/>
    <col min="9217" max="9217" width="0.77734375" style="784" customWidth="1"/>
    <col min="9218" max="9218" width="24.21875" style="784" customWidth="1"/>
    <col min="9219" max="9219" width="4" style="784" customWidth="1"/>
    <col min="9220" max="9222" width="20.109375" style="784" customWidth="1"/>
    <col min="9223" max="9223" width="3.109375" style="784" customWidth="1"/>
    <col min="9224" max="9224" width="3.77734375" style="784" customWidth="1"/>
    <col min="9225" max="9225" width="2.44140625" style="784" customWidth="1"/>
    <col min="9226" max="9226" width="8.88671875" style="784"/>
    <col min="9227" max="9227" width="14" style="784" customWidth="1"/>
    <col min="9228" max="9472" width="8.88671875" style="784"/>
    <col min="9473" max="9473" width="0.77734375" style="784" customWidth="1"/>
    <col min="9474" max="9474" width="24.21875" style="784" customWidth="1"/>
    <col min="9475" max="9475" width="4" style="784" customWidth="1"/>
    <col min="9476" max="9478" width="20.109375" style="784" customWidth="1"/>
    <col min="9479" max="9479" width="3.109375" style="784" customWidth="1"/>
    <col min="9480" max="9480" width="3.77734375" style="784" customWidth="1"/>
    <col min="9481" max="9481" width="2.44140625" style="784" customWidth="1"/>
    <col min="9482" max="9482" width="8.88671875" style="784"/>
    <col min="9483" max="9483" width="14" style="784" customWidth="1"/>
    <col min="9484" max="9728" width="8.88671875" style="784"/>
    <col min="9729" max="9729" width="0.77734375" style="784" customWidth="1"/>
    <col min="9730" max="9730" width="24.21875" style="784" customWidth="1"/>
    <col min="9731" max="9731" width="4" style="784" customWidth="1"/>
    <col min="9732" max="9734" width="20.109375" style="784" customWidth="1"/>
    <col min="9735" max="9735" width="3.109375" style="784" customWidth="1"/>
    <col min="9736" max="9736" width="3.77734375" style="784" customWidth="1"/>
    <col min="9737" max="9737" width="2.44140625" style="784" customWidth="1"/>
    <col min="9738" max="9738" width="8.88671875" style="784"/>
    <col min="9739" max="9739" width="14" style="784" customWidth="1"/>
    <col min="9740" max="9984" width="8.88671875" style="784"/>
    <col min="9985" max="9985" width="0.77734375" style="784" customWidth="1"/>
    <col min="9986" max="9986" width="24.21875" style="784" customWidth="1"/>
    <col min="9987" max="9987" width="4" style="784" customWidth="1"/>
    <col min="9988" max="9990" width="20.109375" style="784" customWidth="1"/>
    <col min="9991" max="9991" width="3.109375" style="784" customWidth="1"/>
    <col min="9992" max="9992" width="3.77734375" style="784" customWidth="1"/>
    <col min="9993" max="9993" width="2.44140625" style="784" customWidth="1"/>
    <col min="9994" max="9994" width="8.88671875" style="784"/>
    <col min="9995" max="9995" width="14" style="784" customWidth="1"/>
    <col min="9996" max="10240" width="8.88671875" style="784"/>
    <col min="10241" max="10241" width="0.77734375" style="784" customWidth="1"/>
    <col min="10242" max="10242" width="24.21875" style="784" customWidth="1"/>
    <col min="10243" max="10243" width="4" style="784" customWidth="1"/>
    <col min="10244" max="10246" width="20.109375" style="784" customWidth="1"/>
    <col min="10247" max="10247" width="3.109375" style="784" customWidth="1"/>
    <col min="10248" max="10248" width="3.77734375" style="784" customWidth="1"/>
    <col min="10249" max="10249" width="2.44140625" style="784" customWidth="1"/>
    <col min="10250" max="10250" width="8.88671875" style="784"/>
    <col min="10251" max="10251" width="14" style="784" customWidth="1"/>
    <col min="10252" max="10496" width="8.88671875" style="784"/>
    <col min="10497" max="10497" width="0.77734375" style="784" customWidth="1"/>
    <col min="10498" max="10498" width="24.21875" style="784" customWidth="1"/>
    <col min="10499" max="10499" width="4" style="784" customWidth="1"/>
    <col min="10500" max="10502" width="20.109375" style="784" customWidth="1"/>
    <col min="10503" max="10503" width="3.109375" style="784" customWidth="1"/>
    <col min="10504" max="10504" width="3.77734375" style="784" customWidth="1"/>
    <col min="10505" max="10505" width="2.44140625" style="784" customWidth="1"/>
    <col min="10506" max="10506" width="8.88671875" style="784"/>
    <col min="10507" max="10507" width="14" style="784" customWidth="1"/>
    <col min="10508" max="10752" width="8.88671875" style="784"/>
    <col min="10753" max="10753" width="0.77734375" style="784" customWidth="1"/>
    <col min="10754" max="10754" width="24.21875" style="784" customWidth="1"/>
    <col min="10755" max="10755" width="4" style="784" customWidth="1"/>
    <col min="10756" max="10758" width="20.109375" style="784" customWidth="1"/>
    <col min="10759" max="10759" width="3.109375" style="784" customWidth="1"/>
    <col min="10760" max="10760" width="3.77734375" style="784" customWidth="1"/>
    <col min="10761" max="10761" width="2.44140625" style="784" customWidth="1"/>
    <col min="10762" max="10762" width="8.88671875" style="784"/>
    <col min="10763" max="10763" width="14" style="784" customWidth="1"/>
    <col min="10764" max="11008" width="8.88671875" style="784"/>
    <col min="11009" max="11009" width="0.77734375" style="784" customWidth="1"/>
    <col min="11010" max="11010" width="24.21875" style="784" customWidth="1"/>
    <col min="11011" max="11011" width="4" style="784" customWidth="1"/>
    <col min="11012" max="11014" width="20.109375" style="784" customWidth="1"/>
    <col min="11015" max="11015" width="3.109375" style="784" customWidth="1"/>
    <col min="11016" max="11016" width="3.77734375" style="784" customWidth="1"/>
    <col min="11017" max="11017" width="2.44140625" style="784" customWidth="1"/>
    <col min="11018" max="11018" width="8.88671875" style="784"/>
    <col min="11019" max="11019" width="14" style="784" customWidth="1"/>
    <col min="11020" max="11264" width="8.88671875" style="784"/>
    <col min="11265" max="11265" width="0.77734375" style="784" customWidth="1"/>
    <col min="11266" max="11266" width="24.21875" style="784" customWidth="1"/>
    <col min="11267" max="11267" width="4" style="784" customWidth="1"/>
    <col min="11268" max="11270" width="20.109375" style="784" customWidth="1"/>
    <col min="11271" max="11271" width="3.109375" style="784" customWidth="1"/>
    <col min="11272" max="11272" width="3.77734375" style="784" customWidth="1"/>
    <col min="11273" max="11273" width="2.44140625" style="784" customWidth="1"/>
    <col min="11274" max="11274" width="8.88671875" style="784"/>
    <col min="11275" max="11275" width="14" style="784" customWidth="1"/>
    <col min="11276" max="11520" width="8.88671875" style="784"/>
    <col min="11521" max="11521" width="0.77734375" style="784" customWidth="1"/>
    <col min="11522" max="11522" width="24.21875" style="784" customWidth="1"/>
    <col min="11523" max="11523" width="4" style="784" customWidth="1"/>
    <col min="11524" max="11526" width="20.109375" style="784" customWidth="1"/>
    <col min="11527" max="11527" width="3.109375" style="784" customWidth="1"/>
    <col min="11528" max="11528" width="3.77734375" style="784" customWidth="1"/>
    <col min="11529" max="11529" width="2.44140625" style="784" customWidth="1"/>
    <col min="11530" max="11530" width="8.88671875" style="784"/>
    <col min="11531" max="11531" width="14" style="784" customWidth="1"/>
    <col min="11532" max="11776" width="8.88671875" style="784"/>
    <col min="11777" max="11777" width="0.77734375" style="784" customWidth="1"/>
    <col min="11778" max="11778" width="24.21875" style="784" customWidth="1"/>
    <col min="11779" max="11779" width="4" style="784" customWidth="1"/>
    <col min="11780" max="11782" width="20.109375" style="784" customWidth="1"/>
    <col min="11783" max="11783" width="3.109375" style="784" customWidth="1"/>
    <col min="11784" max="11784" width="3.77734375" style="784" customWidth="1"/>
    <col min="11785" max="11785" width="2.44140625" style="784" customWidth="1"/>
    <col min="11786" max="11786" width="8.88671875" style="784"/>
    <col min="11787" max="11787" width="14" style="784" customWidth="1"/>
    <col min="11788" max="12032" width="8.88671875" style="784"/>
    <col min="12033" max="12033" width="0.77734375" style="784" customWidth="1"/>
    <col min="12034" max="12034" width="24.21875" style="784" customWidth="1"/>
    <col min="12035" max="12035" width="4" style="784" customWidth="1"/>
    <col min="12036" max="12038" width="20.109375" style="784" customWidth="1"/>
    <col min="12039" max="12039" width="3.109375" style="784" customWidth="1"/>
    <col min="12040" max="12040" width="3.77734375" style="784" customWidth="1"/>
    <col min="12041" max="12041" width="2.44140625" style="784" customWidth="1"/>
    <col min="12042" max="12042" width="8.88671875" style="784"/>
    <col min="12043" max="12043" width="14" style="784" customWidth="1"/>
    <col min="12044" max="12288" width="8.88671875" style="784"/>
    <col min="12289" max="12289" width="0.77734375" style="784" customWidth="1"/>
    <col min="12290" max="12290" width="24.21875" style="784" customWidth="1"/>
    <col min="12291" max="12291" width="4" style="784" customWidth="1"/>
    <col min="12292" max="12294" width="20.109375" style="784" customWidth="1"/>
    <col min="12295" max="12295" width="3.109375" style="784" customWidth="1"/>
    <col min="12296" max="12296" width="3.77734375" style="784" customWidth="1"/>
    <col min="12297" max="12297" width="2.44140625" style="784" customWidth="1"/>
    <col min="12298" max="12298" width="8.88671875" style="784"/>
    <col min="12299" max="12299" width="14" style="784" customWidth="1"/>
    <col min="12300" max="12544" width="8.88671875" style="784"/>
    <col min="12545" max="12545" width="0.77734375" style="784" customWidth="1"/>
    <col min="12546" max="12546" width="24.21875" style="784" customWidth="1"/>
    <col min="12547" max="12547" width="4" style="784" customWidth="1"/>
    <col min="12548" max="12550" width="20.109375" style="784" customWidth="1"/>
    <col min="12551" max="12551" width="3.109375" style="784" customWidth="1"/>
    <col min="12552" max="12552" width="3.77734375" style="784" customWidth="1"/>
    <col min="12553" max="12553" width="2.44140625" style="784" customWidth="1"/>
    <col min="12554" max="12554" width="8.88671875" style="784"/>
    <col min="12555" max="12555" width="14" style="784" customWidth="1"/>
    <col min="12556" max="12800" width="8.88671875" style="784"/>
    <col min="12801" max="12801" width="0.77734375" style="784" customWidth="1"/>
    <col min="12802" max="12802" width="24.21875" style="784" customWidth="1"/>
    <col min="12803" max="12803" width="4" style="784" customWidth="1"/>
    <col min="12804" max="12806" width="20.109375" style="784" customWidth="1"/>
    <col min="12807" max="12807" width="3.109375" style="784" customWidth="1"/>
    <col min="12808" max="12808" width="3.77734375" style="784" customWidth="1"/>
    <col min="12809" max="12809" width="2.44140625" style="784" customWidth="1"/>
    <col min="12810" max="12810" width="8.88671875" style="784"/>
    <col min="12811" max="12811" width="14" style="784" customWidth="1"/>
    <col min="12812" max="13056" width="8.88671875" style="784"/>
    <col min="13057" max="13057" width="0.77734375" style="784" customWidth="1"/>
    <col min="13058" max="13058" width="24.21875" style="784" customWidth="1"/>
    <col min="13059" max="13059" width="4" style="784" customWidth="1"/>
    <col min="13060" max="13062" width="20.109375" style="784" customWidth="1"/>
    <col min="13063" max="13063" width="3.109375" style="784" customWidth="1"/>
    <col min="13064" max="13064" width="3.77734375" style="784" customWidth="1"/>
    <col min="13065" max="13065" width="2.44140625" style="784" customWidth="1"/>
    <col min="13066" max="13066" width="8.88671875" style="784"/>
    <col min="13067" max="13067" width="14" style="784" customWidth="1"/>
    <col min="13068" max="13312" width="8.88671875" style="784"/>
    <col min="13313" max="13313" width="0.77734375" style="784" customWidth="1"/>
    <col min="13314" max="13314" width="24.21875" style="784" customWidth="1"/>
    <col min="13315" max="13315" width="4" style="784" customWidth="1"/>
    <col min="13316" max="13318" width="20.109375" style="784" customWidth="1"/>
    <col min="13319" max="13319" width="3.109375" style="784" customWidth="1"/>
    <col min="13320" max="13320" width="3.77734375" style="784" customWidth="1"/>
    <col min="13321" max="13321" width="2.44140625" style="784" customWidth="1"/>
    <col min="13322" max="13322" width="8.88671875" style="784"/>
    <col min="13323" max="13323" width="14" style="784" customWidth="1"/>
    <col min="13324" max="13568" width="8.88671875" style="784"/>
    <col min="13569" max="13569" width="0.77734375" style="784" customWidth="1"/>
    <col min="13570" max="13570" width="24.21875" style="784" customWidth="1"/>
    <col min="13571" max="13571" width="4" style="784" customWidth="1"/>
    <col min="13572" max="13574" width="20.109375" style="784" customWidth="1"/>
    <col min="13575" max="13575" width="3.109375" style="784" customWidth="1"/>
    <col min="13576" max="13576" width="3.77734375" style="784" customWidth="1"/>
    <col min="13577" max="13577" width="2.44140625" style="784" customWidth="1"/>
    <col min="13578" max="13578" width="8.88671875" style="784"/>
    <col min="13579" max="13579" width="14" style="784" customWidth="1"/>
    <col min="13580" max="13824" width="8.88671875" style="784"/>
    <col min="13825" max="13825" width="0.77734375" style="784" customWidth="1"/>
    <col min="13826" max="13826" width="24.21875" style="784" customWidth="1"/>
    <col min="13827" max="13827" width="4" style="784" customWidth="1"/>
    <col min="13828" max="13830" width="20.109375" style="784" customWidth="1"/>
    <col min="13831" max="13831" width="3.109375" style="784" customWidth="1"/>
    <col min="13832" max="13832" width="3.77734375" style="784" customWidth="1"/>
    <col min="13833" max="13833" width="2.44140625" style="784" customWidth="1"/>
    <col min="13834" max="13834" width="8.88671875" style="784"/>
    <col min="13835" max="13835" width="14" style="784" customWidth="1"/>
    <col min="13836" max="14080" width="8.88671875" style="784"/>
    <col min="14081" max="14081" width="0.77734375" style="784" customWidth="1"/>
    <col min="14082" max="14082" width="24.21875" style="784" customWidth="1"/>
    <col min="14083" max="14083" width="4" style="784" customWidth="1"/>
    <col min="14084" max="14086" width="20.109375" style="784" customWidth="1"/>
    <col min="14087" max="14087" width="3.109375" style="784" customWidth="1"/>
    <col min="14088" max="14088" width="3.77734375" style="784" customWidth="1"/>
    <col min="14089" max="14089" width="2.44140625" style="784" customWidth="1"/>
    <col min="14090" max="14090" width="8.88671875" style="784"/>
    <col min="14091" max="14091" width="14" style="784" customWidth="1"/>
    <col min="14092" max="14336" width="8.88671875" style="784"/>
    <col min="14337" max="14337" width="0.77734375" style="784" customWidth="1"/>
    <col min="14338" max="14338" width="24.21875" style="784" customWidth="1"/>
    <col min="14339" max="14339" width="4" style="784" customWidth="1"/>
    <col min="14340" max="14342" width="20.109375" style="784" customWidth="1"/>
    <col min="14343" max="14343" width="3.109375" style="784" customWidth="1"/>
    <col min="14344" max="14344" width="3.77734375" style="784" customWidth="1"/>
    <col min="14345" max="14345" width="2.44140625" style="784" customWidth="1"/>
    <col min="14346" max="14346" width="8.88671875" style="784"/>
    <col min="14347" max="14347" width="14" style="784" customWidth="1"/>
    <col min="14348" max="14592" width="8.88671875" style="784"/>
    <col min="14593" max="14593" width="0.77734375" style="784" customWidth="1"/>
    <col min="14594" max="14594" width="24.21875" style="784" customWidth="1"/>
    <col min="14595" max="14595" width="4" style="784" customWidth="1"/>
    <col min="14596" max="14598" width="20.109375" style="784" customWidth="1"/>
    <col min="14599" max="14599" width="3.109375" style="784" customWidth="1"/>
    <col min="14600" max="14600" width="3.77734375" style="784" customWidth="1"/>
    <col min="14601" max="14601" width="2.44140625" style="784" customWidth="1"/>
    <col min="14602" max="14602" width="8.88671875" style="784"/>
    <col min="14603" max="14603" width="14" style="784" customWidth="1"/>
    <col min="14604" max="14848" width="8.88671875" style="784"/>
    <col min="14849" max="14849" width="0.77734375" style="784" customWidth="1"/>
    <col min="14850" max="14850" width="24.21875" style="784" customWidth="1"/>
    <col min="14851" max="14851" width="4" style="784" customWidth="1"/>
    <col min="14852" max="14854" width="20.109375" style="784" customWidth="1"/>
    <col min="14855" max="14855" width="3.109375" style="784" customWidth="1"/>
    <col min="14856" max="14856" width="3.77734375" style="784" customWidth="1"/>
    <col min="14857" max="14857" width="2.44140625" style="784" customWidth="1"/>
    <col min="14858" max="14858" width="8.88671875" style="784"/>
    <col min="14859" max="14859" width="14" style="784" customWidth="1"/>
    <col min="14860" max="15104" width="8.88671875" style="784"/>
    <col min="15105" max="15105" width="0.77734375" style="784" customWidth="1"/>
    <col min="15106" max="15106" width="24.21875" style="784" customWidth="1"/>
    <col min="15107" max="15107" width="4" style="784" customWidth="1"/>
    <col min="15108" max="15110" width="20.109375" style="784" customWidth="1"/>
    <col min="15111" max="15111" width="3.109375" style="784" customWidth="1"/>
    <col min="15112" max="15112" width="3.77734375" style="784" customWidth="1"/>
    <col min="15113" max="15113" width="2.44140625" style="784" customWidth="1"/>
    <col min="15114" max="15114" width="8.88671875" style="784"/>
    <col min="15115" max="15115" width="14" style="784" customWidth="1"/>
    <col min="15116" max="15360" width="8.88671875" style="784"/>
    <col min="15361" max="15361" width="0.77734375" style="784" customWidth="1"/>
    <col min="15362" max="15362" width="24.21875" style="784" customWidth="1"/>
    <col min="15363" max="15363" width="4" style="784" customWidth="1"/>
    <col min="15364" max="15366" width="20.109375" style="784" customWidth="1"/>
    <col min="15367" max="15367" width="3.109375" style="784" customWidth="1"/>
    <col min="15368" max="15368" width="3.77734375" style="784" customWidth="1"/>
    <col min="15369" max="15369" width="2.44140625" style="784" customWidth="1"/>
    <col min="15370" max="15370" width="8.88671875" style="784"/>
    <col min="15371" max="15371" width="14" style="784" customWidth="1"/>
    <col min="15372" max="15616" width="8.88671875" style="784"/>
    <col min="15617" max="15617" width="0.77734375" style="784" customWidth="1"/>
    <col min="15618" max="15618" width="24.21875" style="784" customWidth="1"/>
    <col min="15619" max="15619" width="4" style="784" customWidth="1"/>
    <col min="15620" max="15622" width="20.109375" style="784" customWidth="1"/>
    <col min="15623" max="15623" width="3.109375" style="784" customWidth="1"/>
    <col min="15624" max="15624" width="3.77734375" style="784" customWidth="1"/>
    <col min="15625" max="15625" width="2.44140625" style="784" customWidth="1"/>
    <col min="15626" max="15626" width="8.88671875" style="784"/>
    <col min="15627" max="15627" width="14" style="784" customWidth="1"/>
    <col min="15628" max="15872" width="8.88671875" style="784"/>
    <col min="15873" max="15873" width="0.77734375" style="784" customWidth="1"/>
    <col min="15874" max="15874" width="24.21875" style="784" customWidth="1"/>
    <col min="15875" max="15875" width="4" style="784" customWidth="1"/>
    <col min="15876" max="15878" width="20.109375" style="784" customWidth="1"/>
    <col min="15879" max="15879" width="3.109375" style="784" customWidth="1"/>
    <col min="15880" max="15880" width="3.77734375" style="784" customWidth="1"/>
    <col min="15881" max="15881" width="2.44140625" style="784" customWidth="1"/>
    <col min="15882" max="15882" width="8.88671875" style="784"/>
    <col min="15883" max="15883" width="14" style="784" customWidth="1"/>
    <col min="15884" max="16128" width="8.88671875" style="784"/>
    <col min="16129" max="16129" width="0.77734375" style="784" customWidth="1"/>
    <col min="16130" max="16130" width="24.21875" style="784" customWidth="1"/>
    <col min="16131" max="16131" width="4" style="784" customWidth="1"/>
    <col min="16132" max="16134" width="20.109375" style="784" customWidth="1"/>
    <col min="16135" max="16135" width="3.109375" style="784" customWidth="1"/>
    <col min="16136" max="16136" width="3.77734375" style="784" customWidth="1"/>
    <col min="16137" max="16137" width="2.44140625" style="784" customWidth="1"/>
    <col min="16138" max="16138" width="8.88671875" style="784"/>
    <col min="16139" max="16139" width="14" style="784" customWidth="1"/>
    <col min="16140" max="16384" width="8.88671875" style="784"/>
  </cols>
  <sheetData>
    <row r="1" spans="1:12" ht="27.75" customHeight="1">
      <c r="A1" s="783"/>
    </row>
    <row r="2" spans="1:12" ht="27.75" customHeight="1">
      <c r="A2" s="783"/>
      <c r="F2" s="2156" t="s">
        <v>136</v>
      </c>
      <c r="G2" s="2156"/>
      <c r="K2" s="785"/>
      <c r="L2" s="785"/>
    </row>
    <row r="3" spans="1:12" ht="27.75" customHeight="1">
      <c r="A3" s="783"/>
      <c r="F3" s="786"/>
      <c r="G3" s="786"/>
      <c r="K3" s="785"/>
      <c r="L3" s="785"/>
    </row>
    <row r="4" spans="1:12" ht="36" customHeight="1">
      <c r="B4" s="2157" t="s">
        <v>114</v>
      </c>
      <c r="C4" s="2158"/>
      <c r="D4" s="2158"/>
      <c r="E4" s="2158"/>
      <c r="F4" s="2158"/>
      <c r="G4" s="2158"/>
      <c r="K4" s="785"/>
      <c r="L4" s="785"/>
    </row>
    <row r="5" spans="1:12" ht="36" customHeight="1">
      <c r="A5" s="787"/>
      <c r="B5" s="787"/>
      <c r="C5" s="787"/>
      <c r="D5" s="787"/>
      <c r="E5" s="787"/>
      <c r="F5" s="787"/>
      <c r="G5" s="787"/>
      <c r="K5" s="785"/>
      <c r="L5" s="785"/>
    </row>
    <row r="6" spans="1:12" ht="36" customHeight="1">
      <c r="A6" s="787"/>
      <c r="B6" s="788" t="s">
        <v>115</v>
      </c>
      <c r="C6" s="2159"/>
      <c r="D6" s="2160"/>
      <c r="E6" s="2160"/>
      <c r="F6" s="2160"/>
      <c r="G6" s="2161"/>
      <c r="K6" s="785"/>
      <c r="L6" s="785"/>
    </row>
    <row r="7" spans="1:12" ht="55.5" customHeight="1">
      <c r="B7" s="789" t="s">
        <v>116</v>
      </c>
      <c r="C7" s="2162" t="s">
        <v>711</v>
      </c>
      <c r="D7" s="2162"/>
      <c r="E7" s="2162"/>
      <c r="F7" s="2162"/>
      <c r="G7" s="2163"/>
      <c r="K7" s="785"/>
      <c r="L7" s="785"/>
    </row>
    <row r="8" spans="1:12" ht="55.5" customHeight="1">
      <c r="B8" s="790" t="s">
        <v>117</v>
      </c>
      <c r="C8" s="2164" t="s">
        <v>118</v>
      </c>
      <c r="D8" s="2165"/>
      <c r="E8" s="2165"/>
      <c r="F8" s="2165"/>
      <c r="G8" s="2166"/>
    </row>
    <row r="9" spans="1:12" ht="39.6" customHeight="1">
      <c r="B9" s="2167" t="s">
        <v>119</v>
      </c>
      <c r="C9" s="793"/>
      <c r="D9" s="794" t="s">
        <v>792</v>
      </c>
      <c r="E9" s="795" t="s">
        <v>789</v>
      </c>
      <c r="F9" s="796"/>
      <c r="G9" s="805" t="s">
        <v>788</v>
      </c>
    </row>
    <row r="10" spans="1:12" ht="39.6" customHeight="1">
      <c r="B10" s="2168"/>
      <c r="C10" s="797"/>
      <c r="D10" s="798" t="s">
        <v>790</v>
      </c>
      <c r="E10" s="799" t="s">
        <v>789</v>
      </c>
      <c r="F10" s="800"/>
      <c r="G10" s="806" t="s">
        <v>788</v>
      </c>
    </row>
    <row r="11" spans="1:12" ht="39.6" customHeight="1">
      <c r="B11" s="2169"/>
      <c r="C11" s="801"/>
      <c r="D11" s="802" t="s">
        <v>791</v>
      </c>
      <c r="E11" s="803" t="s">
        <v>789</v>
      </c>
      <c r="F11" s="804"/>
      <c r="G11" s="807" t="s">
        <v>788</v>
      </c>
    </row>
    <row r="13" spans="1:12" ht="17.25" customHeight="1">
      <c r="B13" s="2150" t="s">
        <v>793</v>
      </c>
      <c r="C13" s="2151"/>
      <c r="D13" s="2151"/>
      <c r="E13" s="2151"/>
      <c r="F13" s="2151"/>
      <c r="G13" s="2151"/>
      <c r="H13" s="791"/>
      <c r="I13" s="791"/>
    </row>
    <row r="14" spans="1:12" ht="34.5" customHeight="1">
      <c r="B14" s="2152" t="s">
        <v>794</v>
      </c>
      <c r="C14" s="2153"/>
      <c r="D14" s="2153"/>
      <c r="E14" s="2153"/>
      <c r="F14" s="2153"/>
      <c r="G14" s="2153"/>
      <c r="H14" s="791"/>
      <c r="I14" s="791"/>
    </row>
    <row r="15" spans="1:12" ht="34.5" customHeight="1">
      <c r="B15" s="2154" t="s">
        <v>796</v>
      </c>
      <c r="C15" s="2154"/>
      <c r="D15" s="2154"/>
      <c r="E15" s="2154"/>
      <c r="F15" s="2154"/>
      <c r="G15" s="2154"/>
      <c r="H15" s="791"/>
      <c r="I15" s="791"/>
    </row>
    <row r="16" spans="1:12">
      <c r="B16" s="2155" t="s">
        <v>795</v>
      </c>
      <c r="C16" s="2151"/>
      <c r="D16" s="2151"/>
      <c r="E16" s="2151"/>
      <c r="F16" s="2151"/>
      <c r="G16" s="2151"/>
    </row>
    <row r="17" spans="2:2">
      <c r="B17" s="792"/>
    </row>
  </sheetData>
  <mergeCells count="10">
    <mergeCell ref="B13:G13"/>
    <mergeCell ref="B14:G14"/>
    <mergeCell ref="B15:G15"/>
    <mergeCell ref="B16:G16"/>
    <mergeCell ref="F2:G2"/>
    <mergeCell ref="B4:G4"/>
    <mergeCell ref="C6:G6"/>
    <mergeCell ref="C7:G7"/>
    <mergeCell ref="C8:G8"/>
    <mergeCell ref="B9:B11"/>
  </mergeCells>
  <phoneticPr fontId="2"/>
  <pageMargins left="0.7" right="0.7" top="0.75" bottom="0.75" header="0.3" footer="0.3"/>
  <pageSetup paperSize="9" scale="96"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348"/>
  <sheetViews>
    <sheetView showGridLines="0" view="pageBreakPreview" zoomScale="90" zoomScaleNormal="100" zoomScaleSheetLayoutView="90" workbookViewId="0">
      <selection activeCell="O5" sqref="O5:P5"/>
    </sheetView>
  </sheetViews>
  <sheetFormatPr defaultColWidth="9" defaultRowHeight="13.2"/>
  <cols>
    <col min="1" max="1" width="1.109375" style="809" customWidth="1"/>
    <col min="2" max="14" width="2.6640625" style="809" customWidth="1"/>
    <col min="15" max="16" width="26.6640625" style="809" customWidth="1"/>
    <col min="17" max="45" width="2.6640625" style="809" customWidth="1"/>
    <col min="46" max="256" width="9" style="809"/>
    <col min="257" max="257" width="1.109375" style="809" customWidth="1"/>
    <col min="258" max="270" width="2.6640625" style="809" customWidth="1"/>
    <col min="271" max="272" width="26.6640625" style="809" customWidth="1"/>
    <col min="273" max="301" width="2.6640625" style="809" customWidth="1"/>
    <col min="302" max="512" width="9" style="809"/>
    <col min="513" max="513" width="1.109375" style="809" customWidth="1"/>
    <col min="514" max="526" width="2.6640625" style="809" customWidth="1"/>
    <col min="527" max="528" width="26.6640625" style="809" customWidth="1"/>
    <col min="529" max="557" width="2.6640625" style="809" customWidth="1"/>
    <col min="558" max="768" width="9" style="809"/>
    <col min="769" max="769" width="1.109375" style="809" customWidth="1"/>
    <col min="770" max="782" width="2.6640625" style="809" customWidth="1"/>
    <col min="783" max="784" width="26.6640625" style="809" customWidth="1"/>
    <col min="785" max="813" width="2.6640625" style="809" customWidth="1"/>
    <col min="814" max="1024" width="9" style="809"/>
    <col min="1025" max="1025" width="1.109375" style="809" customWidth="1"/>
    <col min="1026" max="1038" width="2.6640625" style="809" customWidth="1"/>
    <col min="1039" max="1040" width="26.6640625" style="809" customWidth="1"/>
    <col min="1041" max="1069" width="2.6640625" style="809" customWidth="1"/>
    <col min="1070" max="1280" width="9" style="809"/>
    <col min="1281" max="1281" width="1.109375" style="809" customWidth="1"/>
    <col min="1282" max="1294" width="2.6640625" style="809" customWidth="1"/>
    <col min="1295" max="1296" width="26.6640625" style="809" customWidth="1"/>
    <col min="1297" max="1325" width="2.6640625" style="809" customWidth="1"/>
    <col min="1326" max="1536" width="9" style="809"/>
    <col min="1537" max="1537" width="1.109375" style="809" customWidth="1"/>
    <col min="1538" max="1550" width="2.6640625" style="809" customWidth="1"/>
    <col min="1551" max="1552" width="26.6640625" style="809" customWidth="1"/>
    <col min="1553" max="1581" width="2.6640625" style="809" customWidth="1"/>
    <col min="1582" max="1792" width="9" style="809"/>
    <col min="1793" max="1793" width="1.109375" style="809" customWidth="1"/>
    <col min="1794" max="1806" width="2.6640625" style="809" customWidth="1"/>
    <col min="1807" max="1808" width="26.6640625" style="809" customWidth="1"/>
    <col min="1809" max="1837" width="2.6640625" style="809" customWidth="1"/>
    <col min="1838" max="2048" width="9" style="809"/>
    <col min="2049" max="2049" width="1.109375" style="809" customWidth="1"/>
    <col min="2050" max="2062" width="2.6640625" style="809" customWidth="1"/>
    <col min="2063" max="2064" width="26.6640625" style="809" customWidth="1"/>
    <col min="2065" max="2093" width="2.6640625" style="809" customWidth="1"/>
    <col min="2094" max="2304" width="9" style="809"/>
    <col min="2305" max="2305" width="1.109375" style="809" customWidth="1"/>
    <col min="2306" max="2318" width="2.6640625" style="809" customWidth="1"/>
    <col min="2319" max="2320" width="26.6640625" style="809" customWidth="1"/>
    <col min="2321" max="2349" width="2.6640625" style="809" customWidth="1"/>
    <col min="2350" max="2560" width="9" style="809"/>
    <col min="2561" max="2561" width="1.109375" style="809" customWidth="1"/>
    <col min="2562" max="2574" width="2.6640625" style="809" customWidth="1"/>
    <col min="2575" max="2576" width="26.6640625" style="809" customWidth="1"/>
    <col min="2577" max="2605" width="2.6640625" style="809" customWidth="1"/>
    <col min="2606" max="2816" width="9" style="809"/>
    <col min="2817" max="2817" width="1.109375" style="809" customWidth="1"/>
    <col min="2818" max="2830" width="2.6640625" style="809" customWidth="1"/>
    <col min="2831" max="2832" width="26.6640625" style="809" customWidth="1"/>
    <col min="2833" max="2861" width="2.6640625" style="809" customWidth="1"/>
    <col min="2862" max="3072" width="9" style="809"/>
    <col min="3073" max="3073" width="1.109375" style="809" customWidth="1"/>
    <col min="3074" max="3086" width="2.6640625" style="809" customWidth="1"/>
    <col min="3087" max="3088" width="26.6640625" style="809" customWidth="1"/>
    <col min="3089" max="3117" width="2.6640625" style="809" customWidth="1"/>
    <col min="3118" max="3328" width="9" style="809"/>
    <col min="3329" max="3329" width="1.109375" style="809" customWidth="1"/>
    <col min="3330" max="3342" width="2.6640625" style="809" customWidth="1"/>
    <col min="3343" max="3344" width="26.6640625" style="809" customWidth="1"/>
    <col min="3345" max="3373" width="2.6640625" style="809" customWidth="1"/>
    <col min="3374" max="3584" width="9" style="809"/>
    <col min="3585" max="3585" width="1.109375" style="809" customWidth="1"/>
    <col min="3586" max="3598" width="2.6640625" style="809" customWidth="1"/>
    <col min="3599" max="3600" width="26.6640625" style="809" customWidth="1"/>
    <col min="3601" max="3629" width="2.6640625" style="809" customWidth="1"/>
    <col min="3630" max="3840" width="9" style="809"/>
    <col min="3841" max="3841" width="1.109375" style="809" customWidth="1"/>
    <col min="3842" max="3854" width="2.6640625" style="809" customWidth="1"/>
    <col min="3855" max="3856" width="26.6640625" style="809" customWidth="1"/>
    <col min="3857" max="3885" width="2.6640625" style="809" customWidth="1"/>
    <col min="3886" max="4096" width="9" style="809"/>
    <col min="4097" max="4097" width="1.109375" style="809" customWidth="1"/>
    <col min="4098" max="4110" width="2.6640625" style="809" customWidth="1"/>
    <col min="4111" max="4112" width="26.6640625" style="809" customWidth="1"/>
    <col min="4113" max="4141" width="2.6640625" style="809" customWidth="1"/>
    <col min="4142" max="4352" width="9" style="809"/>
    <col min="4353" max="4353" width="1.109375" style="809" customWidth="1"/>
    <col min="4354" max="4366" width="2.6640625" style="809" customWidth="1"/>
    <col min="4367" max="4368" width="26.6640625" style="809" customWidth="1"/>
    <col min="4369" max="4397" width="2.6640625" style="809" customWidth="1"/>
    <col min="4398" max="4608" width="9" style="809"/>
    <col min="4609" max="4609" width="1.109375" style="809" customWidth="1"/>
    <col min="4610" max="4622" width="2.6640625" style="809" customWidth="1"/>
    <col min="4623" max="4624" width="26.6640625" style="809" customWidth="1"/>
    <col min="4625" max="4653" width="2.6640625" style="809" customWidth="1"/>
    <col min="4654" max="4864" width="9" style="809"/>
    <col min="4865" max="4865" width="1.109375" style="809" customWidth="1"/>
    <col min="4866" max="4878" width="2.6640625" style="809" customWidth="1"/>
    <col min="4879" max="4880" width="26.6640625" style="809" customWidth="1"/>
    <col min="4881" max="4909" width="2.6640625" style="809" customWidth="1"/>
    <col min="4910" max="5120" width="9" style="809"/>
    <col min="5121" max="5121" width="1.109375" style="809" customWidth="1"/>
    <col min="5122" max="5134" width="2.6640625" style="809" customWidth="1"/>
    <col min="5135" max="5136" width="26.6640625" style="809" customWidth="1"/>
    <col min="5137" max="5165" width="2.6640625" style="809" customWidth="1"/>
    <col min="5166" max="5376" width="9" style="809"/>
    <col min="5377" max="5377" width="1.109375" style="809" customWidth="1"/>
    <col min="5378" max="5390" width="2.6640625" style="809" customWidth="1"/>
    <col min="5391" max="5392" width="26.6640625" style="809" customWidth="1"/>
    <col min="5393" max="5421" width="2.6640625" style="809" customWidth="1"/>
    <col min="5422" max="5632" width="9" style="809"/>
    <col min="5633" max="5633" width="1.109375" style="809" customWidth="1"/>
    <col min="5634" max="5646" width="2.6640625" style="809" customWidth="1"/>
    <col min="5647" max="5648" width="26.6640625" style="809" customWidth="1"/>
    <col min="5649" max="5677" width="2.6640625" style="809" customWidth="1"/>
    <col min="5678" max="5888" width="9" style="809"/>
    <col min="5889" max="5889" width="1.109375" style="809" customWidth="1"/>
    <col min="5890" max="5902" width="2.6640625" style="809" customWidth="1"/>
    <col min="5903" max="5904" width="26.6640625" style="809" customWidth="1"/>
    <col min="5905" max="5933" width="2.6640625" style="809" customWidth="1"/>
    <col min="5934" max="6144" width="9" style="809"/>
    <col min="6145" max="6145" width="1.109375" style="809" customWidth="1"/>
    <col min="6146" max="6158" width="2.6640625" style="809" customWidth="1"/>
    <col min="6159" max="6160" width="26.6640625" style="809" customWidth="1"/>
    <col min="6161" max="6189" width="2.6640625" style="809" customWidth="1"/>
    <col min="6190" max="6400" width="9" style="809"/>
    <col min="6401" max="6401" width="1.109375" style="809" customWidth="1"/>
    <col min="6402" max="6414" width="2.6640625" style="809" customWidth="1"/>
    <col min="6415" max="6416" width="26.6640625" style="809" customWidth="1"/>
    <col min="6417" max="6445" width="2.6640625" style="809" customWidth="1"/>
    <col min="6446" max="6656" width="9" style="809"/>
    <col min="6657" max="6657" width="1.109375" style="809" customWidth="1"/>
    <col min="6658" max="6670" width="2.6640625" style="809" customWidth="1"/>
    <col min="6671" max="6672" width="26.6640625" style="809" customWidth="1"/>
    <col min="6673" max="6701" width="2.6640625" style="809" customWidth="1"/>
    <col min="6702" max="6912" width="9" style="809"/>
    <col min="6913" max="6913" width="1.109375" style="809" customWidth="1"/>
    <col min="6914" max="6926" width="2.6640625" style="809" customWidth="1"/>
    <col min="6927" max="6928" width="26.6640625" style="809" customWidth="1"/>
    <col min="6929" max="6957" width="2.6640625" style="809" customWidth="1"/>
    <col min="6958" max="7168" width="9" style="809"/>
    <col min="7169" max="7169" width="1.109375" style="809" customWidth="1"/>
    <col min="7170" max="7182" width="2.6640625" style="809" customWidth="1"/>
    <col min="7183" max="7184" width="26.6640625" style="809" customWidth="1"/>
    <col min="7185" max="7213" width="2.6640625" style="809" customWidth="1"/>
    <col min="7214" max="7424" width="9" style="809"/>
    <col min="7425" max="7425" width="1.109375" style="809" customWidth="1"/>
    <col min="7426" max="7438" width="2.6640625" style="809" customWidth="1"/>
    <col min="7439" max="7440" width="26.6640625" style="809" customWidth="1"/>
    <col min="7441" max="7469" width="2.6640625" style="809" customWidth="1"/>
    <col min="7470" max="7680" width="9" style="809"/>
    <col min="7681" max="7681" width="1.109375" style="809" customWidth="1"/>
    <col min="7682" max="7694" width="2.6640625" style="809" customWidth="1"/>
    <col min="7695" max="7696" width="26.6640625" style="809" customWidth="1"/>
    <col min="7697" max="7725" width="2.6640625" style="809" customWidth="1"/>
    <col min="7726" max="7936" width="9" style="809"/>
    <col min="7937" max="7937" width="1.109375" style="809" customWidth="1"/>
    <col min="7938" max="7950" width="2.6640625" style="809" customWidth="1"/>
    <col min="7951" max="7952" width="26.6640625" style="809" customWidth="1"/>
    <col min="7953" max="7981" width="2.6640625" style="809" customWidth="1"/>
    <col min="7982" max="8192" width="9" style="809"/>
    <col min="8193" max="8193" width="1.109375" style="809" customWidth="1"/>
    <col min="8194" max="8206" width="2.6640625" style="809" customWidth="1"/>
    <col min="8207" max="8208" width="26.6640625" style="809" customWidth="1"/>
    <col min="8209" max="8237" width="2.6640625" style="809" customWidth="1"/>
    <col min="8238" max="8448" width="9" style="809"/>
    <col min="8449" max="8449" width="1.109375" style="809" customWidth="1"/>
    <col min="8450" max="8462" width="2.6640625" style="809" customWidth="1"/>
    <col min="8463" max="8464" width="26.6640625" style="809" customWidth="1"/>
    <col min="8465" max="8493" width="2.6640625" style="809" customWidth="1"/>
    <col min="8494" max="8704" width="9" style="809"/>
    <col min="8705" max="8705" width="1.109375" style="809" customWidth="1"/>
    <col min="8706" max="8718" width="2.6640625" style="809" customWidth="1"/>
    <col min="8719" max="8720" width="26.6640625" style="809" customWidth="1"/>
    <col min="8721" max="8749" width="2.6640625" style="809" customWidth="1"/>
    <col min="8750" max="8960" width="9" style="809"/>
    <col min="8961" max="8961" width="1.109375" style="809" customWidth="1"/>
    <col min="8962" max="8974" width="2.6640625" style="809" customWidth="1"/>
    <col min="8975" max="8976" width="26.6640625" style="809" customWidth="1"/>
    <col min="8977" max="9005" width="2.6640625" style="809" customWidth="1"/>
    <col min="9006" max="9216" width="9" style="809"/>
    <col min="9217" max="9217" width="1.109375" style="809" customWidth="1"/>
    <col min="9218" max="9230" width="2.6640625" style="809" customWidth="1"/>
    <col min="9231" max="9232" width="26.6640625" style="809" customWidth="1"/>
    <col min="9233" max="9261" width="2.6640625" style="809" customWidth="1"/>
    <col min="9262" max="9472" width="9" style="809"/>
    <col min="9473" max="9473" width="1.109375" style="809" customWidth="1"/>
    <col min="9474" max="9486" width="2.6640625" style="809" customWidth="1"/>
    <col min="9487" max="9488" width="26.6640625" style="809" customWidth="1"/>
    <col min="9489" max="9517" width="2.6640625" style="809" customWidth="1"/>
    <col min="9518" max="9728" width="9" style="809"/>
    <col min="9729" max="9729" width="1.109375" style="809" customWidth="1"/>
    <col min="9730" max="9742" width="2.6640625" style="809" customWidth="1"/>
    <col min="9743" max="9744" width="26.6640625" style="809" customWidth="1"/>
    <col min="9745" max="9773" width="2.6640625" style="809" customWidth="1"/>
    <col min="9774" max="9984" width="9" style="809"/>
    <col min="9985" max="9985" width="1.109375" style="809" customWidth="1"/>
    <col min="9986" max="9998" width="2.6640625" style="809" customWidth="1"/>
    <col min="9999" max="10000" width="26.6640625" style="809" customWidth="1"/>
    <col min="10001" max="10029" width="2.6640625" style="809" customWidth="1"/>
    <col min="10030" max="10240" width="9" style="809"/>
    <col min="10241" max="10241" width="1.109375" style="809" customWidth="1"/>
    <col min="10242" max="10254" width="2.6640625" style="809" customWidth="1"/>
    <col min="10255" max="10256" width="26.6640625" style="809" customWidth="1"/>
    <col min="10257" max="10285" width="2.6640625" style="809" customWidth="1"/>
    <col min="10286" max="10496" width="9" style="809"/>
    <col min="10497" max="10497" width="1.109375" style="809" customWidth="1"/>
    <col min="10498" max="10510" width="2.6640625" style="809" customWidth="1"/>
    <col min="10511" max="10512" width="26.6640625" style="809" customWidth="1"/>
    <col min="10513" max="10541" width="2.6640625" style="809" customWidth="1"/>
    <col min="10542" max="10752" width="9" style="809"/>
    <col min="10753" max="10753" width="1.109375" style="809" customWidth="1"/>
    <col min="10754" max="10766" width="2.6640625" style="809" customWidth="1"/>
    <col min="10767" max="10768" width="26.6640625" style="809" customWidth="1"/>
    <col min="10769" max="10797" width="2.6640625" style="809" customWidth="1"/>
    <col min="10798" max="11008" width="9" style="809"/>
    <col min="11009" max="11009" width="1.109375" style="809" customWidth="1"/>
    <col min="11010" max="11022" width="2.6640625" style="809" customWidth="1"/>
    <col min="11023" max="11024" width="26.6640625" style="809" customWidth="1"/>
    <col min="11025" max="11053" width="2.6640625" style="809" customWidth="1"/>
    <col min="11054" max="11264" width="9" style="809"/>
    <col min="11265" max="11265" width="1.109375" style="809" customWidth="1"/>
    <col min="11266" max="11278" width="2.6640625" style="809" customWidth="1"/>
    <col min="11279" max="11280" width="26.6640625" style="809" customWidth="1"/>
    <col min="11281" max="11309" width="2.6640625" style="809" customWidth="1"/>
    <col min="11310" max="11520" width="9" style="809"/>
    <col min="11521" max="11521" width="1.109375" style="809" customWidth="1"/>
    <col min="11522" max="11534" width="2.6640625" style="809" customWidth="1"/>
    <col min="11535" max="11536" width="26.6640625" style="809" customWidth="1"/>
    <col min="11537" max="11565" width="2.6640625" style="809" customWidth="1"/>
    <col min="11566" max="11776" width="9" style="809"/>
    <col min="11777" max="11777" width="1.109375" style="809" customWidth="1"/>
    <col min="11778" max="11790" width="2.6640625" style="809" customWidth="1"/>
    <col min="11791" max="11792" width="26.6640625" style="809" customWidth="1"/>
    <col min="11793" max="11821" width="2.6640625" style="809" customWidth="1"/>
    <col min="11822" max="12032" width="9" style="809"/>
    <col min="12033" max="12033" width="1.109375" style="809" customWidth="1"/>
    <col min="12034" max="12046" width="2.6640625" style="809" customWidth="1"/>
    <col min="12047" max="12048" width="26.6640625" style="809" customWidth="1"/>
    <col min="12049" max="12077" width="2.6640625" style="809" customWidth="1"/>
    <col min="12078" max="12288" width="9" style="809"/>
    <col min="12289" max="12289" width="1.109375" style="809" customWidth="1"/>
    <col min="12290" max="12302" width="2.6640625" style="809" customWidth="1"/>
    <col min="12303" max="12304" width="26.6640625" style="809" customWidth="1"/>
    <col min="12305" max="12333" width="2.6640625" style="809" customWidth="1"/>
    <col min="12334" max="12544" width="9" style="809"/>
    <col min="12545" max="12545" width="1.109375" style="809" customWidth="1"/>
    <col min="12546" max="12558" width="2.6640625" style="809" customWidth="1"/>
    <col min="12559" max="12560" width="26.6640625" style="809" customWidth="1"/>
    <col min="12561" max="12589" width="2.6640625" style="809" customWidth="1"/>
    <col min="12590" max="12800" width="9" style="809"/>
    <col min="12801" max="12801" width="1.109375" style="809" customWidth="1"/>
    <col min="12802" max="12814" width="2.6640625" style="809" customWidth="1"/>
    <col min="12815" max="12816" width="26.6640625" style="809" customWidth="1"/>
    <col min="12817" max="12845" width="2.6640625" style="809" customWidth="1"/>
    <col min="12846" max="13056" width="9" style="809"/>
    <col min="13057" max="13057" width="1.109375" style="809" customWidth="1"/>
    <col min="13058" max="13070" width="2.6640625" style="809" customWidth="1"/>
    <col min="13071" max="13072" width="26.6640625" style="809" customWidth="1"/>
    <col min="13073" max="13101" width="2.6640625" style="809" customWidth="1"/>
    <col min="13102" max="13312" width="9" style="809"/>
    <col min="13313" max="13313" width="1.109375" style="809" customWidth="1"/>
    <col min="13314" max="13326" width="2.6640625" style="809" customWidth="1"/>
    <col min="13327" max="13328" width="26.6640625" style="809" customWidth="1"/>
    <col min="13329" max="13357" width="2.6640625" style="809" customWidth="1"/>
    <col min="13358" max="13568" width="9" style="809"/>
    <col min="13569" max="13569" width="1.109375" style="809" customWidth="1"/>
    <col min="13570" max="13582" width="2.6640625" style="809" customWidth="1"/>
    <col min="13583" max="13584" width="26.6640625" style="809" customWidth="1"/>
    <col min="13585" max="13613" width="2.6640625" style="809" customWidth="1"/>
    <col min="13614" max="13824" width="9" style="809"/>
    <col min="13825" max="13825" width="1.109375" style="809" customWidth="1"/>
    <col min="13826" max="13838" width="2.6640625" style="809" customWidth="1"/>
    <col min="13839" max="13840" width="26.6640625" style="809" customWidth="1"/>
    <col min="13841" max="13869" width="2.6640625" style="809" customWidth="1"/>
    <col min="13870" max="14080" width="9" style="809"/>
    <col min="14081" max="14081" width="1.109375" style="809" customWidth="1"/>
    <col min="14082" max="14094" width="2.6640625" style="809" customWidth="1"/>
    <col min="14095" max="14096" width="26.6640625" style="809" customWidth="1"/>
    <col min="14097" max="14125" width="2.6640625" style="809" customWidth="1"/>
    <col min="14126" max="14336" width="9" style="809"/>
    <col min="14337" max="14337" width="1.109375" style="809" customWidth="1"/>
    <col min="14338" max="14350" width="2.6640625" style="809" customWidth="1"/>
    <col min="14351" max="14352" width="26.6640625" style="809" customWidth="1"/>
    <col min="14353" max="14381" width="2.6640625" style="809" customWidth="1"/>
    <col min="14382" max="14592" width="9" style="809"/>
    <col min="14593" max="14593" width="1.109375" style="809" customWidth="1"/>
    <col min="14594" max="14606" width="2.6640625" style="809" customWidth="1"/>
    <col min="14607" max="14608" width="26.6640625" style="809" customWidth="1"/>
    <col min="14609" max="14637" width="2.6640625" style="809" customWidth="1"/>
    <col min="14638" max="14848" width="9" style="809"/>
    <col min="14849" max="14849" width="1.109375" style="809" customWidth="1"/>
    <col min="14850" max="14862" width="2.6640625" style="809" customWidth="1"/>
    <col min="14863" max="14864" width="26.6640625" style="809" customWidth="1"/>
    <col min="14865" max="14893" width="2.6640625" style="809" customWidth="1"/>
    <col min="14894" max="15104" width="9" style="809"/>
    <col min="15105" max="15105" width="1.109375" style="809" customWidth="1"/>
    <col min="15106" max="15118" width="2.6640625" style="809" customWidth="1"/>
    <col min="15119" max="15120" width="26.6640625" style="809" customWidth="1"/>
    <col min="15121" max="15149" width="2.6640625" style="809" customWidth="1"/>
    <col min="15150" max="15360" width="9" style="809"/>
    <col min="15361" max="15361" width="1.109375" style="809" customWidth="1"/>
    <col min="15362" max="15374" width="2.6640625" style="809" customWidth="1"/>
    <col min="15375" max="15376" width="26.6640625" style="809" customWidth="1"/>
    <col min="15377" max="15405" width="2.6640625" style="809" customWidth="1"/>
    <col min="15406" max="15616" width="9" style="809"/>
    <col min="15617" max="15617" width="1.109375" style="809" customWidth="1"/>
    <col min="15618" max="15630" width="2.6640625" style="809" customWidth="1"/>
    <col min="15631" max="15632" width="26.6640625" style="809" customWidth="1"/>
    <col min="15633" max="15661" width="2.6640625" style="809" customWidth="1"/>
    <col min="15662" max="15872" width="9" style="809"/>
    <col min="15873" max="15873" width="1.109375" style="809" customWidth="1"/>
    <col min="15874" max="15886" width="2.6640625" style="809" customWidth="1"/>
    <col min="15887" max="15888" width="26.6640625" style="809" customWidth="1"/>
    <col min="15889" max="15917" width="2.6640625" style="809" customWidth="1"/>
    <col min="15918" max="16128" width="9" style="809"/>
    <col min="16129" max="16129" width="1.109375" style="809" customWidth="1"/>
    <col min="16130" max="16142" width="2.6640625" style="809" customWidth="1"/>
    <col min="16143" max="16144" width="26.6640625" style="809" customWidth="1"/>
    <col min="16145" max="16173" width="2.6640625" style="809" customWidth="1"/>
    <col min="16174" max="16384" width="9" style="809"/>
  </cols>
  <sheetData>
    <row r="1" spans="1:16" s="784" customFormat="1" ht="33" customHeight="1">
      <c r="A1" s="783"/>
      <c r="B1" s="814"/>
      <c r="C1" s="814"/>
      <c r="D1" s="814"/>
      <c r="E1" s="814"/>
      <c r="F1" s="814"/>
      <c r="G1" s="814"/>
      <c r="H1" s="814"/>
      <c r="I1" s="814"/>
      <c r="J1" s="814"/>
      <c r="K1" s="814"/>
      <c r="L1" s="814"/>
      <c r="M1" s="814"/>
      <c r="N1" s="814"/>
      <c r="O1" s="814"/>
      <c r="P1" s="815" t="s">
        <v>798</v>
      </c>
    </row>
    <row r="2" spans="1:16" s="784" customFormat="1" ht="21.75" customHeight="1">
      <c r="A2" s="783"/>
      <c r="B2" s="2196"/>
      <c r="C2" s="2151"/>
      <c r="D2" s="2151"/>
      <c r="E2" s="2151"/>
      <c r="F2" s="2151"/>
      <c r="G2" s="2151"/>
      <c r="H2" s="2151"/>
      <c r="I2" s="2151"/>
      <c r="J2" s="2151"/>
      <c r="K2" s="2151"/>
      <c r="L2" s="2151"/>
      <c r="M2" s="2151"/>
      <c r="N2" s="2151"/>
      <c r="O2" s="2151"/>
      <c r="P2" s="2151"/>
    </row>
    <row r="3" spans="1:16" s="808" customFormat="1" ht="21" customHeight="1">
      <c r="B3" s="2197" t="s">
        <v>120</v>
      </c>
      <c r="C3" s="2197"/>
      <c r="D3" s="2197"/>
      <c r="E3" s="2197"/>
      <c r="F3" s="2197"/>
      <c r="G3" s="2197"/>
      <c r="H3" s="2197"/>
      <c r="I3" s="2197"/>
      <c r="J3" s="2197"/>
      <c r="K3" s="2197"/>
      <c r="L3" s="2197"/>
      <c r="M3" s="2197"/>
      <c r="N3" s="2197"/>
      <c r="O3" s="2197"/>
      <c r="P3" s="2197"/>
    </row>
    <row r="4" spans="1:16" s="784" customFormat="1" ht="27" customHeight="1" thickBot="1">
      <c r="A4" s="787"/>
      <c r="B4" s="2198"/>
      <c r="C4" s="2199"/>
      <c r="D4" s="2199"/>
      <c r="E4" s="2199"/>
      <c r="F4" s="2199"/>
      <c r="G4" s="2199"/>
      <c r="H4" s="2199"/>
      <c r="I4" s="2199"/>
      <c r="J4" s="2199"/>
      <c r="K4" s="2199"/>
      <c r="L4" s="2199"/>
      <c r="M4" s="2199"/>
      <c r="N4" s="2199"/>
      <c r="O4" s="2199"/>
      <c r="P4" s="2199"/>
    </row>
    <row r="5" spans="1:16" s="784" customFormat="1" ht="36" customHeight="1">
      <c r="A5" s="787"/>
      <c r="B5" s="2200" t="s">
        <v>115</v>
      </c>
      <c r="C5" s="2201"/>
      <c r="D5" s="2201"/>
      <c r="E5" s="2201"/>
      <c r="F5" s="2201"/>
      <c r="G5" s="2201"/>
      <c r="H5" s="2201"/>
      <c r="I5" s="2201"/>
      <c r="J5" s="2201"/>
      <c r="K5" s="2201"/>
      <c r="L5" s="2201"/>
      <c r="M5" s="2201"/>
      <c r="N5" s="2202"/>
      <c r="O5" s="2203"/>
      <c r="P5" s="2204"/>
    </row>
    <row r="6" spans="1:16" s="784" customFormat="1" ht="36" customHeight="1">
      <c r="B6" s="2182" t="s">
        <v>8</v>
      </c>
      <c r="C6" s="2183"/>
      <c r="D6" s="2183"/>
      <c r="E6" s="2183"/>
      <c r="F6" s="2183"/>
      <c r="G6" s="2183"/>
      <c r="H6" s="2183"/>
      <c r="I6" s="2183"/>
      <c r="J6" s="2183"/>
      <c r="K6" s="2183"/>
      <c r="L6" s="2183"/>
      <c r="M6" s="2183"/>
      <c r="N6" s="2184"/>
      <c r="O6" s="2185" t="s">
        <v>494</v>
      </c>
      <c r="P6" s="2186"/>
    </row>
    <row r="7" spans="1:16" ht="36" customHeight="1">
      <c r="B7" s="2187" t="s">
        <v>88</v>
      </c>
      <c r="C7" s="2188"/>
      <c r="D7" s="2188"/>
      <c r="E7" s="2188"/>
      <c r="F7" s="2188"/>
      <c r="G7" s="2188"/>
      <c r="H7" s="2188"/>
      <c r="I7" s="2188"/>
      <c r="J7" s="2188"/>
      <c r="K7" s="2188"/>
      <c r="L7" s="2188"/>
      <c r="M7" s="2188"/>
      <c r="N7" s="2189"/>
      <c r="O7" s="2190" t="s">
        <v>89</v>
      </c>
      <c r="P7" s="2191"/>
    </row>
    <row r="8" spans="1:16" ht="21" customHeight="1">
      <c r="B8" s="2192" t="s">
        <v>90</v>
      </c>
      <c r="C8" s="2193"/>
      <c r="D8" s="2193"/>
      <c r="E8" s="2193"/>
      <c r="F8" s="2193"/>
      <c r="G8" s="2193" t="s">
        <v>10</v>
      </c>
      <c r="H8" s="2193"/>
      <c r="I8" s="2193"/>
      <c r="J8" s="2193"/>
      <c r="K8" s="2193"/>
      <c r="L8" s="2193"/>
      <c r="M8" s="2193"/>
      <c r="N8" s="2193"/>
      <c r="O8" s="2194" t="s">
        <v>121</v>
      </c>
      <c r="P8" s="2195" t="s">
        <v>122</v>
      </c>
    </row>
    <row r="9" spans="1:16" ht="21" customHeight="1">
      <c r="B9" s="2192"/>
      <c r="C9" s="2193"/>
      <c r="D9" s="2193"/>
      <c r="E9" s="2193"/>
      <c r="F9" s="2193"/>
      <c r="G9" s="2193"/>
      <c r="H9" s="2193"/>
      <c r="I9" s="2193"/>
      <c r="J9" s="2193"/>
      <c r="K9" s="2193"/>
      <c r="L9" s="2193"/>
      <c r="M9" s="2193"/>
      <c r="N9" s="2193"/>
      <c r="O9" s="2130"/>
      <c r="P9" s="2195"/>
    </row>
    <row r="10" spans="1:16" ht="21" customHeight="1">
      <c r="B10" s="2192"/>
      <c r="C10" s="2193"/>
      <c r="D10" s="2193"/>
      <c r="E10" s="2193"/>
      <c r="F10" s="2193"/>
      <c r="G10" s="2193"/>
      <c r="H10" s="2193"/>
      <c r="I10" s="2193"/>
      <c r="J10" s="2193"/>
      <c r="K10" s="2193"/>
      <c r="L10" s="2193"/>
      <c r="M10" s="2193"/>
      <c r="N10" s="2193"/>
      <c r="O10" s="2133"/>
      <c r="P10" s="2195"/>
    </row>
    <row r="11" spans="1:16" ht="21" customHeight="1">
      <c r="B11" s="2180"/>
      <c r="C11" s="2181"/>
      <c r="D11" s="2181"/>
      <c r="E11" s="2181"/>
      <c r="F11" s="2181"/>
      <c r="G11" s="2181"/>
      <c r="H11" s="2181"/>
      <c r="I11" s="2181"/>
      <c r="J11" s="2181"/>
      <c r="K11" s="2181"/>
      <c r="L11" s="2181"/>
      <c r="M11" s="2181"/>
      <c r="N11" s="2181"/>
      <c r="O11" s="816"/>
      <c r="P11" s="817"/>
    </row>
    <row r="12" spans="1:16" ht="21" customHeight="1">
      <c r="B12" s="2180"/>
      <c r="C12" s="2181"/>
      <c r="D12" s="2181"/>
      <c r="E12" s="2181"/>
      <c r="F12" s="2181"/>
      <c r="G12" s="2181"/>
      <c r="H12" s="2181"/>
      <c r="I12" s="2181"/>
      <c r="J12" s="2181"/>
      <c r="K12" s="2181"/>
      <c r="L12" s="2181"/>
      <c r="M12" s="2181"/>
      <c r="N12" s="2181"/>
      <c r="O12" s="816"/>
      <c r="P12" s="817"/>
    </row>
    <row r="13" spans="1:16" ht="21" customHeight="1">
      <c r="B13" s="2180"/>
      <c r="C13" s="2181"/>
      <c r="D13" s="2181"/>
      <c r="E13" s="2181"/>
      <c r="F13" s="2181"/>
      <c r="G13" s="2181"/>
      <c r="H13" s="2181"/>
      <c r="I13" s="2181"/>
      <c r="J13" s="2181"/>
      <c r="K13" s="2181"/>
      <c r="L13" s="2181"/>
      <c r="M13" s="2181"/>
      <c r="N13" s="2181"/>
      <c r="O13" s="816"/>
      <c r="P13" s="817"/>
    </row>
    <row r="14" spans="1:16" ht="21" customHeight="1">
      <c r="B14" s="2180"/>
      <c r="C14" s="2181"/>
      <c r="D14" s="2181"/>
      <c r="E14" s="2181"/>
      <c r="F14" s="2181"/>
      <c r="G14" s="2181"/>
      <c r="H14" s="2181"/>
      <c r="I14" s="2181"/>
      <c r="J14" s="2181"/>
      <c r="K14" s="2181"/>
      <c r="L14" s="2181"/>
      <c r="M14" s="2181"/>
      <c r="N14" s="2181"/>
      <c r="O14" s="816"/>
      <c r="P14" s="818"/>
    </row>
    <row r="15" spans="1:16" ht="21" customHeight="1">
      <c r="B15" s="2180"/>
      <c r="C15" s="2181"/>
      <c r="D15" s="2181"/>
      <c r="E15" s="2181"/>
      <c r="F15" s="2181"/>
      <c r="G15" s="2181"/>
      <c r="H15" s="2181"/>
      <c r="I15" s="2181"/>
      <c r="J15" s="2181"/>
      <c r="K15" s="2181"/>
      <c r="L15" s="2181"/>
      <c r="M15" s="2181"/>
      <c r="N15" s="2181"/>
      <c r="O15" s="816"/>
      <c r="P15" s="818"/>
    </row>
    <row r="16" spans="1:16" ht="21" customHeight="1">
      <c r="B16" s="2180"/>
      <c r="C16" s="2181"/>
      <c r="D16" s="2181"/>
      <c r="E16" s="2181"/>
      <c r="F16" s="2181"/>
      <c r="G16" s="2181"/>
      <c r="H16" s="2181"/>
      <c r="I16" s="2181"/>
      <c r="J16" s="2181"/>
      <c r="K16" s="2181"/>
      <c r="L16" s="2181"/>
      <c r="M16" s="2181"/>
      <c r="N16" s="2181"/>
      <c r="O16" s="816"/>
      <c r="P16" s="818"/>
    </row>
    <row r="17" spans="2:16" ht="21" customHeight="1">
      <c r="B17" s="2180"/>
      <c r="C17" s="2181"/>
      <c r="D17" s="2181"/>
      <c r="E17" s="2181"/>
      <c r="F17" s="2181"/>
      <c r="G17" s="2181"/>
      <c r="H17" s="2181"/>
      <c r="I17" s="2181"/>
      <c r="J17" s="2181"/>
      <c r="K17" s="2181"/>
      <c r="L17" s="2181"/>
      <c r="M17" s="2181"/>
      <c r="N17" s="2181"/>
      <c r="O17" s="816"/>
      <c r="P17" s="818"/>
    </row>
    <row r="18" spans="2:16" ht="21" customHeight="1">
      <c r="B18" s="2180"/>
      <c r="C18" s="2181"/>
      <c r="D18" s="2181"/>
      <c r="E18" s="2181"/>
      <c r="F18" s="2181"/>
      <c r="G18" s="2181"/>
      <c r="H18" s="2181"/>
      <c r="I18" s="2181"/>
      <c r="J18" s="2181"/>
      <c r="K18" s="2181"/>
      <c r="L18" s="2181"/>
      <c r="M18" s="2181"/>
      <c r="N18" s="2181"/>
      <c r="O18" s="816"/>
      <c r="P18" s="818"/>
    </row>
    <row r="19" spans="2:16" ht="21" customHeight="1">
      <c r="B19" s="2180"/>
      <c r="C19" s="2181"/>
      <c r="D19" s="2181"/>
      <c r="E19" s="2181"/>
      <c r="F19" s="2181"/>
      <c r="G19" s="2181"/>
      <c r="H19" s="2181"/>
      <c r="I19" s="2181"/>
      <c r="J19" s="2181"/>
      <c r="K19" s="2181"/>
      <c r="L19" s="2181"/>
      <c r="M19" s="2181"/>
      <c r="N19" s="2181"/>
      <c r="O19" s="816"/>
      <c r="P19" s="818"/>
    </row>
    <row r="20" spans="2:16" ht="21" customHeight="1">
      <c r="B20" s="2115"/>
      <c r="C20" s="2116"/>
      <c r="D20" s="2116"/>
      <c r="E20" s="2116"/>
      <c r="F20" s="2116"/>
      <c r="G20" s="2116"/>
      <c r="H20" s="2116"/>
      <c r="I20" s="2116"/>
      <c r="J20" s="2116"/>
      <c r="K20" s="2116"/>
      <c r="L20" s="2116"/>
      <c r="M20" s="2116"/>
      <c r="N20" s="2116"/>
      <c r="O20" s="819"/>
      <c r="P20" s="820"/>
    </row>
    <row r="21" spans="2:16" ht="21" customHeight="1">
      <c r="B21" s="2115"/>
      <c r="C21" s="2116"/>
      <c r="D21" s="2116"/>
      <c r="E21" s="2116"/>
      <c r="F21" s="2116"/>
      <c r="G21" s="2116"/>
      <c r="H21" s="2116"/>
      <c r="I21" s="2116"/>
      <c r="J21" s="2116"/>
      <c r="K21" s="2116"/>
      <c r="L21" s="2116"/>
      <c r="M21" s="2116"/>
      <c r="N21" s="2116"/>
      <c r="O21" s="819"/>
      <c r="P21" s="820"/>
    </row>
    <row r="22" spans="2:16" ht="21" customHeight="1" thickBot="1">
      <c r="B22" s="2117"/>
      <c r="C22" s="2118"/>
      <c r="D22" s="2118"/>
      <c r="E22" s="2118"/>
      <c r="F22" s="2118"/>
      <c r="G22" s="2118"/>
      <c r="H22" s="2118"/>
      <c r="I22" s="2118"/>
      <c r="J22" s="2118"/>
      <c r="K22" s="2118"/>
      <c r="L22" s="2118"/>
      <c r="M22" s="2118"/>
      <c r="N22" s="2118"/>
      <c r="O22" s="821"/>
      <c r="P22" s="822"/>
    </row>
    <row r="23" spans="2:16" ht="21" customHeight="1" thickBot="1">
      <c r="B23" s="690"/>
      <c r="C23" s="690"/>
      <c r="D23" s="690"/>
      <c r="E23" s="690"/>
      <c r="F23" s="690"/>
      <c r="G23" s="690"/>
      <c r="H23" s="690"/>
      <c r="I23" s="690"/>
      <c r="J23" s="690"/>
      <c r="K23" s="690"/>
      <c r="L23" s="690"/>
      <c r="M23" s="690"/>
      <c r="N23" s="690"/>
      <c r="O23" s="690"/>
      <c r="P23" s="690"/>
    </row>
    <row r="24" spans="2:16" ht="21" customHeight="1">
      <c r="B24" s="2096" t="s">
        <v>784</v>
      </c>
      <c r="C24" s="2097"/>
      <c r="D24" s="2097"/>
      <c r="E24" s="2097"/>
      <c r="F24" s="2097"/>
      <c r="G24" s="2097"/>
      <c r="H24" s="2097"/>
      <c r="I24" s="2097"/>
      <c r="J24" s="2172"/>
      <c r="K24" s="2172"/>
      <c r="L24" s="2172"/>
      <c r="M24" s="2172"/>
      <c r="N24" s="2173"/>
      <c r="O24" s="2113" t="s">
        <v>123</v>
      </c>
      <c r="P24" s="810"/>
    </row>
    <row r="25" spans="2:16" ht="42.75" customHeight="1">
      <c r="B25" s="2100"/>
      <c r="C25" s="2101"/>
      <c r="D25" s="2101"/>
      <c r="E25" s="2101"/>
      <c r="F25" s="2101"/>
      <c r="G25" s="2101"/>
      <c r="H25" s="2101"/>
      <c r="I25" s="2101"/>
      <c r="J25" s="2174"/>
      <c r="K25" s="2174"/>
      <c r="L25" s="2174"/>
      <c r="M25" s="2174"/>
      <c r="N25" s="2175"/>
      <c r="O25" s="2176"/>
      <c r="P25" s="811" t="s">
        <v>797</v>
      </c>
    </row>
    <row r="26" spans="2:16" ht="24.75" customHeight="1" thickBot="1">
      <c r="B26" s="2177"/>
      <c r="C26" s="2087"/>
      <c r="D26" s="2087"/>
      <c r="E26" s="2087"/>
      <c r="F26" s="2087"/>
      <c r="G26" s="2087"/>
      <c r="H26" s="2087"/>
      <c r="I26" s="2087"/>
      <c r="J26" s="2178"/>
      <c r="K26" s="2178"/>
      <c r="L26" s="2178"/>
      <c r="M26" s="2178"/>
      <c r="N26" s="2179"/>
      <c r="O26" s="823"/>
      <c r="P26" s="824"/>
    </row>
    <row r="27" spans="2:16" ht="13.5" customHeight="1">
      <c r="B27" s="690"/>
      <c r="C27" s="690"/>
      <c r="D27" s="690"/>
      <c r="E27" s="690"/>
      <c r="F27" s="690"/>
      <c r="G27" s="690"/>
      <c r="H27" s="690"/>
      <c r="I27" s="690"/>
      <c r="J27" s="812"/>
      <c r="K27" s="812"/>
      <c r="L27" s="812"/>
      <c r="M27" s="812"/>
      <c r="N27" s="812"/>
      <c r="O27" s="688"/>
      <c r="P27" s="688"/>
    </row>
    <row r="28" spans="2:16" ht="27" customHeight="1">
      <c r="B28" s="2104" t="s">
        <v>780</v>
      </c>
      <c r="C28" s="2171"/>
      <c r="D28" s="2171"/>
      <c r="E28" s="2171"/>
      <c r="F28" s="2171"/>
      <c r="G28" s="2171"/>
      <c r="H28" s="2171"/>
      <c r="I28" s="2171"/>
      <c r="J28" s="2171"/>
      <c r="K28" s="2171"/>
      <c r="L28" s="2171"/>
      <c r="M28" s="2171"/>
      <c r="N28" s="2171"/>
      <c r="O28" s="2171"/>
      <c r="P28" s="2171"/>
    </row>
    <row r="29" spans="2:16" ht="20.25" customHeight="1">
      <c r="B29" s="2104" t="s">
        <v>124</v>
      </c>
      <c r="C29" s="2171"/>
      <c r="D29" s="2171"/>
      <c r="E29" s="2171"/>
      <c r="F29" s="2171"/>
      <c r="G29" s="2171"/>
      <c r="H29" s="2171"/>
      <c r="I29" s="2171"/>
      <c r="J29" s="2171"/>
      <c r="K29" s="2171"/>
      <c r="L29" s="2171"/>
      <c r="M29" s="2171"/>
      <c r="N29" s="2171"/>
      <c r="O29" s="2171"/>
      <c r="P29" s="2171"/>
    </row>
    <row r="30" spans="2:16" ht="21" customHeight="1">
      <c r="B30" s="2170" t="s">
        <v>799</v>
      </c>
      <c r="C30" s="2171"/>
      <c r="D30" s="2171"/>
      <c r="E30" s="2171"/>
      <c r="F30" s="2171"/>
      <c r="G30" s="2171"/>
      <c r="H30" s="2171"/>
      <c r="I30" s="2171"/>
      <c r="J30" s="2171"/>
      <c r="K30" s="2171"/>
      <c r="L30" s="2171"/>
      <c r="M30" s="2171"/>
      <c r="N30" s="2171"/>
      <c r="O30" s="2171"/>
      <c r="P30" s="2171"/>
    </row>
    <row r="31" spans="2:16" ht="21" customHeight="1">
      <c r="B31" s="2171"/>
      <c r="C31" s="2171"/>
      <c r="D31" s="2171"/>
      <c r="E31" s="2171"/>
      <c r="F31" s="2171"/>
      <c r="G31" s="2171"/>
      <c r="H31" s="2171"/>
      <c r="I31" s="2171"/>
      <c r="J31" s="2171"/>
      <c r="K31" s="2171"/>
      <c r="L31" s="2171"/>
      <c r="M31" s="2171"/>
      <c r="N31" s="2171"/>
      <c r="O31" s="2171"/>
      <c r="P31" s="2171"/>
    </row>
    <row r="32" spans="2:16" ht="21" customHeight="1">
      <c r="B32" s="2171"/>
      <c r="C32" s="2171"/>
      <c r="D32" s="2171"/>
      <c r="E32" s="2171"/>
      <c r="F32" s="2171"/>
      <c r="G32" s="2171"/>
      <c r="H32" s="2171"/>
      <c r="I32" s="2171"/>
      <c r="J32" s="2171"/>
      <c r="K32" s="2171"/>
      <c r="L32" s="2171"/>
      <c r="M32" s="2171"/>
      <c r="N32" s="2171"/>
      <c r="O32" s="2171"/>
      <c r="P32" s="2171"/>
    </row>
    <row r="33" spans="2:16" ht="21" customHeight="1">
      <c r="B33" s="2171"/>
      <c r="C33" s="2171"/>
      <c r="D33" s="2171"/>
      <c r="E33" s="2171"/>
      <c r="F33" s="2171"/>
      <c r="G33" s="2171"/>
      <c r="H33" s="2171"/>
      <c r="I33" s="2171"/>
      <c r="J33" s="2171"/>
      <c r="K33" s="2171"/>
      <c r="L33" s="2171"/>
      <c r="M33" s="2171"/>
      <c r="N33" s="2171"/>
      <c r="O33" s="2171"/>
      <c r="P33" s="2171"/>
    </row>
    <row r="34" spans="2:16" ht="21" customHeight="1">
      <c r="B34" s="2171"/>
      <c r="C34" s="2171"/>
      <c r="D34" s="2171"/>
      <c r="E34" s="2171"/>
      <c r="F34" s="2171"/>
      <c r="G34" s="2171"/>
      <c r="H34" s="2171"/>
      <c r="I34" s="2171"/>
      <c r="J34" s="2171"/>
      <c r="K34" s="2171"/>
      <c r="L34" s="2171"/>
      <c r="M34" s="2171"/>
      <c r="N34" s="2171"/>
      <c r="O34" s="2171"/>
      <c r="P34" s="2171"/>
    </row>
    <row r="35" spans="2:16" ht="21" customHeight="1">
      <c r="B35" s="813"/>
      <c r="C35" s="813"/>
      <c r="D35" s="813"/>
      <c r="E35" s="813"/>
      <c r="F35" s="813"/>
      <c r="G35" s="813"/>
      <c r="H35" s="813"/>
      <c r="I35" s="813"/>
      <c r="J35" s="813"/>
      <c r="K35" s="813"/>
      <c r="L35" s="813"/>
      <c r="M35" s="813"/>
      <c r="N35" s="813"/>
      <c r="O35" s="813"/>
      <c r="P35" s="813"/>
    </row>
    <row r="36" spans="2:16" ht="21" customHeight="1">
      <c r="B36" s="813"/>
      <c r="C36" s="813"/>
      <c r="D36" s="813"/>
      <c r="E36" s="813"/>
      <c r="F36" s="813"/>
      <c r="G36" s="813"/>
      <c r="H36" s="813"/>
      <c r="I36" s="813"/>
      <c r="J36" s="813"/>
      <c r="K36" s="813"/>
      <c r="L36" s="813"/>
      <c r="M36" s="813"/>
      <c r="N36" s="813"/>
      <c r="O36" s="813"/>
      <c r="P36" s="813"/>
    </row>
    <row r="37" spans="2:16" ht="21" customHeight="1">
      <c r="B37" s="813"/>
      <c r="C37" s="813"/>
      <c r="D37" s="813"/>
      <c r="E37" s="813"/>
      <c r="F37" s="813"/>
      <c r="G37" s="813"/>
      <c r="H37" s="813"/>
      <c r="I37" s="813"/>
      <c r="J37" s="813"/>
      <c r="K37" s="813"/>
      <c r="L37" s="813"/>
      <c r="M37" s="813"/>
      <c r="N37" s="813"/>
      <c r="O37" s="813"/>
      <c r="P37" s="813"/>
    </row>
    <row r="38" spans="2:16" ht="21" customHeight="1">
      <c r="B38" s="813"/>
      <c r="C38" s="813"/>
      <c r="D38" s="813"/>
      <c r="E38" s="813"/>
      <c r="F38" s="813"/>
      <c r="G38" s="813"/>
      <c r="H38" s="813"/>
      <c r="I38" s="813"/>
      <c r="J38" s="813"/>
      <c r="K38" s="813"/>
      <c r="L38" s="813"/>
      <c r="M38" s="813"/>
      <c r="N38" s="813"/>
      <c r="O38" s="813"/>
      <c r="P38" s="813"/>
    </row>
    <row r="39" spans="2:16" ht="21" customHeight="1">
      <c r="B39" s="813"/>
      <c r="C39" s="813"/>
      <c r="D39" s="813"/>
      <c r="E39" s="813"/>
      <c r="F39" s="813"/>
      <c r="G39" s="813"/>
      <c r="H39" s="813"/>
      <c r="I39" s="813"/>
      <c r="J39" s="813"/>
      <c r="K39" s="813"/>
      <c r="L39" s="813"/>
      <c r="M39" s="813"/>
      <c r="N39" s="813"/>
      <c r="O39" s="813"/>
      <c r="P39" s="813"/>
    </row>
    <row r="40" spans="2:16" ht="16.5" customHeight="1">
      <c r="B40" s="813"/>
      <c r="C40" s="813"/>
      <c r="D40" s="813"/>
      <c r="E40" s="813"/>
      <c r="F40" s="813"/>
      <c r="G40" s="813"/>
      <c r="H40" s="813"/>
      <c r="I40" s="813"/>
      <c r="J40" s="813"/>
      <c r="K40" s="813"/>
      <c r="L40" s="813"/>
      <c r="M40" s="813"/>
      <c r="N40" s="813"/>
      <c r="O40" s="813"/>
      <c r="P40" s="813"/>
    </row>
    <row r="41" spans="2:16" ht="21" customHeight="1"/>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43">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0:P34"/>
    <mergeCell ref="B20:F20"/>
    <mergeCell ref="G20:N20"/>
    <mergeCell ref="B21:F21"/>
    <mergeCell ref="G21:N21"/>
    <mergeCell ref="B22:F22"/>
    <mergeCell ref="G22:N22"/>
    <mergeCell ref="B24:N25"/>
    <mergeCell ref="O24:O25"/>
    <mergeCell ref="B26:N26"/>
    <mergeCell ref="B28:P28"/>
    <mergeCell ref="B29:P29"/>
  </mergeCells>
  <phoneticPr fontId="2"/>
  <pageMargins left="0.7" right="0.7" top="0.75" bottom="0.75" header="0.3" footer="0.3"/>
  <pageSetup paperSize="9"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地域区分</vt:lpstr>
      <vt:lpstr>届出書</vt:lpstr>
      <vt:lpstr>介給６（共援）</vt:lpstr>
      <vt:lpstr>福祉専門職員配置等加算</vt:lpstr>
      <vt:lpstr>常勤看護職員配置等加算・看護職員配置加算</vt:lpstr>
      <vt:lpstr>視覚・聴覚言語障害者支援体制加算(Ⅰ)</vt:lpstr>
      <vt:lpstr>視覚・聴覚言語障害者支援体制加算(Ⅱ)</vt:lpstr>
      <vt:lpstr>高次脳機能障害者支援体制加算</vt:lpstr>
      <vt:lpstr>重度障害者支援加算</vt:lpstr>
      <vt:lpstr>地域生活移行個別支援特別加算</vt:lpstr>
      <vt:lpstr>医療連携体制加算</vt:lpstr>
      <vt:lpstr>ピアサポート実施加算（共同生活援助）</vt:lpstr>
      <vt:lpstr>退居後ピアサポート実施加算</vt:lpstr>
      <vt:lpstr>地域移行支援体制強化・通勤者生活支援加算</vt:lpstr>
      <vt:lpstr>夜間支援体制等加算</vt:lpstr>
      <vt:lpstr>人員配置体制加算</vt:lpstr>
      <vt:lpstr>別添参考様式（人員配置体制確認表）</vt:lpstr>
      <vt:lpstr>別添参考様式（人員配置体制確認表 （記載例））</vt:lpstr>
      <vt:lpstr>参考表</vt:lpstr>
      <vt:lpstr>夜勤職員加配加算</vt:lpstr>
      <vt:lpstr>医療的ケア対応支援加算</vt:lpstr>
      <vt:lpstr>自立生活支援加算Ⅲ</vt:lpstr>
      <vt:lpstr>別紙　参考書類 </vt:lpstr>
      <vt:lpstr>別紙　参考書類 (記載例と解説)</vt:lpstr>
      <vt:lpstr>強度行動障害者体験利用加算</vt:lpstr>
      <vt:lpstr>精神障害者地域移行特別加算</vt:lpstr>
      <vt:lpstr>強度行動障害者地域移行支援加算</vt:lpstr>
      <vt:lpstr>高次脳機能障害者支援体制加算!Excel_BuiltIn_Print_Area</vt:lpstr>
      <vt:lpstr>'視覚・聴覚言語障害者支援体制加算(Ⅰ)'!Excel_BuiltIn_Print_Area</vt:lpstr>
      <vt:lpstr>'視覚・聴覚言語障害者支援体制加算(Ⅱ)'!Excel_BuiltIn_Print_Area</vt:lpstr>
      <vt:lpstr>'ピアサポート実施加算（共同生活援助）'!Print_Area</vt:lpstr>
      <vt:lpstr>医療的ケア対応支援加算!Print_Area</vt:lpstr>
      <vt:lpstr>医療連携体制加算!Print_Area</vt:lpstr>
      <vt:lpstr>'介給６（共援）'!Print_Area</vt:lpstr>
      <vt:lpstr>強度行動障害者体験利用加算!Print_Area</vt:lpstr>
      <vt:lpstr>高次脳機能障害者支援体制加算!Print_Area</vt:lpstr>
      <vt:lpstr>参考表!Print_Area</vt:lpstr>
      <vt:lpstr>'視覚・聴覚言語障害者支援体制加算(Ⅰ)'!Print_Area</vt:lpstr>
      <vt:lpstr>'視覚・聴覚言語障害者支援体制加算(Ⅱ)'!Print_Area</vt:lpstr>
      <vt:lpstr>自立生活支援加算Ⅲ!Print_Area</vt:lpstr>
      <vt:lpstr>重度障害者支援加算!Print_Area</vt:lpstr>
      <vt:lpstr>人員配置体制加算!Print_Area</vt:lpstr>
      <vt:lpstr>精神障害者地域移行特別加算!Print_Area</vt:lpstr>
      <vt:lpstr>退居後ピアサポート実施加算!Print_Area</vt:lpstr>
      <vt:lpstr>地域移行支援体制強化・通勤者生活支援加算!Print_Area</vt:lpstr>
      <vt:lpstr>地域生活移行個別支援特別加算!Print_Area</vt:lpstr>
      <vt:lpstr>届出書!Print_Area</vt:lpstr>
      <vt:lpstr>福祉専門職員配置等加算!Print_Area</vt:lpstr>
      <vt:lpstr>'別紙　参考書類 '!Print_Area</vt:lpstr>
      <vt:lpstr>'別紙　参考書類 (記載例と解説)'!Print_Area</vt:lpstr>
      <vt:lpstr>'別添参考様式（人員配置体制確認表 （記載例））'!Print_Area</vt:lpstr>
      <vt:lpstr>'別添参考様式（人員配置体制確認表）'!Print_Area</vt:lpstr>
      <vt:lpstr>夜間支援体制等加算!Print_Area</vt:lpstr>
      <vt:lpstr>夜勤職員加配加算!Print_Area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2025-01-14T01:22:39Z</cp:lastPrinted>
  <dcterms:modified xsi:type="dcterms:W3CDTF">2025-01-31T06:42:27Z</dcterms:modified>
</cp:coreProperties>
</file>