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comments28.xml" ContentType="application/vnd.openxmlformats-officedocument.spreadsheetml.comments+xml"/>
  <Override PartName="/xl/comments29.xml" ContentType="application/vnd.openxmlformats-officedocument.spreadsheetml.comments+xml"/>
  <Override PartName="/xl/comments30.xml" ContentType="application/vnd.openxmlformats-officedocument.spreadsheetml.comments+xml"/>
  <Override PartName="/xl/comments31.xml" ContentType="application/vnd.openxmlformats-officedocument.spreadsheetml.comments+xml"/>
  <Override PartName="/xl/comments32.xml" ContentType="application/vnd.openxmlformats-officedocument.spreadsheetml.comments+xml"/>
  <Override PartName="/xl/comments33.xml" ContentType="application/vnd.openxmlformats-officedocument.spreadsheetml.comments+xml"/>
  <Override PartName="/xl/comments34.xml" ContentType="application/vnd.openxmlformats-officedocument.spreadsheetml.comments+xml"/>
  <Override PartName="/xl/comments35.xml" ContentType="application/vnd.openxmlformats-officedocument.spreadsheetml.comments+xml"/>
  <Override PartName="/xl/comments36.xml" ContentType="application/vnd.openxmlformats-officedocument.spreadsheetml.comments+xml"/>
  <Override PartName="/xl/comments37.xml" ContentType="application/vnd.openxmlformats-officedocument.spreadsheetml.comments+xml"/>
  <Override PartName="/xl/comments38.xml" ContentType="application/vnd.openxmlformats-officedocument.spreadsheetml.comments+xml"/>
  <Override PartName="/xl/comments3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015079\Desktop\"/>
    </mc:Choice>
  </mc:AlternateContent>
  <bookViews>
    <workbookView xWindow="-98" yWindow="-98" windowWidth="21795" windowHeight="14235" tabRatio="886"/>
  </bookViews>
  <sheets>
    <sheet name="チラシ" sheetId="44" r:id="rId1"/>
    <sheet name="学校番号一覧" sheetId="47" r:id="rId2"/>
    <sheet name="01克明" sheetId="5" state="hidden" r:id="rId3"/>
    <sheet name="02桜塚" sheetId="8" state="hidden" r:id="rId4"/>
    <sheet name="03大池" sheetId="7" state="hidden" r:id="rId5"/>
    <sheet name="04蛍池" sheetId="9" state="hidden" r:id="rId6"/>
    <sheet name="05桜井谷" sheetId="10" state="hidden" r:id="rId7"/>
    <sheet name="06熊野田" sheetId="11" state="hidden" r:id="rId8"/>
    <sheet name="07中豊島" sheetId="15" state="hidden" r:id="rId9"/>
    <sheet name="08豊島" sheetId="13" state="hidden" r:id="rId10"/>
    <sheet name="09原田" sheetId="14" state="hidden" r:id="rId11"/>
    <sheet name="10小曽根" sheetId="16" state="hidden" r:id="rId12"/>
    <sheet name="11豊南" sheetId="17" state="hidden" r:id="rId13"/>
    <sheet name="12上野" sheetId="18" state="hidden" r:id="rId14"/>
    <sheet name="13南桜塚" sheetId="19" state="hidden" r:id="rId15"/>
    <sheet name="14新田" sheetId="20" state="hidden" r:id="rId16"/>
    <sheet name="21北丘" sheetId="21" state="hidden" r:id="rId17"/>
    <sheet name="22東丘" sheetId="22" state="hidden" r:id="rId18"/>
    <sheet name="23東豊中" sheetId="24" state="hidden" r:id="rId19"/>
    <sheet name="24豊島西" sheetId="25" state="hidden" r:id="rId20"/>
    <sheet name="25西丘" sheetId="26" state="hidden" r:id="rId21"/>
    <sheet name="26高川" sheetId="27" state="hidden" r:id="rId22"/>
    <sheet name="27刀根山" sheetId="28" state="hidden" r:id="rId23"/>
    <sheet name="28南丘" sheetId="29" state="hidden" r:id="rId24"/>
    <sheet name="29豊島北" sheetId="30" state="hidden" r:id="rId25"/>
    <sheet name="30泉丘" sheetId="31" state="hidden" r:id="rId26"/>
    <sheet name="31少路" sheetId="32" state="hidden" r:id="rId27"/>
    <sheet name="32野畑" sheetId="33" state="hidden" r:id="rId28"/>
    <sheet name="33東豊台" sheetId="34" state="hidden" r:id="rId29"/>
    <sheet name="34箕輪" sheetId="35" state="hidden" r:id="rId30"/>
    <sheet name="35北条" sheetId="36" state="hidden" r:id="rId31"/>
    <sheet name="36寺内" sheetId="37" state="hidden" r:id="rId32"/>
    <sheet name="37緑地" sheetId="38" state="hidden" r:id="rId33"/>
    <sheet name="38桜井谷東" sheetId="39" state="hidden" r:id="rId34"/>
    <sheet name="39東泉丘" sheetId="40" state="hidden" r:id="rId35"/>
    <sheet name="40北緑丘" sheetId="41" state="hidden" r:id="rId36"/>
    <sheet name="41新田南" sheetId="43" state="hidden" r:id="rId37"/>
    <sheet name="71庄内さくら学園" sheetId="42" state="hidden" r:id="rId38"/>
    <sheet name="72庄内よつば学園" sheetId="45" state="hidden" r:id="rId39"/>
    <sheet name="（編集しないでください）一覧データ" sheetId="1" state="hidden" r:id="rId40"/>
  </sheets>
  <definedNames>
    <definedName name="_xlnm.Print_Area" localSheetId="2">'01克明'!$B$2:$G$31</definedName>
    <definedName name="_xlnm.Print_Area" localSheetId="3">'02桜塚'!$B$2:$G$31</definedName>
    <definedName name="_xlnm.Print_Area" localSheetId="4">'03大池'!$B$2:$E$31</definedName>
    <definedName name="_xlnm.Print_Area" localSheetId="5">'04蛍池'!$B$2:$E$31</definedName>
    <definedName name="_xlnm.Print_Area" localSheetId="6">'05桜井谷'!$B$2:$E$31</definedName>
    <definedName name="_xlnm.Print_Area" localSheetId="7">'06熊野田'!$B$2:$E$31</definedName>
    <definedName name="_xlnm.Print_Area" localSheetId="8">'07中豊島'!$B$2:$E$31</definedName>
    <definedName name="_xlnm.Print_Area" localSheetId="9">'08豊島'!$B$2:$F$31</definedName>
    <definedName name="_xlnm.Print_Area" localSheetId="10">'09原田'!$B$2:$E$31</definedName>
    <definedName name="_xlnm.Print_Area" localSheetId="11">'10小曽根'!$B$2:$F$31</definedName>
    <definedName name="_xlnm.Print_Area" localSheetId="12">'11豊南'!$B$2:$E$31</definedName>
    <definedName name="_xlnm.Print_Area" localSheetId="13">'12上野'!$B$2:$E$31</definedName>
    <definedName name="_xlnm.Print_Area" localSheetId="14">'13南桜塚'!$B$2:$E$31</definedName>
    <definedName name="_xlnm.Print_Area" localSheetId="15">'14新田'!$B$2:$E$31</definedName>
    <definedName name="_xlnm.Print_Area" localSheetId="16">'21北丘'!$B$2:$E$31</definedName>
    <definedName name="_xlnm.Print_Area" localSheetId="17">'22東丘'!$B$2:$E$31</definedName>
    <definedName name="_xlnm.Print_Area" localSheetId="18">'23東豊中'!$B$2:$E$31</definedName>
    <definedName name="_xlnm.Print_Area" localSheetId="19">'24豊島西'!$B$2:$E$31</definedName>
    <definedName name="_xlnm.Print_Area" localSheetId="20">'25西丘'!$B$2:$E$31</definedName>
    <definedName name="_xlnm.Print_Area" localSheetId="21">'26高川'!$B$2:$E$31</definedName>
    <definedName name="_xlnm.Print_Area" localSheetId="22">'27刀根山'!$B$2:$E$31</definedName>
    <definedName name="_xlnm.Print_Area" localSheetId="23">'28南丘'!$B$2:$E$31</definedName>
    <definedName name="_xlnm.Print_Area" localSheetId="24">'29豊島北'!$B$2:$E$31</definedName>
    <definedName name="_xlnm.Print_Area" localSheetId="25">'30泉丘'!$B$2:$E$31</definedName>
    <definedName name="_xlnm.Print_Area" localSheetId="26">'31少路'!$B$2:$E$31</definedName>
    <definedName name="_xlnm.Print_Area" localSheetId="27">'32野畑'!$B$2:$E$31</definedName>
    <definedName name="_xlnm.Print_Area" localSheetId="29">'34箕輪'!$B$2:$E$31</definedName>
    <definedName name="_xlnm.Print_Area" localSheetId="30">'35北条'!$B$2:$E$31</definedName>
    <definedName name="_xlnm.Print_Area" localSheetId="31">'36寺内'!$B$2:$E$31</definedName>
    <definedName name="_xlnm.Print_Area" localSheetId="32">'37緑地'!$B$1:$E$18</definedName>
    <definedName name="_xlnm.Print_Area" localSheetId="33">'38桜井谷東'!$B$2:$E$31</definedName>
    <definedName name="_xlnm.Print_Area" localSheetId="34">'39東泉丘'!$B$2:$E$19</definedName>
    <definedName name="_xlnm.Print_Area" localSheetId="35">'40北緑丘'!$B$2:$E$31</definedName>
    <definedName name="_xlnm.Print_Area" localSheetId="36">'41新田南'!$B$2:$E$31</definedName>
    <definedName name="_xlnm.Print_Area" localSheetId="37">'71庄内さくら学園'!$B$2:$E$31</definedName>
    <definedName name="_xlnm.Print_Area" localSheetId="38">'72庄内よつば学園'!$B$2:$E$31</definedName>
    <definedName name="_xlnm.Print_Area" localSheetId="0">チラシ!$B$5:$EP$60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3" i="1" l="1"/>
  <c r="I43" i="1"/>
  <c r="L43" i="1"/>
  <c r="K43" i="1"/>
  <c r="M43" i="1"/>
  <c r="N43" i="1"/>
  <c r="O43" i="1"/>
  <c r="P43" i="1"/>
  <c r="K44" i="1"/>
  <c r="AZ53" i="44" l="1"/>
  <c r="X38" i="1"/>
  <c r="W38" i="1"/>
  <c r="V38" i="1"/>
  <c r="U38" i="1"/>
  <c r="T38" i="1"/>
  <c r="S38" i="1"/>
  <c r="R38" i="1"/>
  <c r="Q38" i="1"/>
  <c r="P38" i="1"/>
  <c r="O38" i="1"/>
  <c r="N38" i="1"/>
  <c r="M38" i="1"/>
  <c r="L38" i="1"/>
  <c r="K38" i="1"/>
  <c r="J38" i="1"/>
  <c r="E44" i="1"/>
  <c r="O44" i="1"/>
  <c r="N44" i="1"/>
  <c r="M44" i="1"/>
  <c r="L44" i="1"/>
  <c r="J44" i="1"/>
  <c r="I44" i="1"/>
  <c r="H44" i="1"/>
  <c r="G44" i="1"/>
  <c r="DH15" i="44" s="1"/>
  <c r="DQ15" i="44" s="1"/>
  <c r="F44" i="1"/>
  <c r="Q44" i="1"/>
  <c r="X44" i="1"/>
  <c r="W44" i="1"/>
  <c r="V44" i="1"/>
  <c r="DR30" i="44" s="1"/>
  <c r="U44" i="1"/>
  <c r="T44" i="1"/>
  <c r="S44" i="1"/>
  <c r="DH28" i="44" s="1"/>
  <c r="DQ28" i="44" s="1"/>
  <c r="R44" i="1"/>
  <c r="P44" i="1"/>
  <c r="DH6" i="44"/>
  <c r="EA55" i="44"/>
  <c r="ED57" i="44"/>
  <c r="AW51" i="44"/>
  <c r="AM9" i="44"/>
  <c r="DH20" i="44"/>
  <c r="DQ20" i="44" s="1"/>
  <c r="DH11" i="44"/>
  <c r="DQ11" i="44" s="1"/>
  <c r="DH30" i="44" l="1"/>
  <c r="DQ30" i="44" s="1"/>
  <c r="X7" i="1"/>
  <c r="W7" i="1"/>
  <c r="V7" i="1"/>
  <c r="U7" i="1"/>
  <c r="T7" i="1"/>
  <c r="S7" i="1"/>
  <c r="R7" i="1"/>
  <c r="Q7" i="1"/>
  <c r="P7" i="1"/>
  <c r="O7" i="1"/>
  <c r="N7" i="1"/>
  <c r="M7" i="1"/>
  <c r="L7" i="1"/>
  <c r="K7" i="1"/>
  <c r="J7" i="1"/>
  <c r="I7" i="1"/>
  <c r="H7" i="1"/>
  <c r="G7" i="1"/>
  <c r="X16" i="1"/>
  <c r="W16" i="1"/>
  <c r="V16" i="1"/>
  <c r="U16" i="1"/>
  <c r="T16" i="1"/>
  <c r="S16" i="1"/>
  <c r="R16" i="1"/>
  <c r="Q16" i="1"/>
  <c r="P16" i="1"/>
  <c r="O16" i="1"/>
  <c r="N16" i="1"/>
  <c r="M16" i="1"/>
  <c r="L16" i="1"/>
  <c r="K16" i="1"/>
  <c r="J16" i="1"/>
  <c r="I16" i="1"/>
  <c r="H16" i="1"/>
  <c r="G16" i="1"/>
  <c r="F16" i="1"/>
  <c r="E16" i="1"/>
  <c r="X17" i="1"/>
  <c r="W17" i="1"/>
  <c r="V17" i="1"/>
  <c r="U17" i="1"/>
  <c r="T17" i="1"/>
  <c r="S17" i="1"/>
  <c r="R17" i="1"/>
  <c r="Q17" i="1"/>
  <c r="P17" i="1"/>
  <c r="O17" i="1"/>
  <c r="N17" i="1"/>
  <c r="M17" i="1"/>
  <c r="L17" i="1"/>
  <c r="K17" i="1"/>
  <c r="J17" i="1"/>
  <c r="I17" i="1"/>
  <c r="H17" i="1"/>
  <c r="G17" i="1"/>
  <c r="F17" i="1"/>
  <c r="E17" i="1"/>
  <c r="X18" i="1"/>
  <c r="W18" i="1"/>
  <c r="V18" i="1"/>
  <c r="U18" i="1"/>
  <c r="T18" i="1"/>
  <c r="S18" i="1"/>
  <c r="R18" i="1"/>
  <c r="Q18" i="1"/>
  <c r="P18" i="1"/>
  <c r="O18" i="1"/>
  <c r="N18" i="1"/>
  <c r="M18" i="1"/>
  <c r="L18" i="1"/>
  <c r="K18" i="1"/>
  <c r="J18" i="1"/>
  <c r="I18" i="1"/>
  <c r="H18" i="1"/>
  <c r="G18" i="1"/>
  <c r="F18" i="1"/>
  <c r="E18" i="1"/>
  <c r="X22" i="1"/>
  <c r="W22" i="1"/>
  <c r="V22" i="1"/>
  <c r="U22" i="1"/>
  <c r="T22" i="1"/>
  <c r="S22" i="1"/>
  <c r="R22" i="1"/>
  <c r="Q22" i="1"/>
  <c r="P22" i="1"/>
  <c r="O22" i="1"/>
  <c r="N22" i="1"/>
  <c r="M22" i="1"/>
  <c r="L22" i="1"/>
  <c r="K22" i="1"/>
  <c r="J22" i="1"/>
  <c r="I22" i="1"/>
  <c r="H22" i="1"/>
  <c r="G22" i="1"/>
  <c r="F22" i="1"/>
  <c r="E22" i="1"/>
  <c r="X23" i="1"/>
  <c r="W23" i="1"/>
  <c r="V23" i="1"/>
  <c r="U23" i="1"/>
  <c r="T23" i="1"/>
  <c r="S23" i="1"/>
  <c r="R23" i="1"/>
  <c r="Q23" i="1"/>
  <c r="P23" i="1"/>
  <c r="O23" i="1"/>
  <c r="N23" i="1"/>
  <c r="M23" i="1"/>
  <c r="L23" i="1"/>
  <c r="K23" i="1"/>
  <c r="J23" i="1"/>
  <c r="I23" i="1"/>
  <c r="H23" i="1"/>
  <c r="G23" i="1"/>
  <c r="F23" i="1"/>
  <c r="E23" i="1"/>
  <c r="X24" i="1"/>
  <c r="W24" i="1"/>
  <c r="V24" i="1"/>
  <c r="U24" i="1"/>
  <c r="T24" i="1"/>
  <c r="S24" i="1"/>
  <c r="R24" i="1"/>
  <c r="Q24" i="1"/>
  <c r="P24" i="1"/>
  <c r="O24" i="1"/>
  <c r="N24" i="1"/>
  <c r="M24" i="1"/>
  <c r="L24" i="1"/>
  <c r="K24" i="1"/>
  <c r="J24" i="1"/>
  <c r="I24" i="1"/>
  <c r="H24" i="1"/>
  <c r="G24" i="1"/>
  <c r="F24" i="1"/>
  <c r="E24" i="1"/>
  <c r="X25" i="1"/>
  <c r="W25" i="1"/>
  <c r="V25" i="1"/>
  <c r="U25" i="1"/>
  <c r="T25" i="1"/>
  <c r="S25" i="1"/>
  <c r="R25" i="1"/>
  <c r="Q25" i="1"/>
  <c r="P25" i="1"/>
  <c r="O25" i="1"/>
  <c r="N25" i="1"/>
  <c r="M25" i="1"/>
  <c r="L25" i="1"/>
  <c r="K25" i="1"/>
  <c r="J25" i="1"/>
  <c r="I25" i="1"/>
  <c r="H25" i="1"/>
  <c r="G25" i="1"/>
  <c r="F25" i="1"/>
  <c r="E25" i="1"/>
  <c r="X26" i="1"/>
  <c r="W26" i="1"/>
  <c r="V26" i="1"/>
  <c r="U26" i="1"/>
  <c r="T26" i="1"/>
  <c r="S26" i="1"/>
  <c r="R26" i="1"/>
  <c r="Q26" i="1"/>
  <c r="P26" i="1"/>
  <c r="O26" i="1"/>
  <c r="N26" i="1"/>
  <c r="M26" i="1"/>
  <c r="L26" i="1"/>
  <c r="K26" i="1"/>
  <c r="J26" i="1"/>
  <c r="I26" i="1"/>
  <c r="H26" i="1"/>
  <c r="G26" i="1"/>
  <c r="F26" i="1"/>
  <c r="E26" i="1"/>
  <c r="X27" i="1"/>
  <c r="W27" i="1"/>
  <c r="V27" i="1"/>
  <c r="U27" i="1"/>
  <c r="T27" i="1"/>
  <c r="S27" i="1"/>
  <c r="R27" i="1"/>
  <c r="Q27" i="1"/>
  <c r="P27" i="1"/>
  <c r="O27" i="1"/>
  <c r="N27" i="1"/>
  <c r="M27" i="1"/>
  <c r="L27" i="1"/>
  <c r="K27" i="1"/>
  <c r="J27" i="1"/>
  <c r="I27" i="1"/>
  <c r="H27" i="1"/>
  <c r="G27" i="1"/>
  <c r="F27" i="1"/>
  <c r="E27" i="1"/>
  <c r="X28" i="1"/>
  <c r="W28" i="1"/>
  <c r="V28" i="1"/>
  <c r="U28" i="1"/>
  <c r="T28" i="1"/>
  <c r="S28" i="1"/>
  <c r="R28" i="1"/>
  <c r="Q28" i="1"/>
  <c r="P28" i="1"/>
  <c r="O28" i="1"/>
  <c r="N28" i="1"/>
  <c r="M28" i="1"/>
  <c r="L28" i="1"/>
  <c r="K28" i="1"/>
  <c r="J28" i="1"/>
  <c r="I28" i="1"/>
  <c r="H28" i="1"/>
  <c r="G28" i="1"/>
  <c r="F28" i="1"/>
  <c r="E28" i="1"/>
  <c r="X29" i="1"/>
  <c r="W29" i="1"/>
  <c r="V29" i="1"/>
  <c r="U29" i="1"/>
  <c r="T29" i="1"/>
  <c r="S29" i="1"/>
  <c r="R29" i="1"/>
  <c r="Q29" i="1"/>
  <c r="P29" i="1"/>
  <c r="O29" i="1"/>
  <c r="N29" i="1"/>
  <c r="M29" i="1"/>
  <c r="L29" i="1"/>
  <c r="K29" i="1"/>
  <c r="J29" i="1"/>
  <c r="I29" i="1"/>
  <c r="H29" i="1"/>
  <c r="G29" i="1"/>
  <c r="F29" i="1"/>
  <c r="E29" i="1"/>
  <c r="X30" i="1"/>
  <c r="W30" i="1"/>
  <c r="V30" i="1"/>
  <c r="U30" i="1"/>
  <c r="T30" i="1"/>
  <c r="S30" i="1"/>
  <c r="R30" i="1"/>
  <c r="Q30" i="1"/>
  <c r="P30" i="1"/>
  <c r="O30" i="1"/>
  <c r="N30" i="1"/>
  <c r="M30" i="1"/>
  <c r="L30" i="1"/>
  <c r="K30" i="1"/>
  <c r="J30" i="1"/>
  <c r="I30" i="1"/>
  <c r="H30" i="1"/>
  <c r="G30" i="1"/>
  <c r="F30" i="1"/>
  <c r="E30" i="1"/>
  <c r="X31" i="1"/>
  <c r="W31" i="1"/>
  <c r="V31" i="1"/>
  <c r="U31" i="1"/>
  <c r="T31" i="1"/>
  <c r="S31" i="1"/>
  <c r="R31" i="1"/>
  <c r="Q31" i="1"/>
  <c r="P31" i="1"/>
  <c r="O31" i="1"/>
  <c r="N31" i="1"/>
  <c r="M31" i="1"/>
  <c r="L31" i="1"/>
  <c r="K31" i="1"/>
  <c r="J31" i="1"/>
  <c r="I31" i="1"/>
  <c r="H31" i="1"/>
  <c r="G31" i="1"/>
  <c r="F31" i="1"/>
  <c r="E31" i="1"/>
  <c r="X32" i="1"/>
  <c r="W32" i="1"/>
  <c r="V32" i="1"/>
  <c r="U32" i="1"/>
  <c r="T32" i="1"/>
  <c r="S32" i="1"/>
  <c r="R32" i="1"/>
  <c r="Q32" i="1"/>
  <c r="P32" i="1"/>
  <c r="O32" i="1"/>
  <c r="N32" i="1"/>
  <c r="M32" i="1"/>
  <c r="L32" i="1"/>
  <c r="K32" i="1"/>
  <c r="J32" i="1"/>
  <c r="I32" i="1"/>
  <c r="H32" i="1"/>
  <c r="G32" i="1"/>
  <c r="F32" i="1"/>
  <c r="E32" i="1"/>
  <c r="X33" i="1"/>
  <c r="W33" i="1"/>
  <c r="V33" i="1"/>
  <c r="U33" i="1"/>
  <c r="T33" i="1"/>
  <c r="S33" i="1"/>
  <c r="R33" i="1"/>
  <c r="Q33" i="1"/>
  <c r="P33" i="1"/>
  <c r="O33" i="1"/>
  <c r="N33" i="1"/>
  <c r="M33" i="1"/>
  <c r="L33" i="1"/>
  <c r="K33" i="1"/>
  <c r="J33" i="1"/>
  <c r="I33" i="1"/>
  <c r="H33" i="1"/>
  <c r="G33" i="1"/>
  <c r="F33" i="1"/>
  <c r="E33" i="1"/>
  <c r="X34" i="1"/>
  <c r="W34" i="1"/>
  <c r="V34" i="1"/>
  <c r="U34" i="1"/>
  <c r="T34" i="1"/>
  <c r="S34" i="1"/>
  <c r="R34" i="1"/>
  <c r="Q34" i="1"/>
  <c r="P34" i="1"/>
  <c r="O34" i="1"/>
  <c r="N34" i="1"/>
  <c r="M34" i="1"/>
  <c r="L34" i="1"/>
  <c r="K34" i="1"/>
  <c r="J34" i="1"/>
  <c r="I34" i="1"/>
  <c r="H34" i="1"/>
  <c r="G34" i="1"/>
  <c r="F34" i="1"/>
  <c r="E34" i="1"/>
  <c r="X35" i="1"/>
  <c r="W35" i="1"/>
  <c r="V35" i="1"/>
  <c r="U35" i="1"/>
  <c r="T35" i="1"/>
  <c r="S35" i="1"/>
  <c r="R35" i="1"/>
  <c r="Q35" i="1"/>
  <c r="P35" i="1"/>
  <c r="O35" i="1"/>
  <c r="N35" i="1"/>
  <c r="M35" i="1"/>
  <c r="L35" i="1"/>
  <c r="K35" i="1"/>
  <c r="J35" i="1"/>
  <c r="I35" i="1"/>
  <c r="H35" i="1"/>
  <c r="G35" i="1"/>
  <c r="F35" i="1"/>
  <c r="E35" i="1"/>
  <c r="X36" i="1"/>
  <c r="W36" i="1"/>
  <c r="V36" i="1"/>
  <c r="U36" i="1"/>
  <c r="T36" i="1"/>
  <c r="S36" i="1"/>
  <c r="R36" i="1"/>
  <c r="Q36" i="1"/>
  <c r="P36" i="1"/>
  <c r="O36" i="1"/>
  <c r="N36" i="1"/>
  <c r="M36" i="1"/>
  <c r="L36" i="1"/>
  <c r="K36" i="1"/>
  <c r="J36" i="1"/>
  <c r="I36" i="1"/>
  <c r="H36" i="1"/>
  <c r="G36" i="1"/>
  <c r="F36" i="1"/>
  <c r="E36" i="1"/>
  <c r="X37" i="1"/>
  <c r="W37" i="1"/>
  <c r="V37" i="1"/>
  <c r="U37" i="1"/>
  <c r="T37" i="1"/>
  <c r="S37" i="1"/>
  <c r="R37" i="1"/>
  <c r="Q37" i="1"/>
  <c r="P37" i="1"/>
  <c r="O37" i="1"/>
  <c r="N37" i="1"/>
  <c r="M37" i="1"/>
  <c r="L37" i="1"/>
  <c r="K37" i="1"/>
  <c r="J37" i="1"/>
  <c r="I37" i="1"/>
  <c r="H37" i="1"/>
  <c r="G37" i="1"/>
  <c r="F37" i="1"/>
  <c r="E37" i="1"/>
  <c r="E38" i="1"/>
  <c r="DR22" i="44"/>
  <c r="DH22" i="44"/>
  <c r="DQ22" i="44" s="1"/>
  <c r="DR18" i="44"/>
  <c r="I38" i="1"/>
  <c r="H38" i="1"/>
  <c r="G38" i="1"/>
  <c r="F38" i="1"/>
  <c r="X39" i="1"/>
  <c r="W39" i="1"/>
  <c r="V39" i="1"/>
  <c r="U39" i="1"/>
  <c r="T39" i="1"/>
  <c r="S39" i="1"/>
  <c r="R39" i="1"/>
  <c r="Q39" i="1"/>
  <c r="P39" i="1"/>
  <c r="O39" i="1"/>
  <c r="N39" i="1"/>
  <c r="M39" i="1"/>
  <c r="L39" i="1"/>
  <c r="K39" i="1"/>
  <c r="J39" i="1"/>
  <c r="I39" i="1"/>
  <c r="H39" i="1"/>
  <c r="G39" i="1"/>
  <c r="F39" i="1"/>
  <c r="E39" i="1"/>
  <c r="X21" i="1"/>
  <c r="W21" i="1"/>
  <c r="V21" i="1"/>
  <c r="U21" i="1"/>
  <c r="T21" i="1"/>
  <c r="S21" i="1"/>
  <c r="R21" i="1"/>
  <c r="Q21" i="1"/>
  <c r="P21" i="1"/>
  <c r="O21" i="1"/>
  <c r="N21" i="1"/>
  <c r="M21" i="1"/>
  <c r="L21" i="1"/>
  <c r="K21" i="1"/>
  <c r="J21" i="1"/>
  <c r="I21" i="1"/>
  <c r="H21" i="1"/>
  <c r="G21" i="1"/>
  <c r="F21" i="1"/>
  <c r="E21" i="1"/>
  <c r="X20" i="1"/>
  <c r="W20" i="1"/>
  <c r="V20" i="1"/>
  <c r="U20" i="1"/>
  <c r="T20" i="1"/>
  <c r="S20" i="1"/>
  <c r="R20" i="1"/>
  <c r="Q20" i="1"/>
  <c r="P20" i="1"/>
  <c r="O20" i="1"/>
  <c r="N20" i="1"/>
  <c r="M20" i="1"/>
  <c r="L20" i="1"/>
  <c r="K20" i="1"/>
  <c r="J20" i="1"/>
  <c r="I20" i="1"/>
  <c r="H20" i="1"/>
  <c r="G20" i="1"/>
  <c r="F20" i="1"/>
  <c r="E20" i="1"/>
  <c r="X19" i="1"/>
  <c r="W19" i="1"/>
  <c r="V19" i="1"/>
  <c r="U19" i="1"/>
  <c r="T19" i="1"/>
  <c r="S19" i="1"/>
  <c r="R19" i="1"/>
  <c r="Q19" i="1"/>
  <c r="P19" i="1"/>
  <c r="O19" i="1"/>
  <c r="N19" i="1"/>
  <c r="M19" i="1"/>
  <c r="L19" i="1"/>
  <c r="K19" i="1"/>
  <c r="J19" i="1"/>
  <c r="I19" i="1"/>
  <c r="H19" i="1"/>
  <c r="G19" i="1"/>
  <c r="F19" i="1"/>
  <c r="E19" i="1"/>
  <c r="K6" i="1"/>
  <c r="X5" i="1"/>
  <c r="W5" i="1"/>
  <c r="V5" i="1"/>
  <c r="U5" i="1"/>
  <c r="T5" i="1"/>
  <c r="S5" i="1"/>
  <c r="R5" i="1"/>
  <c r="Q5" i="1"/>
  <c r="P5" i="1"/>
  <c r="O5" i="1"/>
  <c r="N5" i="1"/>
  <c r="M5" i="1"/>
  <c r="L5" i="1"/>
  <c r="K5" i="1"/>
  <c r="J5" i="1"/>
  <c r="I5" i="1"/>
  <c r="H5" i="1"/>
  <c r="G5" i="1"/>
  <c r="F5" i="1"/>
  <c r="E5" i="1"/>
  <c r="X40" i="1"/>
  <c r="W40" i="1"/>
  <c r="V40" i="1"/>
  <c r="U40" i="1"/>
  <c r="T40" i="1"/>
  <c r="S40" i="1"/>
  <c r="R40" i="1"/>
  <c r="Q40" i="1"/>
  <c r="P40" i="1"/>
  <c r="O40" i="1"/>
  <c r="N40" i="1"/>
  <c r="M40" i="1"/>
  <c r="L40" i="1"/>
  <c r="K40" i="1"/>
  <c r="J40" i="1"/>
  <c r="I40" i="1"/>
  <c r="H40" i="1"/>
  <c r="G40" i="1"/>
  <c r="F40" i="1"/>
  <c r="E40" i="1"/>
  <c r="X41" i="1"/>
  <c r="W41" i="1"/>
  <c r="V41" i="1"/>
  <c r="U41" i="1"/>
  <c r="T41" i="1"/>
  <c r="S41" i="1"/>
  <c r="R41" i="1"/>
  <c r="Q41" i="1"/>
  <c r="P41" i="1"/>
  <c r="O41" i="1"/>
  <c r="N41" i="1"/>
  <c r="M41" i="1"/>
  <c r="L41" i="1"/>
  <c r="K41" i="1"/>
  <c r="J41" i="1"/>
  <c r="I41" i="1"/>
  <c r="H41" i="1"/>
  <c r="G41" i="1"/>
  <c r="F41" i="1"/>
  <c r="E41" i="1"/>
  <c r="X42" i="1"/>
  <c r="W42" i="1"/>
  <c r="V42" i="1"/>
  <c r="U42" i="1"/>
  <c r="T42" i="1"/>
  <c r="S42" i="1"/>
  <c r="R42" i="1"/>
  <c r="Q42" i="1"/>
  <c r="P42" i="1"/>
  <c r="O42" i="1"/>
  <c r="N42" i="1"/>
  <c r="M42" i="1"/>
  <c r="L42" i="1"/>
  <c r="K42" i="1"/>
  <c r="J42" i="1"/>
  <c r="I42" i="1"/>
  <c r="H42" i="1"/>
  <c r="G42" i="1"/>
  <c r="F42" i="1"/>
  <c r="E42" i="1"/>
  <c r="X43" i="1"/>
  <c r="DR32" i="44" s="1"/>
  <c r="W43" i="1"/>
  <c r="V43" i="1"/>
  <c r="U43" i="1"/>
  <c r="T43" i="1"/>
  <c r="DR28" i="44" s="1"/>
  <c r="S43" i="1"/>
  <c r="R43" i="1"/>
  <c r="DR26" i="44" s="1"/>
  <c r="Q43" i="1"/>
  <c r="DH26" i="44" s="1"/>
  <c r="DQ26" i="44" s="1"/>
  <c r="DR24" i="44"/>
  <c r="DR20" i="44"/>
  <c r="DH18" i="44"/>
  <c r="DQ18" i="44" s="1"/>
  <c r="H43" i="1"/>
  <c r="DR15" i="44" s="1"/>
  <c r="G43" i="1"/>
  <c r="F43" i="1"/>
  <c r="DR11" i="44" s="1"/>
  <c r="E43" i="1"/>
  <c r="X15" i="1"/>
  <c r="W15" i="1"/>
  <c r="V15" i="1"/>
  <c r="U15" i="1"/>
  <c r="T15" i="1"/>
  <c r="S15" i="1"/>
  <c r="R15" i="1"/>
  <c r="Q15" i="1"/>
  <c r="P15" i="1"/>
  <c r="O15" i="1"/>
  <c r="DH24" i="44" s="1"/>
  <c r="DQ24" i="44" s="1"/>
  <c r="N15" i="1"/>
  <c r="M15" i="1"/>
  <c r="L15" i="1"/>
  <c r="K15" i="1"/>
  <c r="J15" i="1"/>
  <c r="I15" i="1"/>
  <c r="H15" i="1"/>
  <c r="G15" i="1"/>
  <c r="F15" i="1"/>
  <c r="E15" i="1"/>
  <c r="E10" i="1"/>
  <c r="E11" i="1"/>
  <c r="X11" i="1"/>
  <c r="W11" i="1"/>
  <c r="V11" i="1"/>
  <c r="U11" i="1"/>
  <c r="T11" i="1"/>
  <c r="S11" i="1"/>
  <c r="R11" i="1"/>
  <c r="Q11" i="1"/>
  <c r="P11" i="1"/>
  <c r="O11" i="1"/>
  <c r="N11" i="1"/>
  <c r="M11" i="1"/>
  <c r="L11" i="1"/>
  <c r="K11" i="1"/>
  <c r="J11" i="1"/>
  <c r="I11" i="1"/>
  <c r="H11" i="1"/>
  <c r="G11" i="1"/>
  <c r="F11" i="1"/>
  <c r="X12" i="1"/>
  <c r="W12" i="1"/>
  <c r="V12" i="1"/>
  <c r="U12" i="1"/>
  <c r="T12" i="1"/>
  <c r="S12" i="1"/>
  <c r="R12" i="1"/>
  <c r="Q12" i="1"/>
  <c r="P12" i="1"/>
  <c r="O12" i="1"/>
  <c r="N12" i="1"/>
  <c r="M12" i="1"/>
  <c r="L12" i="1"/>
  <c r="K12" i="1"/>
  <c r="J12" i="1"/>
  <c r="I12" i="1"/>
  <c r="H12" i="1"/>
  <c r="G12" i="1"/>
  <c r="F12" i="1"/>
  <c r="E12" i="1"/>
  <c r="X13" i="1"/>
  <c r="W13" i="1"/>
  <c r="V13" i="1"/>
  <c r="U13" i="1"/>
  <c r="T13" i="1"/>
  <c r="S13" i="1"/>
  <c r="R13" i="1"/>
  <c r="Q13" i="1"/>
  <c r="P13" i="1"/>
  <c r="O13" i="1"/>
  <c r="N13" i="1"/>
  <c r="M13" i="1"/>
  <c r="L13" i="1"/>
  <c r="K13" i="1"/>
  <c r="J13" i="1"/>
  <c r="I13" i="1"/>
  <c r="H13" i="1"/>
  <c r="G13" i="1"/>
  <c r="F13" i="1"/>
  <c r="E13" i="1"/>
  <c r="X14" i="1"/>
  <c r="W14" i="1"/>
  <c r="V14" i="1"/>
  <c r="U14" i="1"/>
  <c r="T14" i="1"/>
  <c r="S14" i="1"/>
  <c r="R14" i="1"/>
  <c r="Q14" i="1"/>
  <c r="P14" i="1"/>
  <c r="O14" i="1"/>
  <c r="N14" i="1"/>
  <c r="M14" i="1"/>
  <c r="L14" i="1"/>
  <c r="K14" i="1"/>
  <c r="J14" i="1"/>
  <c r="I14" i="1"/>
  <c r="H14" i="1"/>
  <c r="G14" i="1"/>
  <c r="F14" i="1"/>
  <c r="E14" i="1"/>
  <c r="E6" i="1"/>
  <c r="F6" i="1"/>
  <c r="G6" i="1"/>
  <c r="X10" i="1"/>
  <c r="W10" i="1"/>
  <c r="V10" i="1"/>
  <c r="U10" i="1"/>
  <c r="T10" i="1"/>
  <c r="S10" i="1"/>
  <c r="R10" i="1"/>
  <c r="Q10" i="1"/>
  <c r="P10" i="1"/>
  <c r="O10" i="1"/>
  <c r="N10" i="1"/>
  <c r="M10" i="1"/>
  <c r="L10" i="1"/>
  <c r="K10" i="1"/>
  <c r="J10" i="1"/>
  <c r="I10" i="1"/>
  <c r="H10" i="1"/>
  <c r="G10" i="1"/>
  <c r="F10" i="1"/>
  <c r="X9" i="1"/>
  <c r="W9" i="1"/>
  <c r="V9" i="1"/>
  <c r="U9" i="1"/>
  <c r="T9" i="1"/>
  <c r="S9" i="1"/>
  <c r="R9" i="1"/>
  <c r="Q9" i="1"/>
  <c r="P9" i="1"/>
  <c r="O9" i="1"/>
  <c r="N9" i="1"/>
  <c r="M9" i="1"/>
  <c r="L9" i="1"/>
  <c r="K9" i="1"/>
  <c r="J9" i="1"/>
  <c r="I9" i="1"/>
  <c r="H9" i="1"/>
  <c r="G9" i="1"/>
  <c r="F9" i="1"/>
  <c r="E9" i="1"/>
  <c r="F7" i="1"/>
  <c r="X8" i="1"/>
  <c r="W8" i="1"/>
  <c r="V8" i="1"/>
  <c r="U8" i="1"/>
  <c r="T8" i="1"/>
  <c r="S8" i="1"/>
  <c r="R8" i="1"/>
  <c r="Q8" i="1"/>
  <c r="P8" i="1"/>
  <c r="O8" i="1"/>
  <c r="N8" i="1"/>
  <c r="M8" i="1"/>
  <c r="L8" i="1"/>
  <c r="K8" i="1"/>
  <c r="J8" i="1"/>
  <c r="I8" i="1"/>
  <c r="H8" i="1"/>
  <c r="G8" i="1"/>
  <c r="F8" i="1"/>
  <c r="E8" i="1"/>
  <c r="E7" i="1"/>
  <c r="DH32" i="44" l="1"/>
  <c r="DQ32" i="44" s="1"/>
  <c r="X6" i="1"/>
  <c r="W6" i="1"/>
  <c r="V6" i="1"/>
  <c r="U6" i="1"/>
  <c r="T6" i="1"/>
  <c r="S6" i="1"/>
  <c r="R6" i="1"/>
  <c r="Q6" i="1"/>
  <c r="P6" i="1"/>
  <c r="O6" i="1"/>
  <c r="N6" i="1"/>
  <c r="M6" i="1"/>
  <c r="L6" i="1"/>
  <c r="J6" i="1"/>
  <c r="I6" i="1"/>
  <c r="H6" i="1"/>
</calcChain>
</file>

<file path=xl/comments1.xml><?xml version="1.0" encoding="utf-8"?>
<comments xmlns="http://schemas.openxmlformats.org/spreadsheetml/2006/main">
  <authors>
    <author>笠井 聡一郎</author>
  </authors>
  <commentList>
    <comment ref="F3" authorId="0" shapeId="0">
      <text>
        <r>
          <rPr>
            <b/>
            <sz val="14"/>
            <color indexed="81"/>
            <rFont val="BIZ UDPゴシック"/>
            <family val="3"/>
            <charset val="128"/>
          </rPr>
          <t>このセルのみ選択可能です。
チラシを表示させる学校の「学校番号」（別シート参照）を入力してください。</t>
        </r>
      </text>
    </comment>
  </commentList>
</comments>
</file>

<file path=xl/comments10.xml><?xml version="1.0" encoding="utf-8"?>
<comments xmlns="http://schemas.openxmlformats.org/spreadsheetml/2006/main">
  <authors>
    <author>笠井 聡一郎</author>
  </authors>
  <commentList>
    <comment ref="D9" authorId="0" shapeId="0">
      <text>
        <r>
          <rPr>
            <b/>
            <sz val="9"/>
            <color indexed="81"/>
            <rFont val="MS P ゴシック"/>
            <family val="3"/>
            <charset val="128"/>
          </rPr>
          <t>各校とも必要なルール概要については、あらかじめ入力しておきロックする</t>
        </r>
        <r>
          <rPr>
            <sz val="9"/>
            <color indexed="81"/>
            <rFont val="MS P ゴシック"/>
            <family val="3"/>
            <charset val="128"/>
          </rPr>
          <t xml:space="preserve">
</t>
        </r>
      </text>
    </comment>
    <comment ref="E9" authorId="0" shapeId="0">
      <text>
        <r>
          <rPr>
            <b/>
            <sz val="9"/>
            <color indexed="81"/>
            <rFont val="MS P ゴシック"/>
            <family val="3"/>
            <charset val="128"/>
          </rPr>
          <t>既に聞き取り済みのルールは、あらかじめ入力してから各学校に配布</t>
        </r>
      </text>
    </comment>
  </commentList>
</comments>
</file>

<file path=xl/comments11.xml><?xml version="1.0" encoding="utf-8"?>
<comments xmlns="http://schemas.openxmlformats.org/spreadsheetml/2006/main">
  <authors>
    <author>笠井 聡一郎</author>
  </authors>
  <commentList>
    <comment ref="D9" authorId="0" shapeId="0">
      <text>
        <r>
          <rPr>
            <b/>
            <sz val="9"/>
            <color indexed="81"/>
            <rFont val="MS P ゴシック"/>
            <family val="3"/>
            <charset val="128"/>
          </rPr>
          <t>各校とも必要なルール概要については、あらかじめ入力しておきロックする</t>
        </r>
        <r>
          <rPr>
            <sz val="9"/>
            <color indexed="81"/>
            <rFont val="MS P ゴシック"/>
            <family val="3"/>
            <charset val="128"/>
          </rPr>
          <t xml:space="preserve">
</t>
        </r>
      </text>
    </comment>
    <comment ref="E9" authorId="0" shapeId="0">
      <text>
        <r>
          <rPr>
            <b/>
            <sz val="9"/>
            <color indexed="81"/>
            <rFont val="MS P ゴシック"/>
            <family val="3"/>
            <charset val="128"/>
          </rPr>
          <t>既に聞き取り済みのルールは、あらかじめ入力してから各学校に配布</t>
        </r>
      </text>
    </comment>
  </commentList>
</comments>
</file>

<file path=xl/comments12.xml><?xml version="1.0" encoding="utf-8"?>
<comments xmlns="http://schemas.openxmlformats.org/spreadsheetml/2006/main">
  <authors>
    <author>笠井 聡一郎</author>
  </authors>
  <commentList>
    <comment ref="D9" authorId="0" shapeId="0">
      <text>
        <r>
          <rPr>
            <b/>
            <sz val="9"/>
            <color indexed="81"/>
            <rFont val="MS P ゴシック"/>
            <family val="3"/>
            <charset val="128"/>
          </rPr>
          <t>各校とも必要なルール概要については、あらかじめ入力しておきロックする</t>
        </r>
        <r>
          <rPr>
            <sz val="9"/>
            <color indexed="81"/>
            <rFont val="MS P ゴシック"/>
            <family val="3"/>
            <charset val="128"/>
          </rPr>
          <t xml:space="preserve">
</t>
        </r>
      </text>
    </comment>
    <comment ref="E9" authorId="0" shapeId="0">
      <text>
        <r>
          <rPr>
            <b/>
            <sz val="9"/>
            <color indexed="81"/>
            <rFont val="MS P ゴシック"/>
            <family val="3"/>
            <charset val="128"/>
          </rPr>
          <t>既に聞き取り済みのルールは、あらかじめ入力してから各学校に配布</t>
        </r>
      </text>
    </comment>
  </commentList>
</comments>
</file>

<file path=xl/comments13.xml><?xml version="1.0" encoding="utf-8"?>
<comments xmlns="http://schemas.openxmlformats.org/spreadsheetml/2006/main">
  <authors>
    <author>笠井 聡一郎</author>
  </authors>
  <commentList>
    <comment ref="D9" authorId="0" shapeId="0">
      <text>
        <r>
          <rPr>
            <b/>
            <sz val="9"/>
            <color indexed="81"/>
            <rFont val="MS P ゴシック"/>
            <family val="3"/>
            <charset val="128"/>
          </rPr>
          <t>各校とも必要なルール概要については、あらかじめ入力しておきロックする</t>
        </r>
        <r>
          <rPr>
            <sz val="9"/>
            <color indexed="81"/>
            <rFont val="MS P ゴシック"/>
            <family val="3"/>
            <charset val="128"/>
          </rPr>
          <t xml:space="preserve">
</t>
        </r>
      </text>
    </comment>
    <comment ref="E9" authorId="0" shapeId="0">
      <text>
        <r>
          <rPr>
            <b/>
            <sz val="9"/>
            <color indexed="81"/>
            <rFont val="MS P ゴシック"/>
            <family val="3"/>
            <charset val="128"/>
          </rPr>
          <t>既に聞き取り済みのルールは、あらかじめ入力してから各学校に配布</t>
        </r>
      </text>
    </comment>
  </commentList>
</comments>
</file>

<file path=xl/comments14.xml><?xml version="1.0" encoding="utf-8"?>
<comments xmlns="http://schemas.openxmlformats.org/spreadsheetml/2006/main">
  <authors>
    <author>笠井 聡一郎</author>
  </authors>
  <commentList>
    <comment ref="D9" authorId="0" shapeId="0">
      <text>
        <r>
          <rPr>
            <b/>
            <sz val="9"/>
            <color indexed="81"/>
            <rFont val="MS P ゴシック"/>
            <family val="3"/>
            <charset val="128"/>
          </rPr>
          <t>各校とも必要なルール概要については、あらかじめ入力しておきロックする</t>
        </r>
        <r>
          <rPr>
            <sz val="9"/>
            <color indexed="81"/>
            <rFont val="MS P ゴシック"/>
            <family val="3"/>
            <charset val="128"/>
          </rPr>
          <t xml:space="preserve">
</t>
        </r>
      </text>
    </comment>
    <comment ref="E9" authorId="0" shapeId="0">
      <text>
        <r>
          <rPr>
            <b/>
            <sz val="9"/>
            <color indexed="81"/>
            <rFont val="MS P ゴシック"/>
            <family val="3"/>
            <charset val="128"/>
          </rPr>
          <t>既に聞き取り済みのルールは、あらかじめ入力してから各学校に配布</t>
        </r>
      </text>
    </comment>
  </commentList>
</comments>
</file>

<file path=xl/comments15.xml><?xml version="1.0" encoding="utf-8"?>
<comments xmlns="http://schemas.openxmlformats.org/spreadsheetml/2006/main">
  <authors>
    <author>笠井 聡一郎</author>
  </authors>
  <commentList>
    <comment ref="D9" authorId="0" shapeId="0">
      <text>
        <r>
          <rPr>
            <b/>
            <sz val="9"/>
            <color indexed="81"/>
            <rFont val="MS P ゴシック"/>
            <family val="3"/>
            <charset val="128"/>
          </rPr>
          <t>各校とも必要なルール概要については、あらかじめ入力しておきロックする</t>
        </r>
        <r>
          <rPr>
            <sz val="9"/>
            <color indexed="81"/>
            <rFont val="MS P ゴシック"/>
            <family val="3"/>
            <charset val="128"/>
          </rPr>
          <t xml:space="preserve">
</t>
        </r>
      </text>
    </comment>
    <comment ref="E9" authorId="0" shapeId="0">
      <text>
        <r>
          <rPr>
            <b/>
            <sz val="9"/>
            <color indexed="81"/>
            <rFont val="MS P ゴシック"/>
            <family val="3"/>
            <charset val="128"/>
          </rPr>
          <t>既に聞き取り済みのルールは、あらかじめ入力してから各学校に配布</t>
        </r>
      </text>
    </comment>
  </commentList>
</comments>
</file>

<file path=xl/comments16.xml><?xml version="1.0" encoding="utf-8"?>
<comments xmlns="http://schemas.openxmlformats.org/spreadsheetml/2006/main">
  <authors>
    <author>笠井 聡一郎</author>
  </authors>
  <commentList>
    <comment ref="D9" authorId="0" shapeId="0">
      <text>
        <r>
          <rPr>
            <b/>
            <sz val="9"/>
            <color indexed="81"/>
            <rFont val="MS P ゴシック"/>
            <family val="3"/>
            <charset val="128"/>
          </rPr>
          <t>各校とも必要なルール概要については、あらかじめ入力しておきロックする</t>
        </r>
        <r>
          <rPr>
            <sz val="9"/>
            <color indexed="81"/>
            <rFont val="MS P ゴシック"/>
            <family val="3"/>
            <charset val="128"/>
          </rPr>
          <t xml:space="preserve">
</t>
        </r>
      </text>
    </comment>
    <comment ref="E9" authorId="0" shapeId="0">
      <text>
        <r>
          <rPr>
            <b/>
            <sz val="9"/>
            <color indexed="81"/>
            <rFont val="MS P ゴシック"/>
            <family val="3"/>
            <charset val="128"/>
          </rPr>
          <t>既に聞き取り済みのルールは、あらかじめ入力してから各学校に配布</t>
        </r>
      </text>
    </comment>
  </commentList>
</comments>
</file>

<file path=xl/comments17.xml><?xml version="1.0" encoding="utf-8"?>
<comments xmlns="http://schemas.openxmlformats.org/spreadsheetml/2006/main">
  <authors>
    <author>笠井 聡一郎</author>
  </authors>
  <commentList>
    <comment ref="D9" authorId="0" shapeId="0">
      <text>
        <r>
          <rPr>
            <b/>
            <sz val="9"/>
            <color indexed="81"/>
            <rFont val="MS P ゴシック"/>
            <family val="3"/>
            <charset val="128"/>
          </rPr>
          <t>各校とも必要なルール概要については、あらかじめ入力しておきロックする</t>
        </r>
        <r>
          <rPr>
            <sz val="9"/>
            <color indexed="81"/>
            <rFont val="MS P ゴシック"/>
            <family val="3"/>
            <charset val="128"/>
          </rPr>
          <t xml:space="preserve">
</t>
        </r>
      </text>
    </comment>
    <comment ref="E9" authorId="0" shapeId="0">
      <text>
        <r>
          <rPr>
            <b/>
            <sz val="9"/>
            <color indexed="81"/>
            <rFont val="MS P ゴシック"/>
            <family val="3"/>
            <charset val="128"/>
          </rPr>
          <t>既に聞き取り済みのルールは、あらかじめ入力してから各学校に配布</t>
        </r>
      </text>
    </comment>
  </commentList>
</comments>
</file>

<file path=xl/comments18.xml><?xml version="1.0" encoding="utf-8"?>
<comments xmlns="http://schemas.openxmlformats.org/spreadsheetml/2006/main">
  <authors>
    <author>笠井 聡一郎</author>
  </authors>
  <commentList>
    <comment ref="D9" authorId="0" shapeId="0">
      <text>
        <r>
          <rPr>
            <b/>
            <sz val="9"/>
            <color indexed="81"/>
            <rFont val="MS P ゴシック"/>
            <family val="3"/>
            <charset val="128"/>
          </rPr>
          <t>各校とも必要なルール概要については、あらかじめ入力しておきロックする</t>
        </r>
        <r>
          <rPr>
            <sz val="9"/>
            <color indexed="81"/>
            <rFont val="MS P ゴシック"/>
            <family val="3"/>
            <charset val="128"/>
          </rPr>
          <t xml:space="preserve">
</t>
        </r>
      </text>
    </comment>
    <comment ref="E9" authorId="0" shapeId="0">
      <text>
        <r>
          <rPr>
            <b/>
            <sz val="9"/>
            <color indexed="81"/>
            <rFont val="MS P ゴシック"/>
            <family val="3"/>
            <charset val="128"/>
          </rPr>
          <t>既に聞き取り済みのルールは、あらかじめ入力してから各学校に配布</t>
        </r>
      </text>
    </comment>
  </commentList>
</comments>
</file>

<file path=xl/comments19.xml><?xml version="1.0" encoding="utf-8"?>
<comments xmlns="http://schemas.openxmlformats.org/spreadsheetml/2006/main">
  <authors>
    <author>笠井 聡一郎</author>
  </authors>
  <commentList>
    <comment ref="D9" authorId="0" shapeId="0">
      <text>
        <r>
          <rPr>
            <b/>
            <sz val="9"/>
            <color indexed="81"/>
            <rFont val="MS P ゴシック"/>
            <family val="3"/>
            <charset val="128"/>
          </rPr>
          <t>各校とも必要なルール概要については、あらかじめ入力しておきロックする</t>
        </r>
        <r>
          <rPr>
            <sz val="9"/>
            <color indexed="81"/>
            <rFont val="MS P ゴシック"/>
            <family val="3"/>
            <charset val="128"/>
          </rPr>
          <t xml:space="preserve">
</t>
        </r>
      </text>
    </comment>
    <comment ref="E9" authorId="0" shapeId="0">
      <text>
        <r>
          <rPr>
            <b/>
            <sz val="9"/>
            <color indexed="81"/>
            <rFont val="MS P ゴシック"/>
            <family val="3"/>
            <charset val="128"/>
          </rPr>
          <t>既に聞き取り済みのルールは、あらかじめ入力してから各学校に配布</t>
        </r>
      </text>
    </comment>
  </commentList>
</comments>
</file>

<file path=xl/comments2.xml><?xml version="1.0" encoding="utf-8"?>
<comments xmlns="http://schemas.openxmlformats.org/spreadsheetml/2006/main">
  <authors>
    <author>笠井 聡一郎</author>
  </authors>
  <commentList>
    <comment ref="D9" authorId="0" shapeId="0">
      <text>
        <r>
          <rPr>
            <b/>
            <sz val="9"/>
            <color indexed="81"/>
            <rFont val="MS P ゴシック"/>
            <family val="3"/>
            <charset val="128"/>
          </rPr>
          <t>各校とも必要なルール概要については、あらかじめ入力しておきロックする</t>
        </r>
        <r>
          <rPr>
            <sz val="9"/>
            <color indexed="81"/>
            <rFont val="MS P ゴシック"/>
            <family val="3"/>
            <charset val="128"/>
          </rPr>
          <t xml:space="preserve">
</t>
        </r>
      </text>
    </comment>
    <comment ref="E9" authorId="0" shapeId="0">
      <text>
        <r>
          <rPr>
            <b/>
            <sz val="9"/>
            <color indexed="81"/>
            <rFont val="MS P ゴシック"/>
            <family val="3"/>
            <charset val="128"/>
          </rPr>
          <t>既に聞き取り済みのルールは、あらかじめ入力してから各学校に配布</t>
        </r>
      </text>
    </comment>
  </commentList>
</comments>
</file>

<file path=xl/comments20.xml><?xml version="1.0" encoding="utf-8"?>
<comments xmlns="http://schemas.openxmlformats.org/spreadsheetml/2006/main">
  <authors>
    <author>笠井 聡一郎</author>
  </authors>
  <commentList>
    <comment ref="D9" authorId="0" shapeId="0">
      <text>
        <r>
          <rPr>
            <b/>
            <sz val="9"/>
            <color indexed="81"/>
            <rFont val="MS P ゴシック"/>
            <family val="3"/>
            <charset val="128"/>
          </rPr>
          <t>各校とも必要なルール概要については、あらかじめ入力しておきロックする</t>
        </r>
        <r>
          <rPr>
            <sz val="9"/>
            <color indexed="81"/>
            <rFont val="MS P ゴシック"/>
            <family val="3"/>
            <charset val="128"/>
          </rPr>
          <t xml:space="preserve">
</t>
        </r>
      </text>
    </comment>
    <comment ref="E9" authorId="0" shapeId="0">
      <text>
        <r>
          <rPr>
            <b/>
            <sz val="9"/>
            <color indexed="81"/>
            <rFont val="MS P ゴシック"/>
            <family val="3"/>
            <charset val="128"/>
          </rPr>
          <t>既に聞き取り済みのルールは、あらかじめ入力してから各学校に配布</t>
        </r>
      </text>
    </comment>
  </commentList>
</comments>
</file>

<file path=xl/comments21.xml><?xml version="1.0" encoding="utf-8"?>
<comments xmlns="http://schemas.openxmlformats.org/spreadsheetml/2006/main">
  <authors>
    <author>笠井 聡一郎</author>
  </authors>
  <commentList>
    <comment ref="D9" authorId="0" shapeId="0">
      <text>
        <r>
          <rPr>
            <b/>
            <sz val="9"/>
            <color indexed="81"/>
            <rFont val="MS P ゴシック"/>
            <family val="3"/>
            <charset val="128"/>
          </rPr>
          <t>各校とも必要なルール概要については、あらかじめ入力しておきロックする</t>
        </r>
        <r>
          <rPr>
            <sz val="9"/>
            <color indexed="81"/>
            <rFont val="MS P ゴシック"/>
            <family val="3"/>
            <charset val="128"/>
          </rPr>
          <t xml:space="preserve">
</t>
        </r>
      </text>
    </comment>
    <comment ref="E9" authorId="0" shapeId="0">
      <text>
        <r>
          <rPr>
            <b/>
            <sz val="9"/>
            <color indexed="81"/>
            <rFont val="MS P ゴシック"/>
            <family val="3"/>
            <charset val="128"/>
          </rPr>
          <t>既に聞き取り済みのルールは、あらかじめ入力してから各学校に配布</t>
        </r>
      </text>
    </comment>
  </commentList>
</comments>
</file>

<file path=xl/comments22.xml><?xml version="1.0" encoding="utf-8"?>
<comments xmlns="http://schemas.openxmlformats.org/spreadsheetml/2006/main">
  <authors>
    <author>笠井 聡一郎</author>
  </authors>
  <commentList>
    <comment ref="D9" authorId="0" shapeId="0">
      <text>
        <r>
          <rPr>
            <b/>
            <sz val="9"/>
            <color indexed="81"/>
            <rFont val="MS P ゴシック"/>
            <family val="3"/>
            <charset val="128"/>
          </rPr>
          <t>各校とも必要なルール概要については、あらかじめ入力しておきロックする</t>
        </r>
        <r>
          <rPr>
            <sz val="9"/>
            <color indexed="81"/>
            <rFont val="MS P ゴシック"/>
            <family val="3"/>
            <charset val="128"/>
          </rPr>
          <t xml:space="preserve">
</t>
        </r>
      </text>
    </comment>
    <comment ref="E9" authorId="0" shapeId="0">
      <text>
        <r>
          <rPr>
            <b/>
            <sz val="9"/>
            <color indexed="81"/>
            <rFont val="MS P ゴシック"/>
            <family val="3"/>
            <charset val="128"/>
          </rPr>
          <t>既に聞き取り済みのルールは、あらかじめ入力してから各学校に配布</t>
        </r>
      </text>
    </comment>
  </commentList>
</comments>
</file>

<file path=xl/comments23.xml><?xml version="1.0" encoding="utf-8"?>
<comments xmlns="http://schemas.openxmlformats.org/spreadsheetml/2006/main">
  <authors>
    <author>笠井 聡一郎</author>
  </authors>
  <commentList>
    <comment ref="D9" authorId="0" shapeId="0">
      <text>
        <r>
          <rPr>
            <b/>
            <sz val="9"/>
            <color indexed="81"/>
            <rFont val="MS P ゴシック"/>
            <family val="3"/>
            <charset val="128"/>
          </rPr>
          <t>各校とも必要なルール概要については、あらかじめ入力しておきロックする</t>
        </r>
        <r>
          <rPr>
            <sz val="9"/>
            <color indexed="81"/>
            <rFont val="MS P ゴシック"/>
            <family val="3"/>
            <charset val="128"/>
          </rPr>
          <t xml:space="preserve">
</t>
        </r>
      </text>
    </comment>
    <comment ref="E9" authorId="0" shapeId="0">
      <text>
        <r>
          <rPr>
            <b/>
            <sz val="9"/>
            <color indexed="81"/>
            <rFont val="MS P ゴシック"/>
            <family val="3"/>
            <charset val="128"/>
          </rPr>
          <t>既に聞き取り済みのルールは、あらかじめ入力してから各学校に配布</t>
        </r>
      </text>
    </comment>
  </commentList>
</comments>
</file>

<file path=xl/comments24.xml><?xml version="1.0" encoding="utf-8"?>
<comments xmlns="http://schemas.openxmlformats.org/spreadsheetml/2006/main">
  <authors>
    <author>笠井 聡一郎</author>
  </authors>
  <commentList>
    <comment ref="D9" authorId="0" shapeId="0">
      <text>
        <r>
          <rPr>
            <b/>
            <sz val="9"/>
            <color indexed="81"/>
            <rFont val="MS P ゴシック"/>
            <family val="3"/>
            <charset val="128"/>
          </rPr>
          <t>各校とも必要なルール概要については、あらかじめ入力しておきロックする</t>
        </r>
        <r>
          <rPr>
            <sz val="9"/>
            <color indexed="81"/>
            <rFont val="MS P ゴシック"/>
            <family val="3"/>
            <charset val="128"/>
          </rPr>
          <t xml:space="preserve">
</t>
        </r>
      </text>
    </comment>
    <comment ref="E9" authorId="0" shapeId="0">
      <text>
        <r>
          <rPr>
            <b/>
            <sz val="9"/>
            <color indexed="81"/>
            <rFont val="MS P ゴシック"/>
            <family val="3"/>
            <charset val="128"/>
          </rPr>
          <t>既に聞き取り済みのルールは、あらかじめ入力してから各学校に配布</t>
        </r>
      </text>
    </comment>
  </commentList>
</comments>
</file>

<file path=xl/comments25.xml><?xml version="1.0" encoding="utf-8"?>
<comments xmlns="http://schemas.openxmlformats.org/spreadsheetml/2006/main">
  <authors>
    <author>笠井 聡一郎</author>
  </authors>
  <commentList>
    <comment ref="D9" authorId="0" shapeId="0">
      <text>
        <r>
          <rPr>
            <b/>
            <sz val="9"/>
            <color indexed="81"/>
            <rFont val="MS P ゴシック"/>
            <family val="3"/>
            <charset val="128"/>
          </rPr>
          <t>各校とも必要なルール概要については、あらかじめ入力しておきロックする</t>
        </r>
        <r>
          <rPr>
            <sz val="9"/>
            <color indexed="81"/>
            <rFont val="MS P ゴシック"/>
            <family val="3"/>
            <charset val="128"/>
          </rPr>
          <t xml:space="preserve">
</t>
        </r>
      </text>
    </comment>
    <comment ref="E9" authorId="0" shapeId="0">
      <text>
        <r>
          <rPr>
            <b/>
            <sz val="9"/>
            <color indexed="81"/>
            <rFont val="MS P ゴシック"/>
            <family val="3"/>
            <charset val="128"/>
          </rPr>
          <t>既に聞き取り済みのルールは、あらかじめ入力してから各学校に配布</t>
        </r>
      </text>
    </comment>
  </commentList>
</comments>
</file>

<file path=xl/comments26.xml><?xml version="1.0" encoding="utf-8"?>
<comments xmlns="http://schemas.openxmlformats.org/spreadsheetml/2006/main">
  <authors>
    <author>笠井 聡一郎</author>
  </authors>
  <commentList>
    <comment ref="D9" authorId="0" shapeId="0">
      <text>
        <r>
          <rPr>
            <b/>
            <sz val="9"/>
            <color indexed="81"/>
            <rFont val="MS P ゴシック"/>
            <family val="3"/>
            <charset val="128"/>
          </rPr>
          <t>各校とも必要なルール概要については、あらかじめ入力しておきロックする</t>
        </r>
        <r>
          <rPr>
            <sz val="9"/>
            <color indexed="81"/>
            <rFont val="MS P ゴシック"/>
            <family val="3"/>
            <charset val="128"/>
          </rPr>
          <t xml:space="preserve">
</t>
        </r>
      </text>
    </comment>
    <comment ref="E9" authorId="0" shapeId="0">
      <text>
        <r>
          <rPr>
            <b/>
            <sz val="9"/>
            <color indexed="81"/>
            <rFont val="MS P ゴシック"/>
            <family val="3"/>
            <charset val="128"/>
          </rPr>
          <t>既に聞き取り済みのルールは、あらかじめ入力してから各学校に配布</t>
        </r>
      </text>
    </comment>
  </commentList>
</comments>
</file>

<file path=xl/comments27.xml><?xml version="1.0" encoding="utf-8"?>
<comments xmlns="http://schemas.openxmlformats.org/spreadsheetml/2006/main">
  <authors>
    <author>笠井 聡一郎</author>
  </authors>
  <commentList>
    <comment ref="D9" authorId="0" shapeId="0">
      <text>
        <r>
          <rPr>
            <b/>
            <sz val="9"/>
            <color indexed="81"/>
            <rFont val="MS P ゴシック"/>
            <family val="3"/>
            <charset val="128"/>
          </rPr>
          <t>各校とも必要なルール概要については、あらかじめ入力しておきロックする</t>
        </r>
        <r>
          <rPr>
            <sz val="9"/>
            <color indexed="81"/>
            <rFont val="MS P ゴシック"/>
            <family val="3"/>
            <charset val="128"/>
          </rPr>
          <t xml:space="preserve">
</t>
        </r>
      </text>
    </comment>
    <comment ref="E9" authorId="0" shapeId="0">
      <text>
        <r>
          <rPr>
            <b/>
            <sz val="9"/>
            <color indexed="81"/>
            <rFont val="MS P ゴシック"/>
            <family val="3"/>
            <charset val="128"/>
          </rPr>
          <t>既に聞き取り済みのルールは、あらかじめ入力してから各学校に配布</t>
        </r>
      </text>
    </comment>
  </commentList>
</comments>
</file>

<file path=xl/comments28.xml><?xml version="1.0" encoding="utf-8"?>
<comments xmlns="http://schemas.openxmlformats.org/spreadsheetml/2006/main">
  <authors>
    <author>笠井 聡一郎</author>
  </authors>
  <commentList>
    <comment ref="D9" authorId="0" shapeId="0">
      <text>
        <r>
          <rPr>
            <b/>
            <sz val="9"/>
            <color indexed="81"/>
            <rFont val="MS P ゴシック"/>
            <family val="3"/>
            <charset val="128"/>
          </rPr>
          <t>各校とも必要なルール概要については、あらかじめ入力しておきロックする</t>
        </r>
        <r>
          <rPr>
            <sz val="9"/>
            <color indexed="81"/>
            <rFont val="MS P ゴシック"/>
            <family val="3"/>
            <charset val="128"/>
          </rPr>
          <t xml:space="preserve">
</t>
        </r>
      </text>
    </comment>
    <comment ref="E9" authorId="0" shapeId="0">
      <text>
        <r>
          <rPr>
            <b/>
            <sz val="9"/>
            <color indexed="81"/>
            <rFont val="MS P ゴシック"/>
            <family val="3"/>
            <charset val="128"/>
          </rPr>
          <t>既に聞き取り済みのルールは、あらかじめ入力してから各学校に配布</t>
        </r>
      </text>
    </comment>
  </commentList>
</comments>
</file>

<file path=xl/comments29.xml><?xml version="1.0" encoding="utf-8"?>
<comments xmlns="http://schemas.openxmlformats.org/spreadsheetml/2006/main">
  <authors>
    <author>笠井 聡一郎</author>
  </authors>
  <commentList>
    <comment ref="D9" authorId="0" shapeId="0">
      <text>
        <r>
          <rPr>
            <b/>
            <sz val="9"/>
            <color indexed="81"/>
            <rFont val="MS P ゴシック"/>
            <family val="3"/>
            <charset val="128"/>
          </rPr>
          <t>各校とも必要なルール概要については、あらかじめ入力しておきロックする</t>
        </r>
        <r>
          <rPr>
            <sz val="9"/>
            <color indexed="81"/>
            <rFont val="MS P ゴシック"/>
            <family val="3"/>
            <charset val="128"/>
          </rPr>
          <t xml:space="preserve">
</t>
        </r>
      </text>
    </comment>
    <comment ref="E9" authorId="0" shapeId="0">
      <text>
        <r>
          <rPr>
            <b/>
            <sz val="9"/>
            <color indexed="81"/>
            <rFont val="MS P ゴシック"/>
            <family val="3"/>
            <charset val="128"/>
          </rPr>
          <t>既に聞き取り済みのルールは、あらかじめ入力してから各学校に配布</t>
        </r>
      </text>
    </comment>
  </commentList>
</comments>
</file>

<file path=xl/comments3.xml><?xml version="1.0" encoding="utf-8"?>
<comments xmlns="http://schemas.openxmlformats.org/spreadsheetml/2006/main">
  <authors>
    <author>笠井 聡一郎</author>
  </authors>
  <commentList>
    <comment ref="D9" authorId="0" shapeId="0">
      <text>
        <r>
          <rPr>
            <b/>
            <sz val="9"/>
            <color indexed="81"/>
            <rFont val="MS P ゴシック"/>
            <family val="3"/>
            <charset val="128"/>
          </rPr>
          <t>各校とも必要なルール概要については、あらかじめ入力しておきロックする</t>
        </r>
        <r>
          <rPr>
            <sz val="9"/>
            <color indexed="81"/>
            <rFont val="MS P ゴシック"/>
            <family val="3"/>
            <charset val="128"/>
          </rPr>
          <t xml:space="preserve">
</t>
        </r>
      </text>
    </comment>
    <comment ref="E9" authorId="0" shapeId="0">
      <text>
        <r>
          <rPr>
            <b/>
            <sz val="9"/>
            <color indexed="81"/>
            <rFont val="MS P ゴシック"/>
            <family val="3"/>
            <charset val="128"/>
          </rPr>
          <t>既に聞き取り済みのルールは、あらかじめ入力してから各学校に配布</t>
        </r>
      </text>
    </comment>
  </commentList>
</comments>
</file>

<file path=xl/comments30.xml><?xml version="1.0" encoding="utf-8"?>
<comments xmlns="http://schemas.openxmlformats.org/spreadsheetml/2006/main">
  <authors>
    <author>笠井 聡一郎</author>
  </authors>
  <commentList>
    <comment ref="D9" authorId="0" shapeId="0">
      <text>
        <r>
          <rPr>
            <b/>
            <sz val="9"/>
            <color indexed="81"/>
            <rFont val="MS P ゴシック"/>
            <family val="3"/>
            <charset val="128"/>
          </rPr>
          <t>各校とも必要なルール概要については、あらかじめ入力しておきロックする</t>
        </r>
        <r>
          <rPr>
            <sz val="9"/>
            <color indexed="81"/>
            <rFont val="MS P ゴシック"/>
            <family val="3"/>
            <charset val="128"/>
          </rPr>
          <t xml:space="preserve">
</t>
        </r>
      </text>
    </comment>
    <comment ref="E9" authorId="0" shapeId="0">
      <text>
        <r>
          <rPr>
            <b/>
            <sz val="9"/>
            <color indexed="81"/>
            <rFont val="MS P ゴシック"/>
            <family val="3"/>
            <charset val="128"/>
          </rPr>
          <t>既に聞き取り済みのルールは、あらかじめ入力してから各学校に配布</t>
        </r>
      </text>
    </comment>
  </commentList>
</comments>
</file>

<file path=xl/comments31.xml><?xml version="1.0" encoding="utf-8"?>
<comments xmlns="http://schemas.openxmlformats.org/spreadsheetml/2006/main">
  <authors>
    <author>笠井 聡一郎</author>
  </authors>
  <commentList>
    <comment ref="D9" authorId="0" shapeId="0">
      <text>
        <r>
          <rPr>
            <b/>
            <sz val="9"/>
            <color indexed="81"/>
            <rFont val="MS P ゴシック"/>
            <family val="3"/>
            <charset val="128"/>
          </rPr>
          <t>各校とも必要なルール概要については、あらかじめ入力しておきロックする</t>
        </r>
      </text>
    </comment>
    <comment ref="E9" authorId="0" shapeId="0">
      <text>
        <r>
          <rPr>
            <b/>
            <sz val="9"/>
            <color indexed="81"/>
            <rFont val="MS P ゴシック"/>
            <family val="3"/>
            <charset val="128"/>
          </rPr>
          <t>既に聞き取り済みのルールは、あらかじめ入力してから各学校に配布</t>
        </r>
      </text>
    </comment>
  </commentList>
</comments>
</file>

<file path=xl/comments32.xml><?xml version="1.0" encoding="utf-8"?>
<comments xmlns="http://schemas.openxmlformats.org/spreadsheetml/2006/main">
  <authors>
    <author>笠井 聡一郎</author>
  </authors>
  <commentList>
    <comment ref="D9" authorId="0" shapeId="0">
      <text>
        <r>
          <rPr>
            <b/>
            <sz val="9"/>
            <color indexed="81"/>
            <rFont val="MS P ゴシック"/>
            <family val="3"/>
            <charset val="128"/>
          </rPr>
          <t>各校とも必要なルール概要については、あらかじめ入力しておきロックする</t>
        </r>
        <r>
          <rPr>
            <sz val="9"/>
            <color indexed="81"/>
            <rFont val="MS P ゴシック"/>
            <family val="3"/>
            <charset val="128"/>
          </rPr>
          <t xml:space="preserve">
</t>
        </r>
      </text>
    </comment>
    <comment ref="E9" authorId="0" shapeId="0">
      <text>
        <r>
          <rPr>
            <b/>
            <sz val="9"/>
            <color indexed="81"/>
            <rFont val="MS P ゴシック"/>
            <family val="3"/>
            <charset val="128"/>
          </rPr>
          <t>既に聞き取り済みのルールは、あらかじめ入力してから各学校に配布</t>
        </r>
      </text>
    </comment>
  </commentList>
</comments>
</file>

<file path=xl/comments33.xml><?xml version="1.0" encoding="utf-8"?>
<comments xmlns="http://schemas.openxmlformats.org/spreadsheetml/2006/main">
  <authors>
    <author>笠井 聡一郎</author>
  </authors>
  <commentList>
    <comment ref="D9" authorId="0" shapeId="0">
      <text>
        <r>
          <rPr>
            <b/>
            <sz val="9"/>
            <color indexed="81"/>
            <rFont val="MS P ゴシック"/>
            <family val="3"/>
            <charset val="128"/>
          </rPr>
          <t>各校とも必要なルール概要については、あらかじめ入力しておきロックする</t>
        </r>
        <r>
          <rPr>
            <sz val="9"/>
            <color indexed="81"/>
            <rFont val="MS P ゴシック"/>
            <family val="3"/>
            <charset val="128"/>
          </rPr>
          <t xml:space="preserve">
</t>
        </r>
      </text>
    </comment>
    <comment ref="E9" authorId="0" shapeId="0">
      <text>
        <r>
          <rPr>
            <b/>
            <sz val="9"/>
            <color indexed="81"/>
            <rFont val="MS P ゴシック"/>
            <family val="3"/>
            <charset val="128"/>
          </rPr>
          <t>既に聞き取り済みのルールは、あらかじめ入力してから各学校に配布</t>
        </r>
      </text>
    </comment>
  </commentList>
</comments>
</file>

<file path=xl/comments34.xml><?xml version="1.0" encoding="utf-8"?>
<comments xmlns="http://schemas.openxmlformats.org/spreadsheetml/2006/main">
  <authors>
    <author>笠井 聡一郎</author>
  </authors>
  <commentList>
    <comment ref="D9" authorId="0" shapeId="0">
      <text>
        <r>
          <rPr>
            <b/>
            <sz val="9"/>
            <color indexed="81"/>
            <rFont val="MS P ゴシック"/>
            <family val="3"/>
            <charset val="128"/>
          </rPr>
          <t>各校とも必要なルール概要については、あらかじめ入力しておきロックする</t>
        </r>
        <r>
          <rPr>
            <sz val="9"/>
            <color indexed="81"/>
            <rFont val="MS P ゴシック"/>
            <family val="3"/>
            <charset val="128"/>
          </rPr>
          <t xml:space="preserve">
</t>
        </r>
      </text>
    </comment>
    <comment ref="E9" authorId="0" shapeId="0">
      <text>
        <r>
          <rPr>
            <b/>
            <sz val="9"/>
            <color indexed="81"/>
            <rFont val="MS P ゴシック"/>
            <family val="3"/>
            <charset val="128"/>
          </rPr>
          <t>既に聞き取り済みのルールは、あらかじめ入力してから各学校に配布</t>
        </r>
      </text>
    </comment>
  </commentList>
</comments>
</file>

<file path=xl/comments35.xml><?xml version="1.0" encoding="utf-8"?>
<comments xmlns="http://schemas.openxmlformats.org/spreadsheetml/2006/main">
  <authors>
    <author>笠井 聡一郎</author>
  </authors>
  <commentList>
    <comment ref="D9" authorId="0" shapeId="0">
      <text>
        <r>
          <rPr>
            <b/>
            <sz val="9"/>
            <color indexed="81"/>
            <rFont val="MS P ゴシック"/>
            <family val="3"/>
            <charset val="128"/>
          </rPr>
          <t>各校とも必要なルール概要については、あらかじめ入力しておきロックする</t>
        </r>
        <r>
          <rPr>
            <sz val="9"/>
            <color indexed="81"/>
            <rFont val="MS P ゴシック"/>
            <family val="3"/>
            <charset val="128"/>
          </rPr>
          <t xml:space="preserve">
</t>
        </r>
      </text>
    </comment>
    <comment ref="E9" authorId="0" shapeId="0">
      <text>
        <r>
          <rPr>
            <b/>
            <sz val="9"/>
            <color indexed="81"/>
            <rFont val="MS P ゴシック"/>
            <family val="3"/>
            <charset val="128"/>
          </rPr>
          <t>既に聞き取り済みのルールは、あらかじめ入力してから各学校に配布</t>
        </r>
      </text>
    </comment>
  </commentList>
</comments>
</file>

<file path=xl/comments36.xml><?xml version="1.0" encoding="utf-8"?>
<comments xmlns="http://schemas.openxmlformats.org/spreadsheetml/2006/main">
  <authors>
    <author>笠井 聡一郎</author>
  </authors>
  <commentList>
    <comment ref="D9" authorId="0" shapeId="0">
      <text>
        <r>
          <rPr>
            <b/>
            <sz val="9"/>
            <color indexed="81"/>
            <rFont val="MS P ゴシック"/>
            <family val="3"/>
            <charset val="128"/>
          </rPr>
          <t>各校とも必要なルール概要については、あらかじめ入力しておきロックする</t>
        </r>
        <r>
          <rPr>
            <sz val="9"/>
            <color indexed="81"/>
            <rFont val="MS P ゴシック"/>
            <family val="3"/>
            <charset val="128"/>
          </rPr>
          <t xml:space="preserve">
</t>
        </r>
      </text>
    </comment>
    <comment ref="E9" authorId="0" shapeId="0">
      <text>
        <r>
          <rPr>
            <b/>
            <sz val="9"/>
            <color indexed="81"/>
            <rFont val="MS P ゴシック"/>
            <family val="3"/>
            <charset val="128"/>
          </rPr>
          <t>既に聞き取り済みのルールは、あらかじめ入力してから各学校に配布</t>
        </r>
      </text>
    </comment>
  </commentList>
</comments>
</file>

<file path=xl/comments37.xml><?xml version="1.0" encoding="utf-8"?>
<comments xmlns="http://schemas.openxmlformats.org/spreadsheetml/2006/main">
  <authors>
    <author>笠井 聡一郎</author>
  </authors>
  <commentList>
    <comment ref="D9" authorId="0" shapeId="0">
      <text>
        <r>
          <rPr>
            <b/>
            <sz val="9"/>
            <color indexed="81"/>
            <rFont val="MS P ゴシック"/>
            <family val="3"/>
            <charset val="128"/>
          </rPr>
          <t>各校とも必要なルール概要については、あらかじめ入力しておきロックする</t>
        </r>
        <r>
          <rPr>
            <sz val="9"/>
            <color indexed="81"/>
            <rFont val="MS P ゴシック"/>
            <family val="3"/>
            <charset val="128"/>
          </rPr>
          <t xml:space="preserve">
</t>
        </r>
      </text>
    </comment>
    <comment ref="E9" authorId="0" shapeId="0">
      <text>
        <r>
          <rPr>
            <b/>
            <sz val="9"/>
            <color indexed="81"/>
            <rFont val="MS P ゴシック"/>
            <family val="3"/>
            <charset val="128"/>
          </rPr>
          <t>既に聞き取り済みのルールは、あらかじめ入力してから各学校に配布</t>
        </r>
      </text>
    </comment>
    <comment ref="D10" authorId="0" shapeId="0">
      <text>
        <r>
          <rPr>
            <b/>
            <sz val="9"/>
            <color indexed="81"/>
            <rFont val="MS P ゴシック"/>
            <family val="3"/>
            <charset val="128"/>
          </rPr>
          <t>各校とも必要なルール概要については、あらかじめ入力しておきロックする</t>
        </r>
        <r>
          <rPr>
            <sz val="9"/>
            <color indexed="81"/>
            <rFont val="MS P ゴシック"/>
            <family val="3"/>
            <charset val="128"/>
          </rPr>
          <t xml:space="preserve">
</t>
        </r>
      </text>
    </comment>
    <comment ref="E10" authorId="0" shapeId="0">
      <text>
        <r>
          <rPr>
            <b/>
            <sz val="9"/>
            <color indexed="81"/>
            <rFont val="MS P ゴシック"/>
            <family val="3"/>
            <charset val="128"/>
          </rPr>
          <t>既に聞き取り済みのルールは、あらかじめ入力してから各学校に配布</t>
        </r>
      </text>
    </comment>
  </commentList>
</comments>
</file>

<file path=xl/comments38.xml><?xml version="1.0" encoding="utf-8"?>
<comments xmlns="http://schemas.openxmlformats.org/spreadsheetml/2006/main">
  <authors>
    <author>笠井 聡一郎</author>
  </authors>
  <commentList>
    <comment ref="D9" authorId="0" shapeId="0">
      <text>
        <r>
          <rPr>
            <b/>
            <sz val="9"/>
            <color indexed="81"/>
            <rFont val="MS P ゴシック"/>
            <family val="3"/>
            <charset val="128"/>
          </rPr>
          <t>各校とも必要なルール概要については、あらかじめ入力しておきロックする</t>
        </r>
        <r>
          <rPr>
            <sz val="9"/>
            <color indexed="81"/>
            <rFont val="MS P ゴシック"/>
            <family val="3"/>
            <charset val="128"/>
          </rPr>
          <t xml:space="preserve">
</t>
        </r>
      </text>
    </comment>
    <comment ref="E9" authorId="0" shapeId="0">
      <text>
        <r>
          <rPr>
            <b/>
            <sz val="9"/>
            <color indexed="81"/>
            <rFont val="MS P ゴシック"/>
            <family val="3"/>
            <charset val="128"/>
          </rPr>
          <t>既に聞き取り済みのルールは、あらかじめ入力してから各学校に配布</t>
        </r>
      </text>
    </comment>
    <comment ref="D10" authorId="0" shapeId="0">
      <text>
        <r>
          <rPr>
            <b/>
            <sz val="9"/>
            <color indexed="81"/>
            <rFont val="MS P ゴシック"/>
            <family val="3"/>
            <charset val="128"/>
          </rPr>
          <t>各校とも必要なルール概要については、あらかじめ入力しておきロックする</t>
        </r>
        <r>
          <rPr>
            <sz val="9"/>
            <color indexed="81"/>
            <rFont val="MS P ゴシック"/>
            <family val="3"/>
            <charset val="128"/>
          </rPr>
          <t xml:space="preserve">
</t>
        </r>
      </text>
    </comment>
    <comment ref="E10" authorId="0" shapeId="0">
      <text>
        <r>
          <rPr>
            <b/>
            <sz val="9"/>
            <color indexed="81"/>
            <rFont val="MS P ゴシック"/>
            <family val="3"/>
            <charset val="128"/>
          </rPr>
          <t>既に聞き取り済みのルールは、あらかじめ入力してから各学校に配布</t>
        </r>
      </text>
    </comment>
  </commentList>
</comments>
</file>

<file path=xl/comments39.xml><?xml version="1.0" encoding="utf-8"?>
<comments xmlns="http://schemas.openxmlformats.org/spreadsheetml/2006/main">
  <authors>
    <author>笠井 聡一郎</author>
  </authors>
  <commentList>
    <comment ref="D5" authorId="0" shapeId="0">
      <text>
        <r>
          <rPr>
            <b/>
            <sz val="9"/>
            <color indexed="81"/>
            <rFont val="MS P ゴシック"/>
            <family val="3"/>
            <charset val="128"/>
          </rPr>
          <t>手打ちする
ここだけ保護かけていない</t>
        </r>
      </text>
    </comment>
    <comment ref="E6" authorId="0" shapeId="0">
      <text>
        <r>
          <rPr>
            <b/>
            <sz val="9"/>
            <color indexed="81"/>
            <rFont val="MS P ゴシック"/>
            <family val="3"/>
            <charset val="128"/>
          </rPr>
          <t>桜塚小以下は、シートを追加した時点で、E～X列の「01克明」を「2桁学校番号＋学校名」に置き換えリンクを確立させる</t>
        </r>
        <r>
          <rPr>
            <sz val="9"/>
            <color indexed="81"/>
            <rFont val="MS P ゴシック"/>
            <family val="3"/>
            <charset val="128"/>
          </rPr>
          <t xml:space="preserve">
</t>
        </r>
      </text>
    </comment>
  </commentList>
</comments>
</file>

<file path=xl/comments4.xml><?xml version="1.0" encoding="utf-8"?>
<comments xmlns="http://schemas.openxmlformats.org/spreadsheetml/2006/main">
  <authors>
    <author>笠井 聡一郎</author>
  </authors>
  <commentList>
    <comment ref="D9" authorId="0" shapeId="0">
      <text>
        <r>
          <rPr>
            <b/>
            <sz val="9"/>
            <color indexed="81"/>
            <rFont val="MS P ゴシック"/>
            <family val="3"/>
            <charset val="128"/>
          </rPr>
          <t>各校とも必要なルール概要については、あらかじめ入力しておきロックする</t>
        </r>
        <r>
          <rPr>
            <sz val="9"/>
            <color indexed="81"/>
            <rFont val="MS P ゴシック"/>
            <family val="3"/>
            <charset val="128"/>
          </rPr>
          <t xml:space="preserve">
</t>
        </r>
      </text>
    </comment>
    <comment ref="E9" authorId="0" shapeId="0">
      <text>
        <r>
          <rPr>
            <b/>
            <sz val="9"/>
            <color indexed="81"/>
            <rFont val="MS P ゴシック"/>
            <family val="3"/>
            <charset val="128"/>
          </rPr>
          <t>既に聞き取り済みのルールは、あらかじめ入力してから各学校に配布</t>
        </r>
      </text>
    </comment>
  </commentList>
</comments>
</file>

<file path=xl/comments5.xml><?xml version="1.0" encoding="utf-8"?>
<comments xmlns="http://schemas.openxmlformats.org/spreadsheetml/2006/main">
  <authors>
    <author>笠井 聡一郎</author>
  </authors>
  <commentList>
    <comment ref="D9" authorId="0" shapeId="0">
      <text>
        <r>
          <rPr>
            <b/>
            <sz val="9"/>
            <color indexed="81"/>
            <rFont val="MS P ゴシック"/>
            <family val="3"/>
            <charset val="128"/>
          </rPr>
          <t>各校とも必要なルール概要については、あらかじめ入力しておきロックする</t>
        </r>
        <r>
          <rPr>
            <sz val="9"/>
            <color indexed="81"/>
            <rFont val="MS P ゴシック"/>
            <family val="3"/>
            <charset val="128"/>
          </rPr>
          <t xml:space="preserve">
</t>
        </r>
      </text>
    </comment>
    <comment ref="E9" authorId="0" shapeId="0">
      <text>
        <r>
          <rPr>
            <b/>
            <sz val="9"/>
            <color indexed="81"/>
            <rFont val="MS P ゴシック"/>
            <family val="3"/>
            <charset val="128"/>
          </rPr>
          <t>既に聞き取り済みのルールは、あらかじめ入力してから各学校に配布</t>
        </r>
      </text>
    </comment>
  </commentList>
</comments>
</file>

<file path=xl/comments6.xml><?xml version="1.0" encoding="utf-8"?>
<comments xmlns="http://schemas.openxmlformats.org/spreadsheetml/2006/main">
  <authors>
    <author>笠井 聡一郎</author>
  </authors>
  <commentList>
    <comment ref="D9" authorId="0" shapeId="0">
      <text>
        <r>
          <rPr>
            <b/>
            <sz val="9"/>
            <color indexed="81"/>
            <rFont val="MS P ゴシック"/>
            <family val="3"/>
            <charset val="128"/>
          </rPr>
          <t>各校とも必要なルール概要については、あらかじめ入力しておきロックする</t>
        </r>
        <r>
          <rPr>
            <sz val="9"/>
            <color indexed="81"/>
            <rFont val="MS P ゴシック"/>
            <family val="3"/>
            <charset val="128"/>
          </rPr>
          <t xml:space="preserve">
</t>
        </r>
      </text>
    </comment>
    <comment ref="E9" authorId="0" shapeId="0">
      <text>
        <r>
          <rPr>
            <b/>
            <sz val="9"/>
            <color indexed="81"/>
            <rFont val="MS P ゴシック"/>
            <family val="3"/>
            <charset val="128"/>
          </rPr>
          <t>既に聞き取り済みのルールは、あらかじめ入力してから各学校に配布</t>
        </r>
      </text>
    </comment>
  </commentList>
</comments>
</file>

<file path=xl/comments7.xml><?xml version="1.0" encoding="utf-8"?>
<comments xmlns="http://schemas.openxmlformats.org/spreadsheetml/2006/main">
  <authors>
    <author>笠井 聡一郎</author>
  </authors>
  <commentList>
    <comment ref="D9" authorId="0" shapeId="0">
      <text>
        <r>
          <rPr>
            <b/>
            <sz val="9"/>
            <color indexed="81"/>
            <rFont val="MS P ゴシック"/>
            <family val="3"/>
            <charset val="128"/>
          </rPr>
          <t>各校とも必要なルール概要については、あらかじめ入力しておきロックする</t>
        </r>
        <r>
          <rPr>
            <sz val="9"/>
            <color indexed="81"/>
            <rFont val="MS P ゴシック"/>
            <family val="3"/>
            <charset val="128"/>
          </rPr>
          <t xml:space="preserve">
</t>
        </r>
      </text>
    </comment>
    <comment ref="E9" authorId="0" shapeId="0">
      <text>
        <r>
          <rPr>
            <b/>
            <sz val="9"/>
            <color indexed="81"/>
            <rFont val="MS P ゴシック"/>
            <family val="3"/>
            <charset val="128"/>
          </rPr>
          <t>既に聞き取り済みのルールは、あらかじめ入力してから各学校に配布</t>
        </r>
      </text>
    </comment>
  </commentList>
</comments>
</file>

<file path=xl/comments8.xml><?xml version="1.0" encoding="utf-8"?>
<comments xmlns="http://schemas.openxmlformats.org/spreadsheetml/2006/main">
  <authors>
    <author>笠井 聡一郎</author>
  </authors>
  <commentList>
    <comment ref="D9" authorId="0" shapeId="0">
      <text>
        <r>
          <rPr>
            <b/>
            <sz val="9"/>
            <color indexed="81"/>
            <rFont val="MS P ゴシック"/>
            <family val="3"/>
            <charset val="128"/>
          </rPr>
          <t>各校とも必要なルール概要については、あらかじめ入力しておきロックする</t>
        </r>
        <r>
          <rPr>
            <sz val="9"/>
            <color indexed="81"/>
            <rFont val="MS P ゴシック"/>
            <family val="3"/>
            <charset val="128"/>
          </rPr>
          <t xml:space="preserve">
</t>
        </r>
      </text>
    </comment>
    <comment ref="E9" authorId="0" shapeId="0">
      <text>
        <r>
          <rPr>
            <b/>
            <sz val="9"/>
            <color indexed="81"/>
            <rFont val="MS P ゴシック"/>
            <family val="3"/>
            <charset val="128"/>
          </rPr>
          <t>既に聞き取り済みのルールは、あらかじめ入力してから各学校に配布</t>
        </r>
      </text>
    </comment>
  </commentList>
</comments>
</file>

<file path=xl/comments9.xml><?xml version="1.0" encoding="utf-8"?>
<comments xmlns="http://schemas.openxmlformats.org/spreadsheetml/2006/main">
  <authors>
    <author>笠井 聡一郎</author>
  </authors>
  <commentList>
    <comment ref="D9" authorId="0" shapeId="0">
      <text>
        <r>
          <rPr>
            <b/>
            <sz val="9"/>
            <color indexed="81"/>
            <rFont val="MS P ゴシック"/>
            <family val="3"/>
            <charset val="128"/>
          </rPr>
          <t>各校とも必要なルール概要については、あらかじめ入力しておきロックする</t>
        </r>
        <r>
          <rPr>
            <sz val="9"/>
            <color indexed="81"/>
            <rFont val="MS P ゴシック"/>
            <family val="3"/>
            <charset val="128"/>
          </rPr>
          <t xml:space="preserve">
</t>
        </r>
      </text>
    </comment>
    <comment ref="E9" authorId="0" shapeId="0">
      <text>
        <r>
          <rPr>
            <b/>
            <sz val="9"/>
            <color indexed="81"/>
            <rFont val="MS P ゴシック"/>
            <family val="3"/>
            <charset val="128"/>
          </rPr>
          <t>既に聞き取り済みのルールは、あらかじめ入力してから各学校に配布</t>
        </r>
      </text>
    </comment>
  </commentList>
</comments>
</file>

<file path=xl/sharedStrings.xml><?xml version="1.0" encoding="utf-8"?>
<sst xmlns="http://schemas.openxmlformats.org/spreadsheetml/2006/main" count="1090" uniqueCount="305">
  <si>
    <t>庄内さくら学園</t>
    <rPh sb="0" eb="2">
      <t>ショウナイ</t>
    </rPh>
    <rPh sb="5" eb="7">
      <t>ガクエン</t>
    </rPh>
    <phoneticPr fontId="1"/>
  </si>
  <si>
    <t>見守り員</t>
    <rPh sb="0" eb="2">
      <t>ミマモ</t>
    </rPh>
    <rPh sb="3" eb="4">
      <t>イン</t>
    </rPh>
    <phoneticPr fontId="1"/>
  </si>
  <si>
    <t>TEL</t>
    <phoneticPr fontId="1"/>
  </si>
  <si>
    <t>すべての学校での共通ルール</t>
    <rPh sb="4" eb="6">
      <t>がっこう</t>
    </rPh>
    <rPh sb="8" eb="10">
      <t>きょうつう</t>
    </rPh>
    <phoneticPr fontId="10" type="Hiragana"/>
  </si>
  <si>
    <t>でのルール</t>
    <phoneticPr fontId="10" type="Hiragana"/>
  </si>
  <si>
    <t>※ 学校と相談のうえ決めています</t>
    <rPh sb="2" eb="4">
      <t>がっこう</t>
    </rPh>
    <rPh sb="5" eb="7">
      <t>そうだん</t>
    </rPh>
    <rPh sb="10" eb="11">
      <t>き</t>
    </rPh>
    <phoneticPr fontId="10" type="Hiragana"/>
  </si>
  <si>
    <t>学校番号</t>
    <rPh sb="0" eb="4">
      <t>がっこうばんごう</t>
    </rPh>
    <phoneticPr fontId="10" type="Hiragana"/>
  </si>
  <si>
    <t>学校番号</t>
    <rPh sb="0" eb="4">
      <t>ガッコウバンゴウ</t>
    </rPh>
    <phoneticPr fontId="1"/>
  </si>
  <si>
    <t>学校名</t>
    <rPh sb="0" eb="3">
      <t>ガッコウメイ</t>
    </rPh>
    <phoneticPr fontId="1"/>
  </si>
  <si>
    <t>克明小学校</t>
    <rPh sb="0" eb="2">
      <t>コクメイ</t>
    </rPh>
    <rPh sb="2" eb="5">
      <t>ショウガッコウ</t>
    </rPh>
    <phoneticPr fontId="1"/>
  </si>
  <si>
    <t>桜塚小学校</t>
    <rPh sb="0" eb="2">
      <t>サクラヅカ</t>
    </rPh>
    <rPh sb="2" eb="5">
      <t>ショウガッコウ</t>
    </rPh>
    <phoneticPr fontId="1"/>
  </si>
  <si>
    <t>大池小学校</t>
    <rPh sb="0" eb="2">
      <t>オオイケ</t>
    </rPh>
    <phoneticPr fontId="1"/>
  </si>
  <si>
    <t>蛍池小学校</t>
    <rPh sb="0" eb="2">
      <t>ホタルガイケ</t>
    </rPh>
    <phoneticPr fontId="1"/>
  </si>
  <si>
    <t>桜井谷小学校</t>
    <rPh sb="0" eb="3">
      <t>サクライダニ</t>
    </rPh>
    <phoneticPr fontId="1"/>
  </si>
  <si>
    <t>熊野田小学校</t>
    <rPh sb="0" eb="3">
      <t>クマノダ</t>
    </rPh>
    <phoneticPr fontId="1"/>
  </si>
  <si>
    <t>中豊島小学校</t>
    <rPh sb="0" eb="3">
      <t>ナカテシマ</t>
    </rPh>
    <phoneticPr fontId="1"/>
  </si>
  <si>
    <t>豊島小学校</t>
    <rPh sb="0" eb="2">
      <t>テシマ</t>
    </rPh>
    <phoneticPr fontId="1"/>
  </si>
  <si>
    <t>原田小学校</t>
    <rPh sb="0" eb="2">
      <t>ハラダ</t>
    </rPh>
    <phoneticPr fontId="1"/>
  </si>
  <si>
    <t>小曽根小学校</t>
    <rPh sb="0" eb="3">
      <t>オゾネ</t>
    </rPh>
    <phoneticPr fontId="1"/>
  </si>
  <si>
    <t>豊南小学校</t>
    <rPh sb="0" eb="2">
      <t>ホウナン</t>
    </rPh>
    <phoneticPr fontId="1"/>
  </si>
  <si>
    <t>上野小学校</t>
    <rPh sb="0" eb="2">
      <t>ウエノ</t>
    </rPh>
    <phoneticPr fontId="1"/>
  </si>
  <si>
    <t>南桜塚小学校</t>
    <rPh sb="0" eb="3">
      <t>ミナミサクラヅカ</t>
    </rPh>
    <phoneticPr fontId="1"/>
  </si>
  <si>
    <t>新田小学校</t>
    <rPh sb="0" eb="2">
      <t>シンデン</t>
    </rPh>
    <phoneticPr fontId="1"/>
  </si>
  <si>
    <t>庄内南小学校</t>
    <rPh sb="0" eb="3">
      <t>ショウナイミナミ</t>
    </rPh>
    <phoneticPr fontId="1"/>
  </si>
  <si>
    <t>庄内西小学校</t>
    <rPh sb="0" eb="3">
      <t>ショウナイニシ</t>
    </rPh>
    <phoneticPr fontId="1"/>
  </si>
  <si>
    <t>千成小学校</t>
    <rPh sb="0" eb="2">
      <t>センナリ</t>
    </rPh>
    <phoneticPr fontId="1"/>
  </si>
  <si>
    <t>北丘小学校</t>
    <rPh sb="0" eb="2">
      <t>キタオカ</t>
    </rPh>
    <phoneticPr fontId="1"/>
  </si>
  <si>
    <t>東丘小学校</t>
    <rPh sb="0" eb="2">
      <t>ヒガシオカ</t>
    </rPh>
    <phoneticPr fontId="1"/>
  </si>
  <si>
    <t>東豊中小学校</t>
    <rPh sb="0" eb="3">
      <t>ヒガシトヨナカ</t>
    </rPh>
    <phoneticPr fontId="1"/>
  </si>
  <si>
    <t>豊島西小学校</t>
    <rPh sb="0" eb="3">
      <t>テシマニシ</t>
    </rPh>
    <phoneticPr fontId="1"/>
  </si>
  <si>
    <t>西丘小学校</t>
    <rPh sb="0" eb="2">
      <t>ニシオカ</t>
    </rPh>
    <phoneticPr fontId="1"/>
  </si>
  <si>
    <t>高川小学校</t>
    <rPh sb="0" eb="2">
      <t>タカガワ</t>
    </rPh>
    <phoneticPr fontId="1"/>
  </si>
  <si>
    <t>刀根山小学校</t>
    <rPh sb="0" eb="3">
      <t>トネヤマ</t>
    </rPh>
    <phoneticPr fontId="1"/>
  </si>
  <si>
    <t>南丘小学校</t>
    <rPh sb="0" eb="2">
      <t>ミナミオカ</t>
    </rPh>
    <phoneticPr fontId="1"/>
  </si>
  <si>
    <t>豊島北小学校</t>
    <rPh sb="0" eb="3">
      <t>テシマキタ</t>
    </rPh>
    <phoneticPr fontId="1"/>
  </si>
  <si>
    <t>泉丘小学校</t>
    <rPh sb="0" eb="2">
      <t>イズミオカ</t>
    </rPh>
    <phoneticPr fontId="1"/>
  </si>
  <si>
    <t>少路小学校</t>
    <rPh sb="0" eb="2">
      <t>ショウジ</t>
    </rPh>
    <phoneticPr fontId="1"/>
  </si>
  <si>
    <t>野畑小学校</t>
    <rPh sb="0" eb="2">
      <t>ノバタケ</t>
    </rPh>
    <phoneticPr fontId="1"/>
  </si>
  <si>
    <t>東豊台小学校</t>
    <rPh sb="0" eb="1">
      <t>トウ</t>
    </rPh>
    <rPh sb="1" eb="2">
      <t>ホウ</t>
    </rPh>
    <rPh sb="2" eb="3">
      <t>ダイ</t>
    </rPh>
    <phoneticPr fontId="1"/>
  </si>
  <si>
    <t>箕輪小学校</t>
    <rPh sb="0" eb="2">
      <t>ミノワ</t>
    </rPh>
    <phoneticPr fontId="1"/>
  </si>
  <si>
    <t>北条小学校</t>
    <rPh sb="0" eb="2">
      <t>キタジョウ</t>
    </rPh>
    <phoneticPr fontId="1"/>
  </si>
  <si>
    <t>寺内小学校</t>
    <rPh sb="0" eb="2">
      <t>テラウチ</t>
    </rPh>
    <phoneticPr fontId="1"/>
  </si>
  <si>
    <t>緑地小学校</t>
    <rPh sb="0" eb="2">
      <t>リョクチ</t>
    </rPh>
    <phoneticPr fontId="1"/>
  </si>
  <si>
    <t>桜井谷東小学校</t>
    <rPh sb="0" eb="4">
      <t>サクライダニヒガシ</t>
    </rPh>
    <phoneticPr fontId="1"/>
  </si>
  <si>
    <t>東泉丘小学校</t>
    <rPh sb="0" eb="3">
      <t>ヒガシイズミオカ</t>
    </rPh>
    <phoneticPr fontId="1"/>
  </si>
  <si>
    <t>北緑丘小学校</t>
    <rPh sb="0" eb="3">
      <t>キタミドリオカ</t>
    </rPh>
    <phoneticPr fontId="1"/>
  </si>
  <si>
    <t>新田南小学校</t>
    <rPh sb="0" eb="3">
      <t>シンデンミナミ</t>
    </rPh>
    <phoneticPr fontId="1"/>
  </si>
  <si>
    <t>電話番号</t>
    <rPh sb="0" eb="4">
      <t>デンワバンゴウ</t>
    </rPh>
    <phoneticPr fontId="1"/>
  </si>
  <si>
    <t>101-0000-0014</t>
  </si>
  <si>
    <t>101-0000-0015</t>
  </si>
  <si>
    <t>101-0000-0016</t>
  </si>
  <si>
    <t>ルール1</t>
    <phoneticPr fontId="1"/>
  </si>
  <si>
    <t>ルール1詳細</t>
    <rPh sb="4" eb="6">
      <t>ショウサイ</t>
    </rPh>
    <phoneticPr fontId="1"/>
  </si>
  <si>
    <t>ルール2</t>
  </si>
  <si>
    <t>ルール2詳細</t>
    <rPh sb="4" eb="6">
      <t>ショウサイ</t>
    </rPh>
    <phoneticPr fontId="1"/>
  </si>
  <si>
    <t>ルール3</t>
  </si>
  <si>
    <t>ルール3詳細</t>
    <rPh sb="4" eb="6">
      <t>ショウサイ</t>
    </rPh>
    <phoneticPr fontId="1"/>
  </si>
  <si>
    <t>ルール4</t>
  </si>
  <si>
    <t>ルール4詳細</t>
    <rPh sb="4" eb="6">
      <t>ショウサイ</t>
    </rPh>
    <phoneticPr fontId="1"/>
  </si>
  <si>
    <t>ルール5</t>
  </si>
  <si>
    <t>ルール5詳細</t>
    <rPh sb="4" eb="6">
      <t>ショウサイ</t>
    </rPh>
    <phoneticPr fontId="1"/>
  </si>
  <si>
    <t>ルール6</t>
  </si>
  <si>
    <t>ルール6詳細</t>
    <rPh sb="4" eb="6">
      <t>ショウサイ</t>
    </rPh>
    <phoneticPr fontId="1"/>
  </si>
  <si>
    <t>ルール7</t>
  </si>
  <si>
    <t>ルール7詳細</t>
    <rPh sb="4" eb="6">
      <t>ショウサイ</t>
    </rPh>
    <phoneticPr fontId="1"/>
  </si>
  <si>
    <t>ルール8</t>
  </si>
  <si>
    <t>ルール8詳細</t>
    <rPh sb="4" eb="6">
      <t>ショウサイ</t>
    </rPh>
    <phoneticPr fontId="1"/>
  </si>
  <si>
    <t>ルール9</t>
  </si>
  <si>
    <t>ルール9詳細</t>
    <rPh sb="4" eb="6">
      <t>ショウサイ</t>
    </rPh>
    <phoneticPr fontId="1"/>
  </si>
  <si>
    <t>ルール10</t>
  </si>
  <si>
    <t>ルール10詳細</t>
    <rPh sb="5" eb="7">
      <t>ショウサイ</t>
    </rPh>
    <phoneticPr fontId="1"/>
  </si>
  <si>
    <t>（令和8年度）</t>
    <rPh sb="1" eb="3">
      <t>レイワ</t>
    </rPh>
    <rPh sb="4" eb="6">
      <t>ネンド</t>
    </rPh>
    <phoneticPr fontId="1"/>
  </si>
  <si>
    <t>概要</t>
    <rPh sb="0" eb="2">
      <t>ガイヨウ</t>
    </rPh>
    <phoneticPr fontId="1"/>
  </si>
  <si>
    <t>詳細</t>
    <rPh sb="0" eb="2">
      <t>ショウサイ</t>
    </rPh>
    <phoneticPr fontId="1"/>
  </si>
  <si>
    <t>雨の日は、運動場ではなく体育館で行います。</t>
    <rPh sb="0" eb="1">
      <t>アメ</t>
    </rPh>
    <rPh sb="2" eb="3">
      <t>ヒ</t>
    </rPh>
    <rPh sb="5" eb="8">
      <t>ウンドウジョウ</t>
    </rPh>
    <rPh sb="12" eb="15">
      <t>タイイクカン</t>
    </rPh>
    <rPh sb="16" eb="17">
      <t>オコナ</t>
    </rPh>
    <phoneticPr fontId="1"/>
  </si>
  <si>
    <t>雨の日の場所</t>
    <rPh sb="0" eb="1">
      <t>アメ</t>
    </rPh>
    <rPh sb="2" eb="3">
      <t>ヒ</t>
    </rPh>
    <rPh sb="4" eb="6">
      <t>バショ</t>
    </rPh>
    <phoneticPr fontId="1"/>
  </si>
  <si>
    <t>ルール2</t>
    <phoneticPr fontId="1"/>
  </si>
  <si>
    <t>校庭開放ルール確認シート</t>
    <rPh sb="0" eb="2">
      <t>コウテイ</t>
    </rPh>
    <rPh sb="2" eb="4">
      <t>カイホウ</t>
    </rPh>
    <rPh sb="7" eb="9">
      <t>カクニン</t>
    </rPh>
    <phoneticPr fontId="1"/>
  </si>
  <si>
    <r>
      <t>令和8年度</t>
    </r>
    <r>
      <rPr>
        <sz val="14"/>
        <color theme="1"/>
        <rFont val="HG丸ｺﾞｼｯｸM-PRO"/>
        <family val="3"/>
        <charset val="128"/>
      </rPr>
      <t>（2026年度）</t>
    </r>
    <rPh sb="0" eb="2">
      <t>レイワ</t>
    </rPh>
    <rPh sb="3" eb="5">
      <t>ネンド</t>
    </rPh>
    <rPh sb="10" eb="12">
      <t>ネンド</t>
    </rPh>
    <phoneticPr fontId="1"/>
  </si>
  <si>
    <t>雨の日は、運動場ではなく多目的室で行います。</t>
    <rPh sb="0" eb="1">
      <t>アメ</t>
    </rPh>
    <rPh sb="2" eb="3">
      <t>ヒ</t>
    </rPh>
    <rPh sb="5" eb="8">
      <t>ウンドウジョウ</t>
    </rPh>
    <rPh sb="12" eb="16">
      <t>タモクテキシツ</t>
    </rPh>
    <rPh sb="17" eb="18">
      <t>オコナ</t>
    </rPh>
    <phoneticPr fontId="1"/>
  </si>
  <si>
    <t>屋内での過ごし方</t>
    <rPh sb="0" eb="2">
      <t>オクナイ</t>
    </rPh>
    <rPh sb="4" eb="5">
      <t>ス</t>
    </rPh>
    <rPh sb="7" eb="8">
      <t>カタ</t>
    </rPh>
    <phoneticPr fontId="1"/>
  </si>
  <si>
    <t>ボードゲームやトランプ、折り紙、読書などの室内遊びができます。</t>
    <rPh sb="12" eb="13">
      <t>オ</t>
    </rPh>
    <rPh sb="14" eb="15">
      <t>ガミ</t>
    </rPh>
    <rPh sb="16" eb="18">
      <t>ドクショ</t>
    </rPh>
    <rPh sb="21" eb="23">
      <t>シツナイ</t>
    </rPh>
    <rPh sb="23" eb="24">
      <t>アソ</t>
    </rPh>
    <phoneticPr fontId="1"/>
  </si>
  <si>
    <t>授業後から参加まで</t>
    <rPh sb="0" eb="2">
      <t>ジュギョウ</t>
    </rPh>
    <rPh sb="2" eb="3">
      <t>アト</t>
    </rPh>
    <rPh sb="5" eb="7">
      <t>サンカ</t>
    </rPh>
    <phoneticPr fontId="1"/>
  </si>
  <si>
    <t>短縮授業のときは一度お家に帰ってから参加しましょう。</t>
    <rPh sb="0" eb="2">
      <t>タンシュク</t>
    </rPh>
    <rPh sb="2" eb="4">
      <t>ジュギョウ</t>
    </rPh>
    <rPh sb="8" eb="10">
      <t>イチド</t>
    </rPh>
    <rPh sb="11" eb="12">
      <t>ウチ</t>
    </rPh>
    <rPh sb="13" eb="14">
      <t>カエ</t>
    </rPh>
    <rPh sb="18" eb="20">
      <t>サンカ</t>
    </rPh>
    <phoneticPr fontId="1"/>
  </si>
  <si>
    <t>6時間目までの学年は、授業後、そのまま参加できます。</t>
    <rPh sb="1" eb="4">
      <t>ジカンメ</t>
    </rPh>
    <rPh sb="7" eb="9">
      <t>ガクネン</t>
    </rPh>
    <rPh sb="11" eb="14">
      <t>ジュギョウゴ</t>
    </rPh>
    <rPh sb="19" eb="21">
      <t>サンカ</t>
    </rPh>
    <phoneticPr fontId="1"/>
  </si>
  <si>
    <t>●月・火・木・金曜日の放課後</t>
    <rPh sb="1" eb="2">
      <t>ゲツ</t>
    </rPh>
    <rPh sb="3" eb="4">
      <t>ヒ</t>
    </rPh>
    <rPh sb="5" eb="6">
      <t>モク</t>
    </rPh>
    <rPh sb="7" eb="10">
      <t>キンヨウビ</t>
    </rPh>
    <rPh sb="11" eb="14">
      <t>ホウカゴ</t>
    </rPh>
    <phoneticPr fontId="1"/>
  </si>
  <si>
    <t>●水曜日の放課後</t>
    <rPh sb="1" eb="4">
      <t>スイヨウビ</t>
    </rPh>
    <rPh sb="2" eb="4">
      <t>ヨウビ</t>
    </rPh>
    <rPh sb="5" eb="8">
      <t>ホウカゴ</t>
    </rPh>
    <phoneticPr fontId="1"/>
  </si>
  <si>
    <t>授業後、そのまま参加できます。</t>
    <rPh sb="0" eb="3">
      <t>ジュギョウアト</t>
    </rPh>
    <rPh sb="8" eb="10">
      <t>サンカ</t>
    </rPh>
    <phoneticPr fontId="1"/>
  </si>
  <si>
    <t>克明小学校</t>
    <rPh sb="0" eb="5">
      <t>コクメイショウガッコウ</t>
    </rPh>
    <phoneticPr fontId="1"/>
  </si>
  <si>
    <t>桜塚小学校</t>
    <rPh sb="0" eb="2">
      <t>サクラツカ</t>
    </rPh>
    <rPh sb="2" eb="5">
      <t>ショウガッコウ</t>
    </rPh>
    <phoneticPr fontId="1"/>
  </si>
  <si>
    <t>大池小学校</t>
    <rPh sb="0" eb="2">
      <t>オオイケ</t>
    </rPh>
    <rPh sb="2" eb="5">
      <t>ショウガッコウ</t>
    </rPh>
    <phoneticPr fontId="1"/>
  </si>
  <si>
    <t>雨の日は、運動場ではなく図工室で行います。</t>
    <rPh sb="0" eb="1">
      <t>アメ</t>
    </rPh>
    <rPh sb="2" eb="3">
      <t>ヒ</t>
    </rPh>
    <rPh sb="5" eb="8">
      <t>ウンドウジョウ</t>
    </rPh>
    <rPh sb="12" eb="15">
      <t>ズコウシツ</t>
    </rPh>
    <rPh sb="16" eb="17">
      <t>オコナ</t>
    </rPh>
    <phoneticPr fontId="1"/>
  </si>
  <si>
    <t>行き帰り</t>
    <rPh sb="0" eb="1">
      <t>イ</t>
    </rPh>
    <rPh sb="2" eb="3">
      <t>カエ</t>
    </rPh>
    <phoneticPr fontId="1"/>
  </si>
  <si>
    <t>安全に気をつけましょう。</t>
    <rPh sb="0" eb="2">
      <t>アンゼン</t>
    </rPh>
    <rPh sb="3" eb="4">
      <t>キ</t>
    </rPh>
    <phoneticPr fontId="1"/>
  </si>
  <si>
    <t>授業後、そのまま参加できます。お家に遊んで帰ることを伝えてから参加しましょう。</t>
    <rPh sb="0" eb="3">
      <t>ジュギョウアト</t>
    </rPh>
    <rPh sb="8" eb="10">
      <t>サンカ</t>
    </rPh>
    <rPh sb="16" eb="17">
      <t>ウチ</t>
    </rPh>
    <rPh sb="18" eb="19">
      <t>アソ</t>
    </rPh>
    <rPh sb="21" eb="22">
      <t>カエ</t>
    </rPh>
    <rPh sb="26" eb="27">
      <t>ツタ</t>
    </rPh>
    <rPh sb="31" eb="33">
      <t>サンカ</t>
    </rPh>
    <phoneticPr fontId="1"/>
  </si>
  <si>
    <t>自転車で来ている場合は、参加できません。</t>
    <rPh sb="0" eb="3">
      <t>ジテンシャ</t>
    </rPh>
    <rPh sb="4" eb="5">
      <t>キ</t>
    </rPh>
    <rPh sb="8" eb="10">
      <t>バアイ</t>
    </rPh>
    <rPh sb="12" eb="14">
      <t>サンカ</t>
    </rPh>
    <phoneticPr fontId="1"/>
  </si>
  <si>
    <t>一度、お家に帰ってから来る場合は、歩いて来ましょう。</t>
    <rPh sb="0" eb="2">
      <t>イチド</t>
    </rPh>
    <rPh sb="4" eb="5">
      <t>ウチ</t>
    </rPh>
    <rPh sb="6" eb="7">
      <t>カエ</t>
    </rPh>
    <rPh sb="11" eb="12">
      <t>ク</t>
    </rPh>
    <rPh sb="13" eb="15">
      <t>バアイ</t>
    </rPh>
    <rPh sb="17" eb="18">
      <t>アル</t>
    </rPh>
    <rPh sb="20" eb="21">
      <t>キ</t>
    </rPh>
    <phoneticPr fontId="1"/>
  </si>
  <si>
    <t>蛍池小学校</t>
    <rPh sb="0" eb="2">
      <t>ホタルガイケ</t>
    </rPh>
    <rPh sb="2" eb="5">
      <t>ショウガッコウ</t>
    </rPh>
    <phoneticPr fontId="1"/>
  </si>
  <si>
    <t>桜井谷小学校</t>
    <rPh sb="0" eb="3">
      <t>サクライダニ</t>
    </rPh>
    <rPh sb="3" eb="6">
      <t>ショウガッコウ</t>
    </rPh>
    <phoneticPr fontId="1"/>
  </si>
  <si>
    <t>授業が早く終わるときは一度お家に帰ってから参加しましょう。</t>
    <rPh sb="0" eb="2">
      <t>ジュギョウ</t>
    </rPh>
    <rPh sb="3" eb="4">
      <t>ハヤ</t>
    </rPh>
    <rPh sb="5" eb="6">
      <t>オ</t>
    </rPh>
    <rPh sb="11" eb="13">
      <t>イチド</t>
    </rPh>
    <rPh sb="14" eb="15">
      <t>ウチ</t>
    </rPh>
    <rPh sb="16" eb="17">
      <t>カエ</t>
    </rPh>
    <rPh sb="21" eb="23">
      <t>サンカ</t>
    </rPh>
    <phoneticPr fontId="1"/>
  </si>
  <si>
    <t>熊野田小学校</t>
    <rPh sb="0" eb="3">
      <t>クマノダ</t>
    </rPh>
    <rPh sb="3" eb="6">
      <t>ショウガッコウ</t>
    </rPh>
    <phoneticPr fontId="1"/>
  </si>
  <si>
    <t>お家に帰ってから参加しましょう。</t>
    <rPh sb="1" eb="2">
      <t>ウチ</t>
    </rPh>
    <rPh sb="3" eb="4">
      <t>カエ</t>
    </rPh>
    <rPh sb="8" eb="10">
      <t>サンカ</t>
    </rPh>
    <phoneticPr fontId="1"/>
  </si>
  <si>
    <t>学校への出入りは、南門を使いましょう。</t>
    <rPh sb="0" eb="2">
      <t>ガッコウ</t>
    </rPh>
    <rPh sb="4" eb="6">
      <t>デイ</t>
    </rPh>
    <rPh sb="9" eb="11">
      <t>ミナミモン</t>
    </rPh>
    <rPh sb="12" eb="13">
      <t>ツカ</t>
    </rPh>
    <phoneticPr fontId="1"/>
  </si>
  <si>
    <t>豊島</t>
    <rPh sb="0" eb="2">
      <t>テシマ</t>
    </rPh>
    <phoneticPr fontId="1"/>
  </si>
  <si>
    <t>中豊島小学校</t>
    <rPh sb="0" eb="3">
      <t>ナカテシマ</t>
    </rPh>
    <rPh sb="3" eb="6">
      <t>ショウガッコウ</t>
    </rPh>
    <phoneticPr fontId="1"/>
  </si>
  <si>
    <t>原田小学校</t>
    <rPh sb="0" eb="2">
      <t>ハラダ</t>
    </rPh>
    <rPh sb="2" eb="5">
      <t>ショウガッコウ</t>
    </rPh>
    <phoneticPr fontId="1"/>
  </si>
  <si>
    <t>5時間目までの学年は、一度帰って15時15分に登校して参加してください。</t>
    <rPh sb="1" eb="3">
      <t>ジカン</t>
    </rPh>
    <rPh sb="3" eb="4">
      <t>メ</t>
    </rPh>
    <rPh sb="7" eb="9">
      <t>ガクネン</t>
    </rPh>
    <rPh sb="11" eb="14">
      <t>イチドカエ</t>
    </rPh>
    <rPh sb="18" eb="19">
      <t>ジ</t>
    </rPh>
    <rPh sb="21" eb="22">
      <t>フン</t>
    </rPh>
    <rPh sb="23" eb="25">
      <t>トウコウ</t>
    </rPh>
    <rPh sb="27" eb="29">
      <t>サンカ</t>
    </rPh>
    <phoneticPr fontId="1"/>
  </si>
  <si>
    <t>短縮授業時は、一度帰って14時15分に登校して参加してください。</t>
    <rPh sb="0" eb="2">
      <t>タンシュク</t>
    </rPh>
    <rPh sb="2" eb="5">
      <t>ジュギョウジ</t>
    </rPh>
    <rPh sb="7" eb="9">
      <t>イチド</t>
    </rPh>
    <rPh sb="9" eb="10">
      <t>カエ</t>
    </rPh>
    <rPh sb="14" eb="15">
      <t>ジ</t>
    </rPh>
    <rPh sb="17" eb="18">
      <t>フン</t>
    </rPh>
    <rPh sb="19" eb="21">
      <t>トウコウ</t>
    </rPh>
    <rPh sb="23" eb="25">
      <t>サンカ</t>
    </rPh>
    <phoneticPr fontId="1"/>
  </si>
  <si>
    <t>小曽根小学校</t>
    <rPh sb="0" eb="3">
      <t>オゾネ</t>
    </rPh>
    <rPh sb="3" eb="6">
      <t>ショウガッコウ</t>
    </rPh>
    <phoneticPr fontId="1"/>
  </si>
  <si>
    <t>その他</t>
    <rPh sb="2" eb="3">
      <t>タ</t>
    </rPh>
    <phoneticPr fontId="1"/>
  </si>
  <si>
    <t>食べ物、私物の遊び道具、ゲーム機、お金など、学校に持ってきていけないものは持ち込めません。</t>
    <rPh sb="0" eb="1">
      <t>タ</t>
    </rPh>
    <rPh sb="2" eb="3">
      <t>モノ</t>
    </rPh>
    <rPh sb="4" eb="6">
      <t>シブツ</t>
    </rPh>
    <rPh sb="7" eb="8">
      <t>アソ</t>
    </rPh>
    <rPh sb="9" eb="11">
      <t>ドウグ</t>
    </rPh>
    <rPh sb="15" eb="16">
      <t>キ</t>
    </rPh>
    <rPh sb="18" eb="19">
      <t>カネ</t>
    </rPh>
    <rPh sb="22" eb="24">
      <t>ガッコウ</t>
    </rPh>
    <rPh sb="25" eb="26">
      <t>モ</t>
    </rPh>
    <rPh sb="37" eb="38">
      <t>モ</t>
    </rPh>
    <rPh sb="39" eb="40">
      <t>コ</t>
    </rPh>
    <phoneticPr fontId="1"/>
  </si>
  <si>
    <t>自転車では来れません。</t>
    <rPh sb="0" eb="3">
      <t>ジテンシャ</t>
    </rPh>
    <rPh sb="5" eb="6">
      <t>コ</t>
    </rPh>
    <phoneticPr fontId="1"/>
  </si>
  <si>
    <t>豊南小学校</t>
    <rPh sb="0" eb="1">
      <t>ユタカ</t>
    </rPh>
    <rPh sb="1" eb="2">
      <t>ミナミ</t>
    </rPh>
    <rPh sb="2" eb="5">
      <t>ショウガッコウ</t>
    </rPh>
    <phoneticPr fontId="1"/>
  </si>
  <si>
    <t>上野小学校</t>
    <rPh sb="0" eb="2">
      <t>ウエノ</t>
    </rPh>
    <rPh sb="2" eb="5">
      <t>ショウガッコウ</t>
    </rPh>
    <phoneticPr fontId="1"/>
  </si>
  <si>
    <t>必ずお家に帰ってランドセルを置いてから参加しましょう。</t>
    <rPh sb="0" eb="1">
      <t>カナラ</t>
    </rPh>
    <rPh sb="3" eb="4">
      <t>ウチ</t>
    </rPh>
    <rPh sb="5" eb="6">
      <t>カエ</t>
    </rPh>
    <rPh sb="14" eb="15">
      <t>オ</t>
    </rPh>
    <rPh sb="19" eb="21">
      <t>サンカ</t>
    </rPh>
    <phoneticPr fontId="1"/>
  </si>
  <si>
    <t>※たけのこ学級の人はそのまま参加してかまいません。</t>
    <rPh sb="5" eb="7">
      <t>ガッキュウ</t>
    </rPh>
    <rPh sb="8" eb="9">
      <t>ヒト</t>
    </rPh>
    <rPh sb="14" eb="16">
      <t>サンカ</t>
    </rPh>
    <phoneticPr fontId="1"/>
  </si>
  <si>
    <t>南桜塚小学校</t>
    <rPh sb="0" eb="3">
      <t>ミナミサクラヅカ</t>
    </rPh>
    <rPh sb="3" eb="6">
      <t>ショウガッコウ</t>
    </rPh>
    <phoneticPr fontId="1"/>
  </si>
  <si>
    <t>新田小学校</t>
    <rPh sb="0" eb="2">
      <t>シンデン</t>
    </rPh>
    <rPh sb="2" eb="5">
      <t>ショウガッコウ</t>
    </rPh>
    <phoneticPr fontId="1"/>
  </si>
  <si>
    <t>授業後、そのまま参加できません。</t>
    <rPh sb="0" eb="3">
      <t>ジュギョウアト</t>
    </rPh>
    <rPh sb="8" eb="10">
      <t>サンカ</t>
    </rPh>
    <phoneticPr fontId="1"/>
  </si>
  <si>
    <t>出入口は南門を使いましょう。</t>
    <rPh sb="0" eb="3">
      <t>デイリグチ</t>
    </rPh>
    <rPh sb="4" eb="6">
      <t>ミナミモン</t>
    </rPh>
    <rPh sb="7" eb="8">
      <t>ツカ</t>
    </rPh>
    <phoneticPr fontId="1"/>
  </si>
  <si>
    <t>北丘小学校</t>
    <rPh sb="0" eb="1">
      <t>キタ</t>
    </rPh>
    <rPh sb="1" eb="2">
      <t>オカ</t>
    </rPh>
    <rPh sb="2" eb="5">
      <t>ショウガッコウ</t>
    </rPh>
    <phoneticPr fontId="1"/>
  </si>
  <si>
    <t>お家に帰ってから参加しましょう。</t>
    <phoneticPr fontId="1"/>
  </si>
  <si>
    <t>雨の日は、運動場ではなく体育館で行います。</t>
    <phoneticPr fontId="1"/>
  </si>
  <si>
    <t>東豊中小学校</t>
    <rPh sb="0" eb="3">
      <t>ヒガシトヨナカ</t>
    </rPh>
    <rPh sb="3" eb="6">
      <t>ショウガッコウ</t>
    </rPh>
    <phoneticPr fontId="1"/>
  </si>
  <si>
    <t>豊島西小学校</t>
    <rPh sb="0" eb="3">
      <t>テシマニシ</t>
    </rPh>
    <rPh sb="3" eb="6">
      <t>ショウガッコウ</t>
    </rPh>
    <phoneticPr fontId="1"/>
  </si>
  <si>
    <t>（火・木に地域子ども教室学習会に参加した場合は、そのまま参加できます。）</t>
    <rPh sb="1" eb="2">
      <t>カ</t>
    </rPh>
    <rPh sb="3" eb="4">
      <t>モク</t>
    </rPh>
    <rPh sb="5" eb="7">
      <t>チイキ</t>
    </rPh>
    <rPh sb="7" eb="8">
      <t>コ</t>
    </rPh>
    <rPh sb="10" eb="12">
      <t>キョウシツ</t>
    </rPh>
    <rPh sb="12" eb="15">
      <t>ガクシュウカイ</t>
    </rPh>
    <rPh sb="16" eb="18">
      <t>サンカ</t>
    </rPh>
    <rPh sb="20" eb="22">
      <t>バアイ</t>
    </rPh>
    <rPh sb="28" eb="30">
      <t>サンカ</t>
    </rPh>
    <phoneticPr fontId="1"/>
  </si>
  <si>
    <t>短縮授業のときなど5時間目までない日は、一度お家に帰ってから参加しましょう。</t>
    <rPh sb="0" eb="4">
      <t>タンシュクジュギョウ</t>
    </rPh>
    <rPh sb="10" eb="13">
      <t>ジカンメ</t>
    </rPh>
    <rPh sb="17" eb="18">
      <t>ヒ</t>
    </rPh>
    <rPh sb="20" eb="22">
      <t>イチド</t>
    </rPh>
    <rPh sb="23" eb="24">
      <t>ウチ</t>
    </rPh>
    <rPh sb="25" eb="26">
      <t>カエ</t>
    </rPh>
    <rPh sb="30" eb="32">
      <t>サンカ</t>
    </rPh>
    <phoneticPr fontId="1"/>
  </si>
  <si>
    <t>※学校行事等で中止もしくは一度帰ってから参加になる場合があります。</t>
    <rPh sb="1" eb="3">
      <t>ガッコウ</t>
    </rPh>
    <rPh sb="3" eb="6">
      <t>ギョウジトウ</t>
    </rPh>
    <rPh sb="7" eb="9">
      <t>チュウシ</t>
    </rPh>
    <rPh sb="13" eb="15">
      <t>イチド</t>
    </rPh>
    <rPh sb="15" eb="16">
      <t>カエ</t>
    </rPh>
    <rPh sb="20" eb="22">
      <t>サンカ</t>
    </rPh>
    <rPh sb="25" eb="27">
      <t>バアイ</t>
    </rPh>
    <phoneticPr fontId="1"/>
  </si>
  <si>
    <t>西丘小学校</t>
    <rPh sb="0" eb="1">
      <t>ニシ</t>
    </rPh>
    <rPh sb="1" eb="2">
      <t>オカ</t>
    </rPh>
    <rPh sb="2" eb="5">
      <t>ショウガッコウ</t>
    </rPh>
    <phoneticPr fontId="1"/>
  </si>
  <si>
    <t>雨の日は、運動場ではなく多目的室で行います。</t>
    <rPh sb="0" eb="1">
      <t>アメ</t>
    </rPh>
    <rPh sb="2" eb="3">
      <t>ヒ</t>
    </rPh>
    <rPh sb="5" eb="8">
      <t>ウンドウジョウ</t>
    </rPh>
    <rPh sb="12" eb="15">
      <t>タモクテキ</t>
    </rPh>
    <rPh sb="15" eb="16">
      <t>シツ</t>
    </rPh>
    <rPh sb="17" eb="18">
      <t>オコナ</t>
    </rPh>
    <phoneticPr fontId="1"/>
  </si>
  <si>
    <t>高川小学校</t>
    <rPh sb="0" eb="2">
      <t>タカガワ</t>
    </rPh>
    <rPh sb="2" eb="5">
      <t>ショウガッコウ</t>
    </rPh>
    <phoneticPr fontId="1"/>
  </si>
  <si>
    <t>刀根山小学校</t>
    <rPh sb="0" eb="3">
      <t>トネヤマ</t>
    </rPh>
    <rPh sb="3" eb="6">
      <t>ショウガッコウ</t>
    </rPh>
    <phoneticPr fontId="1"/>
  </si>
  <si>
    <t>雨の日は、運動場ではなく多目的室（水曜日のみ体育館）で行います。</t>
    <rPh sb="0" eb="1">
      <t>アメ</t>
    </rPh>
    <rPh sb="2" eb="3">
      <t>ヒ</t>
    </rPh>
    <rPh sb="5" eb="8">
      <t>ウンドウジョウ</t>
    </rPh>
    <rPh sb="12" eb="16">
      <t>タモクテキシツ</t>
    </rPh>
    <rPh sb="17" eb="20">
      <t>スイヨウビ</t>
    </rPh>
    <rPh sb="22" eb="25">
      <t>タイイクカン</t>
    </rPh>
    <rPh sb="27" eb="28">
      <t>オコナ</t>
    </rPh>
    <phoneticPr fontId="1"/>
  </si>
  <si>
    <t>授業が早く終わるときは一旦帰ってから参加しましょう。</t>
    <rPh sb="0" eb="2">
      <t>ジュギョウ</t>
    </rPh>
    <rPh sb="3" eb="4">
      <t>ハヤ</t>
    </rPh>
    <rPh sb="5" eb="6">
      <t>オ</t>
    </rPh>
    <rPh sb="11" eb="13">
      <t>イッタン</t>
    </rPh>
    <rPh sb="13" eb="14">
      <t>カエ</t>
    </rPh>
    <rPh sb="18" eb="20">
      <t>サンカ</t>
    </rPh>
    <phoneticPr fontId="1"/>
  </si>
  <si>
    <t>南丘小学校</t>
    <rPh sb="0" eb="2">
      <t>ミナミオカ</t>
    </rPh>
    <rPh sb="2" eb="5">
      <t>ショウガッコウ</t>
    </rPh>
    <phoneticPr fontId="1"/>
  </si>
  <si>
    <t>自転車では来てはいけません。</t>
    <rPh sb="0" eb="3">
      <t>ジテンシャ</t>
    </rPh>
    <rPh sb="5" eb="6">
      <t>キ</t>
    </rPh>
    <phoneticPr fontId="1"/>
  </si>
  <si>
    <t>豊島北小学校</t>
    <rPh sb="0" eb="3">
      <t>テシマキタ</t>
    </rPh>
    <rPh sb="3" eb="6">
      <t>ショウガッコウ</t>
    </rPh>
    <phoneticPr fontId="1"/>
  </si>
  <si>
    <t>水筒を持ってきましょう。</t>
    <rPh sb="0" eb="2">
      <t>スイトウ</t>
    </rPh>
    <rPh sb="3" eb="4">
      <t>モ</t>
    </rPh>
    <phoneticPr fontId="1"/>
  </si>
  <si>
    <t>ゲーム・タブレットなど必要のないものは持ってきません。</t>
    <rPh sb="11" eb="13">
      <t>ヒツヨウ</t>
    </rPh>
    <rPh sb="19" eb="20">
      <t>モ</t>
    </rPh>
    <phoneticPr fontId="1"/>
  </si>
  <si>
    <t>暑い季節には帽子をかぶってきましょう。</t>
    <rPh sb="0" eb="1">
      <t>アツ</t>
    </rPh>
    <rPh sb="2" eb="4">
      <t>キセツ</t>
    </rPh>
    <rPh sb="6" eb="8">
      <t>ボウシ</t>
    </rPh>
    <phoneticPr fontId="1"/>
  </si>
  <si>
    <t>泉丘小学校</t>
    <rPh sb="0" eb="2">
      <t>イズミガオカ</t>
    </rPh>
    <rPh sb="2" eb="5">
      <t>ショウガッコウ</t>
    </rPh>
    <phoneticPr fontId="1"/>
  </si>
  <si>
    <t>少路小学校</t>
    <rPh sb="0" eb="1">
      <t>スク</t>
    </rPh>
    <rPh sb="1" eb="2">
      <t>ミチ</t>
    </rPh>
    <rPh sb="2" eb="5">
      <t>ショウガッコウ</t>
    </rPh>
    <phoneticPr fontId="1"/>
  </si>
  <si>
    <t>委員会・クラブ活動のない学年は、一度帰って14時15分に登校して参加してください。</t>
    <rPh sb="0" eb="3">
      <t>イインカイ</t>
    </rPh>
    <rPh sb="7" eb="9">
      <t>カツドウ</t>
    </rPh>
    <rPh sb="12" eb="14">
      <t>ガクネン</t>
    </rPh>
    <rPh sb="16" eb="18">
      <t>イチド</t>
    </rPh>
    <rPh sb="18" eb="19">
      <t>カエ</t>
    </rPh>
    <rPh sb="23" eb="24">
      <t>ジ</t>
    </rPh>
    <rPh sb="26" eb="27">
      <t>フン</t>
    </rPh>
    <rPh sb="28" eb="30">
      <t>トウコウ</t>
    </rPh>
    <rPh sb="32" eb="34">
      <t>サンカ</t>
    </rPh>
    <phoneticPr fontId="1"/>
  </si>
  <si>
    <t>野畑小学校</t>
    <rPh sb="0" eb="2">
      <t>ノバタケ</t>
    </rPh>
    <rPh sb="2" eb="5">
      <t>ショウガッコウ</t>
    </rPh>
    <phoneticPr fontId="1"/>
  </si>
  <si>
    <t>&lt;&lt;1年生・2年生&gt;&gt;</t>
    <rPh sb="3" eb="5">
      <t>ネンセイ</t>
    </rPh>
    <rPh sb="7" eb="9">
      <t>ネンセイ</t>
    </rPh>
    <phoneticPr fontId="1"/>
  </si>
  <si>
    <t>一旦帰ってから参加しましょう。</t>
    <rPh sb="0" eb="2">
      <t>イッタン</t>
    </rPh>
    <rPh sb="2" eb="3">
      <t>カエ</t>
    </rPh>
    <rPh sb="7" eb="9">
      <t>サンカ</t>
    </rPh>
    <phoneticPr fontId="1"/>
  </si>
  <si>
    <t>&lt;&lt;3年生～6年生&gt;&gt;</t>
    <rPh sb="3" eb="5">
      <t>ネンセイ</t>
    </rPh>
    <rPh sb="7" eb="9">
      <t>ネンセイ</t>
    </rPh>
    <phoneticPr fontId="1"/>
  </si>
  <si>
    <t>授業後そのまま参加できます。</t>
    <rPh sb="0" eb="3">
      <t>ジュギョウゴ</t>
    </rPh>
    <rPh sb="7" eb="9">
      <t>サンカ</t>
    </rPh>
    <phoneticPr fontId="1"/>
  </si>
  <si>
    <t>短縮授業のときは一度お家に帰りましょう。</t>
    <rPh sb="0" eb="2">
      <t>タンシュク</t>
    </rPh>
    <rPh sb="2" eb="4">
      <t>ジュギョウ</t>
    </rPh>
    <rPh sb="8" eb="10">
      <t>イチド</t>
    </rPh>
    <rPh sb="11" eb="12">
      <t>ウチ</t>
    </rPh>
    <rPh sb="13" eb="14">
      <t>カエ</t>
    </rPh>
    <phoneticPr fontId="1"/>
  </si>
  <si>
    <t>東豊台小学校</t>
    <rPh sb="0" eb="1">
      <t>ヒガシ</t>
    </rPh>
    <rPh sb="1" eb="2">
      <t>ユタカ</t>
    </rPh>
    <rPh sb="2" eb="3">
      <t>ダイ</t>
    </rPh>
    <rPh sb="3" eb="6">
      <t>ショウガッコウ</t>
    </rPh>
    <phoneticPr fontId="1"/>
  </si>
  <si>
    <t>箕輪小学校</t>
    <rPh sb="0" eb="2">
      <t>ミノワ</t>
    </rPh>
    <rPh sb="2" eb="5">
      <t>ショウガッコウ</t>
    </rPh>
    <phoneticPr fontId="1"/>
  </si>
  <si>
    <t>北条小学校</t>
    <rPh sb="0" eb="2">
      <t>キタジョウ</t>
    </rPh>
    <rPh sb="2" eb="5">
      <t>ショウガッコウ</t>
    </rPh>
    <phoneticPr fontId="1"/>
  </si>
  <si>
    <t>寺内小学校</t>
    <rPh sb="0" eb="2">
      <t>テラウチ</t>
    </rPh>
    <rPh sb="2" eb="5">
      <t>ショウガッコウ</t>
    </rPh>
    <phoneticPr fontId="1"/>
  </si>
  <si>
    <t>緑地小学校</t>
    <rPh sb="0" eb="2">
      <t>リョクチ</t>
    </rPh>
    <rPh sb="2" eb="5">
      <t>ショウガッコウ</t>
    </rPh>
    <phoneticPr fontId="1"/>
  </si>
  <si>
    <t>出入口は北門を使いましょう。</t>
    <rPh sb="0" eb="3">
      <t>デイリグチ</t>
    </rPh>
    <rPh sb="4" eb="6">
      <t>キタモン</t>
    </rPh>
    <rPh sb="7" eb="8">
      <t>ツカ</t>
    </rPh>
    <phoneticPr fontId="1"/>
  </si>
  <si>
    <t>桜井谷東小学校</t>
    <rPh sb="0" eb="4">
      <t>サクライダニヒガシ</t>
    </rPh>
    <rPh sb="4" eb="7">
      <t>ショウガッコウ</t>
    </rPh>
    <phoneticPr fontId="1"/>
  </si>
  <si>
    <t>授業後、そのまま参加できます。ただし、</t>
    <rPh sb="0" eb="3">
      <t>ジュギョウアト</t>
    </rPh>
    <phoneticPr fontId="1"/>
  </si>
  <si>
    <t>5時間目がない時は、一度帰って14時15分に登校して参加してください。</t>
    <rPh sb="1" eb="4">
      <t>ジカンメ</t>
    </rPh>
    <rPh sb="7" eb="8">
      <t>トキ</t>
    </rPh>
    <rPh sb="10" eb="12">
      <t>イチド</t>
    </rPh>
    <rPh sb="12" eb="13">
      <t>カエ</t>
    </rPh>
    <rPh sb="17" eb="18">
      <t>ジ</t>
    </rPh>
    <rPh sb="20" eb="21">
      <t>フン</t>
    </rPh>
    <rPh sb="22" eb="24">
      <t>トウコウ</t>
    </rPh>
    <rPh sb="26" eb="28">
      <t>サンカ</t>
    </rPh>
    <phoneticPr fontId="1"/>
  </si>
  <si>
    <t>東泉丘小学校</t>
    <rPh sb="0" eb="1">
      <t>ヒガシ</t>
    </rPh>
    <rPh sb="1" eb="3">
      <t>イズミガオカ</t>
    </rPh>
    <rPh sb="3" eb="6">
      <t>ショウガッコウ</t>
    </rPh>
    <phoneticPr fontId="1"/>
  </si>
  <si>
    <t>時間を守りましょう。</t>
    <rPh sb="0" eb="2">
      <t>ジカン</t>
    </rPh>
    <rPh sb="3" eb="4">
      <t>マモ</t>
    </rPh>
    <phoneticPr fontId="1"/>
  </si>
  <si>
    <t>北緑丘小学校</t>
    <rPh sb="0" eb="3">
      <t>キタミドリガオカ</t>
    </rPh>
    <rPh sb="3" eb="6">
      <t>ショウガッコウ</t>
    </rPh>
    <phoneticPr fontId="1"/>
  </si>
  <si>
    <t>新田南小学校</t>
    <rPh sb="0" eb="2">
      <t>シンデン</t>
    </rPh>
    <rPh sb="2" eb="3">
      <t>ミナミ</t>
    </rPh>
    <rPh sb="3" eb="6">
      <t>ショウガッコウ</t>
    </rPh>
    <phoneticPr fontId="1"/>
  </si>
  <si>
    <t>お家に帰ってから参加しましょう。保護者の緊急連絡先を必ず覚えましょう。（お家の人に参加することを伝えておきましょう）</t>
    <rPh sb="1" eb="2">
      <t>ウチ</t>
    </rPh>
    <rPh sb="3" eb="4">
      <t>カエ</t>
    </rPh>
    <rPh sb="8" eb="10">
      <t>サンカ</t>
    </rPh>
    <rPh sb="16" eb="19">
      <t>ホゴシャ</t>
    </rPh>
    <rPh sb="20" eb="22">
      <t>キンキュウ</t>
    </rPh>
    <rPh sb="22" eb="25">
      <t>レンラクサキ</t>
    </rPh>
    <rPh sb="26" eb="27">
      <t>カナラ</t>
    </rPh>
    <rPh sb="28" eb="29">
      <t>オボ</t>
    </rPh>
    <rPh sb="37" eb="38">
      <t>ウチ</t>
    </rPh>
    <rPh sb="39" eb="40">
      <t>ヒト</t>
    </rPh>
    <rPh sb="41" eb="43">
      <t>サンカ</t>
    </rPh>
    <rPh sb="48" eb="49">
      <t>ツタ</t>
    </rPh>
    <phoneticPr fontId="1"/>
  </si>
  <si>
    <t>交通ルールを守り、行き帰りの安全に気をつけましょう。</t>
    <rPh sb="0" eb="2">
      <t>コウツウ</t>
    </rPh>
    <rPh sb="6" eb="7">
      <t>マモ</t>
    </rPh>
    <rPh sb="9" eb="10">
      <t>イ</t>
    </rPh>
    <rPh sb="11" eb="12">
      <t>カエ</t>
    </rPh>
    <rPh sb="14" eb="16">
      <t>アンゼン</t>
    </rPh>
    <rPh sb="17" eb="18">
      <t>キ</t>
    </rPh>
    <phoneticPr fontId="1"/>
  </si>
  <si>
    <t>見守り員の注意を聞き、ルールを守って事故やケガなどのないように心がけましょう。</t>
    <rPh sb="0" eb="2">
      <t>ミマモ</t>
    </rPh>
    <rPh sb="3" eb="4">
      <t>イン</t>
    </rPh>
    <rPh sb="5" eb="7">
      <t>チュウイ</t>
    </rPh>
    <rPh sb="8" eb="9">
      <t>キ</t>
    </rPh>
    <rPh sb="15" eb="16">
      <t>マモ</t>
    </rPh>
    <rPh sb="18" eb="20">
      <t>ジコ</t>
    </rPh>
    <rPh sb="31" eb="32">
      <t>ココロ</t>
    </rPh>
    <phoneticPr fontId="1"/>
  </si>
  <si>
    <t>持ち物には名前を書き、帽子や水筒など持ち物の置き忘れに注意しましょう。</t>
    <rPh sb="0" eb="1">
      <t>モ</t>
    </rPh>
    <rPh sb="2" eb="3">
      <t>モノ</t>
    </rPh>
    <rPh sb="5" eb="7">
      <t>ナマエ</t>
    </rPh>
    <rPh sb="8" eb="9">
      <t>カ</t>
    </rPh>
    <rPh sb="11" eb="13">
      <t>ボウシ</t>
    </rPh>
    <rPh sb="14" eb="16">
      <t>スイトウ</t>
    </rPh>
    <rPh sb="18" eb="19">
      <t>モ</t>
    </rPh>
    <rPh sb="20" eb="21">
      <t>モノ</t>
    </rPh>
    <rPh sb="22" eb="23">
      <t>オ</t>
    </rPh>
    <rPh sb="24" eb="25">
      <t>ワス</t>
    </rPh>
    <rPh sb="27" eb="29">
      <t>チュウイ</t>
    </rPh>
    <phoneticPr fontId="1"/>
  </si>
  <si>
    <t>お友達とトラブルにならによう、ゆずりあって仲良く楽しみましょう。</t>
    <rPh sb="1" eb="3">
      <t>トモダチ</t>
    </rPh>
    <rPh sb="21" eb="23">
      <t>ナカヨ</t>
    </rPh>
    <rPh sb="24" eb="25">
      <t>タノ</t>
    </rPh>
    <phoneticPr fontId="1"/>
  </si>
  <si>
    <t>庄内よつば学園</t>
    <rPh sb="0" eb="2">
      <t>ショウナイ</t>
    </rPh>
    <rPh sb="5" eb="7">
      <t>ガクエン</t>
    </rPh>
    <phoneticPr fontId="1"/>
  </si>
  <si>
    <t>080-7390-5767</t>
    <phoneticPr fontId="1"/>
  </si>
  <si>
    <t>080-7165-5694</t>
    <phoneticPr fontId="1"/>
  </si>
  <si>
    <t>070-3143-4813</t>
    <phoneticPr fontId="1"/>
  </si>
  <si>
    <t>080-3159-8697</t>
    <phoneticPr fontId="1"/>
  </si>
  <si>
    <t>070-3144-4513</t>
    <phoneticPr fontId="1"/>
  </si>
  <si>
    <t>080-7428-8403</t>
    <phoneticPr fontId="1"/>
  </si>
  <si>
    <t>080-4129-5842</t>
    <phoneticPr fontId="1"/>
  </si>
  <si>
    <t>080-4070-4498</t>
    <phoneticPr fontId="1"/>
  </si>
  <si>
    <t>080-3736-0079</t>
    <phoneticPr fontId="1"/>
  </si>
  <si>
    <t>080-4070-1158</t>
    <phoneticPr fontId="1"/>
  </si>
  <si>
    <t>080-7404-2215</t>
    <phoneticPr fontId="1"/>
  </si>
  <si>
    <t>080-7602-9313</t>
    <phoneticPr fontId="1"/>
  </si>
  <si>
    <t>090-9812-9954</t>
    <phoneticPr fontId="1"/>
  </si>
  <si>
    <t>080-4091-1059</t>
    <phoneticPr fontId="1"/>
  </si>
  <si>
    <t>080-7422-3364</t>
    <phoneticPr fontId="1"/>
  </si>
  <si>
    <t>070-3144-3914</t>
    <phoneticPr fontId="1"/>
  </si>
  <si>
    <t>080-7487-3420</t>
    <phoneticPr fontId="1"/>
  </si>
  <si>
    <t>070-3142-9280</t>
    <phoneticPr fontId="1"/>
  </si>
  <si>
    <t>070-3144-3555</t>
    <phoneticPr fontId="1"/>
  </si>
  <si>
    <t>070-3143-5085</t>
    <phoneticPr fontId="1"/>
  </si>
  <si>
    <t>070-3143-4159</t>
    <phoneticPr fontId="1"/>
  </si>
  <si>
    <t>080-7354-5913</t>
    <phoneticPr fontId="1"/>
  </si>
  <si>
    <t>080-7489-7418</t>
    <phoneticPr fontId="1"/>
  </si>
  <si>
    <t>080-7398-7270</t>
    <phoneticPr fontId="1"/>
  </si>
  <si>
    <t>080-7468-1614</t>
    <phoneticPr fontId="1"/>
  </si>
  <si>
    <t>070-3144-3746</t>
    <phoneticPr fontId="1"/>
  </si>
  <si>
    <t>080-3312-7141</t>
    <phoneticPr fontId="1"/>
  </si>
  <si>
    <t>080-7528-6407</t>
    <phoneticPr fontId="1"/>
  </si>
  <si>
    <t>080-3363-4685</t>
    <phoneticPr fontId="1"/>
  </si>
  <si>
    <t>070-3144-3773</t>
    <phoneticPr fontId="1"/>
  </si>
  <si>
    <t>090-1799-0716</t>
    <phoneticPr fontId="1"/>
  </si>
  <si>
    <t>070-1410-1532</t>
    <phoneticPr fontId="1"/>
  </si>
  <si>
    <t>080-7962-4987</t>
    <phoneticPr fontId="1"/>
  </si>
  <si>
    <t>080-7359-5883</t>
    <phoneticPr fontId="1"/>
  </si>
  <si>
    <t>070-3144-4265</t>
    <phoneticPr fontId="1"/>
  </si>
  <si>
    <t>090-6016-2846</t>
    <phoneticPr fontId="1"/>
  </si>
  <si>
    <t>屋内での活動場所の設定がないため、校庭の使用できない場合（校庭の状態が悪い、暑さがひどいとき等）は、実施いたしません。</t>
    <rPh sb="0" eb="2">
      <t>オクナイ</t>
    </rPh>
    <rPh sb="4" eb="6">
      <t>カツドウ</t>
    </rPh>
    <rPh sb="6" eb="8">
      <t>バショ</t>
    </rPh>
    <rPh sb="9" eb="11">
      <t>セッテイ</t>
    </rPh>
    <phoneticPr fontId="1"/>
  </si>
  <si>
    <t>東丘小学校</t>
    <rPh sb="0" eb="1">
      <t>ヒガシ</t>
    </rPh>
    <rPh sb="1" eb="2">
      <t>オカ</t>
    </rPh>
    <rPh sb="2" eb="5">
      <t>ショウガッコウ</t>
    </rPh>
    <phoneticPr fontId="1"/>
  </si>
  <si>
    <r>
      <t>5時間目までの学年は、一度帰って15時</t>
    </r>
    <r>
      <rPr>
        <sz val="11"/>
        <color rgb="FFFF0000"/>
        <rFont val="游ゴシック"/>
        <family val="3"/>
        <charset val="128"/>
        <scheme val="minor"/>
      </rPr>
      <t>30</t>
    </r>
    <r>
      <rPr>
        <sz val="11"/>
        <color theme="1"/>
        <rFont val="游ゴシック"/>
        <family val="2"/>
        <charset val="128"/>
        <scheme val="minor"/>
      </rPr>
      <t>分に登校して参加してください。</t>
    </r>
    <rPh sb="1" eb="3">
      <t>ジカン</t>
    </rPh>
    <rPh sb="3" eb="4">
      <t>メ</t>
    </rPh>
    <rPh sb="7" eb="9">
      <t>ガクネン</t>
    </rPh>
    <rPh sb="11" eb="14">
      <t>イチドカエ</t>
    </rPh>
    <rPh sb="18" eb="19">
      <t>ジ</t>
    </rPh>
    <rPh sb="21" eb="22">
      <t>フン</t>
    </rPh>
    <rPh sb="23" eb="25">
      <t>トウコウ</t>
    </rPh>
    <rPh sb="27" eb="29">
      <t>サンカ</t>
    </rPh>
    <phoneticPr fontId="1"/>
  </si>
  <si>
    <r>
      <t>短縮授業時は、一度帰って14時</t>
    </r>
    <r>
      <rPr>
        <sz val="11"/>
        <color rgb="FFFF0000"/>
        <rFont val="游ゴシック"/>
        <family val="3"/>
        <charset val="128"/>
        <scheme val="minor"/>
      </rPr>
      <t>30</t>
    </r>
    <r>
      <rPr>
        <sz val="11"/>
        <color theme="1"/>
        <rFont val="游ゴシック"/>
        <family val="2"/>
        <charset val="128"/>
        <scheme val="minor"/>
      </rPr>
      <t>分に登校して参加してください。</t>
    </r>
    <rPh sb="0" eb="2">
      <t>タンシュク</t>
    </rPh>
    <rPh sb="2" eb="5">
      <t>ジュギョウジ</t>
    </rPh>
    <rPh sb="7" eb="9">
      <t>イチド</t>
    </rPh>
    <rPh sb="9" eb="10">
      <t>カエ</t>
    </rPh>
    <rPh sb="14" eb="15">
      <t>ジ</t>
    </rPh>
    <rPh sb="17" eb="18">
      <t>フン</t>
    </rPh>
    <rPh sb="19" eb="21">
      <t>トウコウ</t>
    </rPh>
    <rPh sb="23" eb="25">
      <t>サンカ</t>
    </rPh>
    <phoneticPr fontId="1"/>
  </si>
  <si>
    <t>短縮授業のときは一度お家に帰ってから参加しましょう。</t>
    <rPh sb="0" eb="4">
      <t>タンシュクジュギョウ</t>
    </rPh>
    <rPh sb="8" eb="10">
      <t>イチド</t>
    </rPh>
    <rPh sb="11" eb="12">
      <t>ウチ</t>
    </rPh>
    <rPh sb="13" eb="14">
      <t>カエ</t>
    </rPh>
    <rPh sb="18" eb="20">
      <t>サンカ</t>
    </rPh>
    <phoneticPr fontId="1"/>
  </si>
  <si>
    <t>短縮授業(4時間授業)のときは一度お家に帰ってから参加しましょう。</t>
    <rPh sb="0" eb="2">
      <t>タンシュク</t>
    </rPh>
    <rPh sb="2" eb="4">
      <t>ジュギョウ</t>
    </rPh>
    <rPh sb="6" eb="8">
      <t>ジカン</t>
    </rPh>
    <rPh sb="8" eb="10">
      <t>ジュギョウ</t>
    </rPh>
    <rPh sb="15" eb="17">
      <t>イチド</t>
    </rPh>
    <rPh sb="18" eb="19">
      <t>ウチ</t>
    </rPh>
    <rPh sb="20" eb="21">
      <t>カエ</t>
    </rPh>
    <rPh sb="25" eb="27">
      <t>サンカ</t>
    </rPh>
    <phoneticPr fontId="1"/>
  </si>
  <si>
    <t>短縮授業(4時間授業)のときは一度お家に帰ってから参加しましょう。</t>
    <rPh sb="0" eb="2">
      <t>タンシュク</t>
    </rPh>
    <rPh sb="2" eb="4">
      <t>ジュギョウ</t>
    </rPh>
    <rPh sb="15" eb="17">
      <t>イチド</t>
    </rPh>
    <rPh sb="18" eb="19">
      <t>ウチ</t>
    </rPh>
    <rPh sb="20" eb="21">
      <t>カエ</t>
    </rPh>
    <rPh sb="25" eb="27">
      <t>サンカ</t>
    </rPh>
    <phoneticPr fontId="1"/>
  </si>
  <si>
    <t>短縮の日</t>
    <rPh sb="0" eb="2">
      <t>タンシュク</t>
    </rPh>
    <rPh sb="3" eb="4">
      <t>ヒ</t>
    </rPh>
    <phoneticPr fontId="1"/>
  </si>
  <si>
    <r>
      <rPr>
        <sz val="11"/>
        <color rgb="FFFF0000"/>
        <rFont val="游ゴシック"/>
        <family val="3"/>
        <charset val="128"/>
        <scheme val="minor"/>
      </rPr>
      <t>短縮の日は</t>
    </r>
    <r>
      <rPr>
        <sz val="11"/>
        <color theme="1"/>
        <rFont val="游ゴシック"/>
        <family val="2"/>
        <charset val="128"/>
        <scheme val="minor"/>
      </rPr>
      <t>一度お家に帰ってから参加しましょう。</t>
    </r>
    <rPh sb="0" eb="2">
      <t>タンシュク</t>
    </rPh>
    <rPh sb="3" eb="4">
      <t>ヒ</t>
    </rPh>
    <rPh sb="5" eb="7">
      <t>イチド</t>
    </rPh>
    <rPh sb="8" eb="9">
      <t>ウチ</t>
    </rPh>
    <rPh sb="10" eb="11">
      <t>カエ</t>
    </rPh>
    <rPh sb="15" eb="17">
      <t>サンカ</t>
    </rPh>
    <phoneticPr fontId="1"/>
  </si>
  <si>
    <t>●月・火・木・金曜日の放課後</t>
    <phoneticPr fontId="1"/>
  </si>
  <si>
    <t>6時間目までの学年は、授業後そのまま参加できます。</t>
    <phoneticPr fontId="1"/>
  </si>
  <si>
    <t>5時間目までの学年は、一度帰って15時15分に登校して参加してください。</t>
    <phoneticPr fontId="1"/>
  </si>
  <si>
    <t>●水曜日の放課後</t>
    <phoneticPr fontId="1"/>
  </si>
  <si>
    <t>授業後そのまま参加できます。</t>
    <phoneticPr fontId="1"/>
  </si>
  <si>
    <t>短縮授業時は、一度帰って14時15分に登校して参加してください。</t>
    <phoneticPr fontId="1"/>
  </si>
  <si>
    <t>必ず歩いてきましょう。安全に気をつけましょう。</t>
    <rPh sb="0" eb="1">
      <t>カナラ</t>
    </rPh>
    <rPh sb="2" eb="3">
      <t>アル</t>
    </rPh>
    <rPh sb="11" eb="13">
      <t>アンゼン</t>
    </rPh>
    <rPh sb="14" eb="15">
      <t>キ</t>
    </rPh>
    <phoneticPr fontId="1"/>
  </si>
  <si>
    <t>食べ物、私物の遊び道具、ゲーム機、お金など、学校に持ってきていけないものは持ってきてはいけません。</t>
    <rPh sb="0" eb="1">
      <t>タ</t>
    </rPh>
    <rPh sb="2" eb="3">
      <t>モノ</t>
    </rPh>
    <rPh sb="4" eb="6">
      <t>シブツ</t>
    </rPh>
    <rPh sb="7" eb="8">
      <t>アソ</t>
    </rPh>
    <rPh sb="9" eb="11">
      <t>ドウグ</t>
    </rPh>
    <rPh sb="15" eb="16">
      <t>キ</t>
    </rPh>
    <rPh sb="18" eb="19">
      <t>カネ</t>
    </rPh>
    <rPh sb="22" eb="24">
      <t>ガッコウ</t>
    </rPh>
    <rPh sb="25" eb="26">
      <t>モ</t>
    </rPh>
    <rPh sb="37" eb="38">
      <t>モ</t>
    </rPh>
    <phoneticPr fontId="1"/>
  </si>
  <si>
    <t>ボール遊びや走る遊びなどの体を動かす遊びはできません。</t>
    <rPh sb="3" eb="4">
      <t>アソ</t>
    </rPh>
    <rPh sb="6" eb="7">
      <t>ハシ</t>
    </rPh>
    <rPh sb="8" eb="9">
      <t>アソ</t>
    </rPh>
    <rPh sb="13" eb="14">
      <t>カラダ</t>
    </rPh>
    <rPh sb="15" eb="16">
      <t>ウゴ</t>
    </rPh>
    <rPh sb="18" eb="19">
      <t>アソ</t>
    </rPh>
    <phoneticPr fontId="1"/>
  </si>
  <si>
    <t>一輪車</t>
    <rPh sb="0" eb="3">
      <t>イチリンシャ</t>
    </rPh>
    <phoneticPr fontId="1"/>
  </si>
  <si>
    <t>コンクリートの部分やスロープでは乗りません。使用後はきれいに元の場所に片付けます。</t>
    <rPh sb="7" eb="9">
      <t>ブブン</t>
    </rPh>
    <rPh sb="16" eb="17">
      <t>ノ</t>
    </rPh>
    <rPh sb="22" eb="25">
      <t>シヨウゴ</t>
    </rPh>
    <rPh sb="30" eb="31">
      <t>モト</t>
    </rPh>
    <rPh sb="32" eb="34">
      <t>バショ</t>
    </rPh>
    <rPh sb="35" eb="37">
      <t>カタヅ</t>
    </rPh>
    <phoneticPr fontId="1"/>
  </si>
  <si>
    <t>●月・火・木・金曜日の放課後</t>
    <rPh sb="1" eb="2">
      <t>ツキ</t>
    </rPh>
    <rPh sb="3" eb="4">
      <t>ヒ</t>
    </rPh>
    <rPh sb="5" eb="6">
      <t>キ</t>
    </rPh>
    <rPh sb="7" eb="10">
      <t>キンヨウビ</t>
    </rPh>
    <rPh sb="11" eb="14">
      <t>ホウカゴ</t>
    </rPh>
    <phoneticPr fontId="1"/>
  </si>
  <si>
    <t>５時間目までの授業の学年は、一度帰って１５時１５分に登校して参加してください。</t>
    <rPh sb="1" eb="3">
      <t>ジカン</t>
    </rPh>
    <rPh sb="3" eb="4">
      <t>メ</t>
    </rPh>
    <rPh sb="7" eb="9">
      <t>ジュギョウ</t>
    </rPh>
    <rPh sb="10" eb="12">
      <t>ガクネン</t>
    </rPh>
    <rPh sb="14" eb="16">
      <t>イチド</t>
    </rPh>
    <rPh sb="16" eb="17">
      <t>カエ</t>
    </rPh>
    <rPh sb="21" eb="22">
      <t>ジ</t>
    </rPh>
    <rPh sb="24" eb="25">
      <t>フン</t>
    </rPh>
    <rPh sb="26" eb="28">
      <t>トウコウ</t>
    </rPh>
    <rPh sb="30" eb="32">
      <t>サンカ</t>
    </rPh>
    <phoneticPr fontId="1"/>
  </si>
  <si>
    <t>６時間目までの授業の学年は、授業後、そのまま参加できます。</t>
    <rPh sb="1" eb="3">
      <t>ジカン</t>
    </rPh>
    <rPh sb="3" eb="4">
      <t>メ</t>
    </rPh>
    <rPh sb="7" eb="9">
      <t>ジュギョウ</t>
    </rPh>
    <rPh sb="10" eb="12">
      <t>ガクネン</t>
    </rPh>
    <rPh sb="14" eb="16">
      <t>ジュギョウ</t>
    </rPh>
    <rPh sb="16" eb="17">
      <t>ゴ</t>
    </rPh>
    <rPh sb="22" eb="24">
      <t>サンカ</t>
    </rPh>
    <phoneticPr fontId="1"/>
  </si>
  <si>
    <t>短縮授業時、一度帰って１５時１５分に登校して参加してください。</t>
    <rPh sb="0" eb="2">
      <t>タンシュク</t>
    </rPh>
    <rPh sb="2" eb="4">
      <t>ジュギョウ</t>
    </rPh>
    <rPh sb="4" eb="5">
      <t>ジ</t>
    </rPh>
    <rPh sb="6" eb="8">
      <t>イチド</t>
    </rPh>
    <rPh sb="8" eb="9">
      <t>カエ</t>
    </rPh>
    <rPh sb="13" eb="14">
      <t>ジ</t>
    </rPh>
    <rPh sb="16" eb="17">
      <t>フン</t>
    </rPh>
    <rPh sb="18" eb="20">
      <t>トウコウ</t>
    </rPh>
    <rPh sb="22" eb="24">
      <t>サンカ</t>
    </rPh>
    <phoneticPr fontId="1"/>
  </si>
  <si>
    <t>●水曜日の放課後</t>
    <rPh sb="1" eb="4">
      <t>スイヨウビ</t>
    </rPh>
    <rPh sb="5" eb="8">
      <t>ホウカゴ</t>
    </rPh>
    <phoneticPr fontId="1"/>
  </si>
  <si>
    <t>授業後、そのまま参加できます。</t>
    <rPh sb="0" eb="2">
      <t>ジュギョウ</t>
    </rPh>
    <rPh sb="2" eb="3">
      <t>ゴ</t>
    </rPh>
    <rPh sb="8" eb="10">
      <t>サンカ</t>
    </rPh>
    <phoneticPr fontId="1"/>
  </si>
  <si>
    <t>短縮授業時、一度帰って１４時１５分に登校して参加してください。</t>
    <rPh sb="0" eb="2">
      <t>タンシュク</t>
    </rPh>
    <rPh sb="2" eb="4">
      <t>ジュギョウ</t>
    </rPh>
    <rPh sb="4" eb="5">
      <t>ジ</t>
    </rPh>
    <rPh sb="6" eb="8">
      <t>イチド</t>
    </rPh>
    <rPh sb="8" eb="9">
      <t>カエ</t>
    </rPh>
    <rPh sb="13" eb="14">
      <t>ジ</t>
    </rPh>
    <rPh sb="16" eb="17">
      <t>フン</t>
    </rPh>
    <rPh sb="18" eb="20">
      <t>トウコウ</t>
    </rPh>
    <rPh sb="22" eb="24">
      <t>サンカ</t>
    </rPh>
    <phoneticPr fontId="1"/>
  </si>
  <si>
    <t>4時間目までの学年は、一度帰って14時15分に登校して参加しましょう。</t>
    <rPh sb="1" eb="3">
      <t>ジカン</t>
    </rPh>
    <rPh sb="3" eb="4">
      <t>メ</t>
    </rPh>
    <rPh sb="7" eb="9">
      <t>ガクネン</t>
    </rPh>
    <rPh sb="11" eb="13">
      <t>イチド</t>
    </rPh>
    <rPh sb="13" eb="14">
      <t>カエ</t>
    </rPh>
    <rPh sb="18" eb="19">
      <t>ジ</t>
    </rPh>
    <rPh sb="21" eb="22">
      <t>プン</t>
    </rPh>
    <rPh sb="23" eb="25">
      <t>トウコウ</t>
    </rPh>
    <rPh sb="27" eb="29">
      <t>サンカ</t>
    </rPh>
    <phoneticPr fontId="1"/>
  </si>
  <si>
    <t>いきかえり</t>
    <phoneticPr fontId="1"/>
  </si>
  <si>
    <t>あんぜんに　きをつけましょう。</t>
    <phoneticPr fontId="1"/>
  </si>
  <si>
    <t>よりみちをせず　かえりましょう。</t>
    <phoneticPr fontId="1"/>
  </si>
  <si>
    <t>さんか</t>
    <phoneticPr fontId="1"/>
  </si>
  <si>
    <t>おうちに　かえってから　さんかしましょう。</t>
    <phoneticPr fontId="1"/>
  </si>
  <si>
    <t>あんぜんに　あそべないとき、みまもりいんの　いうことを　きけないとき、さんかできなくなることが　あります。</t>
    <phoneticPr fontId="1"/>
  </si>
  <si>
    <t>あめのひ</t>
    <phoneticPr fontId="1"/>
  </si>
  <si>
    <t>たいいくかんで　おこないます。</t>
    <phoneticPr fontId="1"/>
  </si>
  <si>
    <t>しつないあそび（ボードゲーム、トランプ、おりがみなど）ができます。</t>
    <phoneticPr fontId="1"/>
  </si>
  <si>
    <t>おうちのひとと　ルールを　かくにんして　さんかしましょう。</t>
    <phoneticPr fontId="1"/>
  </si>
  <si>
    <t>授業後、そのまま参加できます。</t>
    <rPh sb="0" eb="3">
      <t>ジュギョウゴ</t>
    </rPh>
    <rPh sb="8" eb="10">
      <t>サンカ</t>
    </rPh>
    <phoneticPr fontId="1"/>
  </si>
  <si>
    <r>
      <rPr>
        <sz val="11"/>
        <color rgb="FFFF0000"/>
        <rFont val="游ゴシック"/>
        <family val="3"/>
        <charset val="128"/>
        <scheme val="minor"/>
      </rPr>
      <t>授業が早く終わる</t>
    </r>
    <r>
      <rPr>
        <sz val="11"/>
        <color theme="1"/>
        <rFont val="游ゴシック"/>
        <family val="2"/>
        <charset val="128"/>
        <scheme val="minor"/>
      </rPr>
      <t>ときは一度お家に帰ってから参加しましょう。</t>
    </r>
    <rPh sb="0" eb="2">
      <t>ジュギョウ</t>
    </rPh>
    <rPh sb="3" eb="4">
      <t>ハヤ</t>
    </rPh>
    <rPh sb="5" eb="6">
      <t>オ</t>
    </rPh>
    <rPh sb="11" eb="13">
      <t>イチド</t>
    </rPh>
    <rPh sb="14" eb="15">
      <t>ウチ</t>
    </rPh>
    <rPh sb="16" eb="17">
      <t>カエ</t>
    </rPh>
    <rPh sb="21" eb="23">
      <t>サンカ</t>
    </rPh>
    <phoneticPr fontId="1"/>
  </si>
  <si>
    <t>屋外での過ごし方</t>
    <rPh sb="0" eb="2">
      <t>オクガイ</t>
    </rPh>
    <rPh sb="4" eb="5">
      <t>ス</t>
    </rPh>
    <rPh sb="7" eb="8">
      <t>カタ</t>
    </rPh>
    <phoneticPr fontId="1"/>
  </si>
  <si>
    <t>「遊具でおにごっこやボール遊びをしない」「危険な遊びをしない」などのルールを守り、ゆずりあって、安全に遊びましょう。</t>
  </si>
  <si>
    <r>
      <t>5時間目までの学年は、一度帰って15時</t>
    </r>
    <r>
      <rPr>
        <sz val="11"/>
        <color rgb="FFFF0000"/>
        <rFont val="游ゴシック"/>
        <family val="3"/>
        <charset val="128"/>
        <scheme val="minor"/>
      </rPr>
      <t>30分</t>
    </r>
    <r>
      <rPr>
        <sz val="11"/>
        <color theme="1"/>
        <rFont val="游ゴシック"/>
        <family val="2"/>
        <charset val="128"/>
        <scheme val="minor"/>
      </rPr>
      <t>に登校して参加してください。</t>
    </r>
    <rPh sb="1" eb="3">
      <t>ジカン</t>
    </rPh>
    <rPh sb="3" eb="4">
      <t>メ</t>
    </rPh>
    <rPh sb="7" eb="9">
      <t>ガクネン</t>
    </rPh>
    <rPh sb="11" eb="14">
      <t>イチドカエ</t>
    </rPh>
    <rPh sb="18" eb="19">
      <t>ジ</t>
    </rPh>
    <rPh sb="21" eb="22">
      <t>フン</t>
    </rPh>
    <rPh sb="23" eb="25">
      <t>トウコウ</t>
    </rPh>
    <rPh sb="27" eb="29">
      <t>サンカ</t>
    </rPh>
    <phoneticPr fontId="1"/>
  </si>
  <si>
    <t>短縮授業時は、一度帰って15時15分に登校して参加してください。</t>
    <rPh sb="0" eb="2">
      <t>タンシュク</t>
    </rPh>
    <rPh sb="2" eb="5">
      <t>ジュギョウジ</t>
    </rPh>
    <rPh sb="7" eb="9">
      <t>イチド</t>
    </rPh>
    <rPh sb="9" eb="10">
      <t>カエ</t>
    </rPh>
    <rPh sb="14" eb="15">
      <t>ジ</t>
    </rPh>
    <rPh sb="17" eb="18">
      <t>フン</t>
    </rPh>
    <rPh sb="19" eb="21">
      <t>トウコウ</t>
    </rPh>
    <rPh sb="23" eb="25">
      <t>サンカ</t>
    </rPh>
    <phoneticPr fontId="1"/>
  </si>
  <si>
    <t>活動する場所
★R8変更あり</t>
    <rPh sb="0" eb="2">
      <t>カツドウ</t>
    </rPh>
    <rPh sb="4" eb="6">
      <t>バショ</t>
    </rPh>
    <rPh sb="10" eb="12">
      <t>ヘンコウ</t>
    </rPh>
    <phoneticPr fontId="1"/>
  </si>
  <si>
    <t>雨の日の場所
★R8変更あり</t>
    <rPh sb="0" eb="1">
      <t>アメ</t>
    </rPh>
    <rPh sb="2" eb="3">
      <t>ヒ</t>
    </rPh>
    <rPh sb="4" eb="6">
      <t>バショ</t>
    </rPh>
    <rPh sb="10" eb="12">
      <t>ヘンコウ</t>
    </rPh>
    <phoneticPr fontId="1"/>
  </si>
  <si>
    <t>活動する場所</t>
    <rPh sb="0" eb="2">
      <t>カツドウ</t>
    </rPh>
    <rPh sb="4" eb="6">
      <t>バショ</t>
    </rPh>
    <phoneticPr fontId="1"/>
  </si>
  <si>
    <t>月、火、木、金曜…プレイグラウンド（放課後こどもクラブ棟奥）
水曜日…校庭</t>
    <rPh sb="0" eb="1">
      <t>ゲツ</t>
    </rPh>
    <rPh sb="2" eb="3">
      <t>カ</t>
    </rPh>
    <rPh sb="4" eb="5">
      <t>モク</t>
    </rPh>
    <rPh sb="6" eb="8">
      <t>キンヨウ</t>
    </rPh>
    <rPh sb="18" eb="21">
      <t>ホウカゴ</t>
    </rPh>
    <rPh sb="27" eb="28">
      <t>トウ</t>
    </rPh>
    <rPh sb="28" eb="29">
      <t>オク</t>
    </rPh>
    <rPh sb="31" eb="34">
      <t>スイヨウビ</t>
    </rPh>
    <rPh sb="35" eb="37">
      <t>コウテイ</t>
    </rPh>
    <phoneticPr fontId="1"/>
  </si>
  <si>
    <t>月～金曜…ランチルーム</t>
    <rPh sb="0" eb="1">
      <t>ゲツ</t>
    </rPh>
    <rPh sb="2" eb="4">
      <t>キンヨウ</t>
    </rPh>
    <phoneticPr fontId="1"/>
  </si>
  <si>
    <t>080-3594-4192</t>
    <phoneticPr fontId="1"/>
  </si>
  <si>
    <t>桜塚小学校</t>
    <rPh sb="0" eb="5">
      <t>サクラヅカショウガッコウ</t>
    </rPh>
    <phoneticPr fontId="1"/>
  </si>
  <si>
    <t>大池小学校</t>
    <rPh sb="0" eb="5">
      <t>オオイケショウガッコウ</t>
    </rPh>
    <phoneticPr fontId="1"/>
  </si>
  <si>
    <t>螢池小学校</t>
    <rPh sb="0" eb="1">
      <t>ホタル</t>
    </rPh>
    <rPh sb="1" eb="5">
      <t>イケショウガッコウ</t>
    </rPh>
    <phoneticPr fontId="1"/>
  </si>
  <si>
    <t>桜井谷小学校</t>
    <rPh sb="0" eb="6">
      <t>サクライダニショウガッコウ</t>
    </rPh>
    <phoneticPr fontId="1"/>
  </si>
  <si>
    <t>熊野田小学校</t>
    <rPh sb="0" eb="6">
      <t>クマノダショウガッコウ</t>
    </rPh>
    <phoneticPr fontId="1"/>
  </si>
  <si>
    <t>豊島小学校</t>
    <rPh sb="0" eb="5">
      <t>テシマショウガッコウ</t>
    </rPh>
    <phoneticPr fontId="1"/>
  </si>
  <si>
    <t>原田小学校</t>
    <rPh sb="0" eb="5">
      <t>ハラダショウガッコウ</t>
    </rPh>
    <phoneticPr fontId="1"/>
  </si>
  <si>
    <t>小曽根小学校</t>
    <rPh sb="0" eb="6">
      <t>オゾネショウガッコウ</t>
    </rPh>
    <phoneticPr fontId="1"/>
  </si>
  <si>
    <t>豊南小学校</t>
    <rPh sb="0" eb="5">
      <t>ホウナンショウガッコウ</t>
    </rPh>
    <phoneticPr fontId="1"/>
  </si>
  <si>
    <t>上野小学校</t>
    <rPh sb="0" eb="5">
      <t>ウエノショウガッコウ</t>
    </rPh>
    <phoneticPr fontId="1"/>
  </si>
  <si>
    <t>南桜塚小学校</t>
    <rPh sb="0" eb="6">
      <t>ミナミサクラヅカショウガッコウ</t>
    </rPh>
    <phoneticPr fontId="1"/>
  </si>
  <si>
    <t>新田小学校</t>
    <rPh sb="0" eb="5">
      <t>シンデンショウガッコウ</t>
    </rPh>
    <phoneticPr fontId="1"/>
  </si>
  <si>
    <t>北丘小学校</t>
    <rPh sb="0" eb="5">
      <t>キタオカショウガッコウ</t>
    </rPh>
    <phoneticPr fontId="1"/>
  </si>
  <si>
    <t>東丘小学校</t>
    <rPh sb="0" eb="5">
      <t>ヒガシオカショウガッコウ</t>
    </rPh>
    <phoneticPr fontId="1"/>
  </si>
  <si>
    <t>東豊中小学校</t>
    <rPh sb="0" eb="6">
      <t>ヒガシトヨナカショウガッコウ</t>
    </rPh>
    <phoneticPr fontId="1"/>
  </si>
  <si>
    <t>豊島西小学校</t>
    <rPh sb="0" eb="6">
      <t>テシマニシショウガッコウ</t>
    </rPh>
    <phoneticPr fontId="1"/>
  </si>
  <si>
    <t>西丘小学校</t>
    <rPh sb="0" eb="5">
      <t>ニシオカショウガッコウ</t>
    </rPh>
    <phoneticPr fontId="1"/>
  </si>
  <si>
    <t>高川小学校</t>
    <rPh sb="0" eb="5">
      <t>タカガワショウガッコウ</t>
    </rPh>
    <phoneticPr fontId="1"/>
  </si>
  <si>
    <t>刀根山小学校</t>
    <rPh sb="0" eb="6">
      <t>トネヤマショウガッコウ</t>
    </rPh>
    <phoneticPr fontId="1"/>
  </si>
  <si>
    <t>南丘小学校</t>
    <rPh sb="0" eb="5">
      <t>ミナミオカショウガッコウ</t>
    </rPh>
    <phoneticPr fontId="1"/>
  </si>
  <si>
    <t>豊島北小学校</t>
    <rPh sb="0" eb="6">
      <t>テシマキタショウガッコウ</t>
    </rPh>
    <phoneticPr fontId="1"/>
  </si>
  <si>
    <t>泉丘小学校</t>
    <rPh sb="0" eb="5">
      <t>イズミオカショウガッコウ</t>
    </rPh>
    <phoneticPr fontId="1"/>
  </si>
  <si>
    <t>少路小学校</t>
    <rPh sb="0" eb="5">
      <t>ショウジショウガッコウ</t>
    </rPh>
    <phoneticPr fontId="1"/>
  </si>
  <si>
    <t>野畠小学校</t>
    <rPh sb="0" eb="5">
      <t>ノバタケショウガッコウ</t>
    </rPh>
    <phoneticPr fontId="1"/>
  </si>
  <si>
    <t>東豊台小学校</t>
    <rPh sb="0" eb="6">
      <t>ヒガシトヨダイショウガッコウ</t>
    </rPh>
    <phoneticPr fontId="1"/>
  </si>
  <si>
    <t>箕輪小学校</t>
    <rPh sb="0" eb="5">
      <t>ミノワショウガッコウ</t>
    </rPh>
    <phoneticPr fontId="1"/>
  </si>
  <si>
    <t>北条小学校</t>
    <rPh sb="0" eb="5">
      <t>キタジョウショウガッコウ</t>
    </rPh>
    <phoneticPr fontId="1"/>
  </si>
  <si>
    <t>寺内小学校</t>
    <rPh sb="0" eb="5">
      <t>テラウチショウガッコウ</t>
    </rPh>
    <phoneticPr fontId="1"/>
  </si>
  <si>
    <t>緑地小学校</t>
    <rPh sb="0" eb="5">
      <t>リョクチショウガッコウ</t>
    </rPh>
    <phoneticPr fontId="1"/>
  </si>
  <si>
    <t>桜井谷東小学校</t>
    <rPh sb="0" eb="1">
      <t>サクラ</t>
    </rPh>
    <rPh sb="1" eb="2">
      <t>イ</t>
    </rPh>
    <rPh sb="2" eb="7">
      <t>ダニヒガシショウガッコウ</t>
    </rPh>
    <phoneticPr fontId="1"/>
  </si>
  <si>
    <t>東泉丘小学校</t>
    <rPh sb="0" eb="6">
      <t>ヒガシイズミオカショウガッコウ</t>
    </rPh>
    <phoneticPr fontId="1"/>
  </si>
  <si>
    <t>北緑丘小学校</t>
    <rPh sb="0" eb="6">
      <t>キタミドリオカショウガッコウ</t>
    </rPh>
    <phoneticPr fontId="1"/>
  </si>
  <si>
    <t>新田南小学校</t>
    <rPh sb="0" eb="6">
      <t>シンデンミナミショウガッコウ</t>
    </rPh>
    <phoneticPr fontId="1"/>
  </si>
  <si>
    <t>5時間目までの学年は、一度帰って15時15分に登校して参加しましょう。</t>
    <rPh sb="1" eb="3">
      <t>ジカン</t>
    </rPh>
    <rPh sb="3" eb="4">
      <t>メ</t>
    </rPh>
    <rPh sb="7" eb="9">
      <t>ガクネン</t>
    </rPh>
    <rPh sb="11" eb="13">
      <t>イチド</t>
    </rPh>
    <rPh sb="13" eb="14">
      <t>カエ</t>
    </rPh>
    <rPh sb="18" eb="19">
      <t>ジ</t>
    </rPh>
    <rPh sb="21" eb="22">
      <t>フン</t>
    </rPh>
    <rPh sb="23" eb="25">
      <t>トウコウ</t>
    </rPh>
    <rPh sb="27" eb="29">
      <t>サンカ</t>
    </rPh>
    <phoneticPr fontId="1"/>
  </si>
  <si>
    <t>短縮授業（4時間授業）のときは一度お家に帰ってから参加しましょう。</t>
    <phoneticPr fontId="1"/>
  </si>
  <si>
    <t>●月・火・水・木・金曜日の放課後</t>
    <rPh sb="1" eb="2">
      <t>ゲツ</t>
    </rPh>
    <rPh sb="3" eb="4">
      <t>ヒ</t>
    </rPh>
    <rPh sb="5" eb="6">
      <t>スイ</t>
    </rPh>
    <rPh sb="7" eb="8">
      <t>モク</t>
    </rPh>
    <rPh sb="9" eb="12">
      <t>キンヨウビ</t>
    </rPh>
    <rPh sb="13" eb="16">
      <t>ホウカゴ</t>
    </rPh>
    <phoneticPr fontId="1"/>
  </si>
  <si>
    <t>安全に気を付けましょう。</t>
  </si>
  <si>
    <t>行き帰り</t>
    <phoneticPr fontId="1"/>
  </si>
  <si>
    <t>★実施時間について★</t>
    <rPh sb="1" eb="3">
      <t>ジッシ</t>
    </rPh>
    <rPh sb="3" eb="5">
      <t>ジカン</t>
    </rPh>
    <phoneticPr fontId="1"/>
  </si>
  <si>
    <t>春休み・冬休みの実施時間はほかの学校と同じです。</t>
    <rPh sb="0" eb="2">
      <t>ハルヤス</t>
    </rPh>
    <rPh sb="4" eb="6">
      <t>フユヤス</t>
    </rPh>
    <rPh sb="8" eb="12">
      <t>ジッシジカン</t>
    </rPh>
    <rPh sb="16" eb="18">
      <t>ガッコウ</t>
    </rPh>
    <rPh sb="19" eb="20">
      <t>オナ</t>
    </rPh>
    <phoneticPr fontId="1"/>
  </si>
  <si>
    <t>（電話番号は、学校ごとに異なります）</t>
    <rPh sb="1" eb="5">
      <t>デンワバンゴウ</t>
    </rPh>
    <rPh sb="7" eb="9">
      <t>ガッコウ</t>
    </rPh>
    <rPh sb="12" eb="13">
      <t>コト</t>
    </rPh>
    <phoneticPr fontId="1"/>
  </si>
  <si>
    <t>持ち物</t>
    <phoneticPr fontId="1"/>
  </si>
  <si>
    <t>授業後から参加まで</t>
    <phoneticPr fontId="1"/>
  </si>
  <si>
    <t>月、火、木、金曜：屋外広場（放課後こどもクラブ棟２階）
水曜：校庭</t>
    <rPh sb="0" eb="1">
      <t>ゲツ</t>
    </rPh>
    <rPh sb="2" eb="3">
      <t>カ</t>
    </rPh>
    <rPh sb="4" eb="5">
      <t>モク</t>
    </rPh>
    <rPh sb="6" eb="8">
      <t>キンヨウ</t>
    </rPh>
    <rPh sb="9" eb="13">
      <t>オクガイヒロバ</t>
    </rPh>
    <rPh sb="14" eb="17">
      <t>ホウカゴ</t>
    </rPh>
    <rPh sb="23" eb="24">
      <t>トウ</t>
    </rPh>
    <rPh sb="25" eb="26">
      <t>カイ</t>
    </rPh>
    <rPh sb="28" eb="30">
      <t>スイヨウ</t>
    </rPh>
    <rPh sb="31" eb="33">
      <t>コウテイ</t>
    </rPh>
    <phoneticPr fontId="1"/>
  </si>
  <si>
    <t>雨や、屋外の暑さ指数が31以上の場合は、中止</t>
    <rPh sb="3" eb="5">
      <t>オクガイ</t>
    </rPh>
    <phoneticPr fontId="1"/>
  </si>
  <si>
    <t>※地域子ども教室に参加する場合は、学校から体育館シューズを持って帰りましょう。また木曜日に忘れずに学校に持ってきましょう。</t>
    <phoneticPr fontId="1"/>
  </si>
  <si>
    <t>水筒</t>
    <phoneticPr fontId="1"/>
  </si>
  <si>
    <t>※水曜日には天候に関わらず、小アリーナにて地域子ども教室（体育館開放）を開催しています。こちらのご参加もおまちしております。</t>
    <phoneticPr fontId="1"/>
  </si>
  <si>
    <t>※参加する時は、南門から入ってください。</t>
    <rPh sb="1" eb="3">
      <t>サンカ</t>
    </rPh>
    <rPh sb="5" eb="6">
      <t>トキ</t>
    </rPh>
    <rPh sb="8" eb="10">
      <t>ミナミモン</t>
    </rPh>
    <rPh sb="12" eb="13">
      <t>ハイ</t>
    </rPh>
    <phoneticPr fontId="1"/>
  </si>
  <si>
    <r>
      <t>平日放課後は、よつば学園のみ</t>
    </r>
    <r>
      <rPr>
        <u/>
        <sz val="11"/>
        <color theme="1"/>
        <rFont val="游ゴシック"/>
        <family val="3"/>
        <charset val="128"/>
        <scheme val="minor"/>
      </rPr>
      <t>「月曜から金曜まで、全ての日において14時30分から実施」</t>
    </r>
    <r>
      <rPr>
        <sz val="11"/>
        <color theme="1"/>
        <rFont val="游ゴシック"/>
        <family val="2"/>
        <charset val="128"/>
        <scheme val="minor"/>
      </rPr>
      <t>します。</t>
    </r>
    <rPh sb="0" eb="5">
      <t>ヘイジツホウカゴ</t>
    </rPh>
    <rPh sb="10" eb="12">
      <t>ガクエン</t>
    </rPh>
    <rPh sb="15" eb="17">
      <t>ゲツヨウ</t>
    </rPh>
    <rPh sb="19" eb="21">
      <t>キンヨウ</t>
    </rPh>
    <rPh sb="24" eb="25">
      <t>スベ</t>
    </rPh>
    <rPh sb="27" eb="28">
      <t>ヒ</t>
    </rPh>
    <rPh sb="34" eb="35">
      <t>ジ</t>
    </rPh>
    <rPh sb="37" eb="38">
      <t>フン</t>
    </rPh>
    <rPh sb="40" eb="42">
      <t>ジッシ</t>
    </rPh>
    <phoneticPr fontId="1"/>
  </si>
  <si>
    <t>短縮授業時は、一度帰って14時30分に登校して参加してください。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</si>
</sst>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font>
      <sz val="11"/>
      <color theme="1"/>
      <name val="游ゴシック"/>
      <family val="2"/>
      <charset val="128"/>
      <scheme val="minor"/>
    </font>
    <font>
      <sz val="6"/>
      <name val="游ゴシック"/>
      <family val="2"/>
      <charset val="128"/>
      <scheme val="minor"/>
    </font>
    <font>
      <b/>
      <sz val="20"/>
      <color rgb="FFFFFFFF"/>
      <name val="游ゴシック Medium"/>
      <family val="3"/>
      <charset val="128"/>
    </font>
    <font>
      <sz val="16"/>
      <color theme="1"/>
      <name val="HG丸ｺﾞｼｯｸM-PRO"/>
      <family val="3"/>
      <charset val="128"/>
    </font>
    <font>
      <sz val="22"/>
      <color theme="1"/>
      <name val="BIZ UDPゴシック"/>
      <family val="3"/>
      <charset val="128"/>
    </font>
    <font>
      <sz val="24"/>
      <color theme="1"/>
      <name val="BIZ UDPゴシック"/>
      <family val="3"/>
      <charset val="128"/>
    </font>
    <font>
      <sz val="14"/>
      <color theme="1"/>
      <name val="HG丸ｺﾞｼｯｸM-PRO"/>
      <family val="3"/>
      <charset val="128"/>
    </font>
    <font>
      <sz val="10"/>
      <color theme="1"/>
      <name val="游ゴシック"/>
      <family val="2"/>
      <charset val="128"/>
      <scheme val="minor"/>
    </font>
    <font>
      <sz val="14"/>
      <color theme="1"/>
      <name val="BIZ UDPゴシック"/>
      <family val="3"/>
      <charset val="128"/>
    </font>
    <font>
      <sz val="12"/>
      <color theme="1"/>
      <name val="BIZ UDPゴシック"/>
      <family val="3"/>
      <charset val="128"/>
    </font>
    <font>
      <sz val="8"/>
      <name val="游ゴシック"/>
      <family val="2"/>
      <charset val="128"/>
      <scheme val="minor"/>
    </font>
    <font>
      <sz val="22"/>
      <color theme="1"/>
      <name val="HGP創英角ｺﾞｼｯｸUB"/>
      <family val="3"/>
      <charset val="128"/>
    </font>
    <font>
      <sz val="14"/>
      <color theme="1"/>
      <name val="HGP創英角ｺﾞｼｯｸUB"/>
      <family val="3"/>
      <charset val="128"/>
    </font>
    <font>
      <sz val="13"/>
      <color theme="1"/>
      <name val="HGP創英角ｺﾞｼｯｸUB"/>
      <family val="3"/>
      <charset val="128"/>
    </font>
    <font>
      <sz val="9"/>
      <color indexed="81"/>
      <name val="MS P ゴシック"/>
      <family val="3"/>
      <charset val="128"/>
    </font>
    <font>
      <b/>
      <sz val="9"/>
      <color indexed="81"/>
      <name val="MS P ゴシック"/>
      <family val="3"/>
      <charset val="128"/>
    </font>
    <font>
      <sz val="11"/>
      <color rgb="FFFF0000"/>
      <name val="游ゴシック"/>
      <family val="2"/>
      <charset val="128"/>
      <scheme val="minor"/>
    </font>
    <font>
      <sz val="11"/>
      <color rgb="FFFF0000"/>
      <name val="游ゴシック"/>
      <family val="3"/>
      <charset val="128"/>
      <scheme val="minor"/>
    </font>
    <font>
      <sz val="11"/>
      <color theme="1"/>
      <name val="游ゴシック"/>
      <family val="3"/>
      <charset val="128"/>
      <scheme val="minor"/>
    </font>
    <font>
      <sz val="11"/>
      <color theme="1"/>
      <name val="Segoe UI Symbol"/>
      <family val="2"/>
    </font>
    <font>
      <b/>
      <sz val="14"/>
      <color indexed="81"/>
      <name val="BIZ UDPゴシック"/>
      <family val="3"/>
      <charset val="128"/>
    </font>
    <font>
      <u/>
      <sz val="11"/>
      <color theme="1"/>
      <name val="游ゴシック"/>
      <family val="3"/>
      <charset val="128"/>
      <scheme val="minor"/>
    </font>
    <font>
      <sz val="16"/>
      <color theme="1"/>
      <name val="游ゴシック"/>
      <family val="3"/>
      <charset val="128"/>
      <scheme val="minor"/>
    </font>
  </fonts>
  <fills count="8">
    <fill>
      <patternFill patternType="none"/>
    </fill>
    <fill>
      <patternFill patternType="gray125"/>
    </fill>
    <fill>
      <patternFill patternType="solid">
        <fgColor rgb="FFFFFF00"/>
        <bgColor indexed="64"/>
      </patternFill>
    </fill>
    <fill>
      <patternFill patternType="solid">
        <fgColor theme="3" tint="0.499984740745262"/>
        <bgColor indexed="64"/>
      </patternFill>
    </fill>
    <fill>
      <patternFill patternType="solid">
        <fgColor theme="7"/>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0" tint="-0.3499862666707357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15">
    <xf numFmtId="0" fontId="0" fillId="0" borderId="0" xfId="0">
      <alignment vertical="center"/>
    </xf>
    <xf numFmtId="0" fontId="0" fillId="3" borderId="0" xfId="0" applyFill="1">
      <alignment vertical="center"/>
    </xf>
    <xf numFmtId="0" fontId="2" fillId="0" borderId="0" xfId="0" applyFont="1" applyAlignment="1">
      <alignment horizontal="center" vertical="center"/>
    </xf>
    <xf numFmtId="0" fontId="0" fillId="4" borderId="0" xfId="0" applyFill="1">
      <alignment vertical="center"/>
    </xf>
    <xf numFmtId="0" fontId="4" fillId="0" borderId="0" xfId="0" applyFont="1" applyAlignment="1">
      <alignment vertical="top"/>
    </xf>
    <xf numFmtId="0" fontId="0" fillId="0" borderId="0" xfId="0" applyAlignment="1">
      <alignment horizontal="center" vertical="center"/>
    </xf>
    <xf numFmtId="0" fontId="5" fillId="0" borderId="0" xfId="0" applyFont="1">
      <alignment vertical="center"/>
    </xf>
    <xf numFmtId="0" fontId="0" fillId="5" borderId="0" xfId="0" applyFill="1">
      <alignment vertical="center"/>
    </xf>
    <xf numFmtId="0" fontId="7" fillId="5" borderId="0" xfId="0" applyFont="1" applyFill="1">
      <alignment vertical="center"/>
    </xf>
    <xf numFmtId="0" fontId="6" fillId="5" borderId="0" xfId="0" applyFont="1" applyFill="1" applyAlignment="1">
      <alignment horizontal="left"/>
    </xf>
    <xf numFmtId="0" fontId="8" fillId="5" borderId="0" xfId="0" applyFont="1" applyFill="1">
      <alignment vertical="center"/>
    </xf>
    <xf numFmtId="0" fontId="11" fillId="0" borderId="0" xfId="0" applyFont="1" applyAlignment="1">
      <alignment horizontal="center" vertical="center"/>
    </xf>
    <xf numFmtId="0" fontId="11" fillId="0" borderId="0" xfId="0" applyFont="1" applyAlignment="1">
      <alignment horizontal="right" vertical="center"/>
    </xf>
    <xf numFmtId="0" fontId="11" fillId="0" borderId="8" xfId="0" applyFont="1" applyBorder="1" applyAlignment="1">
      <alignment horizontal="right" vertical="center"/>
    </xf>
    <xf numFmtId="0" fontId="11" fillId="0" borderId="0" xfId="0" applyFont="1" applyAlignment="1">
      <alignment horizontal="left" vertical="center"/>
    </xf>
    <xf numFmtId="0" fontId="12" fillId="0" borderId="0" xfId="0" applyFont="1" applyAlignment="1">
      <alignment horizontal="left" vertical="center"/>
    </xf>
    <xf numFmtId="0" fontId="12" fillId="0" borderId="0" xfId="0" applyFont="1">
      <alignment vertical="center"/>
    </xf>
    <xf numFmtId="0" fontId="12" fillId="0" borderId="5" xfId="0" applyFont="1" applyBorder="1">
      <alignment vertical="center"/>
    </xf>
    <xf numFmtId="0" fontId="0" fillId="0" borderId="5" xfId="0" applyBorder="1">
      <alignment vertical="center"/>
    </xf>
    <xf numFmtId="0" fontId="4" fillId="0" borderId="0" xfId="0" applyFont="1">
      <alignment vertical="center"/>
    </xf>
    <xf numFmtId="0" fontId="11" fillId="0" borderId="5" xfId="0" applyFont="1" applyBorder="1">
      <alignment vertical="center"/>
    </xf>
    <xf numFmtId="0" fontId="4" fillId="0" borderId="0" xfId="0" applyFont="1" applyAlignment="1">
      <alignment horizontal="center" vertical="center"/>
    </xf>
    <xf numFmtId="0" fontId="3" fillId="0" borderId="0" xfId="0" applyFont="1">
      <alignment vertical="center"/>
    </xf>
    <xf numFmtId="0" fontId="0" fillId="0" borderId="11" xfId="0"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0" fillId="0" borderId="6" xfId="0" applyBorder="1">
      <alignment vertical="center"/>
    </xf>
    <xf numFmtId="0" fontId="0" fillId="0" borderId="7" xfId="0" applyBorder="1" applyAlignment="1">
      <alignment horizontal="center" vertical="center"/>
    </xf>
    <xf numFmtId="0" fontId="0" fillId="0" borderId="8" xfId="0" applyBorder="1">
      <alignment vertical="center"/>
    </xf>
    <xf numFmtId="0" fontId="0" fillId="0" borderId="9" xfId="0" applyBorder="1">
      <alignment vertical="center"/>
    </xf>
    <xf numFmtId="0" fontId="0" fillId="0" borderId="1" xfId="0" applyBorder="1" applyAlignment="1">
      <alignment horizontal="center" vertical="center"/>
    </xf>
    <xf numFmtId="0" fontId="0" fillId="0" borderId="1" xfId="0" applyBorder="1">
      <alignment vertical="center"/>
    </xf>
    <xf numFmtId="0" fontId="0" fillId="6" borderId="1" xfId="0" applyFill="1" applyBorder="1" applyProtection="1">
      <alignment vertical="center"/>
      <protection locked="0"/>
    </xf>
    <xf numFmtId="0" fontId="0" fillId="0" borderId="4" xfId="0" applyBorder="1">
      <alignment vertical="center"/>
    </xf>
    <xf numFmtId="0" fontId="0" fillId="6" borderId="1" xfId="0" applyFill="1" applyBorder="1" applyAlignment="1" applyProtection="1">
      <alignment vertical="center" wrapText="1"/>
      <protection locked="0"/>
    </xf>
    <xf numFmtId="0" fontId="0" fillId="7" borderId="5" xfId="0" applyFill="1" applyBorder="1" applyAlignment="1">
      <alignment horizontal="center" vertical="center"/>
    </xf>
    <xf numFmtId="0" fontId="0" fillId="7" borderId="0" xfId="0" applyFill="1">
      <alignment vertical="center"/>
    </xf>
    <xf numFmtId="0" fontId="0" fillId="7" borderId="6" xfId="0" applyFill="1" applyBorder="1">
      <alignment vertical="center"/>
    </xf>
    <xf numFmtId="0" fontId="0" fillId="6" borderId="0" xfId="0" applyFill="1">
      <alignment vertical="center"/>
    </xf>
    <xf numFmtId="0" fontId="0" fillId="6" borderId="8" xfId="0" applyFill="1" applyBorder="1">
      <alignment vertical="center"/>
    </xf>
    <xf numFmtId="0" fontId="16" fillId="6" borderId="1" xfId="0" applyFont="1" applyFill="1" applyBorder="1" applyProtection="1">
      <alignment vertical="center"/>
      <protection locked="0"/>
    </xf>
    <xf numFmtId="0" fontId="17" fillId="6" borderId="1" xfId="0" applyFont="1" applyFill="1" applyBorder="1" applyProtection="1">
      <alignment vertical="center"/>
      <protection locked="0"/>
    </xf>
    <xf numFmtId="0" fontId="18" fillId="6" borderId="1" xfId="0" applyFont="1" applyFill="1" applyBorder="1" applyProtection="1">
      <alignment vertical="center"/>
      <protection locked="0"/>
    </xf>
    <xf numFmtId="0" fontId="16" fillId="6" borderId="1" xfId="0" applyFont="1" applyFill="1" applyBorder="1" applyAlignment="1" applyProtection="1">
      <alignment vertical="center" wrapText="1"/>
      <protection locked="0"/>
    </xf>
    <xf numFmtId="0" fontId="16" fillId="0" borderId="1" xfId="0" applyFont="1" applyBorder="1">
      <alignment vertical="center"/>
    </xf>
    <xf numFmtId="0" fontId="0" fillId="0" borderId="1" xfId="0" applyBorder="1" applyAlignment="1">
      <alignment vertical="center" wrapText="1"/>
    </xf>
    <xf numFmtId="0" fontId="19" fillId="0" borderId="1" xfId="0" applyFont="1" applyBorder="1">
      <alignment vertical="center"/>
    </xf>
    <xf numFmtId="0" fontId="0" fillId="0" borderId="3" xfId="0" applyBorder="1">
      <alignment vertical="center"/>
    </xf>
    <xf numFmtId="0" fontId="0" fillId="0" borderId="3" xfId="0" applyBorder="1" applyProtection="1">
      <alignment vertical="center"/>
      <protection locked="0"/>
    </xf>
    <xf numFmtId="0" fontId="0" fillId="0" borderId="0" xfId="0" applyProtection="1">
      <alignment vertical="center"/>
      <protection locked="0"/>
    </xf>
    <xf numFmtId="0" fontId="13" fillId="0" borderId="3" xfId="0" applyFont="1" applyBorder="1" applyAlignment="1">
      <alignment horizontal="left" vertical="center"/>
    </xf>
    <xf numFmtId="0" fontId="13" fillId="0" borderId="4" xfId="0" applyFont="1" applyBorder="1" applyAlignment="1">
      <alignment horizontal="left" vertical="center"/>
    </xf>
    <xf numFmtId="0" fontId="13" fillId="0" borderId="0" xfId="0" applyFont="1" applyAlignment="1">
      <alignment horizontal="left" vertical="center"/>
    </xf>
    <xf numFmtId="0" fontId="13" fillId="0" borderId="6" xfId="0" applyFont="1" applyBorder="1" applyAlignment="1">
      <alignment horizontal="left" vertical="center"/>
    </xf>
    <xf numFmtId="0" fontId="13" fillId="0" borderId="8" xfId="0" applyFont="1" applyBorder="1" applyAlignment="1">
      <alignment horizontal="left" vertical="center"/>
    </xf>
    <xf numFmtId="0" fontId="13" fillId="0" borderId="9" xfId="0" applyFont="1" applyBorder="1" applyAlignment="1">
      <alignment horizontal="left" vertical="center"/>
    </xf>
    <xf numFmtId="0" fontId="3" fillId="2" borderId="0" xfId="0" applyFont="1" applyFill="1" applyAlignment="1">
      <alignment horizontal="center" vertical="center"/>
    </xf>
    <xf numFmtId="0" fontId="3" fillId="2" borderId="8"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0" xfId="0" applyFont="1" applyFill="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5" xfId="0" applyFont="1" applyBorder="1" applyAlignment="1">
      <alignment horizontal="left" vertical="center" wrapText="1"/>
    </xf>
    <xf numFmtId="0" fontId="9" fillId="0" borderId="0" xfId="0" applyFont="1" applyAlignment="1">
      <alignment horizontal="left" vertical="center" wrapText="1"/>
    </xf>
    <xf numFmtId="0" fontId="0" fillId="0" borderId="3" xfId="0" applyBorder="1" applyAlignment="1">
      <alignment horizontal="center" vertical="center"/>
    </xf>
    <xf numFmtId="0" fontId="0" fillId="0" borderId="0" xfId="0" applyAlignment="1">
      <alignment horizontal="center" vertical="center"/>
    </xf>
    <xf numFmtId="0" fontId="9" fillId="0" borderId="4" xfId="0" applyFont="1" applyBorder="1" applyAlignment="1">
      <alignment horizontal="left" vertical="center" wrapText="1"/>
    </xf>
    <xf numFmtId="0" fontId="9" fillId="0" borderId="6" xfId="0" applyFont="1" applyBorder="1" applyAlignment="1">
      <alignment horizontal="left" vertical="center" wrapText="1"/>
    </xf>
    <xf numFmtId="0" fontId="22" fillId="0" borderId="11" xfId="0" applyFont="1" applyBorder="1" applyAlignment="1">
      <alignment horizontal="center" vertical="center"/>
    </xf>
    <xf numFmtId="0" fontId="22" fillId="0" borderId="10" xfId="0" applyFont="1" applyBorder="1" applyAlignment="1">
      <alignment horizontal="center" vertical="center"/>
    </xf>
    <xf numFmtId="0" fontId="22" fillId="0" borderId="12" xfId="0" applyFont="1" applyBorder="1" applyAlignment="1">
      <alignment horizontal="center" vertical="center"/>
    </xf>
    <xf numFmtId="0" fontId="22" fillId="0" borderId="11" xfId="0" applyFont="1" applyBorder="1" applyAlignment="1" applyProtection="1">
      <alignment horizontal="center" vertical="center"/>
      <protection locked="0"/>
    </xf>
    <xf numFmtId="0" fontId="22" fillId="0" borderId="10" xfId="0" applyFont="1" applyBorder="1" applyAlignment="1" applyProtection="1">
      <alignment horizontal="center" vertical="center"/>
      <protection locked="0"/>
    </xf>
    <xf numFmtId="0" fontId="22" fillId="0" borderId="12" xfId="0" applyFont="1" applyBorder="1" applyAlignment="1" applyProtection="1">
      <alignment horizontal="center" vertical="center"/>
      <protection locked="0"/>
    </xf>
    <xf numFmtId="0" fontId="11" fillId="0" borderId="2" xfId="0" applyFont="1" applyBorder="1" applyAlignment="1">
      <alignment horizontal="center" vertical="top"/>
    </xf>
    <xf numFmtId="0" fontId="11" fillId="0" borderId="3" xfId="0" applyFont="1" applyBorder="1" applyAlignment="1">
      <alignment horizontal="center" vertical="top"/>
    </xf>
    <xf numFmtId="0" fontId="11" fillId="0" borderId="4" xfId="0" applyFont="1" applyBorder="1" applyAlignment="1">
      <alignment horizontal="center" vertical="top"/>
    </xf>
    <xf numFmtId="0" fontId="11" fillId="0" borderId="5" xfId="0" applyFont="1" applyBorder="1" applyAlignment="1">
      <alignment horizontal="center" vertical="top"/>
    </xf>
    <xf numFmtId="0" fontId="11" fillId="0" borderId="0" xfId="0" applyFont="1" applyAlignment="1">
      <alignment horizontal="center" vertical="top"/>
    </xf>
    <xf numFmtId="0" fontId="11" fillId="0" borderId="6" xfId="0" applyFont="1" applyBorder="1" applyAlignment="1">
      <alignment horizontal="center" vertical="top"/>
    </xf>
    <xf numFmtId="0" fontId="11" fillId="0" borderId="7" xfId="0" applyFont="1" applyBorder="1" applyAlignment="1">
      <alignment horizontal="center" vertical="top"/>
    </xf>
    <xf numFmtId="0" fontId="11" fillId="0" borderId="8" xfId="0" applyFont="1" applyBorder="1" applyAlignment="1">
      <alignment horizontal="center" vertical="top"/>
    </xf>
    <xf numFmtId="0" fontId="11" fillId="0" borderId="9" xfId="0" applyFont="1" applyBorder="1" applyAlignment="1">
      <alignment horizontal="center" vertical="top"/>
    </xf>
    <xf numFmtId="0" fontId="11" fillId="0" borderId="2" xfId="0" applyFont="1" applyBorder="1" applyAlignment="1">
      <alignment horizontal="right" vertical="center"/>
    </xf>
    <xf numFmtId="0" fontId="11" fillId="0" borderId="3" xfId="0" applyFont="1" applyBorder="1" applyAlignment="1">
      <alignment horizontal="right" vertical="center"/>
    </xf>
    <xf numFmtId="0" fontId="11" fillId="0" borderId="5" xfId="0" applyFont="1" applyBorder="1" applyAlignment="1">
      <alignment horizontal="right" vertical="center"/>
    </xf>
    <xf numFmtId="0" fontId="11" fillId="0" borderId="0" xfId="0" applyFont="1" applyAlignment="1">
      <alignment horizontal="right" vertical="center"/>
    </xf>
    <xf numFmtId="0" fontId="11" fillId="0" borderId="7" xfId="0" applyFont="1" applyBorder="1" applyAlignment="1">
      <alignment horizontal="right" vertical="center"/>
    </xf>
    <xf numFmtId="0" fontId="11" fillId="0" borderId="8" xfId="0" applyFont="1" applyBorder="1" applyAlignment="1">
      <alignment horizontal="right" vertical="center"/>
    </xf>
    <xf numFmtId="0" fontId="11" fillId="0" borderId="3"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6" fillId="2" borderId="0" xfId="0" applyFont="1" applyFill="1" applyAlignment="1">
      <alignment horizontal="center" vertical="center"/>
    </xf>
    <xf numFmtId="0" fontId="6" fillId="5" borderId="0" xfId="0" applyFont="1" applyFill="1" applyAlignment="1">
      <alignment horizontal="left" vertical="center"/>
    </xf>
    <xf numFmtId="0" fontId="8" fillId="5" borderId="2" xfId="0" applyFont="1" applyFill="1" applyBorder="1" applyAlignment="1">
      <alignment horizontal="center" vertical="center"/>
    </xf>
    <xf numFmtId="0" fontId="8" fillId="5" borderId="3" xfId="0" applyFont="1" applyFill="1" applyBorder="1" applyAlignment="1">
      <alignment horizontal="center" vertical="center"/>
    </xf>
    <xf numFmtId="0" fontId="8" fillId="5" borderId="7" xfId="0" applyFont="1" applyFill="1" applyBorder="1" applyAlignment="1">
      <alignment horizontal="center" vertical="center"/>
    </xf>
    <xf numFmtId="0" fontId="8" fillId="5" borderId="8"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0" fillId="0" borderId="8" xfId="0" applyBorder="1" applyAlignment="1">
      <alignment horizontal="center" vertical="center"/>
    </xf>
    <xf numFmtId="0" fontId="9" fillId="0" borderId="9" xfId="0" applyFont="1" applyBorder="1" applyAlignment="1">
      <alignment horizontal="left" vertical="center" wrapText="1"/>
    </xf>
    <xf numFmtId="0" fontId="0" fillId="6" borderId="0" xfId="0" applyFill="1" applyAlignment="1" applyProtection="1">
      <alignment horizontal="center" vertical="center"/>
      <protection locked="0"/>
    </xf>
  </cellXfs>
  <cellStyles count="1">
    <cellStyle name="標準" xfId="0" builtinId="0"/>
  </cellStyles>
  <dxfs count="1">
    <dxf>
      <font>
        <color theme="0"/>
      </font>
    </dxf>
  </dxfs>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xdr:from>
      <xdr:col>98</xdr:col>
      <xdr:colOff>141287</xdr:colOff>
      <xdr:row>89</xdr:row>
      <xdr:rowOff>132080</xdr:rowOff>
    </xdr:from>
    <xdr:to>
      <xdr:col>98</xdr:col>
      <xdr:colOff>141287</xdr:colOff>
      <xdr:row>96</xdr:row>
      <xdr:rowOff>162242</xdr:rowOff>
    </xdr:to>
    <xdr:cxnSp macro="">
      <xdr:nvCxnSpPr>
        <xdr:cNvPr id="17" name="直線コネクタ 16">
          <a:extLst>
            <a:ext uri="{FF2B5EF4-FFF2-40B4-BE49-F238E27FC236}">
              <a16:creationId xmlns:a16="http://schemas.microsoft.com/office/drawing/2014/main" id="{12B137BF-639C-486F-A62C-A93A88E98134}"/>
            </a:ext>
          </a:extLst>
        </xdr:cNvPr>
        <xdr:cNvCxnSpPr/>
      </xdr:nvCxnSpPr>
      <xdr:spPr>
        <a:xfrm>
          <a:off x="20010437" y="16024543"/>
          <a:ext cx="0" cy="1497012"/>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61</xdr:col>
      <xdr:colOff>57150</xdr:colOff>
      <xdr:row>50</xdr:row>
      <xdr:rowOff>47625</xdr:rowOff>
    </xdr:from>
    <xdr:to>
      <xdr:col>61</xdr:col>
      <xdr:colOff>75440</xdr:colOff>
      <xdr:row>58</xdr:row>
      <xdr:rowOff>143007</xdr:rowOff>
    </xdr:to>
    <xdr:pic>
      <xdr:nvPicPr>
        <xdr:cNvPr id="18" name="図 17">
          <a:extLst>
            <a:ext uri="{FF2B5EF4-FFF2-40B4-BE49-F238E27FC236}">
              <a16:creationId xmlns:a16="http://schemas.microsoft.com/office/drawing/2014/main" id="{62F58EC5-9644-4C57-AC5E-CD0406693848}"/>
            </a:ext>
          </a:extLst>
        </xdr:cNvPr>
        <xdr:cNvPicPr>
          <a:picLocks noChangeAspect="1"/>
        </xdr:cNvPicPr>
      </xdr:nvPicPr>
      <xdr:blipFill>
        <a:blip xmlns:r="http://schemas.openxmlformats.org/officeDocument/2006/relationships" r:embed="rId1"/>
        <a:stretch>
          <a:fillRect/>
        </a:stretch>
      </xdr:blipFill>
      <xdr:spPr>
        <a:xfrm>
          <a:off x="12634913" y="8605838"/>
          <a:ext cx="18290" cy="1524132"/>
        </a:xfrm>
        <a:prstGeom prst="rect">
          <a:avLst/>
        </a:prstGeom>
      </xdr:spPr>
    </xdr:pic>
    <xdr:clientData/>
  </xdr:twoCellAnchor>
  <xdr:twoCellAnchor>
    <xdr:from>
      <xdr:col>62</xdr:col>
      <xdr:colOff>47625</xdr:colOff>
      <xdr:row>54</xdr:row>
      <xdr:rowOff>47625</xdr:rowOff>
    </xdr:from>
    <xdr:to>
      <xdr:col>68</xdr:col>
      <xdr:colOff>128588</xdr:colOff>
      <xdr:row>58</xdr:row>
      <xdr:rowOff>80645</xdr:rowOff>
    </xdr:to>
    <xdr:sp macro="" textlink="">
      <xdr:nvSpPr>
        <xdr:cNvPr id="25" name="吹き出し: 円形 24">
          <a:extLst>
            <a:ext uri="{FF2B5EF4-FFF2-40B4-BE49-F238E27FC236}">
              <a16:creationId xmlns:a16="http://schemas.microsoft.com/office/drawing/2014/main" id="{5F8227FA-964D-F349-5803-635D20C5534E}"/>
            </a:ext>
          </a:extLst>
        </xdr:cNvPr>
        <xdr:cNvSpPr/>
      </xdr:nvSpPr>
      <xdr:spPr>
        <a:xfrm>
          <a:off x="12715875" y="9496425"/>
          <a:ext cx="1281113" cy="795020"/>
        </a:xfrm>
        <a:prstGeom prst="wedgeEllipseCallout">
          <a:avLst>
            <a:gd name="adj1" fmla="val 58330"/>
            <a:gd name="adj2" fmla="val -14250"/>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buNone/>
          </a:pPr>
          <a:r>
            <a:rPr lang="en-US" sz="1050" kern="100">
              <a:effectLst/>
              <a:ea typeface="游明朝" panose="02020400000000000000" pitchFamily="18" charset="-128"/>
              <a:cs typeface="Times New Roman" panose="02020603050405020304" pitchFamily="18" charset="0"/>
            </a:rPr>
            <a:t> </a:t>
          </a:r>
          <a:endParaRPr lang="ja-JP" sz="1050" kern="100">
            <a:effectLst/>
            <a:ea typeface="游明朝" panose="02020400000000000000" pitchFamily="18" charset="-128"/>
            <a:cs typeface="Times New Roman" panose="02020603050405020304" pitchFamily="18" charset="0"/>
          </a:endParaRPr>
        </a:p>
      </xdr:txBody>
    </xdr:sp>
    <xdr:clientData/>
  </xdr:twoCellAnchor>
  <xdr:twoCellAnchor editAs="oneCell">
    <xdr:from>
      <xdr:col>2</xdr:col>
      <xdr:colOff>119063</xdr:colOff>
      <xdr:row>34</xdr:row>
      <xdr:rowOff>38100</xdr:rowOff>
    </xdr:from>
    <xdr:to>
      <xdr:col>35</xdr:col>
      <xdr:colOff>161925</xdr:colOff>
      <xdr:row>58</xdr:row>
      <xdr:rowOff>119064</xdr:rowOff>
    </xdr:to>
    <xdr:pic>
      <xdr:nvPicPr>
        <xdr:cNvPr id="26" name="図 25">
          <a:extLst>
            <a:ext uri="{FF2B5EF4-FFF2-40B4-BE49-F238E27FC236}">
              <a16:creationId xmlns:a16="http://schemas.microsoft.com/office/drawing/2014/main" id="{1F6067C8-B80A-927B-1806-20B5B8A57681}"/>
            </a:ext>
          </a:extLst>
        </xdr:cNvPr>
        <xdr:cNvPicPr>
          <a:picLocks noChangeAspect="1"/>
        </xdr:cNvPicPr>
      </xdr:nvPicPr>
      <xdr:blipFill>
        <a:blip xmlns:r="http://schemas.openxmlformats.org/officeDocument/2006/relationships" r:embed="rId2"/>
        <a:stretch>
          <a:fillRect/>
        </a:stretch>
      </xdr:blipFill>
      <xdr:spPr>
        <a:xfrm>
          <a:off x="1004888" y="5867400"/>
          <a:ext cx="6643687" cy="4462464"/>
        </a:xfrm>
        <a:prstGeom prst="rect">
          <a:avLst/>
        </a:prstGeom>
      </xdr:spPr>
    </xdr:pic>
    <xdr:clientData/>
  </xdr:twoCellAnchor>
  <xdr:twoCellAnchor>
    <xdr:from>
      <xdr:col>2</xdr:col>
      <xdr:colOff>133351</xdr:colOff>
      <xdr:row>5</xdr:row>
      <xdr:rowOff>55108</xdr:rowOff>
    </xdr:from>
    <xdr:to>
      <xdr:col>144</xdr:col>
      <xdr:colOff>49472</xdr:colOff>
      <xdr:row>59</xdr:row>
      <xdr:rowOff>95614</xdr:rowOff>
    </xdr:to>
    <xdr:grpSp>
      <xdr:nvGrpSpPr>
        <xdr:cNvPr id="5" name="グループ化 4">
          <a:extLst>
            <a:ext uri="{FF2B5EF4-FFF2-40B4-BE49-F238E27FC236}">
              <a16:creationId xmlns:a16="http://schemas.microsoft.com/office/drawing/2014/main" id="{25136AB3-32EC-C09B-DD68-BF3E16D34EFA}"/>
            </a:ext>
          </a:extLst>
        </xdr:cNvPr>
        <xdr:cNvGrpSpPr/>
      </xdr:nvGrpSpPr>
      <xdr:grpSpPr>
        <a:xfrm>
          <a:off x="1016578" y="1327995"/>
          <a:ext cx="27971576" cy="9349028"/>
          <a:chOff x="1016578" y="1146153"/>
          <a:chExt cx="27971576" cy="9349030"/>
        </a:xfrm>
      </xdr:grpSpPr>
      <xdr:pic>
        <xdr:nvPicPr>
          <xdr:cNvPr id="15" name="図 14">
            <a:extLst>
              <a:ext uri="{FF2B5EF4-FFF2-40B4-BE49-F238E27FC236}">
                <a16:creationId xmlns:a16="http://schemas.microsoft.com/office/drawing/2014/main" id="{ECD8C80E-ADA5-6122-D693-7D6657956405}"/>
              </a:ext>
            </a:extLst>
          </xdr:cNvPr>
          <xdr:cNvPicPr>
            <a:picLocks noChangeAspect="1"/>
          </xdr:cNvPicPr>
        </xdr:nvPicPr>
        <xdr:blipFill>
          <a:blip xmlns:r="http://schemas.openxmlformats.org/officeDocument/2006/relationships" r:embed="rId3"/>
          <a:stretch>
            <a:fillRect/>
          </a:stretch>
        </xdr:blipFill>
        <xdr:spPr>
          <a:xfrm>
            <a:off x="1016578" y="1689388"/>
            <a:ext cx="6619876" cy="4138212"/>
          </a:xfrm>
          <a:prstGeom prst="rect">
            <a:avLst/>
          </a:prstGeom>
        </xdr:spPr>
      </xdr:pic>
      <xdr:pic>
        <xdr:nvPicPr>
          <xdr:cNvPr id="7" name="図 6">
            <a:extLst>
              <a:ext uri="{FF2B5EF4-FFF2-40B4-BE49-F238E27FC236}">
                <a16:creationId xmlns:a16="http://schemas.microsoft.com/office/drawing/2014/main" id="{BBAE5C16-7612-4F58-B768-E8BEBB7259A3}"/>
              </a:ext>
            </a:extLst>
          </xdr:cNvPr>
          <xdr:cNvPicPr>
            <a:picLocks/>
          </xdr:cNvPicPr>
        </xdr:nvPicPr>
        <xdr:blipFill>
          <a:blip xmlns:r="http://schemas.openxmlformats.org/officeDocument/2006/relationships" r:embed="rId4"/>
          <a:stretch>
            <a:fillRect/>
          </a:stretch>
        </xdr:blipFill>
        <xdr:spPr>
          <a:xfrm>
            <a:off x="10321943" y="1146153"/>
            <a:ext cx="4345467" cy="1053646"/>
          </a:xfrm>
          <a:prstGeom prst="rect">
            <a:avLst/>
          </a:prstGeom>
        </xdr:spPr>
      </xdr:pic>
      <xdr:pic>
        <xdr:nvPicPr>
          <xdr:cNvPr id="9" name="図 8">
            <a:extLst>
              <a:ext uri="{FF2B5EF4-FFF2-40B4-BE49-F238E27FC236}">
                <a16:creationId xmlns:a16="http://schemas.microsoft.com/office/drawing/2014/main" id="{048D925A-DDF6-480A-9D25-B595737790D1}"/>
              </a:ext>
            </a:extLst>
          </xdr:cNvPr>
          <xdr:cNvPicPr>
            <a:picLocks/>
          </xdr:cNvPicPr>
        </xdr:nvPicPr>
        <xdr:blipFill>
          <a:blip xmlns:r="http://schemas.openxmlformats.org/officeDocument/2006/relationships" r:embed="rId5"/>
          <a:stretch>
            <a:fillRect/>
          </a:stretch>
        </xdr:blipFill>
        <xdr:spPr>
          <a:xfrm>
            <a:off x="15377383" y="8009643"/>
            <a:ext cx="6601481" cy="2312730"/>
          </a:xfrm>
          <a:prstGeom prst="rect">
            <a:avLst/>
          </a:prstGeom>
        </xdr:spPr>
      </xdr:pic>
      <xdr:pic>
        <xdr:nvPicPr>
          <xdr:cNvPr id="10" name="図 9">
            <a:extLst>
              <a:ext uri="{FF2B5EF4-FFF2-40B4-BE49-F238E27FC236}">
                <a16:creationId xmlns:a16="http://schemas.microsoft.com/office/drawing/2014/main" id="{CFB9EE2E-3E00-4696-AEF0-6F0D0D72F2C6}"/>
              </a:ext>
            </a:extLst>
          </xdr:cNvPr>
          <xdr:cNvPicPr>
            <a:picLocks/>
          </xdr:cNvPicPr>
        </xdr:nvPicPr>
        <xdr:blipFill>
          <a:blip xmlns:r="http://schemas.openxmlformats.org/officeDocument/2006/relationships" r:embed="rId6"/>
          <a:stretch>
            <a:fillRect/>
          </a:stretch>
        </xdr:blipFill>
        <xdr:spPr>
          <a:xfrm>
            <a:off x="22346592" y="9163183"/>
            <a:ext cx="6641562" cy="1332000"/>
          </a:xfrm>
          <a:prstGeom prst="rect">
            <a:avLst/>
          </a:prstGeom>
        </xdr:spPr>
      </xdr:pic>
      <xdr:pic>
        <xdr:nvPicPr>
          <xdr:cNvPr id="11" name="図 10">
            <a:extLst>
              <a:ext uri="{FF2B5EF4-FFF2-40B4-BE49-F238E27FC236}">
                <a16:creationId xmlns:a16="http://schemas.microsoft.com/office/drawing/2014/main" id="{2FD669CE-0A55-42C8-9BD8-93313B77EF6B}"/>
              </a:ext>
            </a:extLst>
          </xdr:cNvPr>
          <xdr:cNvPicPr>
            <a:picLocks noChangeAspect="1"/>
          </xdr:cNvPicPr>
        </xdr:nvPicPr>
        <xdr:blipFill>
          <a:blip xmlns:r="http://schemas.openxmlformats.org/officeDocument/2006/relationships" r:embed="rId7"/>
          <a:stretch>
            <a:fillRect/>
          </a:stretch>
        </xdr:blipFill>
        <xdr:spPr>
          <a:xfrm>
            <a:off x="4404481" y="1718980"/>
            <a:ext cx="3107047" cy="2185497"/>
          </a:xfrm>
          <a:prstGeom prst="rect">
            <a:avLst/>
          </a:prstGeom>
        </xdr:spPr>
      </xdr:pic>
      <xdr:pic>
        <xdr:nvPicPr>
          <xdr:cNvPr id="8" name="図 7">
            <a:extLst>
              <a:ext uri="{FF2B5EF4-FFF2-40B4-BE49-F238E27FC236}">
                <a16:creationId xmlns:a16="http://schemas.microsoft.com/office/drawing/2014/main" id="{AB272FB8-3190-5945-BF03-92710BEDD77D}"/>
              </a:ext>
            </a:extLst>
          </xdr:cNvPr>
          <xdr:cNvPicPr>
            <a:picLocks noChangeAspect="1"/>
          </xdr:cNvPicPr>
        </xdr:nvPicPr>
        <xdr:blipFill>
          <a:blip xmlns:r="http://schemas.openxmlformats.org/officeDocument/2006/relationships" r:embed="rId8"/>
          <a:stretch>
            <a:fillRect/>
          </a:stretch>
        </xdr:blipFill>
        <xdr:spPr>
          <a:xfrm>
            <a:off x="7882371" y="6680057"/>
            <a:ext cx="6831206" cy="2043128"/>
          </a:xfrm>
          <a:prstGeom prst="rect">
            <a:avLst/>
          </a:prstGeom>
        </xdr:spPr>
      </xdr:pic>
      <xdr:pic>
        <xdr:nvPicPr>
          <xdr:cNvPr id="22" name="図 21">
            <a:extLst>
              <a:ext uri="{FF2B5EF4-FFF2-40B4-BE49-F238E27FC236}">
                <a16:creationId xmlns:a16="http://schemas.microsoft.com/office/drawing/2014/main" id="{69B4618B-B6BC-9262-640C-85876706A1BD}"/>
              </a:ext>
            </a:extLst>
          </xdr:cNvPr>
          <xdr:cNvPicPr>
            <a:picLocks noChangeAspect="1"/>
          </xdr:cNvPicPr>
        </xdr:nvPicPr>
        <xdr:blipFill>
          <a:blip xmlns:r="http://schemas.openxmlformats.org/officeDocument/2006/relationships" r:embed="rId9"/>
          <a:stretch>
            <a:fillRect/>
          </a:stretch>
        </xdr:blipFill>
        <xdr:spPr>
          <a:xfrm>
            <a:off x="7939520" y="8780318"/>
            <a:ext cx="6868441" cy="1547824"/>
          </a:xfrm>
          <a:prstGeom prst="rect">
            <a:avLst/>
          </a:prstGeom>
        </xdr:spPr>
      </xdr:pic>
      <xdr:pic>
        <xdr:nvPicPr>
          <xdr:cNvPr id="12" name="図 11">
            <a:extLst>
              <a:ext uri="{FF2B5EF4-FFF2-40B4-BE49-F238E27FC236}">
                <a16:creationId xmlns:a16="http://schemas.microsoft.com/office/drawing/2014/main" id="{FAA8544E-572B-0942-4983-6859C3D22179}"/>
              </a:ext>
            </a:extLst>
          </xdr:cNvPr>
          <xdr:cNvPicPr>
            <a:picLocks noChangeAspect="1"/>
          </xdr:cNvPicPr>
        </xdr:nvPicPr>
        <xdr:blipFill>
          <a:blip xmlns:r="http://schemas.openxmlformats.org/officeDocument/2006/relationships" r:embed="rId10"/>
          <a:stretch>
            <a:fillRect/>
          </a:stretch>
        </xdr:blipFill>
        <xdr:spPr>
          <a:xfrm>
            <a:off x="8052955" y="2199409"/>
            <a:ext cx="6636760" cy="4499698"/>
          </a:xfrm>
          <a:prstGeom prst="rect">
            <a:avLst/>
          </a:prstGeom>
        </xdr:spPr>
      </xdr:pic>
      <xdr:pic>
        <xdr:nvPicPr>
          <xdr:cNvPr id="14" name="図 13">
            <a:extLst>
              <a:ext uri="{FF2B5EF4-FFF2-40B4-BE49-F238E27FC236}">
                <a16:creationId xmlns:a16="http://schemas.microsoft.com/office/drawing/2014/main" id="{5D8F704E-BD2F-1EEC-85CA-0520ED5C1DB5}"/>
              </a:ext>
            </a:extLst>
          </xdr:cNvPr>
          <xdr:cNvPicPr>
            <a:picLocks noChangeAspect="1"/>
          </xdr:cNvPicPr>
        </xdr:nvPicPr>
        <xdr:blipFill>
          <a:blip xmlns:r="http://schemas.openxmlformats.org/officeDocument/2006/relationships" r:embed="rId11"/>
          <a:stretch>
            <a:fillRect/>
          </a:stretch>
        </xdr:blipFill>
        <xdr:spPr>
          <a:xfrm>
            <a:off x="22343485" y="5698981"/>
            <a:ext cx="6611429" cy="3529013"/>
          </a:xfrm>
          <a:prstGeom prst="rect">
            <a:avLst/>
          </a:prstGeom>
        </xdr:spPr>
      </xdr:pic>
    </xdr:grpSp>
    <xdr:clientData/>
  </xdr:twoCellAnchor>
  <xdr:twoCellAnchor editAs="oneCell">
    <xdr:from>
      <xdr:col>75</xdr:col>
      <xdr:colOff>185737</xdr:colOff>
      <xdr:row>9</xdr:row>
      <xdr:rowOff>76201</xdr:rowOff>
    </xdr:from>
    <xdr:to>
      <xdr:col>109</xdr:col>
      <xdr:colOff>0</xdr:colOff>
      <xdr:row>46</xdr:row>
      <xdr:rowOff>19050</xdr:rowOff>
    </xdr:to>
    <xdr:pic>
      <xdr:nvPicPr>
        <xdr:cNvPr id="2" name="図 1">
          <a:extLst>
            <a:ext uri="{FF2B5EF4-FFF2-40B4-BE49-F238E27FC236}">
              <a16:creationId xmlns:a16="http://schemas.microsoft.com/office/drawing/2014/main" id="{0FF03311-B50A-0159-02BE-F2A51D96A9BE}"/>
            </a:ext>
          </a:extLst>
        </xdr:cNvPr>
        <xdr:cNvPicPr>
          <a:picLocks noChangeAspect="1"/>
        </xdr:cNvPicPr>
      </xdr:nvPicPr>
      <xdr:blipFill>
        <a:blip xmlns:r="http://schemas.openxmlformats.org/officeDocument/2006/relationships" r:embed="rId12"/>
        <a:stretch>
          <a:fillRect/>
        </a:stretch>
      </xdr:blipFill>
      <xdr:spPr>
        <a:xfrm>
          <a:off x="15454312" y="1752601"/>
          <a:ext cx="6615113" cy="6381749"/>
        </a:xfrm>
        <a:prstGeom prst="rect">
          <a:avLst/>
        </a:prstGeom>
      </xdr:spPr>
    </xdr:pic>
    <xdr:clientData/>
  </xdr:twoCellAnchor>
  <xdr:twoCellAnchor editAs="oneCell">
    <xdr:from>
      <xdr:col>2</xdr:col>
      <xdr:colOff>129887</xdr:colOff>
      <xdr:row>5</xdr:row>
      <xdr:rowOff>60615</xdr:rowOff>
    </xdr:from>
    <xdr:to>
      <xdr:col>35</xdr:col>
      <xdr:colOff>152400</xdr:colOff>
      <xdr:row>8</xdr:row>
      <xdr:rowOff>56721</xdr:rowOff>
    </xdr:to>
    <xdr:pic>
      <xdr:nvPicPr>
        <xdr:cNvPr id="20" name="図 19">
          <a:extLst>
            <a:ext uri="{FF2B5EF4-FFF2-40B4-BE49-F238E27FC236}">
              <a16:creationId xmlns:a16="http://schemas.microsoft.com/office/drawing/2014/main" id="{0C10BB9B-68B0-CCCF-523D-F98C067DC1F3}"/>
            </a:ext>
          </a:extLst>
        </xdr:cNvPr>
        <xdr:cNvPicPr>
          <a:picLocks noChangeAspect="1"/>
        </xdr:cNvPicPr>
      </xdr:nvPicPr>
      <xdr:blipFill>
        <a:blip xmlns:r="http://schemas.openxmlformats.org/officeDocument/2006/relationships" r:embed="rId13"/>
        <a:stretch>
          <a:fillRect/>
        </a:stretch>
      </xdr:blipFill>
      <xdr:spPr>
        <a:xfrm>
          <a:off x="1015712" y="1146465"/>
          <a:ext cx="6623338" cy="481881"/>
        </a:xfrm>
        <a:prstGeom prst="rect">
          <a:avLst/>
        </a:prstGeom>
      </xdr:spPr>
    </xdr:pic>
    <xdr:clientData/>
  </xdr:twoCellAnchor>
  <xdr:twoCellAnchor editAs="oneCell">
    <xdr:from>
      <xdr:col>13</xdr:col>
      <xdr:colOff>169901</xdr:colOff>
      <xdr:row>5</xdr:row>
      <xdr:rowOff>28266</xdr:rowOff>
    </xdr:from>
    <xdr:to>
      <xdr:col>25</xdr:col>
      <xdr:colOff>25865</xdr:colOff>
      <xdr:row>8</xdr:row>
      <xdr:rowOff>21849</xdr:rowOff>
    </xdr:to>
    <xdr:pic>
      <xdr:nvPicPr>
        <xdr:cNvPr id="4" name="図 3">
          <a:extLst>
            <a:ext uri="{FF2B5EF4-FFF2-40B4-BE49-F238E27FC236}">
              <a16:creationId xmlns:a16="http://schemas.microsoft.com/office/drawing/2014/main" id="{1A2E8AFB-08F7-45A0-823E-0B66878D22C3}"/>
            </a:ext>
          </a:extLst>
        </xdr:cNvPr>
        <xdr:cNvPicPr>
          <a:picLocks noChangeAspect="1"/>
        </xdr:cNvPicPr>
      </xdr:nvPicPr>
      <xdr:blipFill>
        <a:blip xmlns:r="http://schemas.openxmlformats.org/officeDocument/2006/relationships" r:embed="rId14"/>
        <a:stretch>
          <a:fillRect/>
        </a:stretch>
      </xdr:blipFill>
      <xdr:spPr>
        <a:xfrm>
          <a:off x="3243879" y="1119311"/>
          <a:ext cx="2245873" cy="47849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4.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25.xml"/><Relationship Id="rId2" Type="http://schemas.openxmlformats.org/officeDocument/2006/relationships/vmlDrawing" Target="../drawings/vmlDrawing25.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26.xml"/><Relationship Id="rId2" Type="http://schemas.openxmlformats.org/officeDocument/2006/relationships/vmlDrawing" Target="../drawings/vmlDrawing26.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27.xml"/><Relationship Id="rId2" Type="http://schemas.openxmlformats.org/officeDocument/2006/relationships/vmlDrawing" Target="../drawings/vmlDrawing27.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28.xml"/><Relationship Id="rId2" Type="http://schemas.openxmlformats.org/officeDocument/2006/relationships/vmlDrawing" Target="../drawings/vmlDrawing28.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29.xml"/><Relationship Id="rId2" Type="http://schemas.openxmlformats.org/officeDocument/2006/relationships/vmlDrawing" Target="../drawings/vmlDrawing29.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30.xml"/><Relationship Id="rId2" Type="http://schemas.openxmlformats.org/officeDocument/2006/relationships/vmlDrawing" Target="../drawings/vmlDrawing30.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31.xml"/><Relationship Id="rId2" Type="http://schemas.openxmlformats.org/officeDocument/2006/relationships/vmlDrawing" Target="../drawings/vmlDrawing31.v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32.xml"/><Relationship Id="rId2" Type="http://schemas.openxmlformats.org/officeDocument/2006/relationships/vmlDrawing" Target="../drawings/vmlDrawing32.v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33.xml"/><Relationship Id="rId2" Type="http://schemas.openxmlformats.org/officeDocument/2006/relationships/vmlDrawing" Target="../drawings/vmlDrawing33.v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34.xml"/><Relationship Id="rId2" Type="http://schemas.openxmlformats.org/officeDocument/2006/relationships/vmlDrawing" Target="../drawings/vmlDrawing34.v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35.xml"/><Relationship Id="rId2" Type="http://schemas.openxmlformats.org/officeDocument/2006/relationships/vmlDrawing" Target="../drawings/vmlDrawing35.vml"/><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36.xml"/><Relationship Id="rId2" Type="http://schemas.openxmlformats.org/officeDocument/2006/relationships/vmlDrawing" Target="../drawings/vmlDrawing36.vml"/><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37.xml"/><Relationship Id="rId2" Type="http://schemas.openxmlformats.org/officeDocument/2006/relationships/vmlDrawing" Target="../drawings/vmlDrawing37.vml"/><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38.xml"/><Relationship Id="rId2" Type="http://schemas.openxmlformats.org/officeDocument/2006/relationships/vmlDrawing" Target="../drawings/vmlDrawing38.v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3" Type="http://schemas.openxmlformats.org/officeDocument/2006/relationships/comments" Target="../comments39.xml"/><Relationship Id="rId2" Type="http://schemas.openxmlformats.org/officeDocument/2006/relationships/vmlDrawing" Target="../drawings/vmlDrawing39.vml"/><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B3:EP92"/>
  <sheetViews>
    <sheetView tabSelected="1" view="pageBreakPreview" zoomScale="55" zoomScaleNormal="100" zoomScaleSheetLayoutView="55" workbookViewId="0">
      <selection activeCell="F3" sqref="F3:K3"/>
    </sheetView>
  </sheetViews>
  <sheetFormatPr defaultRowHeight="17.649999999999999"/>
  <cols>
    <col min="2" max="60" width="2.625" customWidth="1"/>
    <col min="61" max="62" width="1.1875" customWidth="1"/>
    <col min="63" max="219" width="2.625" customWidth="1"/>
  </cols>
  <sheetData>
    <row r="3" spans="2:146" ht="31.9" customHeight="1">
      <c r="B3" s="76" t="s">
        <v>6</v>
      </c>
      <c r="C3" s="77"/>
      <c r="D3" s="77"/>
      <c r="E3" s="78"/>
      <c r="F3" s="79">
        <v>1</v>
      </c>
      <c r="G3" s="80"/>
      <c r="H3" s="80"/>
      <c r="I3" s="80"/>
      <c r="J3" s="80"/>
      <c r="K3" s="81"/>
    </row>
    <row r="5" spans="2:146" ht="15" customHeight="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row>
    <row r="6" spans="2:146" ht="15" customHeight="1">
      <c r="B6" s="1"/>
      <c r="AM6" s="22"/>
      <c r="AN6" s="22"/>
      <c r="AO6" s="22"/>
      <c r="AP6" s="22"/>
      <c r="AQ6" s="22"/>
      <c r="AR6" s="22"/>
      <c r="BV6" s="3"/>
      <c r="BW6" s="3"/>
      <c r="BY6" s="82" t="s" ph="1">
        <v>3</v>
      </c>
      <c r="BZ6" s="83"/>
      <c r="CA6" s="83"/>
      <c r="CB6" s="83"/>
      <c r="CC6" s="83"/>
      <c r="CD6" s="83"/>
      <c r="CE6" s="83"/>
      <c r="CF6" s="83"/>
      <c r="CG6" s="83"/>
      <c r="CH6" s="83"/>
      <c r="CI6" s="83"/>
      <c r="CJ6" s="83"/>
      <c r="CK6" s="83"/>
      <c r="CL6" s="83"/>
      <c r="CM6" s="83"/>
      <c r="CN6" s="83"/>
      <c r="CO6" s="83"/>
      <c r="CP6" s="83"/>
      <c r="CQ6" s="83"/>
      <c r="CR6" s="83"/>
      <c r="CS6" s="84"/>
      <c r="DH6" s="91" t="str">
        <f>VLOOKUP(F3,'（編集しないでください）一覧データ'!B5:X44,2,FALSE)</f>
        <v>克明小学校</v>
      </c>
      <c r="DI6" s="92" ph="1"/>
      <c r="DJ6" s="92" ph="1"/>
      <c r="DK6" s="92" ph="1"/>
      <c r="DL6" s="92" ph="1"/>
      <c r="DM6" s="92" ph="1"/>
      <c r="DN6" s="92" ph="1"/>
      <c r="DO6" s="92" ph="1"/>
      <c r="DP6" s="92" ph="1"/>
      <c r="DQ6" s="92" ph="1"/>
      <c r="DR6" s="92" ph="1"/>
      <c r="DS6" s="97" t="s">
        <v>4</v>
      </c>
      <c r="DT6" s="97"/>
      <c r="DU6" s="97"/>
      <c r="DV6" s="97"/>
      <c r="DW6" s="97"/>
      <c r="DX6" s="97"/>
      <c r="DY6" s="97"/>
      <c r="DZ6" s="97"/>
      <c r="EA6" s="51" t="s" ph="1">
        <v>5</v>
      </c>
      <c r="EB6" s="51"/>
      <c r="EC6" s="51"/>
      <c r="ED6" s="51"/>
      <c r="EE6" s="51"/>
      <c r="EF6" s="51"/>
      <c r="EG6" s="51"/>
      <c r="EH6" s="51"/>
      <c r="EI6" s="51"/>
      <c r="EJ6" s="51"/>
      <c r="EK6" s="51"/>
      <c r="EL6" s="51"/>
      <c r="EM6" s="52"/>
      <c r="EN6" s="17" ph="1"/>
      <c r="EO6" s="16" ph="1"/>
      <c r="EP6" s="1"/>
    </row>
    <row r="7" spans="2:146" ht="15" customHeight="1">
      <c r="B7" s="1"/>
      <c r="AM7" s="57" t="s">
        <v>78</v>
      </c>
      <c r="AN7" s="57"/>
      <c r="AO7" s="57"/>
      <c r="AP7" s="57"/>
      <c r="AQ7" s="57"/>
      <c r="AR7" s="57"/>
      <c r="AS7" s="57"/>
      <c r="AT7" s="57"/>
      <c r="AU7" s="57"/>
      <c r="AV7" s="57"/>
      <c r="AW7" s="57"/>
      <c r="BV7" s="3"/>
      <c r="BW7" s="3"/>
      <c r="BY7" s="85"/>
      <c r="BZ7" s="86"/>
      <c r="CA7" s="86"/>
      <c r="CB7" s="86"/>
      <c r="CC7" s="86"/>
      <c r="CD7" s="86"/>
      <c r="CE7" s="86"/>
      <c r="CF7" s="86"/>
      <c r="CG7" s="86"/>
      <c r="CH7" s="86"/>
      <c r="CI7" s="86"/>
      <c r="CJ7" s="86"/>
      <c r="CK7" s="86"/>
      <c r="CL7" s="86"/>
      <c r="CM7" s="86"/>
      <c r="CN7" s="86"/>
      <c r="CO7" s="86"/>
      <c r="CP7" s="86"/>
      <c r="CQ7" s="86"/>
      <c r="CR7" s="86"/>
      <c r="CS7" s="87"/>
      <c r="DH7" s="93" ph="1"/>
      <c r="DI7" s="94" ph="1"/>
      <c r="DJ7" s="94" ph="1"/>
      <c r="DK7" s="94" ph="1"/>
      <c r="DL7" s="94" ph="1"/>
      <c r="DM7" s="94" ph="1"/>
      <c r="DN7" s="94" ph="1"/>
      <c r="DO7" s="94" ph="1"/>
      <c r="DP7" s="94" ph="1"/>
      <c r="DQ7" s="94" ph="1"/>
      <c r="DR7" s="94" ph="1"/>
      <c r="DS7" s="98"/>
      <c r="DT7" s="98"/>
      <c r="DU7" s="98"/>
      <c r="DV7" s="98"/>
      <c r="DW7" s="98"/>
      <c r="DX7" s="98"/>
      <c r="DY7" s="98"/>
      <c r="DZ7" s="98"/>
      <c r="EA7" s="53"/>
      <c r="EB7" s="53"/>
      <c r="EC7" s="53"/>
      <c r="ED7" s="53"/>
      <c r="EE7" s="53"/>
      <c r="EF7" s="53"/>
      <c r="EG7" s="53"/>
      <c r="EH7" s="53"/>
      <c r="EI7" s="53"/>
      <c r="EJ7" s="53"/>
      <c r="EK7" s="53"/>
      <c r="EL7" s="53"/>
      <c r="EM7" s="54"/>
      <c r="EN7" s="17" ph="1"/>
      <c r="EO7" s="16" ph="1"/>
      <c r="EP7" s="1"/>
    </row>
    <row r="8" spans="2:146" ht="8.4499999999999993" customHeight="1">
      <c r="B8" s="1"/>
      <c r="AM8" s="58"/>
      <c r="AN8" s="58"/>
      <c r="AO8" s="58"/>
      <c r="AP8" s="58"/>
      <c r="AQ8" s="58"/>
      <c r="AR8" s="58"/>
      <c r="AS8" s="58"/>
      <c r="AT8" s="58"/>
      <c r="AU8" s="58"/>
      <c r="AV8" s="58"/>
      <c r="AW8" s="58"/>
      <c r="BV8" s="3"/>
      <c r="BW8" s="3"/>
      <c r="BY8" s="85"/>
      <c r="BZ8" s="86"/>
      <c r="CA8" s="86"/>
      <c r="CB8" s="86"/>
      <c r="CC8" s="86"/>
      <c r="CD8" s="86"/>
      <c r="CE8" s="86"/>
      <c r="CF8" s="86"/>
      <c r="CG8" s="86"/>
      <c r="CH8" s="86"/>
      <c r="CI8" s="86"/>
      <c r="CJ8" s="86"/>
      <c r="CK8" s="86"/>
      <c r="CL8" s="86"/>
      <c r="CM8" s="86"/>
      <c r="CN8" s="86"/>
      <c r="CO8" s="86"/>
      <c r="CP8" s="86"/>
      <c r="CQ8" s="86"/>
      <c r="CR8" s="86"/>
      <c r="CS8" s="87"/>
      <c r="DH8" s="93" ph="1"/>
      <c r="DI8" s="94" ph="1"/>
      <c r="DJ8" s="94" ph="1"/>
      <c r="DK8" s="94" ph="1"/>
      <c r="DL8" s="94" ph="1"/>
      <c r="DM8" s="94" ph="1"/>
      <c r="DN8" s="94" ph="1"/>
      <c r="DO8" s="94" ph="1"/>
      <c r="DP8" s="94" ph="1"/>
      <c r="DQ8" s="94" ph="1"/>
      <c r="DR8" s="94" ph="1"/>
      <c r="DS8" s="98"/>
      <c r="DT8" s="98"/>
      <c r="DU8" s="98"/>
      <c r="DV8" s="98"/>
      <c r="DW8" s="98"/>
      <c r="DX8" s="98"/>
      <c r="DY8" s="98"/>
      <c r="DZ8" s="98"/>
      <c r="EA8" s="53"/>
      <c r="EB8" s="53"/>
      <c r="EC8" s="53"/>
      <c r="ED8" s="53"/>
      <c r="EE8" s="53"/>
      <c r="EF8" s="53"/>
      <c r="EG8" s="53"/>
      <c r="EH8" s="53"/>
      <c r="EI8" s="53"/>
      <c r="EJ8" s="53"/>
      <c r="EK8" s="53"/>
      <c r="EL8" s="53"/>
      <c r="EM8" s="54"/>
      <c r="EN8" s="17" ph="1"/>
      <c r="EO8" s="16" ph="1"/>
      <c r="EP8" s="1"/>
    </row>
    <row r="9" spans="2:146" ht="8.4499999999999993" customHeight="1">
      <c r="B9" s="1"/>
      <c r="AM9" s="59" t="str">
        <f>VLOOKUP(F3,'（編集しないでください）一覧データ'!B5:X44,2,FALSE)</f>
        <v>克明小学校</v>
      </c>
      <c r="AN9" s="60"/>
      <c r="AO9" s="60"/>
      <c r="AP9" s="60"/>
      <c r="AQ9" s="60"/>
      <c r="AR9" s="60"/>
      <c r="AS9" s="60"/>
      <c r="AT9" s="60"/>
      <c r="AU9" s="60"/>
      <c r="AV9" s="60"/>
      <c r="AW9" s="61"/>
      <c r="AX9" s="6"/>
      <c r="AY9" s="6"/>
      <c r="BV9" s="3"/>
      <c r="BW9" s="3"/>
      <c r="BY9" s="88"/>
      <c r="BZ9" s="89"/>
      <c r="CA9" s="89"/>
      <c r="CB9" s="89"/>
      <c r="CC9" s="89"/>
      <c r="CD9" s="89"/>
      <c r="CE9" s="89"/>
      <c r="CF9" s="89"/>
      <c r="CG9" s="89"/>
      <c r="CH9" s="89"/>
      <c r="CI9" s="89"/>
      <c r="CJ9" s="89"/>
      <c r="CK9" s="89"/>
      <c r="CL9" s="89"/>
      <c r="CM9" s="89"/>
      <c r="CN9" s="89"/>
      <c r="CO9" s="89"/>
      <c r="CP9" s="89"/>
      <c r="CQ9" s="89"/>
      <c r="CR9" s="89"/>
      <c r="CS9" s="90"/>
      <c r="DH9" s="95" ph="1"/>
      <c r="DI9" s="96" ph="1"/>
      <c r="DJ9" s="96" ph="1"/>
      <c r="DK9" s="96" ph="1"/>
      <c r="DL9" s="96" ph="1"/>
      <c r="DM9" s="96" ph="1"/>
      <c r="DN9" s="96" ph="1"/>
      <c r="DO9" s="96" ph="1"/>
      <c r="DP9" s="96" ph="1"/>
      <c r="DQ9" s="96" ph="1"/>
      <c r="DR9" s="96" ph="1"/>
      <c r="DS9" s="99"/>
      <c r="DT9" s="99"/>
      <c r="DU9" s="99"/>
      <c r="DV9" s="99"/>
      <c r="DW9" s="99"/>
      <c r="DX9" s="99"/>
      <c r="DY9" s="99"/>
      <c r="DZ9" s="99"/>
      <c r="EA9" s="55"/>
      <c r="EB9" s="55"/>
      <c r="EC9" s="55"/>
      <c r="ED9" s="55"/>
      <c r="EE9" s="55"/>
      <c r="EF9" s="55"/>
      <c r="EG9" s="55"/>
      <c r="EH9" s="55"/>
      <c r="EI9" s="55"/>
      <c r="EJ9" s="55"/>
      <c r="EK9" s="55"/>
      <c r="EL9" s="55"/>
      <c r="EM9" s="56"/>
      <c r="EN9" s="17" ph="1"/>
      <c r="EO9" s="16" ph="1"/>
      <c r="EP9" s="1"/>
    </row>
    <row r="10" spans="2:146" ht="8.4499999999999993" customHeight="1">
      <c r="B10" s="1"/>
      <c r="AM10" s="62"/>
      <c r="AN10" s="63"/>
      <c r="AO10" s="63"/>
      <c r="AP10" s="63"/>
      <c r="AQ10" s="63"/>
      <c r="AR10" s="63"/>
      <c r="AS10" s="63"/>
      <c r="AT10" s="63"/>
      <c r="AU10" s="63"/>
      <c r="AV10" s="63"/>
      <c r="AW10" s="64"/>
      <c r="AX10" s="6"/>
      <c r="AY10" s="6"/>
      <c r="BV10" s="3"/>
      <c r="BW10" s="3"/>
      <c r="BY10" s="11"/>
      <c r="BZ10" s="11"/>
      <c r="CA10" s="11"/>
      <c r="CB10" s="11"/>
      <c r="CC10" s="11"/>
      <c r="CD10" s="11"/>
      <c r="CE10" s="11"/>
      <c r="CF10" s="11"/>
      <c r="CG10" s="11"/>
      <c r="CH10" s="11"/>
      <c r="CI10" s="11"/>
      <c r="CJ10" s="11"/>
      <c r="CK10" s="11"/>
      <c r="CL10" s="11"/>
      <c r="CM10" s="11"/>
      <c r="CN10" s="11"/>
      <c r="CO10" s="11"/>
      <c r="CP10" s="11"/>
      <c r="CQ10" s="11"/>
      <c r="CR10" s="11"/>
      <c r="CS10" s="11"/>
      <c r="DH10" s="13" ph="1"/>
      <c r="DI10" s="12" ph="1"/>
      <c r="DJ10" s="12" ph="1"/>
      <c r="DK10" s="12" ph="1"/>
      <c r="DL10" s="12" ph="1"/>
      <c r="DM10" s="12" ph="1"/>
      <c r="DN10" s="12" ph="1"/>
      <c r="DO10" s="12" ph="1"/>
      <c r="DP10" s="12" ph="1"/>
      <c r="DQ10" s="12" ph="1"/>
      <c r="DR10" s="12" ph="1"/>
      <c r="DS10" s="14" ph="1"/>
      <c r="DT10" s="14" ph="1"/>
      <c r="DU10" s="14" ph="1"/>
      <c r="DV10" s="14" ph="1"/>
      <c r="DW10" s="14" ph="1"/>
      <c r="DX10" s="14" ph="1"/>
      <c r="DY10" s="14" ph="1"/>
      <c r="DZ10" s="14" ph="1"/>
      <c r="EA10" s="15"/>
      <c r="EB10" s="15"/>
      <c r="EC10" s="15"/>
      <c r="ED10" s="15"/>
      <c r="EE10" s="15"/>
      <c r="EF10" s="15"/>
      <c r="EG10" s="15"/>
      <c r="EH10" s="15"/>
      <c r="EI10" s="15"/>
      <c r="EJ10" s="15"/>
      <c r="EK10" s="15"/>
      <c r="EL10" s="15"/>
      <c r="EM10" s="15"/>
      <c r="EN10" s="16" ph="1"/>
      <c r="EO10" s="16" ph="1"/>
      <c r="EP10" s="1"/>
    </row>
    <row r="11" spans="2:146" ht="8.4499999999999993" customHeight="1">
      <c r="B11" s="1"/>
      <c r="AM11" s="62"/>
      <c r="AN11" s="63"/>
      <c r="AO11" s="63"/>
      <c r="AP11" s="63"/>
      <c r="AQ11" s="63"/>
      <c r="AR11" s="63"/>
      <c r="AS11" s="63"/>
      <c r="AT11" s="63"/>
      <c r="AU11" s="63"/>
      <c r="AV11" s="63"/>
      <c r="AW11" s="64"/>
      <c r="AX11" s="6"/>
      <c r="AY11" s="6"/>
      <c r="BV11" s="3"/>
      <c r="BW11" s="3"/>
      <c r="BY11" s="11"/>
      <c r="BZ11" s="11"/>
      <c r="CA11" s="11"/>
      <c r="CB11" s="11"/>
      <c r="CC11" s="11"/>
      <c r="CD11" s="11"/>
      <c r="CE11" s="11"/>
      <c r="CF11" s="11"/>
      <c r="CG11" s="11"/>
      <c r="CH11" s="11"/>
      <c r="CI11" s="11"/>
      <c r="CJ11" s="11"/>
      <c r="CK11" s="11"/>
      <c r="CL11" s="11"/>
      <c r="CM11" s="11"/>
      <c r="CN11" s="11"/>
      <c r="CO11" s="11"/>
      <c r="CP11" s="11"/>
      <c r="CQ11" s="11"/>
      <c r="CR11" s="11"/>
      <c r="CS11" s="11"/>
      <c r="DH11" s="68" t="str">
        <f>VLOOKUP(F3,'（編集しないでください）一覧データ'!B5:X44,4,FALSE)</f>
        <v>雨の日の場所</v>
      </c>
      <c r="DI11" s="69"/>
      <c r="DJ11" s="69"/>
      <c r="DK11" s="69"/>
      <c r="DL11" s="69"/>
      <c r="DM11" s="69"/>
      <c r="DN11" s="69"/>
      <c r="DO11" s="69"/>
      <c r="DP11" s="69"/>
      <c r="DQ11" s="72" t="str">
        <f>IF(DH11=0,"","…")</f>
        <v>…</v>
      </c>
      <c r="DR11" s="69" t="str">
        <f>VLOOKUP(F3,'（編集しないでください）一覧データ'!B5:X44,5,FALSE)</f>
        <v>雨の日は、運動場ではなく多目的室で行います。</v>
      </c>
      <c r="DS11" s="69"/>
      <c r="DT11" s="69"/>
      <c r="DU11" s="69"/>
      <c r="DV11" s="69"/>
      <c r="DW11" s="69"/>
      <c r="DX11" s="69"/>
      <c r="DY11" s="69"/>
      <c r="DZ11" s="69"/>
      <c r="EA11" s="69"/>
      <c r="EB11" s="69"/>
      <c r="EC11" s="69"/>
      <c r="ED11" s="69"/>
      <c r="EE11" s="69"/>
      <c r="EF11" s="69"/>
      <c r="EG11" s="69"/>
      <c r="EH11" s="69"/>
      <c r="EI11" s="69"/>
      <c r="EJ11" s="69"/>
      <c r="EK11" s="69"/>
      <c r="EL11" s="69"/>
      <c r="EM11" s="69"/>
      <c r="EN11" s="74"/>
      <c r="EO11" s="20"/>
      <c r="EP11" s="1"/>
    </row>
    <row r="12" spans="2:146" ht="8.4499999999999993" customHeight="1">
      <c r="B12" s="1"/>
      <c r="AM12" s="62"/>
      <c r="AN12" s="63"/>
      <c r="AO12" s="63"/>
      <c r="AP12" s="63"/>
      <c r="AQ12" s="63"/>
      <c r="AR12" s="63"/>
      <c r="AS12" s="63"/>
      <c r="AT12" s="63"/>
      <c r="AU12" s="63"/>
      <c r="AV12" s="63"/>
      <c r="AW12" s="64"/>
      <c r="AX12" s="6"/>
      <c r="AY12" s="6"/>
      <c r="BV12" s="3"/>
      <c r="BW12" s="3"/>
      <c r="BY12" s="11"/>
      <c r="BZ12" s="11"/>
      <c r="CA12" s="11"/>
      <c r="CB12" s="11"/>
      <c r="CC12" s="11"/>
      <c r="CD12" s="11"/>
      <c r="CE12" s="11"/>
      <c r="CF12" s="11"/>
      <c r="CG12" s="11"/>
      <c r="CH12" s="11"/>
      <c r="CI12" s="11"/>
      <c r="CJ12" s="11"/>
      <c r="CK12" s="11"/>
      <c r="CL12" s="11"/>
      <c r="CM12" s="11"/>
      <c r="CN12" s="11"/>
      <c r="CO12" s="11"/>
      <c r="CP12" s="11"/>
      <c r="CQ12" s="11"/>
      <c r="CR12" s="11"/>
      <c r="CS12" s="11"/>
      <c r="DH12" s="70"/>
      <c r="DI12" s="71"/>
      <c r="DJ12" s="71"/>
      <c r="DK12" s="71"/>
      <c r="DL12" s="71"/>
      <c r="DM12" s="71"/>
      <c r="DN12" s="71"/>
      <c r="DO12" s="71"/>
      <c r="DP12" s="71"/>
      <c r="DQ12" s="73"/>
      <c r="DR12" s="71"/>
      <c r="DS12" s="71"/>
      <c r="DT12" s="71"/>
      <c r="DU12" s="71"/>
      <c r="DV12" s="71"/>
      <c r="DW12" s="71"/>
      <c r="DX12" s="71"/>
      <c r="DY12" s="71"/>
      <c r="DZ12" s="71"/>
      <c r="EA12" s="71"/>
      <c r="EB12" s="71"/>
      <c r="EC12" s="71"/>
      <c r="ED12" s="71"/>
      <c r="EE12" s="71"/>
      <c r="EF12" s="71"/>
      <c r="EG12" s="71"/>
      <c r="EH12" s="71"/>
      <c r="EI12" s="71"/>
      <c r="EJ12" s="71"/>
      <c r="EK12" s="71"/>
      <c r="EL12" s="71"/>
      <c r="EM12" s="71"/>
      <c r="EN12" s="75"/>
      <c r="EO12" s="20"/>
      <c r="EP12" s="1"/>
    </row>
    <row r="13" spans="2:146" ht="8.4499999999999993" customHeight="1">
      <c r="B13" s="1"/>
      <c r="AM13" s="65"/>
      <c r="AN13" s="66"/>
      <c r="AO13" s="66"/>
      <c r="AP13" s="66"/>
      <c r="AQ13" s="66"/>
      <c r="AR13" s="66"/>
      <c r="AS13" s="66"/>
      <c r="AT13" s="66"/>
      <c r="AU13" s="66"/>
      <c r="AV13" s="66"/>
      <c r="AW13" s="67"/>
      <c r="AX13" s="6"/>
      <c r="AY13" s="6"/>
      <c r="BV13" s="3"/>
      <c r="BW13" s="3"/>
      <c r="BY13" s="11"/>
      <c r="BZ13" s="11"/>
      <c r="CA13" s="11"/>
      <c r="CB13" s="11"/>
      <c r="CC13" s="11"/>
      <c r="CD13" s="11"/>
      <c r="CE13" s="11"/>
      <c r="CF13" s="11"/>
      <c r="CG13" s="11"/>
      <c r="CH13" s="11"/>
      <c r="CI13" s="11"/>
      <c r="CJ13" s="11"/>
      <c r="CK13" s="11"/>
      <c r="CL13" s="11"/>
      <c r="CM13" s="11"/>
      <c r="CN13" s="11"/>
      <c r="CO13" s="11"/>
      <c r="CP13" s="11"/>
      <c r="CQ13" s="11"/>
      <c r="CR13" s="11"/>
      <c r="CS13" s="11"/>
      <c r="DH13" s="70"/>
      <c r="DI13" s="71"/>
      <c r="DJ13" s="71"/>
      <c r="DK13" s="71"/>
      <c r="DL13" s="71"/>
      <c r="DM13" s="71"/>
      <c r="DN13" s="71"/>
      <c r="DO13" s="71"/>
      <c r="DP13" s="71"/>
      <c r="DQ13" s="73"/>
      <c r="DR13" s="71"/>
      <c r="DS13" s="71"/>
      <c r="DT13" s="71"/>
      <c r="DU13" s="71"/>
      <c r="DV13" s="71"/>
      <c r="DW13" s="71"/>
      <c r="DX13" s="71"/>
      <c r="DY13" s="71"/>
      <c r="DZ13" s="71"/>
      <c r="EA13" s="71"/>
      <c r="EB13" s="71"/>
      <c r="EC13" s="71"/>
      <c r="ED13" s="71"/>
      <c r="EE13" s="71"/>
      <c r="EF13" s="71"/>
      <c r="EG13" s="71"/>
      <c r="EH13" s="71"/>
      <c r="EI13" s="71"/>
      <c r="EJ13" s="71"/>
      <c r="EK13" s="71"/>
      <c r="EL13" s="71"/>
      <c r="EM13" s="71"/>
      <c r="EN13" s="75"/>
      <c r="EO13" s="20"/>
      <c r="EP13" s="1"/>
    </row>
    <row r="14" spans="2:146" ht="8.4499999999999993" customHeight="1">
      <c r="B14" s="1"/>
      <c r="AX14" s="6"/>
      <c r="AY14" s="6"/>
      <c r="BV14" s="3"/>
      <c r="BW14" s="3"/>
      <c r="BY14" s="11"/>
      <c r="BZ14" s="11"/>
      <c r="CA14" s="11"/>
      <c r="CB14" s="11"/>
      <c r="CC14" s="11"/>
      <c r="CD14" s="11"/>
      <c r="CE14" s="11"/>
      <c r="CF14" s="11"/>
      <c r="CG14" s="11"/>
      <c r="CH14" s="11"/>
      <c r="CI14" s="11"/>
      <c r="CJ14" s="11"/>
      <c r="CK14" s="11"/>
      <c r="CL14" s="11"/>
      <c r="CM14" s="11"/>
      <c r="CN14" s="11"/>
      <c r="CO14" s="11"/>
      <c r="CP14" s="11"/>
      <c r="CQ14" s="11"/>
      <c r="CR14" s="11"/>
      <c r="CS14" s="11"/>
      <c r="DH14" s="70"/>
      <c r="DI14" s="71"/>
      <c r="DJ14" s="71"/>
      <c r="DK14" s="71"/>
      <c r="DL14" s="71"/>
      <c r="DM14" s="71"/>
      <c r="DN14" s="71"/>
      <c r="DO14" s="71"/>
      <c r="DP14" s="71"/>
      <c r="DQ14" s="73"/>
      <c r="DR14" s="71"/>
      <c r="DS14" s="71"/>
      <c r="DT14" s="71"/>
      <c r="DU14" s="71"/>
      <c r="DV14" s="71"/>
      <c r="DW14" s="71"/>
      <c r="DX14" s="71"/>
      <c r="DY14" s="71"/>
      <c r="DZ14" s="71"/>
      <c r="EA14" s="71"/>
      <c r="EB14" s="71"/>
      <c r="EC14" s="71"/>
      <c r="ED14" s="71"/>
      <c r="EE14" s="71"/>
      <c r="EF14" s="71"/>
      <c r="EG14" s="71"/>
      <c r="EH14" s="71"/>
      <c r="EI14" s="71"/>
      <c r="EJ14" s="71"/>
      <c r="EK14" s="71"/>
      <c r="EL14" s="71"/>
      <c r="EM14" s="71"/>
      <c r="EN14" s="75"/>
      <c r="EO14" s="20"/>
      <c r="EP14" s="1"/>
    </row>
    <row r="15" spans="2:146" ht="8.4499999999999993" customHeight="1">
      <c r="B15" s="1"/>
      <c r="AM15" s="21"/>
      <c r="AN15" s="21"/>
      <c r="AO15" s="21"/>
      <c r="AP15" s="21"/>
      <c r="AQ15" s="21"/>
      <c r="AR15" s="21"/>
      <c r="AS15" s="21"/>
      <c r="AT15" s="21"/>
      <c r="AU15" s="21"/>
      <c r="AV15" s="21"/>
      <c r="AW15" s="21"/>
      <c r="AX15" s="6"/>
      <c r="AY15" s="6"/>
      <c r="BV15" s="3"/>
      <c r="BW15" s="3"/>
      <c r="BY15" s="11"/>
      <c r="BZ15" s="11"/>
      <c r="CA15" s="11"/>
      <c r="CB15" s="11"/>
      <c r="CC15" s="11"/>
      <c r="CD15" s="11"/>
      <c r="CE15" s="11"/>
      <c r="CF15" s="11"/>
      <c r="CG15" s="11"/>
      <c r="CH15" s="11"/>
      <c r="CI15" s="11"/>
      <c r="CJ15" s="11"/>
      <c r="CK15" s="11"/>
      <c r="CL15" s="11"/>
      <c r="CM15" s="11"/>
      <c r="CN15" s="11"/>
      <c r="CO15" s="11"/>
      <c r="CP15" s="11"/>
      <c r="CQ15" s="11"/>
      <c r="CR15" s="11"/>
      <c r="CS15" s="11"/>
      <c r="DH15" s="70" t="str">
        <f>VLOOKUP(F3,'（編集しないでください）一覧データ'!B5:X44,6,FALSE)</f>
        <v>屋内での過ごし方</v>
      </c>
      <c r="DI15" s="71"/>
      <c r="DJ15" s="71"/>
      <c r="DK15" s="71"/>
      <c r="DL15" s="71"/>
      <c r="DM15" s="71"/>
      <c r="DN15" s="71"/>
      <c r="DO15" s="71"/>
      <c r="DP15" s="71"/>
      <c r="DQ15" s="73" t="str">
        <f>IF(DH15=0,"","…")</f>
        <v>…</v>
      </c>
      <c r="DR15" s="71" t="str">
        <f>VLOOKUP(F3,'（編集しないでください）一覧データ'!B5:X44,7,FALSE)</f>
        <v>ボードゲームやトランプ、折り紙、読書などの室内遊びができます。</v>
      </c>
      <c r="DS15" s="71"/>
      <c r="DT15" s="71"/>
      <c r="DU15" s="71"/>
      <c r="DV15" s="71"/>
      <c r="DW15" s="71"/>
      <c r="DX15" s="71"/>
      <c r="DY15" s="71"/>
      <c r="DZ15" s="71"/>
      <c r="EA15" s="71"/>
      <c r="EB15" s="71"/>
      <c r="EC15" s="71"/>
      <c r="ED15" s="71"/>
      <c r="EE15" s="71"/>
      <c r="EF15" s="71"/>
      <c r="EG15" s="71"/>
      <c r="EH15" s="71"/>
      <c r="EI15" s="71"/>
      <c r="EJ15" s="71"/>
      <c r="EK15" s="71"/>
      <c r="EL15" s="71"/>
      <c r="EM15" s="71"/>
      <c r="EN15" s="75"/>
      <c r="EO15" s="20"/>
      <c r="EP15" s="1"/>
    </row>
    <row r="16" spans="2:146" ht="7.5" customHeight="1">
      <c r="B16" s="1"/>
      <c r="AX16" s="6"/>
      <c r="AY16" s="6"/>
      <c r="BV16" s="3"/>
      <c r="BW16" s="3"/>
      <c r="DH16" s="70"/>
      <c r="DI16" s="71"/>
      <c r="DJ16" s="71"/>
      <c r="DK16" s="71"/>
      <c r="DL16" s="71"/>
      <c r="DM16" s="71"/>
      <c r="DN16" s="71"/>
      <c r="DO16" s="71"/>
      <c r="DP16" s="71"/>
      <c r="DQ16" s="73"/>
      <c r="DR16" s="71"/>
      <c r="DS16" s="71"/>
      <c r="DT16" s="71"/>
      <c r="DU16" s="71"/>
      <c r="DV16" s="71"/>
      <c r="DW16" s="71"/>
      <c r="DX16" s="71"/>
      <c r="DY16" s="71"/>
      <c r="DZ16" s="71"/>
      <c r="EA16" s="71"/>
      <c r="EB16" s="71"/>
      <c r="EC16" s="71"/>
      <c r="ED16" s="71"/>
      <c r="EE16" s="71"/>
      <c r="EF16" s="71"/>
      <c r="EG16" s="71"/>
      <c r="EH16" s="71"/>
      <c r="EI16" s="71"/>
      <c r="EJ16" s="71"/>
      <c r="EK16" s="71"/>
      <c r="EL16" s="71"/>
      <c r="EM16" s="71"/>
      <c r="EN16" s="75"/>
      <c r="EO16" s="18"/>
      <c r="EP16" s="1"/>
    </row>
    <row r="17" spans="2:146" ht="15" customHeight="1">
      <c r="B17" s="1"/>
      <c r="AM17" s="19"/>
      <c r="AN17" s="19"/>
      <c r="AO17" s="19"/>
      <c r="AP17" s="19"/>
      <c r="AQ17" s="19"/>
      <c r="AR17" s="19"/>
      <c r="AS17" s="19"/>
      <c r="AT17" s="19"/>
      <c r="AU17" s="19"/>
      <c r="AV17" s="19"/>
      <c r="AW17" s="19"/>
      <c r="AX17" s="6"/>
      <c r="AY17" s="6"/>
      <c r="BV17" s="3"/>
      <c r="BW17" s="3"/>
      <c r="DH17" s="70"/>
      <c r="DI17" s="71"/>
      <c r="DJ17" s="71"/>
      <c r="DK17" s="71"/>
      <c r="DL17" s="71"/>
      <c r="DM17" s="71"/>
      <c r="DN17" s="71"/>
      <c r="DO17" s="71"/>
      <c r="DP17" s="71"/>
      <c r="DQ17" s="73"/>
      <c r="DR17" s="71"/>
      <c r="DS17" s="71"/>
      <c r="DT17" s="71"/>
      <c r="DU17" s="71"/>
      <c r="DV17" s="71"/>
      <c r="DW17" s="71"/>
      <c r="DX17" s="71"/>
      <c r="DY17" s="71"/>
      <c r="DZ17" s="71"/>
      <c r="EA17" s="71"/>
      <c r="EB17" s="71"/>
      <c r="EC17" s="71"/>
      <c r="ED17" s="71"/>
      <c r="EE17" s="71"/>
      <c r="EF17" s="71"/>
      <c r="EG17" s="71"/>
      <c r="EH17" s="71"/>
      <c r="EI17" s="71"/>
      <c r="EJ17" s="71"/>
      <c r="EK17" s="71"/>
      <c r="EL17" s="71"/>
      <c r="EM17" s="71"/>
      <c r="EN17" s="75"/>
      <c r="EO17" s="18"/>
      <c r="EP17" s="1"/>
    </row>
    <row r="18" spans="2:146" ht="15" customHeight="1">
      <c r="B18" s="1"/>
      <c r="AX18" s="4"/>
      <c r="BV18" s="3"/>
      <c r="BW18" s="3"/>
      <c r="DH18" s="70" t="str">
        <f>VLOOKUP(F3,'（編集しないでください）一覧データ'!B5:X44,8,FALSE)</f>
        <v>授業後から参加まで</v>
      </c>
      <c r="DI18" s="71"/>
      <c r="DJ18" s="71"/>
      <c r="DK18" s="71"/>
      <c r="DL18" s="71"/>
      <c r="DM18" s="71"/>
      <c r="DN18" s="71"/>
      <c r="DO18" s="71"/>
      <c r="DP18" s="71"/>
      <c r="DQ18" s="73" t="str">
        <f t="shared" ref="DQ18" si="0">IF(DH18=0,"","…")</f>
        <v>…</v>
      </c>
      <c r="DR18" s="71" t="str">
        <f>VLOOKUP(F3,'（編集しないでください）一覧データ'!B5:X44,9,FALSE)</f>
        <v>授業後、そのまま参加できます。</v>
      </c>
      <c r="DS18" s="71"/>
      <c r="DT18" s="71"/>
      <c r="DU18" s="71"/>
      <c r="DV18" s="71"/>
      <c r="DW18" s="71"/>
      <c r="DX18" s="71"/>
      <c r="DY18" s="71"/>
      <c r="DZ18" s="71"/>
      <c r="EA18" s="71"/>
      <c r="EB18" s="71"/>
      <c r="EC18" s="71"/>
      <c r="ED18" s="71"/>
      <c r="EE18" s="71"/>
      <c r="EF18" s="71"/>
      <c r="EG18" s="71"/>
      <c r="EH18" s="71"/>
      <c r="EI18" s="71"/>
      <c r="EJ18" s="71"/>
      <c r="EK18" s="71"/>
      <c r="EL18" s="71"/>
      <c r="EM18" s="71"/>
      <c r="EN18" s="75"/>
      <c r="EO18" s="18"/>
      <c r="EP18" s="1"/>
    </row>
    <row r="19" spans="2:146" ht="15" customHeight="1">
      <c r="B19" s="1"/>
      <c r="BV19" s="3"/>
      <c r="BW19" s="3"/>
      <c r="DH19" s="70"/>
      <c r="DI19" s="71"/>
      <c r="DJ19" s="71"/>
      <c r="DK19" s="71"/>
      <c r="DL19" s="71"/>
      <c r="DM19" s="71"/>
      <c r="DN19" s="71"/>
      <c r="DO19" s="71"/>
      <c r="DP19" s="71"/>
      <c r="DQ19" s="73"/>
      <c r="DR19" s="71"/>
      <c r="DS19" s="71"/>
      <c r="DT19" s="71"/>
      <c r="DU19" s="71"/>
      <c r="DV19" s="71"/>
      <c r="DW19" s="71"/>
      <c r="DX19" s="71"/>
      <c r="DY19" s="71"/>
      <c r="DZ19" s="71"/>
      <c r="EA19" s="71"/>
      <c r="EB19" s="71"/>
      <c r="EC19" s="71"/>
      <c r="ED19" s="71"/>
      <c r="EE19" s="71"/>
      <c r="EF19" s="71"/>
      <c r="EG19" s="71"/>
      <c r="EH19" s="71"/>
      <c r="EI19" s="71"/>
      <c r="EJ19" s="71"/>
      <c r="EK19" s="71"/>
      <c r="EL19" s="71"/>
      <c r="EM19" s="71"/>
      <c r="EN19" s="75"/>
      <c r="EO19" s="18"/>
      <c r="EP19" s="1"/>
    </row>
    <row r="20" spans="2:146" ht="15" customHeight="1">
      <c r="B20" s="1"/>
      <c r="BV20" s="3"/>
      <c r="BW20" s="3"/>
      <c r="DH20" s="70">
        <f>VLOOKUP(F3,'（編集しないでください）一覧データ'!B5:X44,10,FALSE)</f>
        <v>0</v>
      </c>
      <c r="DI20" s="71"/>
      <c r="DJ20" s="71"/>
      <c r="DK20" s="71"/>
      <c r="DL20" s="71"/>
      <c r="DM20" s="71"/>
      <c r="DN20" s="71"/>
      <c r="DO20" s="71"/>
      <c r="DP20" s="71"/>
      <c r="DQ20" s="73" t="str">
        <f t="shared" ref="DQ20" si="1">IF(DH20=0,"","…")</f>
        <v/>
      </c>
      <c r="DR20" s="71" t="str">
        <f>VLOOKUP(F3,'（編集しないでください）一覧データ'!B5:X44,11,FALSE)</f>
        <v>授業が早く終わるときは一度お家に帰ってから参加しましょう。</v>
      </c>
      <c r="DS20" s="71"/>
      <c r="DT20" s="71"/>
      <c r="DU20" s="71"/>
      <c r="DV20" s="71"/>
      <c r="DW20" s="71"/>
      <c r="DX20" s="71"/>
      <c r="DY20" s="71"/>
      <c r="DZ20" s="71"/>
      <c r="EA20" s="71"/>
      <c r="EB20" s="71"/>
      <c r="EC20" s="71"/>
      <c r="ED20" s="71"/>
      <c r="EE20" s="71"/>
      <c r="EF20" s="71"/>
      <c r="EG20" s="71"/>
      <c r="EH20" s="71"/>
      <c r="EI20" s="71"/>
      <c r="EJ20" s="71"/>
      <c r="EK20" s="71"/>
      <c r="EL20" s="71"/>
      <c r="EM20" s="71"/>
      <c r="EN20" s="75"/>
      <c r="EO20" s="18"/>
      <c r="EP20" s="1"/>
    </row>
    <row r="21" spans="2:146" ht="15" customHeight="1">
      <c r="B21" s="1"/>
      <c r="BV21" s="3"/>
      <c r="BW21" s="3"/>
      <c r="CP21" s="2"/>
      <c r="DH21" s="70"/>
      <c r="DI21" s="71"/>
      <c r="DJ21" s="71"/>
      <c r="DK21" s="71"/>
      <c r="DL21" s="71"/>
      <c r="DM21" s="71"/>
      <c r="DN21" s="71"/>
      <c r="DO21" s="71"/>
      <c r="DP21" s="71"/>
      <c r="DQ21" s="73"/>
      <c r="DR21" s="71"/>
      <c r="DS21" s="71"/>
      <c r="DT21" s="71"/>
      <c r="DU21" s="71"/>
      <c r="DV21" s="71"/>
      <c r="DW21" s="71"/>
      <c r="DX21" s="71"/>
      <c r="DY21" s="71"/>
      <c r="DZ21" s="71"/>
      <c r="EA21" s="71"/>
      <c r="EB21" s="71"/>
      <c r="EC21" s="71"/>
      <c r="ED21" s="71"/>
      <c r="EE21" s="71"/>
      <c r="EF21" s="71"/>
      <c r="EG21" s="71"/>
      <c r="EH21" s="71"/>
      <c r="EI21" s="71"/>
      <c r="EJ21" s="71"/>
      <c r="EK21" s="71"/>
      <c r="EL21" s="71"/>
      <c r="EM21" s="71"/>
      <c r="EN21" s="75"/>
      <c r="EO21" s="18"/>
      <c r="EP21" s="1"/>
    </row>
    <row r="22" spans="2:146" ht="15" customHeight="1">
      <c r="B22" s="1"/>
      <c r="BV22" s="3"/>
      <c r="BW22" s="3"/>
      <c r="DH22" s="70" t="str">
        <f>VLOOKUP(F3,'（編集しないでください）一覧データ'!B5:X44,12,FALSE)</f>
        <v>屋外での過ごし方</v>
      </c>
      <c r="DI22" s="71"/>
      <c r="DJ22" s="71"/>
      <c r="DK22" s="71"/>
      <c r="DL22" s="71"/>
      <c r="DM22" s="71"/>
      <c r="DN22" s="71"/>
      <c r="DO22" s="71"/>
      <c r="DP22" s="71"/>
      <c r="DQ22" s="73" t="str">
        <f t="shared" ref="DQ22" si="2">IF(DH22=0,"","…")</f>
        <v>…</v>
      </c>
      <c r="DR22" s="71" t="str">
        <f>VLOOKUP(F3,'（編集しないでください）一覧データ'!B5:X44,13,FALSE)</f>
        <v>「遊具でおにごっこやボール遊びをしない」「危険な遊びをしない」などのルールを守り、ゆずりあって、安全に遊びましょう。</v>
      </c>
      <c r="DS22" s="71"/>
      <c r="DT22" s="71"/>
      <c r="DU22" s="71"/>
      <c r="DV22" s="71"/>
      <c r="DW22" s="71"/>
      <c r="DX22" s="71"/>
      <c r="DY22" s="71"/>
      <c r="DZ22" s="71"/>
      <c r="EA22" s="71"/>
      <c r="EB22" s="71"/>
      <c r="EC22" s="71"/>
      <c r="ED22" s="71"/>
      <c r="EE22" s="71"/>
      <c r="EF22" s="71"/>
      <c r="EG22" s="71"/>
      <c r="EH22" s="71"/>
      <c r="EI22" s="71"/>
      <c r="EJ22" s="71"/>
      <c r="EK22" s="71"/>
      <c r="EL22" s="71"/>
      <c r="EM22" s="71"/>
      <c r="EN22" s="75"/>
      <c r="EO22" s="18"/>
      <c r="EP22" s="1"/>
    </row>
    <row r="23" spans="2:146" ht="15" customHeight="1">
      <c r="B23" s="1"/>
      <c r="BV23" s="3"/>
      <c r="BW23" s="3"/>
      <c r="DH23" s="70"/>
      <c r="DI23" s="71"/>
      <c r="DJ23" s="71"/>
      <c r="DK23" s="71"/>
      <c r="DL23" s="71"/>
      <c r="DM23" s="71"/>
      <c r="DN23" s="71"/>
      <c r="DO23" s="71"/>
      <c r="DP23" s="71"/>
      <c r="DQ23" s="73"/>
      <c r="DR23" s="71"/>
      <c r="DS23" s="71"/>
      <c r="DT23" s="71"/>
      <c r="DU23" s="71"/>
      <c r="DV23" s="71"/>
      <c r="DW23" s="71"/>
      <c r="DX23" s="71"/>
      <c r="DY23" s="71"/>
      <c r="DZ23" s="71"/>
      <c r="EA23" s="71"/>
      <c r="EB23" s="71"/>
      <c r="EC23" s="71"/>
      <c r="ED23" s="71"/>
      <c r="EE23" s="71"/>
      <c r="EF23" s="71"/>
      <c r="EG23" s="71"/>
      <c r="EH23" s="71"/>
      <c r="EI23" s="71"/>
      <c r="EJ23" s="71"/>
      <c r="EK23" s="71"/>
      <c r="EL23" s="71"/>
      <c r="EM23" s="71"/>
      <c r="EN23" s="75"/>
      <c r="EO23" s="18"/>
      <c r="EP23" s="1"/>
    </row>
    <row r="24" spans="2:146" ht="15" customHeight="1">
      <c r="B24" s="1"/>
      <c r="BV24" s="3"/>
      <c r="BW24" s="3"/>
      <c r="DH24" s="70">
        <f>VLOOKUP(F3,'（編集しないでください）一覧データ'!B5:X44,14,FALSE)</f>
        <v>0</v>
      </c>
      <c r="DI24" s="71"/>
      <c r="DJ24" s="71"/>
      <c r="DK24" s="71"/>
      <c r="DL24" s="71"/>
      <c r="DM24" s="71"/>
      <c r="DN24" s="71"/>
      <c r="DO24" s="71"/>
      <c r="DP24" s="71"/>
      <c r="DQ24" s="73" t="str">
        <f t="shared" ref="DQ24" si="3">IF(DH24=0,"","…")</f>
        <v/>
      </c>
      <c r="DR24" s="71">
        <f>VLOOKUP(F3,'（編集しないでください）一覧データ'!B5:X44,15,FALSE)</f>
        <v>0</v>
      </c>
      <c r="DS24" s="71"/>
      <c r="DT24" s="71"/>
      <c r="DU24" s="71"/>
      <c r="DV24" s="71"/>
      <c r="DW24" s="71"/>
      <c r="DX24" s="71"/>
      <c r="DY24" s="71"/>
      <c r="DZ24" s="71"/>
      <c r="EA24" s="71"/>
      <c r="EB24" s="71"/>
      <c r="EC24" s="71"/>
      <c r="ED24" s="71"/>
      <c r="EE24" s="71"/>
      <c r="EF24" s="71"/>
      <c r="EG24" s="71"/>
      <c r="EH24" s="71"/>
      <c r="EI24" s="71"/>
      <c r="EJ24" s="71"/>
      <c r="EK24" s="71"/>
      <c r="EL24" s="71"/>
      <c r="EM24" s="71"/>
      <c r="EN24" s="75"/>
      <c r="EO24" s="18"/>
      <c r="EP24" s="1"/>
    </row>
    <row r="25" spans="2:146" ht="15" customHeight="1">
      <c r="B25" s="1"/>
      <c r="BV25" s="3"/>
      <c r="BW25" s="3"/>
      <c r="DH25" s="70"/>
      <c r="DI25" s="71"/>
      <c r="DJ25" s="71"/>
      <c r="DK25" s="71"/>
      <c r="DL25" s="71"/>
      <c r="DM25" s="71"/>
      <c r="DN25" s="71"/>
      <c r="DO25" s="71"/>
      <c r="DP25" s="71"/>
      <c r="DQ25" s="73"/>
      <c r="DR25" s="71"/>
      <c r="DS25" s="71"/>
      <c r="DT25" s="71"/>
      <c r="DU25" s="71"/>
      <c r="DV25" s="71"/>
      <c r="DW25" s="71"/>
      <c r="DX25" s="71"/>
      <c r="DY25" s="71"/>
      <c r="DZ25" s="71"/>
      <c r="EA25" s="71"/>
      <c r="EB25" s="71"/>
      <c r="EC25" s="71"/>
      <c r="ED25" s="71"/>
      <c r="EE25" s="71"/>
      <c r="EF25" s="71"/>
      <c r="EG25" s="71"/>
      <c r="EH25" s="71"/>
      <c r="EI25" s="71"/>
      <c r="EJ25" s="71"/>
      <c r="EK25" s="71"/>
      <c r="EL25" s="71"/>
      <c r="EM25" s="71"/>
      <c r="EN25" s="75"/>
      <c r="EO25" s="18"/>
      <c r="EP25" s="1"/>
    </row>
    <row r="26" spans="2:146" ht="15" customHeight="1">
      <c r="B26" s="1"/>
      <c r="BV26" s="3"/>
      <c r="BW26" s="3"/>
      <c r="DH26" s="70">
        <f>VLOOKUP(F3,'（編集しないでください）一覧データ'!B5:X44,16,FALSE)</f>
        <v>0</v>
      </c>
      <c r="DI26" s="71"/>
      <c r="DJ26" s="71"/>
      <c r="DK26" s="71"/>
      <c r="DL26" s="71"/>
      <c r="DM26" s="71"/>
      <c r="DN26" s="71"/>
      <c r="DO26" s="71"/>
      <c r="DP26" s="71"/>
      <c r="DQ26" s="73" t="str">
        <f t="shared" ref="DQ26" si="4">IF(DH26=0,"","…")</f>
        <v/>
      </c>
      <c r="DR26" s="71">
        <f>VLOOKUP(F3,'（編集しないでください）一覧データ'!B5:X44,17,FALSE)</f>
        <v>0</v>
      </c>
      <c r="DS26" s="71"/>
      <c r="DT26" s="71"/>
      <c r="DU26" s="71"/>
      <c r="DV26" s="71"/>
      <c r="DW26" s="71"/>
      <c r="DX26" s="71"/>
      <c r="DY26" s="71"/>
      <c r="DZ26" s="71"/>
      <c r="EA26" s="71"/>
      <c r="EB26" s="71"/>
      <c r="EC26" s="71"/>
      <c r="ED26" s="71"/>
      <c r="EE26" s="71"/>
      <c r="EF26" s="71"/>
      <c r="EG26" s="71"/>
      <c r="EH26" s="71"/>
      <c r="EI26" s="71"/>
      <c r="EJ26" s="71"/>
      <c r="EK26" s="71"/>
      <c r="EL26" s="71"/>
      <c r="EM26" s="71"/>
      <c r="EN26" s="75"/>
      <c r="EO26" s="18"/>
      <c r="EP26" s="1"/>
    </row>
    <row r="27" spans="2:146" ht="15" customHeight="1">
      <c r="B27" s="1"/>
      <c r="BV27" s="3"/>
      <c r="BW27" s="3"/>
      <c r="DH27" s="70"/>
      <c r="DI27" s="71"/>
      <c r="DJ27" s="71"/>
      <c r="DK27" s="71"/>
      <c r="DL27" s="71"/>
      <c r="DM27" s="71"/>
      <c r="DN27" s="71"/>
      <c r="DO27" s="71"/>
      <c r="DP27" s="71"/>
      <c r="DQ27" s="73"/>
      <c r="DR27" s="71"/>
      <c r="DS27" s="71"/>
      <c r="DT27" s="71"/>
      <c r="DU27" s="71"/>
      <c r="DV27" s="71"/>
      <c r="DW27" s="71"/>
      <c r="DX27" s="71"/>
      <c r="DY27" s="71"/>
      <c r="DZ27" s="71"/>
      <c r="EA27" s="71"/>
      <c r="EB27" s="71"/>
      <c r="EC27" s="71"/>
      <c r="ED27" s="71"/>
      <c r="EE27" s="71"/>
      <c r="EF27" s="71"/>
      <c r="EG27" s="71"/>
      <c r="EH27" s="71"/>
      <c r="EI27" s="71"/>
      <c r="EJ27" s="71"/>
      <c r="EK27" s="71"/>
      <c r="EL27" s="71"/>
      <c r="EM27" s="71"/>
      <c r="EN27" s="75"/>
      <c r="EO27" s="18"/>
      <c r="EP27" s="1"/>
    </row>
    <row r="28" spans="2:146" ht="15" customHeight="1">
      <c r="B28" s="1"/>
      <c r="BV28" s="3"/>
      <c r="BW28" s="3"/>
      <c r="DH28" s="70">
        <f>VLOOKUP(F3,'（編集しないでください）一覧データ'!B5:X44,18,FALSE)</f>
        <v>0</v>
      </c>
      <c r="DI28" s="71"/>
      <c r="DJ28" s="71"/>
      <c r="DK28" s="71"/>
      <c r="DL28" s="71"/>
      <c r="DM28" s="71"/>
      <c r="DN28" s="71"/>
      <c r="DO28" s="71"/>
      <c r="DP28" s="71"/>
      <c r="DQ28" s="73" t="str">
        <f t="shared" ref="DQ28" si="5">IF(DH28=0,"","…")</f>
        <v/>
      </c>
      <c r="DR28" s="71">
        <f>VLOOKUP(F3,'（編集しないでください）一覧データ'!B5:X44,19,FALSE)</f>
        <v>0</v>
      </c>
      <c r="DS28" s="71"/>
      <c r="DT28" s="71"/>
      <c r="DU28" s="71"/>
      <c r="DV28" s="71"/>
      <c r="DW28" s="71"/>
      <c r="DX28" s="71"/>
      <c r="DY28" s="71"/>
      <c r="DZ28" s="71"/>
      <c r="EA28" s="71"/>
      <c r="EB28" s="71"/>
      <c r="EC28" s="71"/>
      <c r="ED28" s="71"/>
      <c r="EE28" s="71"/>
      <c r="EF28" s="71"/>
      <c r="EG28" s="71"/>
      <c r="EH28" s="71"/>
      <c r="EI28" s="71"/>
      <c r="EJ28" s="71"/>
      <c r="EK28" s="71"/>
      <c r="EL28" s="71"/>
      <c r="EM28" s="71"/>
      <c r="EN28" s="75"/>
      <c r="EO28" s="18"/>
      <c r="EP28" s="1"/>
    </row>
    <row r="29" spans="2:146" ht="15" customHeight="1">
      <c r="B29" s="1"/>
      <c r="BV29" s="3"/>
      <c r="BW29" s="3"/>
      <c r="DH29" s="70"/>
      <c r="DI29" s="71"/>
      <c r="DJ29" s="71"/>
      <c r="DK29" s="71"/>
      <c r="DL29" s="71"/>
      <c r="DM29" s="71"/>
      <c r="DN29" s="71"/>
      <c r="DO29" s="71"/>
      <c r="DP29" s="71"/>
      <c r="DQ29" s="73"/>
      <c r="DR29" s="71"/>
      <c r="DS29" s="71"/>
      <c r="DT29" s="71"/>
      <c r="DU29" s="71"/>
      <c r="DV29" s="71"/>
      <c r="DW29" s="71"/>
      <c r="DX29" s="71"/>
      <c r="DY29" s="71"/>
      <c r="DZ29" s="71"/>
      <c r="EA29" s="71"/>
      <c r="EB29" s="71"/>
      <c r="EC29" s="71"/>
      <c r="ED29" s="71"/>
      <c r="EE29" s="71"/>
      <c r="EF29" s="71"/>
      <c r="EG29" s="71"/>
      <c r="EH29" s="71"/>
      <c r="EI29" s="71"/>
      <c r="EJ29" s="71"/>
      <c r="EK29" s="71"/>
      <c r="EL29" s="71"/>
      <c r="EM29" s="71"/>
      <c r="EN29" s="75"/>
      <c r="EO29" s="18"/>
      <c r="EP29" s="1"/>
    </row>
    <row r="30" spans="2:146" ht="15" customHeight="1">
      <c r="B30" s="1"/>
      <c r="BV30" s="3"/>
      <c r="BW30" s="3"/>
      <c r="DH30" s="70">
        <f>VLOOKUP(F3,'（編集しないでください）一覧データ'!B5:X44,20,FALSE)</f>
        <v>0</v>
      </c>
      <c r="DI30" s="71"/>
      <c r="DJ30" s="71"/>
      <c r="DK30" s="71"/>
      <c r="DL30" s="71"/>
      <c r="DM30" s="71"/>
      <c r="DN30" s="71"/>
      <c r="DO30" s="71"/>
      <c r="DP30" s="71"/>
      <c r="DQ30" s="73" t="str">
        <f t="shared" ref="DQ30" si="6">IF(DH30=0,"","…")</f>
        <v/>
      </c>
      <c r="DR30" s="71">
        <f>VLOOKUP(F3,'（編集しないでください）一覧データ'!B5:X44,21,FALSE)</f>
        <v>0</v>
      </c>
      <c r="DS30" s="71"/>
      <c r="DT30" s="71"/>
      <c r="DU30" s="71"/>
      <c r="DV30" s="71"/>
      <c r="DW30" s="71"/>
      <c r="DX30" s="71"/>
      <c r="DY30" s="71"/>
      <c r="DZ30" s="71"/>
      <c r="EA30" s="71"/>
      <c r="EB30" s="71"/>
      <c r="EC30" s="71"/>
      <c r="ED30" s="71"/>
      <c r="EE30" s="71"/>
      <c r="EF30" s="71"/>
      <c r="EG30" s="71"/>
      <c r="EH30" s="71"/>
      <c r="EI30" s="71"/>
      <c r="EJ30" s="71"/>
      <c r="EK30" s="71"/>
      <c r="EL30" s="71"/>
      <c r="EM30" s="71"/>
      <c r="EN30" s="75"/>
      <c r="EO30" s="18"/>
      <c r="EP30" s="1"/>
    </row>
    <row r="31" spans="2:146" ht="15" customHeight="1">
      <c r="B31" s="1"/>
      <c r="BV31" s="3"/>
      <c r="BW31" s="3"/>
      <c r="DH31" s="70"/>
      <c r="DI31" s="71"/>
      <c r="DJ31" s="71"/>
      <c r="DK31" s="71"/>
      <c r="DL31" s="71"/>
      <c r="DM31" s="71"/>
      <c r="DN31" s="71"/>
      <c r="DO31" s="71"/>
      <c r="DP31" s="71"/>
      <c r="DQ31" s="73"/>
      <c r="DR31" s="71"/>
      <c r="DS31" s="71"/>
      <c r="DT31" s="71"/>
      <c r="DU31" s="71"/>
      <c r="DV31" s="71"/>
      <c r="DW31" s="71"/>
      <c r="DX31" s="71"/>
      <c r="DY31" s="71"/>
      <c r="DZ31" s="71"/>
      <c r="EA31" s="71"/>
      <c r="EB31" s="71"/>
      <c r="EC31" s="71"/>
      <c r="ED31" s="71"/>
      <c r="EE31" s="71"/>
      <c r="EF31" s="71"/>
      <c r="EG31" s="71"/>
      <c r="EH31" s="71"/>
      <c r="EI31" s="71"/>
      <c r="EJ31" s="71"/>
      <c r="EK31" s="71"/>
      <c r="EL31" s="71"/>
      <c r="EM31" s="71"/>
      <c r="EN31" s="75"/>
      <c r="EO31" s="18"/>
      <c r="EP31" s="1"/>
    </row>
    <row r="32" spans="2:146" ht="15" customHeight="1">
      <c r="B32" s="1"/>
      <c r="BV32" s="3"/>
      <c r="BW32" s="3"/>
      <c r="DH32" s="70">
        <f>VLOOKUP(F3,'（編集しないでください）一覧データ'!B5:X44,22,FALSE)</f>
        <v>0</v>
      </c>
      <c r="DI32" s="71"/>
      <c r="DJ32" s="71"/>
      <c r="DK32" s="71"/>
      <c r="DL32" s="71"/>
      <c r="DM32" s="71"/>
      <c r="DN32" s="71"/>
      <c r="DO32" s="71"/>
      <c r="DP32" s="71"/>
      <c r="DQ32" s="73" t="str">
        <f t="shared" ref="DQ32" si="7">IF(DH32=0,"","…")</f>
        <v/>
      </c>
      <c r="DR32" s="71">
        <f>VLOOKUP(F3,'（編集しないでください）一覧データ'!B5:X44,23,FALSE)</f>
        <v>0</v>
      </c>
      <c r="DS32" s="71"/>
      <c r="DT32" s="71"/>
      <c r="DU32" s="71"/>
      <c r="DV32" s="71"/>
      <c r="DW32" s="71"/>
      <c r="DX32" s="71"/>
      <c r="DY32" s="71"/>
      <c r="DZ32" s="71"/>
      <c r="EA32" s="71"/>
      <c r="EB32" s="71"/>
      <c r="EC32" s="71"/>
      <c r="ED32" s="71"/>
      <c r="EE32" s="71"/>
      <c r="EF32" s="71"/>
      <c r="EG32" s="71"/>
      <c r="EH32" s="71"/>
      <c r="EI32" s="71"/>
      <c r="EJ32" s="71"/>
      <c r="EK32" s="71"/>
      <c r="EL32" s="71"/>
      <c r="EM32" s="71"/>
      <c r="EN32" s="75"/>
      <c r="EO32" s="18"/>
      <c r="EP32" s="1"/>
    </row>
    <row r="33" spans="2:146" ht="15" customHeight="1">
      <c r="B33" s="1"/>
      <c r="BV33" s="3"/>
      <c r="BW33" s="3"/>
      <c r="DH33" s="110"/>
      <c r="DI33" s="111"/>
      <c r="DJ33" s="111"/>
      <c r="DK33" s="111"/>
      <c r="DL33" s="111"/>
      <c r="DM33" s="111"/>
      <c r="DN33" s="111"/>
      <c r="DO33" s="111"/>
      <c r="DP33" s="111"/>
      <c r="DQ33" s="112"/>
      <c r="DR33" s="111"/>
      <c r="DS33" s="111"/>
      <c r="DT33" s="111"/>
      <c r="DU33" s="111"/>
      <c r="DV33" s="111"/>
      <c r="DW33" s="111"/>
      <c r="DX33" s="111"/>
      <c r="DY33" s="111"/>
      <c r="DZ33" s="111"/>
      <c r="EA33" s="111"/>
      <c r="EB33" s="111"/>
      <c r="EC33" s="111"/>
      <c r="ED33" s="111"/>
      <c r="EE33" s="111"/>
      <c r="EF33" s="111"/>
      <c r="EG33" s="111"/>
      <c r="EH33" s="111"/>
      <c r="EI33" s="111"/>
      <c r="EJ33" s="111"/>
      <c r="EK33" s="111"/>
      <c r="EL33" s="111"/>
      <c r="EM33" s="111"/>
      <c r="EN33" s="113"/>
      <c r="EO33" s="18"/>
      <c r="EP33" s="1"/>
    </row>
    <row r="34" spans="2:146" ht="15" customHeight="1">
      <c r="B34" s="1"/>
      <c r="BV34" s="3"/>
      <c r="BW34" s="3"/>
      <c r="EP34" s="1"/>
    </row>
    <row r="35" spans="2:146" ht="15" customHeight="1">
      <c r="B35" s="1"/>
      <c r="BV35" s="3"/>
      <c r="BW35" s="3"/>
      <c r="EP35" s="1"/>
    </row>
    <row r="36" spans="2:146" ht="15" customHeight="1">
      <c r="B36" s="1"/>
      <c r="BV36" s="3"/>
      <c r="BW36" s="3"/>
      <c r="EP36" s="1"/>
    </row>
    <row r="37" spans="2:146" ht="15" customHeight="1">
      <c r="B37" s="1"/>
      <c r="BV37" s="3"/>
      <c r="BW37" s="3"/>
      <c r="EP37" s="1"/>
    </row>
    <row r="38" spans="2:146" ht="15" customHeight="1">
      <c r="B38" s="1"/>
      <c r="BV38" s="3"/>
      <c r="BW38" s="3"/>
      <c r="EP38" s="1"/>
    </row>
    <row r="39" spans="2:146" ht="15" customHeight="1">
      <c r="B39" s="1"/>
      <c r="BV39" s="3"/>
      <c r="BW39" s="3"/>
      <c r="EP39" s="1"/>
    </row>
    <row r="40" spans="2:146" ht="15" customHeight="1">
      <c r="B40" s="1"/>
      <c r="BV40" s="3"/>
      <c r="BW40" s="3"/>
      <c r="EP40" s="1"/>
    </row>
    <row r="41" spans="2:146" ht="15" customHeight="1">
      <c r="B41" s="1"/>
      <c r="BV41" s="3"/>
      <c r="BW41" s="3"/>
      <c r="EP41" s="1"/>
    </row>
    <row r="42" spans="2:146" ht="15" customHeight="1">
      <c r="B42" s="1"/>
      <c r="BV42" s="3"/>
      <c r="BW42" s="3"/>
      <c r="EP42" s="1"/>
    </row>
    <row r="43" spans="2:146" ht="15" customHeight="1">
      <c r="B43" s="1"/>
      <c r="BV43" s="3"/>
      <c r="BW43" s="3"/>
      <c r="EP43" s="1"/>
    </row>
    <row r="44" spans="2:146" ht="15" customHeight="1">
      <c r="B44" s="1"/>
      <c r="BV44" s="3"/>
      <c r="BW44" s="3"/>
      <c r="EP44" s="1"/>
    </row>
    <row r="45" spans="2:146" ht="15" customHeight="1">
      <c r="B45" s="1"/>
      <c r="BV45" s="3"/>
      <c r="BW45" s="3"/>
      <c r="EP45" s="1"/>
    </row>
    <row r="46" spans="2:146" ht="15" customHeight="1">
      <c r="B46" s="1"/>
      <c r="BV46" s="3"/>
      <c r="BW46" s="3"/>
      <c r="EP46" s="1"/>
    </row>
    <row r="47" spans="2:146" ht="15" customHeight="1">
      <c r="B47" s="1"/>
      <c r="BV47" s="3"/>
      <c r="BW47" s="3"/>
      <c r="EP47" s="1"/>
    </row>
    <row r="48" spans="2:146" ht="15" customHeight="1">
      <c r="B48" s="1"/>
      <c r="BV48" s="3"/>
      <c r="BW48" s="3"/>
      <c r="EP48" s="1"/>
    </row>
    <row r="49" spans="2:146" ht="15" customHeight="1">
      <c r="B49" s="1"/>
      <c r="BV49" s="3"/>
      <c r="BW49" s="3"/>
      <c r="EP49" s="1"/>
    </row>
    <row r="50" spans="2:146" ht="7.5" customHeight="1">
      <c r="B50" s="1"/>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3"/>
      <c r="BW50" s="3"/>
      <c r="EP50" s="1"/>
    </row>
    <row r="51" spans="2:146" ht="7.5" customHeight="1">
      <c r="B51" s="1"/>
      <c r="AL51" s="7"/>
      <c r="AM51" s="7"/>
      <c r="AN51" s="7"/>
      <c r="AO51" s="7"/>
      <c r="AP51" s="7"/>
      <c r="AQ51" s="7"/>
      <c r="AR51" s="7"/>
      <c r="AS51" s="7"/>
      <c r="AT51" s="7"/>
      <c r="AU51" s="7"/>
      <c r="AV51" s="7"/>
      <c r="AW51" s="100" t="str">
        <f>VLOOKUP(F3,'（編集しないでください）一覧データ'!B5:X44,2,FALSE)</f>
        <v>克明小学校</v>
      </c>
      <c r="AX51" s="100"/>
      <c r="AY51" s="100"/>
      <c r="AZ51" s="100"/>
      <c r="BA51" s="100"/>
      <c r="BB51" s="100"/>
      <c r="BC51" s="100"/>
      <c r="BD51" s="101" t="s">
        <v>1</v>
      </c>
      <c r="BE51" s="101"/>
      <c r="BF51" s="101"/>
      <c r="BG51" s="101"/>
      <c r="BH51" s="101"/>
      <c r="BI51" s="9"/>
      <c r="BJ51" s="7"/>
      <c r="BK51" s="7"/>
      <c r="BL51" s="7"/>
      <c r="BM51" s="7"/>
      <c r="BN51" s="7"/>
      <c r="BO51" s="7"/>
      <c r="BP51" s="7"/>
      <c r="BQ51" s="7"/>
      <c r="BR51" s="7"/>
      <c r="BS51" s="7"/>
      <c r="BT51" s="7"/>
      <c r="BU51" s="7"/>
      <c r="BV51" s="3"/>
      <c r="BW51" s="3"/>
      <c r="EP51" s="1"/>
    </row>
    <row r="52" spans="2:146" ht="15" customHeight="1">
      <c r="B52" s="1"/>
      <c r="AL52" s="7"/>
      <c r="AM52" s="7"/>
      <c r="AN52" s="7"/>
      <c r="AO52" s="7"/>
      <c r="AP52" s="7"/>
      <c r="AQ52" s="7"/>
      <c r="AR52" s="7"/>
      <c r="AS52" s="7"/>
      <c r="AT52" s="7"/>
      <c r="AU52" s="7"/>
      <c r="AV52" s="7"/>
      <c r="AW52" s="100"/>
      <c r="AX52" s="100"/>
      <c r="AY52" s="100"/>
      <c r="AZ52" s="100"/>
      <c r="BA52" s="100"/>
      <c r="BB52" s="100"/>
      <c r="BC52" s="100"/>
      <c r="BD52" s="101"/>
      <c r="BE52" s="101"/>
      <c r="BF52" s="101"/>
      <c r="BG52" s="101"/>
      <c r="BH52" s="101"/>
      <c r="BI52" s="9"/>
      <c r="BJ52" s="7"/>
      <c r="BK52" s="7"/>
      <c r="BL52" s="7"/>
      <c r="BM52" s="7"/>
      <c r="BN52" s="7"/>
      <c r="BO52" s="7"/>
      <c r="BP52" s="7"/>
      <c r="BQ52" s="7"/>
      <c r="BR52" s="7"/>
      <c r="BS52" s="7"/>
      <c r="BT52" s="7"/>
      <c r="BU52" s="7"/>
      <c r="BV52" s="3"/>
      <c r="BW52" s="3"/>
      <c r="EP52" s="1"/>
    </row>
    <row r="53" spans="2:146" ht="15" customHeight="1">
      <c r="B53" s="1"/>
      <c r="AL53" s="7"/>
      <c r="AM53" s="7"/>
      <c r="AN53" s="7"/>
      <c r="AO53" s="7"/>
      <c r="AP53" s="7"/>
      <c r="AQ53" s="7"/>
      <c r="AR53" s="7"/>
      <c r="AS53" s="7"/>
      <c r="AT53" s="7"/>
      <c r="AU53" s="7"/>
      <c r="AV53" s="7"/>
      <c r="AW53" s="102" t="s">
        <v>2</v>
      </c>
      <c r="AX53" s="103"/>
      <c r="AY53" s="103"/>
      <c r="AZ53" s="106" t="str">
        <f>VLOOKUP(F3,'（編集しないでください）一覧データ'!B5:X44,3,FALSE)</f>
        <v>080-7390-5767</v>
      </c>
      <c r="BA53" s="106"/>
      <c r="BB53" s="106"/>
      <c r="BC53" s="106"/>
      <c r="BD53" s="106"/>
      <c r="BE53" s="106"/>
      <c r="BF53" s="106"/>
      <c r="BG53" s="106"/>
      <c r="BH53" s="106"/>
      <c r="BI53" s="107"/>
      <c r="BJ53" s="10"/>
      <c r="BK53" s="7"/>
      <c r="BL53" s="7"/>
      <c r="BM53" s="7"/>
      <c r="BN53" s="7"/>
      <c r="BO53" s="7"/>
      <c r="BP53" s="7"/>
      <c r="BQ53" s="7"/>
      <c r="BR53" s="7"/>
      <c r="BS53" s="7"/>
      <c r="BT53" s="7"/>
      <c r="BU53" s="7"/>
      <c r="BV53" s="3"/>
      <c r="BW53" s="3"/>
      <c r="EP53" s="1"/>
    </row>
    <row r="54" spans="2:146" ht="15" customHeight="1">
      <c r="B54" s="1"/>
      <c r="AL54" s="7"/>
      <c r="AM54" s="7"/>
      <c r="AN54" s="7"/>
      <c r="AO54" s="7"/>
      <c r="AP54" s="7"/>
      <c r="AQ54" s="7"/>
      <c r="AR54" s="7"/>
      <c r="AS54" s="7"/>
      <c r="AT54" s="7"/>
      <c r="AU54" s="7"/>
      <c r="AV54" s="7"/>
      <c r="AW54" s="104"/>
      <c r="AX54" s="105"/>
      <c r="AY54" s="105"/>
      <c r="AZ54" s="108"/>
      <c r="BA54" s="108"/>
      <c r="BB54" s="108"/>
      <c r="BC54" s="108"/>
      <c r="BD54" s="108"/>
      <c r="BE54" s="108"/>
      <c r="BF54" s="108"/>
      <c r="BG54" s="108"/>
      <c r="BH54" s="108"/>
      <c r="BI54" s="109"/>
      <c r="BJ54" s="10"/>
      <c r="BK54" s="7"/>
      <c r="BL54" s="7"/>
      <c r="BM54" s="7"/>
      <c r="BN54" s="7"/>
      <c r="BO54" s="7"/>
      <c r="BP54" s="7"/>
      <c r="BQ54" s="7"/>
      <c r="BR54" s="7"/>
      <c r="BS54" s="7"/>
      <c r="BT54" s="7"/>
      <c r="BU54" s="7"/>
      <c r="BV54" s="3"/>
      <c r="BW54" s="3"/>
      <c r="EP54" s="1"/>
    </row>
    <row r="55" spans="2:146" ht="15" customHeight="1">
      <c r="B55" s="1"/>
      <c r="AL55" s="7"/>
      <c r="AM55" s="7"/>
      <c r="AN55" s="7"/>
      <c r="AO55" s="7"/>
      <c r="AP55" s="7"/>
      <c r="AQ55" s="7"/>
      <c r="AR55" s="7"/>
      <c r="AS55" s="7"/>
      <c r="AT55" s="7"/>
      <c r="AU55" s="7"/>
      <c r="AV55" s="7"/>
      <c r="AW55" s="8" t="s">
        <v>294</v>
      </c>
      <c r="AX55" s="7"/>
      <c r="AY55" s="7"/>
      <c r="AZ55" s="7"/>
      <c r="BA55" s="7"/>
      <c r="BB55" s="7"/>
      <c r="BC55" s="7"/>
      <c r="BD55" s="7"/>
      <c r="BE55" s="7"/>
      <c r="BF55" s="7"/>
      <c r="BG55" s="7"/>
      <c r="BH55" s="7"/>
      <c r="BI55" s="7"/>
      <c r="BJ55" s="7"/>
      <c r="BK55" s="7"/>
      <c r="BL55" s="7"/>
      <c r="BM55" s="7"/>
      <c r="BN55" s="7"/>
      <c r="BO55" s="7"/>
      <c r="BP55" s="7"/>
      <c r="BQ55" s="7"/>
      <c r="BR55" s="7"/>
      <c r="BS55" s="7"/>
      <c r="BT55" s="7"/>
      <c r="BU55" s="7"/>
      <c r="BV55" s="3"/>
      <c r="BW55" s="3"/>
      <c r="EA55" s="100" t="str">
        <f>VLOOKUP(F3,'（編集しないでください）一覧データ'!B5:X44,2,FALSE)</f>
        <v>克明小学校</v>
      </c>
      <c r="EB55" s="100"/>
      <c r="EC55" s="100"/>
      <c r="ED55" s="100"/>
      <c r="EE55" s="100"/>
      <c r="EF55" s="100"/>
      <c r="EG55" s="100"/>
      <c r="EH55" s="101" t="s">
        <v>1</v>
      </c>
      <c r="EI55" s="101"/>
      <c r="EJ55" s="101"/>
      <c r="EK55" s="101"/>
      <c r="EL55" s="101"/>
      <c r="EM55" s="9"/>
      <c r="EP55" s="1"/>
    </row>
    <row r="56" spans="2:146" ht="15" customHeight="1">
      <c r="B56" s="1"/>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3"/>
      <c r="BW56" s="3"/>
      <c r="EA56" s="100"/>
      <c r="EB56" s="100"/>
      <c r="EC56" s="100"/>
      <c r="ED56" s="100"/>
      <c r="EE56" s="100"/>
      <c r="EF56" s="100"/>
      <c r="EG56" s="100"/>
      <c r="EH56" s="101"/>
      <c r="EI56" s="101"/>
      <c r="EJ56" s="101"/>
      <c r="EK56" s="101"/>
      <c r="EL56" s="101"/>
      <c r="EM56" s="9"/>
      <c r="EP56" s="1"/>
    </row>
    <row r="57" spans="2:146" ht="15" customHeight="1">
      <c r="B57" s="1"/>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3"/>
      <c r="BW57" s="3"/>
      <c r="EA57" s="102" t="s">
        <v>2</v>
      </c>
      <c r="EB57" s="103"/>
      <c r="EC57" s="103"/>
      <c r="ED57" s="106" t="str">
        <f>VLOOKUP(F3,'（編集しないでください）一覧データ'!B5:X44,3,FALSE)</f>
        <v>080-7390-5767</v>
      </c>
      <c r="EE57" s="106"/>
      <c r="EF57" s="106"/>
      <c r="EG57" s="106"/>
      <c r="EH57" s="106"/>
      <c r="EI57" s="106"/>
      <c r="EJ57" s="106"/>
      <c r="EK57" s="106"/>
      <c r="EL57" s="106"/>
      <c r="EM57" s="107"/>
      <c r="EP57" s="1"/>
    </row>
    <row r="58" spans="2:146" ht="15" customHeight="1">
      <c r="B58" s="1"/>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3"/>
      <c r="BW58" s="3"/>
      <c r="EA58" s="104"/>
      <c r="EB58" s="105"/>
      <c r="EC58" s="105"/>
      <c r="ED58" s="108"/>
      <c r="EE58" s="108"/>
      <c r="EF58" s="108"/>
      <c r="EG58" s="108"/>
      <c r="EH58" s="108"/>
      <c r="EI58" s="108"/>
      <c r="EJ58" s="108"/>
      <c r="EK58" s="108"/>
      <c r="EL58" s="108"/>
      <c r="EM58" s="109"/>
      <c r="EP58" s="1"/>
    </row>
    <row r="59" spans="2:146" ht="15" customHeight="1">
      <c r="B59" s="1"/>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3"/>
      <c r="BW59" s="3"/>
      <c r="EP59" s="1"/>
    </row>
    <row r="60" spans="2:146" ht="15" customHeight="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3"/>
      <c r="BW60" s="3"/>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row>
    <row r="61" spans="2:146" ht="15" customHeight="1"/>
    <row r="62" spans="2:146" ht="15" customHeight="1"/>
    <row r="63" spans="2:146" ht="15" customHeight="1"/>
    <row r="64" spans="2:146"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sheetData>
  <sheetProtection algorithmName="SHA-512" hashValue="/i1vGNGJQFzzEm2EA7CreHGZLOOZ4ySeuid7MJ8PmCDhbr0VJoSHNS7BZcEckfrZEVBLyWyoI6FvDhwchDK7xA==" saltValue="GzYMiaAUbkJ/4oFzgKs0rQ==" spinCount="100000" sheet="1" objects="1" scenarios="1" selectLockedCells="1"/>
  <mergeCells count="46">
    <mergeCell ref="EA55:EG56"/>
    <mergeCell ref="EH55:EL56"/>
    <mergeCell ref="EA57:EC58"/>
    <mergeCell ref="ED57:EM58"/>
    <mergeCell ref="DH32:DP33"/>
    <mergeCell ref="DQ32:DQ33"/>
    <mergeCell ref="DR32:EN33"/>
    <mergeCell ref="AW51:BC52"/>
    <mergeCell ref="BD51:BH52"/>
    <mergeCell ref="AW53:AY54"/>
    <mergeCell ref="AZ53:BI54"/>
    <mergeCell ref="DH28:DP29"/>
    <mergeCell ref="DQ28:DQ29"/>
    <mergeCell ref="DR28:EN29"/>
    <mergeCell ref="DH30:DP31"/>
    <mergeCell ref="DQ30:DQ31"/>
    <mergeCell ref="DR30:EN31"/>
    <mergeCell ref="DH24:DP25"/>
    <mergeCell ref="DQ24:DQ25"/>
    <mergeCell ref="DR24:EN25"/>
    <mergeCell ref="DH26:DP27"/>
    <mergeCell ref="DQ26:DQ27"/>
    <mergeCell ref="DR26:EN27"/>
    <mergeCell ref="DH20:DP21"/>
    <mergeCell ref="DQ20:DQ21"/>
    <mergeCell ref="DR20:EN21"/>
    <mergeCell ref="DH22:DP23"/>
    <mergeCell ref="DQ22:DQ23"/>
    <mergeCell ref="DR22:EN23"/>
    <mergeCell ref="DH15:DP17"/>
    <mergeCell ref="DQ15:DQ17"/>
    <mergeCell ref="DR15:EN17"/>
    <mergeCell ref="DH18:DP19"/>
    <mergeCell ref="DQ18:DQ19"/>
    <mergeCell ref="DR18:EN19"/>
    <mergeCell ref="B3:E3"/>
    <mergeCell ref="F3:K3"/>
    <mergeCell ref="BY6:CS9"/>
    <mergeCell ref="DH6:DR9"/>
    <mergeCell ref="DS6:DZ9"/>
    <mergeCell ref="EA6:EM9"/>
    <mergeCell ref="AM7:AW8"/>
    <mergeCell ref="AM9:AW13"/>
    <mergeCell ref="DH11:DP14"/>
    <mergeCell ref="DQ11:DQ14"/>
    <mergeCell ref="DR11:EN14"/>
  </mergeCells>
  <phoneticPr fontId="1"/>
  <conditionalFormatting sqref="DH11:EN33">
    <cfRule type="cellIs" dxfId="0" priority="1" operator="equal">
      <formula>0</formula>
    </cfRule>
  </conditionalFormatting>
  <printOptions horizontalCentered="1" verticalCentered="1"/>
  <pageMargins left="0.19685039370078741" right="0.19685039370078741" top="0.19685039370078741" bottom="0.19685039370078741" header="0" footer="0"/>
  <pageSetup paperSize="8" orientation="landscape"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C3:E18"/>
  <sheetViews>
    <sheetView view="pageBreakPreview" zoomScale="50" zoomScaleNormal="100" zoomScaleSheetLayoutView="115" workbookViewId="0">
      <selection activeCell="D29" sqref="D29"/>
    </sheetView>
  </sheetViews>
  <sheetFormatPr defaultRowHeight="17.649999999999999"/>
  <cols>
    <col min="2" max="2" width="2.6875" customWidth="1"/>
    <col min="4" max="4" width="17.1875" bestFit="1" customWidth="1"/>
    <col min="5" max="5" width="51.1875" customWidth="1"/>
  </cols>
  <sheetData>
    <row r="3" spans="3:5">
      <c r="C3" s="114" t="s">
        <v>103</v>
      </c>
      <c r="D3" s="114"/>
      <c r="E3" t="s">
        <v>77</v>
      </c>
    </row>
    <row r="4" spans="3:5">
      <c r="C4" s="73" t="s">
        <v>71</v>
      </c>
      <c r="D4" s="73"/>
    </row>
    <row r="5" spans="3:5">
      <c r="C5" s="5"/>
      <c r="D5" s="5"/>
    </row>
    <row r="8" spans="3:5">
      <c r="C8" s="32"/>
      <c r="D8" s="24" t="s">
        <v>72</v>
      </c>
      <c r="E8" s="25" t="s">
        <v>73</v>
      </c>
    </row>
    <row r="9" spans="3:5" ht="34.25" customHeight="1">
      <c r="C9" s="31" t="s">
        <v>51</v>
      </c>
      <c r="D9" s="32" t="s">
        <v>75</v>
      </c>
      <c r="E9" s="33" t="s">
        <v>74</v>
      </c>
    </row>
    <row r="10" spans="3:5" ht="34.25" customHeight="1">
      <c r="C10" s="31" t="s">
        <v>76</v>
      </c>
      <c r="D10" s="32" t="s">
        <v>80</v>
      </c>
      <c r="E10" s="33" t="s">
        <v>81</v>
      </c>
    </row>
    <row r="11" spans="3:5" ht="34.25" customHeight="1">
      <c r="C11" s="31" t="s">
        <v>55</v>
      </c>
      <c r="D11" s="32" t="s">
        <v>82</v>
      </c>
      <c r="E11" s="33" t="s">
        <v>101</v>
      </c>
    </row>
    <row r="12" spans="3:5" ht="34.25" customHeight="1">
      <c r="C12" s="31" t="s">
        <v>57</v>
      </c>
      <c r="D12" s="33"/>
      <c r="E12" s="33" t="s">
        <v>102</v>
      </c>
    </row>
    <row r="13" spans="3:5" ht="34.25" customHeight="1">
      <c r="C13" s="31" t="s">
        <v>59</v>
      </c>
      <c r="D13" s="33" t="s">
        <v>92</v>
      </c>
      <c r="E13" s="33" t="s">
        <v>93</v>
      </c>
    </row>
    <row r="14" spans="3:5" ht="34.25" customHeight="1">
      <c r="C14" s="31" t="s">
        <v>61</v>
      </c>
      <c r="D14" s="33"/>
      <c r="E14" s="33"/>
    </row>
    <row r="15" spans="3:5" ht="34.25" customHeight="1">
      <c r="C15" s="31" t="s">
        <v>63</v>
      </c>
      <c r="D15" s="33"/>
      <c r="E15" s="33"/>
    </row>
    <row r="16" spans="3:5" ht="34.25" customHeight="1">
      <c r="C16" s="31" t="s">
        <v>65</v>
      </c>
      <c r="D16" s="33"/>
      <c r="E16" s="33"/>
    </row>
    <row r="17" spans="3:5" ht="34.25" customHeight="1">
      <c r="C17" s="31" t="s">
        <v>67</v>
      </c>
      <c r="D17" s="33"/>
      <c r="E17" s="33"/>
    </row>
    <row r="18" spans="3:5" ht="34.25" customHeight="1">
      <c r="C18" s="31" t="s">
        <v>69</v>
      </c>
      <c r="D18" s="33"/>
      <c r="E18" s="33"/>
    </row>
  </sheetData>
  <sheetProtection selectLockedCells="1"/>
  <mergeCells count="2">
    <mergeCell ref="C3:D3"/>
    <mergeCell ref="C4:D4"/>
  </mergeCells>
  <phoneticPr fontId="1"/>
  <pageMargins left="0.7" right="0.7" top="0.75" bottom="0.75" header="0.3" footer="0.3"/>
  <pageSetup paperSize="9" scale="90" orientation="portrait" verticalDpi="1200"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C3:E18"/>
  <sheetViews>
    <sheetView view="pageBreakPreview" topLeftCell="B4" zoomScale="69" zoomScaleNormal="100" zoomScaleSheetLayoutView="115" workbookViewId="0">
      <selection activeCell="D29" sqref="D29"/>
    </sheetView>
  </sheetViews>
  <sheetFormatPr defaultRowHeight="17.649999999999999"/>
  <cols>
    <col min="2" max="2" width="2.6875" customWidth="1"/>
    <col min="4" max="4" width="17.1875" bestFit="1" customWidth="1"/>
    <col min="5" max="5" width="51.1875" customWidth="1"/>
  </cols>
  <sheetData>
    <row r="3" spans="3:5">
      <c r="C3" s="114" t="s">
        <v>105</v>
      </c>
      <c r="D3" s="114"/>
      <c r="E3" t="s">
        <v>77</v>
      </c>
    </row>
    <row r="4" spans="3:5">
      <c r="C4" s="73" t="s">
        <v>71</v>
      </c>
      <c r="D4" s="73"/>
    </row>
    <row r="5" spans="3:5">
      <c r="C5" s="5"/>
      <c r="D5" s="5"/>
    </row>
    <row r="8" spans="3:5">
      <c r="C8" s="32"/>
      <c r="D8" s="24" t="s">
        <v>72</v>
      </c>
      <c r="E8" s="25" t="s">
        <v>73</v>
      </c>
    </row>
    <row r="9" spans="3:5" ht="34.25" customHeight="1">
      <c r="C9" s="31" t="s">
        <v>51</v>
      </c>
      <c r="D9" s="32" t="s">
        <v>75</v>
      </c>
      <c r="E9" s="33" t="s">
        <v>74</v>
      </c>
    </row>
    <row r="10" spans="3:5" ht="34.25" customHeight="1">
      <c r="C10" s="31" t="s">
        <v>76</v>
      </c>
      <c r="D10" s="32" t="s">
        <v>80</v>
      </c>
      <c r="E10" s="33" t="s">
        <v>81</v>
      </c>
    </row>
    <row r="11" spans="3:5" ht="34.25" customHeight="1">
      <c r="C11" s="31" t="s">
        <v>55</v>
      </c>
      <c r="D11" s="32" t="s">
        <v>82</v>
      </c>
      <c r="E11" s="33" t="s">
        <v>85</v>
      </c>
    </row>
    <row r="12" spans="3:5" ht="34.25" customHeight="1">
      <c r="C12" s="31" t="s">
        <v>57</v>
      </c>
      <c r="D12" s="33"/>
      <c r="E12" s="33" t="s">
        <v>206</v>
      </c>
    </row>
    <row r="13" spans="3:5" ht="34.25" customHeight="1">
      <c r="C13" s="31" t="s">
        <v>59</v>
      </c>
      <c r="D13" s="33"/>
      <c r="E13" s="33" t="s">
        <v>86</v>
      </c>
    </row>
    <row r="14" spans="3:5" ht="34.25" customHeight="1">
      <c r="C14" s="31" t="s">
        <v>61</v>
      </c>
      <c r="D14" s="33"/>
      <c r="E14" s="33" t="s">
        <v>87</v>
      </c>
    </row>
    <row r="15" spans="3:5" ht="34.25" customHeight="1">
      <c r="C15" s="31" t="s">
        <v>63</v>
      </c>
      <c r="D15" s="33"/>
      <c r="E15" s="33" t="s">
        <v>207</v>
      </c>
    </row>
    <row r="16" spans="3:5" ht="34.25" customHeight="1">
      <c r="C16" s="31" t="s">
        <v>65</v>
      </c>
      <c r="D16" s="33"/>
      <c r="E16" s="33"/>
    </row>
    <row r="17" spans="3:5" ht="34.25" customHeight="1">
      <c r="C17" s="31" t="s">
        <v>67</v>
      </c>
      <c r="D17" s="33"/>
      <c r="E17" s="33"/>
    </row>
    <row r="18" spans="3:5" ht="34.25" customHeight="1">
      <c r="C18" s="31" t="s">
        <v>69</v>
      </c>
      <c r="D18" s="33"/>
      <c r="E18" s="33"/>
    </row>
  </sheetData>
  <sheetProtection selectLockedCells="1"/>
  <mergeCells count="2">
    <mergeCell ref="C3:D3"/>
    <mergeCell ref="C4:D4"/>
  </mergeCells>
  <phoneticPr fontId="1"/>
  <pageMargins left="0.7" right="0.7" top="0.75" bottom="0.75" header="0.3" footer="0.3"/>
  <pageSetup paperSize="9" orientation="portrait" verticalDpi="1200"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C3:E18"/>
  <sheetViews>
    <sheetView view="pageBreakPreview" zoomScale="53" zoomScaleNormal="100" zoomScaleSheetLayoutView="115" workbookViewId="0">
      <selection activeCell="D29" sqref="D29"/>
    </sheetView>
  </sheetViews>
  <sheetFormatPr defaultRowHeight="17.649999999999999"/>
  <cols>
    <col min="2" max="2" width="2.6875" customWidth="1"/>
    <col min="4" max="4" width="17.1875" bestFit="1" customWidth="1"/>
    <col min="5" max="5" width="51.1875" customWidth="1"/>
  </cols>
  <sheetData>
    <row r="3" spans="3:5">
      <c r="C3" s="114" t="s">
        <v>108</v>
      </c>
      <c r="D3" s="114"/>
      <c r="E3" t="s">
        <v>77</v>
      </c>
    </row>
    <row r="4" spans="3:5">
      <c r="C4" s="73" t="s">
        <v>71</v>
      </c>
      <c r="D4" s="73"/>
    </row>
    <row r="5" spans="3:5">
      <c r="C5" s="5"/>
      <c r="D5" s="5"/>
    </row>
    <row r="8" spans="3:5">
      <c r="C8" s="32"/>
      <c r="D8" s="24" t="s">
        <v>72</v>
      </c>
      <c r="E8" s="25" t="s">
        <v>73</v>
      </c>
    </row>
    <row r="9" spans="3:5" ht="34.25" customHeight="1">
      <c r="C9" s="31" t="s">
        <v>51</v>
      </c>
      <c r="D9" s="32" t="s">
        <v>75</v>
      </c>
      <c r="E9" s="33" t="s">
        <v>74</v>
      </c>
    </row>
    <row r="10" spans="3:5" ht="34.25" customHeight="1">
      <c r="C10" s="31" t="s">
        <v>76</v>
      </c>
      <c r="D10" s="32" t="s">
        <v>80</v>
      </c>
      <c r="E10" s="33" t="s">
        <v>81</v>
      </c>
    </row>
    <row r="11" spans="3:5" ht="34.25" customHeight="1">
      <c r="C11" s="31" t="s">
        <v>55</v>
      </c>
      <c r="D11" s="32" t="s">
        <v>82</v>
      </c>
      <c r="E11" s="33" t="s">
        <v>101</v>
      </c>
    </row>
    <row r="12" spans="3:5" ht="34.25" customHeight="1">
      <c r="C12" s="31" t="s">
        <v>57</v>
      </c>
      <c r="D12" s="33" t="s">
        <v>92</v>
      </c>
      <c r="E12" s="33" t="s">
        <v>93</v>
      </c>
    </row>
    <row r="13" spans="3:5" ht="34.25" customHeight="1">
      <c r="C13" s="31" t="s">
        <v>59</v>
      </c>
      <c r="D13" s="33"/>
      <c r="E13" s="33" t="s">
        <v>111</v>
      </c>
    </row>
    <row r="14" spans="3:5" ht="34.25" customHeight="1">
      <c r="C14" s="31" t="s">
        <v>61</v>
      </c>
      <c r="D14" s="33" t="s">
        <v>109</v>
      </c>
      <c r="E14" s="33" t="s">
        <v>110</v>
      </c>
    </row>
    <row r="15" spans="3:5" ht="34.25" customHeight="1">
      <c r="C15" s="31" t="s">
        <v>63</v>
      </c>
      <c r="D15" s="33"/>
      <c r="E15" s="33"/>
    </row>
    <row r="16" spans="3:5" ht="34.25" customHeight="1">
      <c r="C16" s="31" t="s">
        <v>65</v>
      </c>
      <c r="D16" s="33"/>
      <c r="E16" s="33"/>
    </row>
    <row r="17" spans="3:5" ht="34.25" customHeight="1">
      <c r="C17" s="31" t="s">
        <v>67</v>
      </c>
      <c r="D17" s="33"/>
      <c r="E17" s="33"/>
    </row>
    <row r="18" spans="3:5" ht="34.25" customHeight="1">
      <c r="C18" s="31" t="s">
        <v>69</v>
      </c>
      <c r="D18" s="33"/>
      <c r="E18" s="33"/>
    </row>
  </sheetData>
  <sheetProtection selectLockedCells="1"/>
  <mergeCells count="2">
    <mergeCell ref="C3:D3"/>
    <mergeCell ref="C4:D4"/>
  </mergeCells>
  <phoneticPr fontId="1"/>
  <pageMargins left="0.7" right="0.7" top="0.75" bottom="0.75" header="0.3" footer="0.3"/>
  <pageSetup paperSize="9" scale="90" orientation="portrait" verticalDpi="1200"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C3:E18"/>
  <sheetViews>
    <sheetView view="pageBreakPreview" topLeftCell="A2" zoomScale="54" zoomScaleNormal="100" zoomScaleSheetLayoutView="115" workbookViewId="0">
      <selection activeCell="D29" sqref="D29"/>
    </sheetView>
  </sheetViews>
  <sheetFormatPr defaultRowHeight="17.649999999999999"/>
  <cols>
    <col min="2" max="2" width="2.6875" customWidth="1"/>
    <col min="4" max="4" width="17.1875" bestFit="1" customWidth="1"/>
    <col min="5" max="5" width="51.1875" customWidth="1"/>
  </cols>
  <sheetData>
    <row r="3" spans="3:5">
      <c r="C3" s="114" t="s">
        <v>112</v>
      </c>
      <c r="D3" s="114"/>
      <c r="E3" t="s">
        <v>77</v>
      </c>
    </row>
    <row r="4" spans="3:5">
      <c r="C4" s="73" t="s">
        <v>71</v>
      </c>
      <c r="D4" s="73"/>
    </row>
    <row r="5" spans="3:5">
      <c r="C5" s="5"/>
      <c r="D5" s="5"/>
    </row>
    <row r="8" spans="3:5">
      <c r="C8" s="32"/>
      <c r="D8" s="24" t="s">
        <v>72</v>
      </c>
      <c r="E8" s="25" t="s">
        <v>73</v>
      </c>
    </row>
    <row r="9" spans="3:5" ht="34.25" customHeight="1">
      <c r="C9" s="31" t="s">
        <v>51</v>
      </c>
      <c r="D9" s="32" t="s">
        <v>75</v>
      </c>
      <c r="E9" s="33" t="s">
        <v>74</v>
      </c>
    </row>
    <row r="10" spans="3:5" ht="34.25" customHeight="1">
      <c r="C10" s="31" t="s">
        <v>76</v>
      </c>
      <c r="D10" s="32" t="s">
        <v>80</v>
      </c>
      <c r="E10" s="33" t="s">
        <v>81</v>
      </c>
    </row>
    <row r="11" spans="3:5" ht="34.25" customHeight="1">
      <c r="C11" s="31" t="s">
        <v>55</v>
      </c>
      <c r="D11" s="32" t="s">
        <v>82</v>
      </c>
      <c r="E11" s="41" t="s">
        <v>224</v>
      </c>
    </row>
    <row r="12" spans="3:5" ht="34.25" customHeight="1">
      <c r="C12" s="31" t="s">
        <v>57</v>
      </c>
      <c r="D12" s="33"/>
      <c r="E12" s="42" t="s">
        <v>225</v>
      </c>
    </row>
    <row r="13" spans="3:5" ht="34.25" customHeight="1">
      <c r="C13" s="31" t="s">
        <v>59</v>
      </c>
      <c r="D13" s="33"/>
      <c r="E13" s="42" t="s">
        <v>226</v>
      </c>
    </row>
    <row r="14" spans="3:5" ht="34.25" customHeight="1">
      <c r="C14" s="31" t="s">
        <v>61</v>
      </c>
      <c r="D14" s="33"/>
      <c r="E14" s="42" t="s">
        <v>227</v>
      </c>
    </row>
    <row r="15" spans="3:5" ht="34.25" customHeight="1">
      <c r="C15" s="31" t="s">
        <v>63</v>
      </c>
      <c r="D15" s="33"/>
      <c r="E15" s="42" t="s">
        <v>228</v>
      </c>
    </row>
    <row r="16" spans="3:5" ht="34.25" customHeight="1">
      <c r="C16" s="31" t="s">
        <v>65</v>
      </c>
      <c r="D16" s="33"/>
      <c r="E16" s="42" t="s">
        <v>229</v>
      </c>
    </row>
    <row r="17" spans="3:5" ht="34.25" customHeight="1">
      <c r="C17" s="31" t="s">
        <v>67</v>
      </c>
      <c r="D17" s="33"/>
      <c r="E17" s="42" t="s">
        <v>230</v>
      </c>
    </row>
    <row r="18" spans="3:5" ht="34.25" customHeight="1">
      <c r="C18" s="31" t="s">
        <v>69</v>
      </c>
      <c r="D18" s="33" t="s">
        <v>92</v>
      </c>
      <c r="E18" s="33" t="s">
        <v>93</v>
      </c>
    </row>
  </sheetData>
  <sheetProtection selectLockedCells="1"/>
  <mergeCells count="2">
    <mergeCell ref="C3:D3"/>
    <mergeCell ref="C4:D4"/>
  </mergeCells>
  <phoneticPr fontId="1"/>
  <pageMargins left="0.7" right="0.7" top="0.75" bottom="0.75" header="0.3" footer="0.3"/>
  <pageSetup paperSize="9" orientation="portrait" verticalDpi="1200"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C3:E18"/>
  <sheetViews>
    <sheetView view="pageBreakPreview" zoomScale="48" zoomScaleNormal="100" zoomScaleSheetLayoutView="115" workbookViewId="0">
      <selection activeCell="D29" sqref="D29"/>
    </sheetView>
  </sheetViews>
  <sheetFormatPr defaultRowHeight="17.649999999999999"/>
  <cols>
    <col min="2" max="2" width="2.6875" customWidth="1"/>
    <col min="4" max="4" width="17.1875" bestFit="1" customWidth="1"/>
    <col min="5" max="5" width="51.1875" customWidth="1"/>
  </cols>
  <sheetData>
    <row r="3" spans="3:5">
      <c r="C3" s="114" t="s">
        <v>113</v>
      </c>
      <c r="D3" s="114"/>
      <c r="E3" t="s">
        <v>77</v>
      </c>
    </row>
    <row r="4" spans="3:5">
      <c r="C4" s="73" t="s">
        <v>71</v>
      </c>
      <c r="D4" s="73"/>
    </row>
    <row r="5" spans="3:5">
      <c r="C5" s="5"/>
      <c r="D5" s="5"/>
    </row>
    <row r="8" spans="3:5">
      <c r="C8" s="32"/>
      <c r="D8" s="24" t="s">
        <v>72</v>
      </c>
      <c r="E8" s="25" t="s">
        <v>73</v>
      </c>
    </row>
    <row r="9" spans="3:5" ht="34.25" customHeight="1">
      <c r="C9" s="31" t="s">
        <v>51</v>
      </c>
      <c r="D9" s="32" t="s">
        <v>75</v>
      </c>
      <c r="E9" s="33" t="s">
        <v>74</v>
      </c>
    </row>
    <row r="10" spans="3:5" ht="34.25" customHeight="1">
      <c r="C10" s="31" t="s">
        <v>76</v>
      </c>
      <c r="D10" s="32" t="s">
        <v>80</v>
      </c>
      <c r="E10" s="33" t="s">
        <v>81</v>
      </c>
    </row>
    <row r="11" spans="3:5" ht="34.25" customHeight="1">
      <c r="C11" s="31" t="s">
        <v>55</v>
      </c>
      <c r="D11" s="32" t="s">
        <v>82</v>
      </c>
      <c r="E11" s="33" t="s">
        <v>114</v>
      </c>
    </row>
    <row r="12" spans="3:5" ht="34.25" customHeight="1">
      <c r="C12" s="31" t="s">
        <v>57</v>
      </c>
      <c r="D12" s="41"/>
      <c r="E12" s="41" t="s">
        <v>115</v>
      </c>
    </row>
    <row r="13" spans="3:5" ht="34.25" customHeight="1">
      <c r="C13" s="31" t="s">
        <v>59</v>
      </c>
      <c r="D13" s="42" t="s">
        <v>92</v>
      </c>
      <c r="E13" s="42" t="s">
        <v>219</v>
      </c>
    </row>
    <row r="14" spans="3:5" ht="34.25" customHeight="1">
      <c r="C14" s="31" t="s">
        <v>61</v>
      </c>
      <c r="D14" s="42" t="s">
        <v>109</v>
      </c>
      <c r="E14" s="42" t="s">
        <v>220</v>
      </c>
    </row>
    <row r="15" spans="3:5" ht="34.25" customHeight="1">
      <c r="C15" s="31" t="s">
        <v>63</v>
      </c>
      <c r="D15" s="42"/>
      <c r="E15" s="42"/>
    </row>
    <row r="16" spans="3:5" ht="34.25" customHeight="1">
      <c r="C16" s="31" t="s">
        <v>65</v>
      </c>
      <c r="D16" s="33"/>
      <c r="E16" s="33"/>
    </row>
    <row r="17" spans="3:5" ht="34.25" customHeight="1">
      <c r="C17" s="31" t="s">
        <v>67</v>
      </c>
      <c r="D17" s="33"/>
      <c r="E17" s="33"/>
    </row>
    <row r="18" spans="3:5" ht="34.25" customHeight="1">
      <c r="C18" s="31" t="s">
        <v>69</v>
      </c>
      <c r="D18" s="33"/>
      <c r="E18" s="33"/>
    </row>
  </sheetData>
  <sheetProtection selectLockedCells="1"/>
  <mergeCells count="2">
    <mergeCell ref="C3:D3"/>
    <mergeCell ref="C4:D4"/>
  </mergeCells>
  <phoneticPr fontId="1"/>
  <pageMargins left="0.7" right="0.7" top="0.75" bottom="0.75" header="0.3" footer="0.3"/>
  <pageSetup paperSize="9" orientation="portrait" verticalDpi="1200"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C3:E18"/>
  <sheetViews>
    <sheetView view="pageBreakPreview" zoomScale="55" zoomScaleNormal="100" zoomScaleSheetLayoutView="115" workbookViewId="0">
      <selection activeCell="D29" sqref="D29"/>
    </sheetView>
  </sheetViews>
  <sheetFormatPr defaultRowHeight="17.649999999999999"/>
  <cols>
    <col min="2" max="2" width="2.6875" customWidth="1"/>
    <col min="4" max="4" width="17.1875" bestFit="1" customWidth="1"/>
    <col min="5" max="5" width="51.1875" customWidth="1"/>
  </cols>
  <sheetData>
    <row r="3" spans="3:5">
      <c r="C3" s="114" t="s">
        <v>116</v>
      </c>
      <c r="D3" s="114"/>
      <c r="E3" t="s">
        <v>77</v>
      </c>
    </row>
    <row r="4" spans="3:5">
      <c r="C4" s="73" t="s">
        <v>71</v>
      </c>
      <c r="D4" s="73"/>
    </row>
    <row r="5" spans="3:5">
      <c r="C5" s="5"/>
      <c r="D5" s="5"/>
    </row>
    <row r="8" spans="3:5">
      <c r="C8" s="32"/>
      <c r="D8" s="24" t="s">
        <v>72</v>
      </c>
      <c r="E8" s="25" t="s">
        <v>73</v>
      </c>
    </row>
    <row r="9" spans="3:5" ht="34.25" customHeight="1">
      <c r="C9" s="31" t="s">
        <v>51</v>
      </c>
      <c r="D9" s="32" t="s">
        <v>75</v>
      </c>
      <c r="E9" s="33" t="s">
        <v>74</v>
      </c>
    </row>
    <row r="10" spans="3:5" ht="34.25" customHeight="1">
      <c r="C10" s="31" t="s">
        <v>76</v>
      </c>
      <c r="D10" s="32" t="s">
        <v>80</v>
      </c>
      <c r="E10" s="33" t="s">
        <v>81</v>
      </c>
    </row>
    <row r="11" spans="3:5" ht="34.25" customHeight="1">
      <c r="C11" s="31" t="s">
        <v>55</v>
      </c>
      <c r="D11" s="32" t="s">
        <v>82</v>
      </c>
      <c r="E11" s="33" t="s">
        <v>101</v>
      </c>
    </row>
    <row r="12" spans="3:5" ht="34.25" customHeight="1">
      <c r="C12" s="31" t="s">
        <v>57</v>
      </c>
      <c r="D12" s="33" t="s">
        <v>92</v>
      </c>
      <c r="E12" s="33" t="s">
        <v>93</v>
      </c>
    </row>
    <row r="13" spans="3:5" ht="34.25" customHeight="1">
      <c r="C13" s="31" t="s">
        <v>59</v>
      </c>
      <c r="D13" s="33"/>
      <c r="E13" s="33"/>
    </row>
    <row r="14" spans="3:5" ht="34.25" customHeight="1">
      <c r="C14" s="31" t="s">
        <v>61</v>
      </c>
      <c r="D14" s="33"/>
      <c r="E14" s="33"/>
    </row>
    <row r="15" spans="3:5" ht="34.25" customHeight="1">
      <c r="C15" s="31" t="s">
        <v>63</v>
      </c>
      <c r="D15" s="33"/>
      <c r="E15" s="33"/>
    </row>
    <row r="16" spans="3:5" ht="34.25" customHeight="1">
      <c r="C16" s="31" t="s">
        <v>65</v>
      </c>
      <c r="D16" s="33"/>
      <c r="E16" s="33"/>
    </row>
    <row r="17" spans="3:5" ht="34.25" customHeight="1">
      <c r="C17" s="31" t="s">
        <v>67</v>
      </c>
      <c r="D17" s="33"/>
      <c r="E17" s="33"/>
    </row>
    <row r="18" spans="3:5" ht="34.25" customHeight="1">
      <c r="C18" s="31" t="s">
        <v>69</v>
      </c>
      <c r="D18" s="33"/>
      <c r="E18" s="33"/>
    </row>
  </sheetData>
  <sheetProtection selectLockedCells="1"/>
  <mergeCells count="2">
    <mergeCell ref="C3:D3"/>
    <mergeCell ref="C4:D4"/>
  </mergeCells>
  <phoneticPr fontId="1"/>
  <pageMargins left="0.7" right="0.7" top="0.75" bottom="0.75" header="0.3" footer="0.3"/>
  <pageSetup paperSize="9" orientation="portrait" verticalDpi="1200"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C3:E18"/>
  <sheetViews>
    <sheetView view="pageBreakPreview" zoomScale="46" zoomScaleNormal="100" zoomScaleSheetLayoutView="115" workbookViewId="0">
      <selection activeCell="D29" sqref="D29"/>
    </sheetView>
  </sheetViews>
  <sheetFormatPr defaultRowHeight="17.649999999999999"/>
  <cols>
    <col min="2" max="2" width="2.6875" customWidth="1"/>
    <col min="4" max="4" width="17.1875" bestFit="1" customWidth="1"/>
    <col min="5" max="5" width="51.1875" customWidth="1"/>
  </cols>
  <sheetData>
    <row r="3" spans="3:5">
      <c r="C3" s="114" t="s">
        <v>117</v>
      </c>
      <c r="D3" s="114"/>
      <c r="E3" t="s">
        <v>77</v>
      </c>
    </row>
    <row r="4" spans="3:5">
      <c r="C4" s="73" t="s">
        <v>71</v>
      </c>
      <c r="D4" s="73"/>
    </row>
    <row r="5" spans="3:5">
      <c r="C5" s="5"/>
      <c r="D5" s="5"/>
    </row>
    <row r="8" spans="3:5">
      <c r="C8" s="32"/>
      <c r="D8" s="24" t="s">
        <v>72</v>
      </c>
      <c r="E8" s="25" t="s">
        <v>73</v>
      </c>
    </row>
    <row r="9" spans="3:5" ht="34.25" customHeight="1">
      <c r="C9" s="31" t="s">
        <v>51</v>
      </c>
      <c r="D9" s="32" t="s">
        <v>75</v>
      </c>
      <c r="E9" s="33" t="s">
        <v>204</v>
      </c>
    </row>
    <row r="10" spans="3:5" ht="34.25" customHeight="1">
      <c r="C10" s="31" t="s">
        <v>76</v>
      </c>
      <c r="D10" s="32" t="s">
        <v>82</v>
      </c>
      <c r="E10" s="33" t="s">
        <v>118</v>
      </c>
    </row>
    <row r="11" spans="3:5" ht="34.25" customHeight="1">
      <c r="C11" s="31" t="s">
        <v>55</v>
      </c>
      <c r="D11" s="32"/>
      <c r="E11" s="33" t="s">
        <v>101</v>
      </c>
    </row>
    <row r="12" spans="3:5" ht="34.25" customHeight="1">
      <c r="C12" s="31" t="s">
        <v>57</v>
      </c>
      <c r="D12" s="33" t="s">
        <v>92</v>
      </c>
      <c r="E12" s="33" t="s">
        <v>93</v>
      </c>
    </row>
    <row r="13" spans="3:5" ht="34.25" customHeight="1">
      <c r="C13" s="31" t="s">
        <v>59</v>
      </c>
      <c r="D13" s="33"/>
      <c r="E13" s="33" t="s">
        <v>119</v>
      </c>
    </row>
    <row r="14" spans="3:5" ht="34.25" customHeight="1">
      <c r="C14" s="31" t="s">
        <v>61</v>
      </c>
      <c r="D14" s="33"/>
      <c r="E14" s="33"/>
    </row>
    <row r="15" spans="3:5" ht="34.25" customHeight="1">
      <c r="C15" s="31" t="s">
        <v>63</v>
      </c>
      <c r="D15" s="33"/>
      <c r="E15" s="33"/>
    </row>
    <row r="16" spans="3:5" ht="34.25" customHeight="1">
      <c r="C16" s="31" t="s">
        <v>65</v>
      </c>
      <c r="D16" s="33"/>
      <c r="E16" s="33"/>
    </row>
    <row r="17" spans="3:5" ht="34.25" customHeight="1">
      <c r="C17" s="31" t="s">
        <v>67</v>
      </c>
      <c r="D17" s="33"/>
      <c r="E17" s="33"/>
    </row>
    <row r="18" spans="3:5" ht="34.25" customHeight="1">
      <c r="C18" s="31" t="s">
        <v>69</v>
      </c>
      <c r="D18" s="33"/>
      <c r="E18" s="33"/>
    </row>
  </sheetData>
  <sheetProtection selectLockedCells="1"/>
  <mergeCells count="2">
    <mergeCell ref="C3:D3"/>
    <mergeCell ref="C4:D4"/>
  </mergeCells>
  <phoneticPr fontId="1"/>
  <pageMargins left="0.7" right="0.7" top="0.75" bottom="0.75" header="0.3" footer="0.3"/>
  <pageSetup paperSize="9" orientation="portrait" verticalDpi="1200"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C3:E18"/>
  <sheetViews>
    <sheetView view="pageBreakPreview" zoomScale="50" zoomScaleNormal="100" zoomScaleSheetLayoutView="115" workbookViewId="0">
      <selection activeCell="D29" sqref="D29"/>
    </sheetView>
  </sheetViews>
  <sheetFormatPr defaultRowHeight="17.649999999999999"/>
  <cols>
    <col min="2" max="2" width="2.6875" customWidth="1"/>
    <col min="4" max="4" width="17.1875" bestFit="1" customWidth="1"/>
    <col min="5" max="5" width="51.1875" customWidth="1"/>
  </cols>
  <sheetData>
    <row r="3" spans="3:5">
      <c r="C3" s="114" t="s">
        <v>120</v>
      </c>
      <c r="D3" s="114"/>
      <c r="E3" t="s">
        <v>77</v>
      </c>
    </row>
    <row r="4" spans="3:5">
      <c r="C4" s="73" t="s">
        <v>71</v>
      </c>
      <c r="D4" s="73"/>
    </row>
    <row r="5" spans="3:5">
      <c r="C5" s="5"/>
      <c r="D5" s="5"/>
    </row>
    <row r="8" spans="3:5">
      <c r="C8" s="32"/>
      <c r="D8" s="24" t="s">
        <v>72</v>
      </c>
      <c r="E8" s="25" t="s">
        <v>73</v>
      </c>
    </row>
    <row r="9" spans="3:5" ht="34.25" customHeight="1">
      <c r="C9" s="31" t="s">
        <v>51</v>
      </c>
      <c r="D9" s="32" t="s">
        <v>75</v>
      </c>
      <c r="E9" s="33" t="s">
        <v>122</v>
      </c>
    </row>
    <row r="10" spans="3:5" ht="34.25" customHeight="1">
      <c r="C10" s="31" t="s">
        <v>76</v>
      </c>
      <c r="D10" s="32" t="s">
        <v>80</v>
      </c>
      <c r="E10" s="33" t="s">
        <v>81</v>
      </c>
    </row>
    <row r="11" spans="3:5" ht="34.25" customHeight="1">
      <c r="C11" s="31" t="s">
        <v>55</v>
      </c>
      <c r="D11" s="32" t="s">
        <v>82</v>
      </c>
      <c r="E11" s="33" t="s">
        <v>121</v>
      </c>
    </row>
    <row r="12" spans="3:5" ht="34.25" customHeight="1">
      <c r="C12" s="31" t="s">
        <v>57</v>
      </c>
      <c r="D12" s="33" t="s">
        <v>92</v>
      </c>
      <c r="E12" s="33" t="s">
        <v>93</v>
      </c>
    </row>
    <row r="13" spans="3:5" ht="34.25" customHeight="1">
      <c r="C13" s="31" t="s">
        <v>59</v>
      </c>
      <c r="D13" s="33"/>
      <c r="E13" s="33"/>
    </row>
    <row r="14" spans="3:5" ht="34.25" customHeight="1">
      <c r="C14" s="31" t="s">
        <v>61</v>
      </c>
      <c r="D14" s="33"/>
      <c r="E14" s="33"/>
    </row>
    <row r="15" spans="3:5" ht="34.25" customHeight="1">
      <c r="C15" s="31" t="s">
        <v>63</v>
      </c>
      <c r="D15" s="33"/>
      <c r="E15" s="33"/>
    </row>
    <row r="16" spans="3:5" ht="34.25" customHeight="1">
      <c r="C16" s="31" t="s">
        <v>65</v>
      </c>
      <c r="D16" s="33"/>
      <c r="E16" s="33"/>
    </row>
    <row r="17" spans="3:5" ht="34.25" customHeight="1">
      <c r="C17" s="31" t="s">
        <v>67</v>
      </c>
      <c r="D17" s="33"/>
      <c r="E17" s="33"/>
    </row>
    <row r="18" spans="3:5" ht="34.25" customHeight="1">
      <c r="C18" s="31" t="s">
        <v>69</v>
      </c>
      <c r="D18" s="33"/>
      <c r="E18" s="33"/>
    </row>
  </sheetData>
  <sheetProtection selectLockedCells="1"/>
  <mergeCells count="2">
    <mergeCell ref="C3:D3"/>
    <mergeCell ref="C4:D4"/>
  </mergeCells>
  <phoneticPr fontId="1"/>
  <pageMargins left="0.7" right="0.7" top="0.75" bottom="0.75" header="0.3" footer="0.3"/>
  <pageSetup paperSize="9" orientation="portrait" verticalDpi="1200"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C3:E18"/>
  <sheetViews>
    <sheetView view="pageBreakPreview" zoomScale="57" zoomScaleNormal="100" zoomScaleSheetLayoutView="57" workbookViewId="0">
      <selection activeCell="D29" sqref="D29"/>
    </sheetView>
  </sheetViews>
  <sheetFormatPr defaultRowHeight="17.649999999999999"/>
  <cols>
    <col min="2" max="2" width="2.6875" customWidth="1"/>
    <col min="4" max="4" width="17.1875" bestFit="1" customWidth="1"/>
    <col min="5" max="5" width="51.1875" customWidth="1"/>
  </cols>
  <sheetData>
    <row r="3" spans="3:5">
      <c r="C3" s="114" t="s">
        <v>205</v>
      </c>
      <c r="D3" s="114"/>
      <c r="E3" t="s">
        <v>77</v>
      </c>
    </row>
    <row r="4" spans="3:5">
      <c r="C4" s="73" t="s">
        <v>71</v>
      </c>
      <c r="D4" s="73"/>
    </row>
    <row r="5" spans="3:5">
      <c r="C5" s="5"/>
      <c r="D5" s="5"/>
    </row>
    <row r="8" spans="3:5">
      <c r="C8" s="32"/>
      <c r="D8" s="24" t="s">
        <v>72</v>
      </c>
      <c r="E8" s="25" t="s">
        <v>73</v>
      </c>
    </row>
    <row r="9" spans="3:5" ht="34.25" customHeight="1">
      <c r="C9" s="31" t="s">
        <v>51</v>
      </c>
      <c r="D9" s="32" t="s">
        <v>75</v>
      </c>
      <c r="E9" s="33" t="s">
        <v>122</v>
      </c>
    </row>
    <row r="10" spans="3:5" ht="34.25" customHeight="1">
      <c r="C10" s="31" t="s">
        <v>76</v>
      </c>
      <c r="D10" s="32" t="s">
        <v>80</v>
      </c>
      <c r="E10" s="33" t="s">
        <v>81</v>
      </c>
    </row>
    <row r="11" spans="3:5" ht="34.25" customHeight="1">
      <c r="C11" s="31" t="s">
        <v>55</v>
      </c>
      <c r="D11" s="32" t="s">
        <v>82</v>
      </c>
      <c r="E11" s="33" t="s">
        <v>121</v>
      </c>
    </row>
    <row r="12" spans="3:5" ht="34.25" customHeight="1">
      <c r="C12" s="31" t="s">
        <v>57</v>
      </c>
      <c r="D12" s="33" t="s">
        <v>92</v>
      </c>
      <c r="E12" s="33" t="s">
        <v>93</v>
      </c>
    </row>
    <row r="13" spans="3:5" ht="34.25" customHeight="1">
      <c r="C13" s="31" t="s">
        <v>59</v>
      </c>
      <c r="D13" s="33"/>
      <c r="E13" s="33"/>
    </row>
    <row r="14" spans="3:5" ht="34.25" customHeight="1">
      <c r="C14" s="31" t="s">
        <v>61</v>
      </c>
      <c r="D14" s="33"/>
      <c r="E14" s="33"/>
    </row>
    <row r="15" spans="3:5" ht="34.25" customHeight="1">
      <c r="C15" s="31" t="s">
        <v>63</v>
      </c>
      <c r="D15" s="33"/>
      <c r="E15" s="33"/>
    </row>
    <row r="16" spans="3:5" ht="34.25" customHeight="1">
      <c r="C16" s="31" t="s">
        <v>65</v>
      </c>
      <c r="D16" s="33"/>
      <c r="E16" s="33"/>
    </row>
    <row r="17" spans="3:5" ht="34.25" customHeight="1">
      <c r="C17" s="31" t="s">
        <v>67</v>
      </c>
      <c r="D17" s="33"/>
      <c r="E17" s="33"/>
    </row>
    <row r="18" spans="3:5" ht="34.25" customHeight="1">
      <c r="C18" s="31" t="s">
        <v>69</v>
      </c>
      <c r="D18" s="33"/>
      <c r="E18" s="33"/>
    </row>
  </sheetData>
  <sheetProtection selectLockedCells="1"/>
  <mergeCells count="2">
    <mergeCell ref="C3:D3"/>
    <mergeCell ref="C4:D4"/>
  </mergeCells>
  <phoneticPr fontId="1"/>
  <pageMargins left="0.7" right="0.7" top="0.75" bottom="0.75" header="0.3" footer="0.3"/>
  <pageSetup paperSize="9" orientation="portrait" verticalDpi="1200"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C3:E18"/>
  <sheetViews>
    <sheetView view="pageBreakPreview" zoomScale="49" zoomScaleNormal="100" zoomScaleSheetLayoutView="115" workbookViewId="0">
      <selection activeCell="D29" sqref="D29"/>
    </sheetView>
  </sheetViews>
  <sheetFormatPr defaultRowHeight="17.649999999999999"/>
  <cols>
    <col min="2" max="2" width="2.6875" customWidth="1"/>
    <col min="4" max="4" width="17.1875" bestFit="1" customWidth="1"/>
    <col min="5" max="5" width="51.1875" customWidth="1"/>
  </cols>
  <sheetData>
    <row r="3" spans="3:5">
      <c r="C3" s="114" t="s">
        <v>123</v>
      </c>
      <c r="D3" s="114"/>
      <c r="E3" t="s">
        <v>77</v>
      </c>
    </row>
    <row r="4" spans="3:5">
      <c r="C4" s="73" t="s">
        <v>71</v>
      </c>
      <c r="D4" s="73"/>
    </row>
    <row r="5" spans="3:5">
      <c r="C5" s="5"/>
      <c r="D5" s="5"/>
    </row>
    <row r="8" spans="3:5">
      <c r="C8" s="32"/>
      <c r="D8" s="24" t="s">
        <v>72</v>
      </c>
      <c r="E8" s="25" t="s">
        <v>73</v>
      </c>
    </row>
    <row r="9" spans="3:5" ht="34.25" customHeight="1">
      <c r="C9" s="31" t="s">
        <v>51</v>
      </c>
      <c r="D9" s="32" t="s">
        <v>75</v>
      </c>
      <c r="E9" s="33" t="s">
        <v>122</v>
      </c>
    </row>
    <row r="10" spans="3:5" ht="34.25" customHeight="1">
      <c r="C10" s="31" t="s">
        <v>76</v>
      </c>
      <c r="D10" s="32" t="s">
        <v>80</v>
      </c>
      <c r="E10" s="33" t="s">
        <v>81</v>
      </c>
    </row>
    <row r="11" spans="3:5" ht="34.25" customHeight="1">
      <c r="C11" s="31" t="s">
        <v>55</v>
      </c>
      <c r="D11" s="32" t="s">
        <v>82</v>
      </c>
      <c r="E11" s="33" t="s">
        <v>121</v>
      </c>
    </row>
    <row r="12" spans="3:5" ht="34.25" customHeight="1">
      <c r="C12" s="31" t="s">
        <v>57</v>
      </c>
      <c r="D12" s="33" t="s">
        <v>92</v>
      </c>
      <c r="E12" s="33" t="s">
        <v>93</v>
      </c>
    </row>
    <row r="13" spans="3:5" ht="34.25" customHeight="1">
      <c r="C13" s="31" t="s">
        <v>59</v>
      </c>
      <c r="D13" s="33"/>
      <c r="E13" s="33"/>
    </row>
    <row r="14" spans="3:5" ht="34.25" customHeight="1">
      <c r="C14" s="31" t="s">
        <v>61</v>
      </c>
      <c r="D14" s="33"/>
      <c r="E14" s="33"/>
    </row>
    <row r="15" spans="3:5" ht="34.25" customHeight="1">
      <c r="C15" s="31" t="s">
        <v>63</v>
      </c>
      <c r="D15" s="33"/>
      <c r="E15" s="33"/>
    </row>
    <row r="16" spans="3:5" ht="34.25" customHeight="1">
      <c r="C16" s="31" t="s">
        <v>65</v>
      </c>
      <c r="D16" s="33"/>
      <c r="E16" s="33"/>
    </row>
    <row r="17" spans="3:5" ht="34.25" customHeight="1">
      <c r="C17" s="31" t="s">
        <v>67</v>
      </c>
      <c r="D17" s="33"/>
      <c r="E17" s="33"/>
    </row>
    <row r="18" spans="3:5" ht="34.25" customHeight="1">
      <c r="C18" s="31" t="s">
        <v>69</v>
      </c>
      <c r="D18" s="33"/>
      <c r="E18" s="33"/>
    </row>
  </sheetData>
  <sheetProtection selectLockedCells="1"/>
  <mergeCells count="2">
    <mergeCell ref="C3:D3"/>
    <mergeCell ref="C4:D4"/>
  </mergeCells>
  <phoneticPr fontId="1"/>
  <pageMargins left="0.7" right="0.7" top="0.75" bottom="0.75" header="0.3" footer="0.3"/>
  <pageSetup paperSize="9" orientation="portrait" verticalDpi="12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2:F20"/>
  <sheetViews>
    <sheetView workbookViewId="0">
      <selection activeCell="L10" sqref="L10"/>
    </sheetView>
  </sheetViews>
  <sheetFormatPr defaultRowHeight="17.649999999999999"/>
  <cols>
    <col min="2" max="2" width="6.25" customWidth="1"/>
    <col min="3" max="3" width="15.625" customWidth="1"/>
    <col min="5" max="5" width="6.25" customWidth="1"/>
    <col min="6" max="6" width="15.625" customWidth="1"/>
  </cols>
  <sheetData>
    <row r="2" spans="2:6">
      <c r="B2" s="32">
        <v>1</v>
      </c>
      <c r="C2" s="32" t="s">
        <v>88</v>
      </c>
      <c r="E2" s="32">
        <v>26</v>
      </c>
      <c r="F2" s="32" t="s">
        <v>271</v>
      </c>
    </row>
    <row r="3" spans="2:6">
      <c r="B3" s="32">
        <v>2</v>
      </c>
      <c r="C3" s="32" t="s">
        <v>254</v>
      </c>
      <c r="E3" s="32">
        <v>27</v>
      </c>
      <c r="F3" s="32" t="s">
        <v>272</v>
      </c>
    </row>
    <row r="4" spans="2:6">
      <c r="B4" s="32">
        <v>3</v>
      </c>
      <c r="C4" s="32" t="s">
        <v>255</v>
      </c>
      <c r="E4" s="32">
        <v>28</v>
      </c>
      <c r="F4" s="32" t="s">
        <v>273</v>
      </c>
    </row>
    <row r="5" spans="2:6">
      <c r="B5" s="32">
        <v>4</v>
      </c>
      <c r="C5" s="32" t="s">
        <v>256</v>
      </c>
      <c r="E5" s="32">
        <v>29</v>
      </c>
      <c r="F5" s="32" t="s">
        <v>274</v>
      </c>
    </row>
    <row r="6" spans="2:6">
      <c r="B6" s="32">
        <v>5</v>
      </c>
      <c r="C6" s="32" t="s">
        <v>257</v>
      </c>
      <c r="E6" s="32">
        <v>30</v>
      </c>
      <c r="F6" s="32" t="s">
        <v>275</v>
      </c>
    </row>
    <row r="7" spans="2:6">
      <c r="B7" s="32">
        <v>6</v>
      </c>
      <c r="C7" s="32" t="s">
        <v>258</v>
      </c>
      <c r="E7" s="32">
        <v>31</v>
      </c>
      <c r="F7" s="32" t="s">
        <v>276</v>
      </c>
    </row>
    <row r="8" spans="2:6">
      <c r="B8" s="32">
        <v>7</v>
      </c>
      <c r="C8" s="32" t="s">
        <v>104</v>
      </c>
      <c r="E8" s="32">
        <v>32</v>
      </c>
      <c r="F8" s="32" t="s">
        <v>277</v>
      </c>
    </row>
    <row r="9" spans="2:6">
      <c r="B9" s="32">
        <v>8</v>
      </c>
      <c r="C9" s="32" t="s">
        <v>259</v>
      </c>
      <c r="E9" s="32">
        <v>33</v>
      </c>
      <c r="F9" s="32" t="s">
        <v>278</v>
      </c>
    </row>
    <row r="10" spans="2:6">
      <c r="B10" s="32">
        <v>9</v>
      </c>
      <c r="C10" s="32" t="s">
        <v>260</v>
      </c>
      <c r="E10" s="32">
        <v>34</v>
      </c>
      <c r="F10" s="32" t="s">
        <v>279</v>
      </c>
    </row>
    <row r="11" spans="2:6">
      <c r="B11" s="32">
        <v>10</v>
      </c>
      <c r="C11" s="32" t="s">
        <v>261</v>
      </c>
      <c r="E11" s="32">
        <v>35</v>
      </c>
      <c r="F11" s="32" t="s">
        <v>280</v>
      </c>
    </row>
    <row r="12" spans="2:6">
      <c r="B12" s="32">
        <v>11</v>
      </c>
      <c r="C12" s="32" t="s">
        <v>262</v>
      </c>
      <c r="E12" s="32">
        <v>36</v>
      </c>
      <c r="F12" s="32" t="s">
        <v>281</v>
      </c>
    </row>
    <row r="13" spans="2:6">
      <c r="B13" s="32">
        <v>12</v>
      </c>
      <c r="C13" s="32" t="s">
        <v>263</v>
      </c>
      <c r="E13" s="32">
        <v>37</v>
      </c>
      <c r="F13" s="32" t="s">
        <v>282</v>
      </c>
    </row>
    <row r="14" spans="2:6">
      <c r="B14" s="32">
        <v>13</v>
      </c>
      <c r="C14" s="32" t="s">
        <v>264</v>
      </c>
      <c r="E14" s="32">
        <v>38</v>
      </c>
      <c r="F14" s="32" t="s">
        <v>283</v>
      </c>
    </row>
    <row r="15" spans="2:6">
      <c r="B15" s="32">
        <v>14</v>
      </c>
      <c r="C15" s="32" t="s">
        <v>265</v>
      </c>
      <c r="E15" s="32">
        <v>39</v>
      </c>
      <c r="F15" s="32" t="s">
        <v>284</v>
      </c>
    </row>
    <row r="16" spans="2:6">
      <c r="B16" s="32">
        <v>21</v>
      </c>
      <c r="C16" s="32" t="s">
        <v>266</v>
      </c>
      <c r="E16" s="32">
        <v>40</v>
      </c>
      <c r="F16" s="32" t="s">
        <v>285</v>
      </c>
    </row>
    <row r="17" spans="2:6">
      <c r="B17" s="32">
        <v>22</v>
      </c>
      <c r="C17" s="32" t="s">
        <v>267</v>
      </c>
      <c r="E17" s="47">
        <v>41</v>
      </c>
      <c r="F17" s="32" t="s">
        <v>286</v>
      </c>
    </row>
    <row r="18" spans="2:6">
      <c r="B18" s="32">
        <v>23</v>
      </c>
      <c r="C18" s="32" t="s">
        <v>268</v>
      </c>
      <c r="E18" s="32">
        <v>71</v>
      </c>
      <c r="F18" s="32" t="s">
        <v>0</v>
      </c>
    </row>
    <row r="19" spans="2:6">
      <c r="B19" s="32">
        <v>24</v>
      </c>
      <c r="C19" s="32" t="s">
        <v>269</v>
      </c>
      <c r="E19" s="32">
        <v>72</v>
      </c>
      <c r="F19" s="32" t="s">
        <v>167</v>
      </c>
    </row>
    <row r="20" spans="2:6">
      <c r="B20" s="32">
        <v>25</v>
      </c>
      <c r="C20" s="32" t="s">
        <v>270</v>
      </c>
    </row>
  </sheetData>
  <sheetProtection algorithmName="SHA-512" hashValue="ZCJ4MsB6MO40MPYtqn2L3S6ubAivdi/O4pbrpE9I2UHhp5VKxC1G6nxr9XeP5sTTIPHyzOTl5+U4PB45XeE61w==" saltValue="5BemF/3mO22B9TOVmjexuQ==" spinCount="100000" sheet="1" objects="1" scenarios="1" selectLockedCells="1"/>
  <phoneticPr fontId="1"/>
  <pageMargins left="0.7" right="0.7" top="0.75" bottom="0.75" header="0.3" footer="0.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C3:E18"/>
  <sheetViews>
    <sheetView view="pageBreakPreview" zoomScale="48" zoomScaleNormal="100" zoomScaleSheetLayoutView="115" workbookViewId="0">
      <selection activeCell="D29" sqref="D29"/>
    </sheetView>
  </sheetViews>
  <sheetFormatPr defaultRowHeight="17.649999999999999"/>
  <cols>
    <col min="2" max="2" width="2.6875" customWidth="1"/>
    <col min="4" max="4" width="17.1875" bestFit="1" customWidth="1"/>
    <col min="5" max="5" width="51.1875" customWidth="1"/>
  </cols>
  <sheetData>
    <row r="3" spans="3:5">
      <c r="C3" s="114" t="s">
        <v>124</v>
      </c>
      <c r="D3" s="114"/>
      <c r="E3" t="s">
        <v>77</v>
      </c>
    </row>
    <row r="4" spans="3:5">
      <c r="C4" s="73" t="s">
        <v>71</v>
      </c>
      <c r="D4" s="73"/>
    </row>
    <row r="5" spans="3:5">
      <c r="C5" s="5"/>
      <c r="D5" s="5"/>
    </row>
    <row r="8" spans="3:5">
      <c r="C8" s="32"/>
      <c r="D8" s="24" t="s">
        <v>72</v>
      </c>
      <c r="E8" s="25" t="s">
        <v>73</v>
      </c>
    </row>
    <row r="9" spans="3:5" ht="34.25" customHeight="1">
      <c r="C9" s="31" t="s">
        <v>51</v>
      </c>
      <c r="D9" s="32" t="s">
        <v>75</v>
      </c>
      <c r="E9" s="33" t="s">
        <v>74</v>
      </c>
    </row>
    <row r="10" spans="3:5" ht="34.25" customHeight="1">
      <c r="C10" s="31" t="s">
        <v>76</v>
      </c>
      <c r="D10" s="32" t="s">
        <v>80</v>
      </c>
      <c r="E10" s="33" t="s">
        <v>81</v>
      </c>
    </row>
    <row r="11" spans="3:5" ht="34.25" customHeight="1">
      <c r="C11" s="31" t="s">
        <v>55</v>
      </c>
      <c r="D11" s="32" t="s">
        <v>82</v>
      </c>
      <c r="E11" s="33" t="s">
        <v>85</v>
      </c>
    </row>
    <row r="12" spans="3:5" ht="34.25" customHeight="1">
      <c r="C12" s="31" t="s">
        <v>57</v>
      </c>
      <c r="D12" s="33"/>
      <c r="E12" s="33" t="s">
        <v>106</v>
      </c>
    </row>
    <row r="13" spans="3:5" ht="34.25" customHeight="1">
      <c r="C13" s="31" t="s">
        <v>59</v>
      </c>
      <c r="D13" s="33"/>
      <c r="E13" s="33" t="s">
        <v>125</v>
      </c>
    </row>
    <row r="14" spans="3:5" ht="34.25" customHeight="1">
      <c r="C14" s="31" t="s">
        <v>61</v>
      </c>
      <c r="D14" s="33"/>
      <c r="E14" s="33" t="s">
        <v>86</v>
      </c>
    </row>
    <row r="15" spans="3:5" ht="34.25" customHeight="1">
      <c r="C15" s="31" t="s">
        <v>63</v>
      </c>
      <c r="D15" s="33"/>
      <c r="E15" s="33" t="s">
        <v>87</v>
      </c>
    </row>
    <row r="16" spans="3:5" ht="34.25" customHeight="1">
      <c r="C16" s="31" t="s">
        <v>65</v>
      </c>
      <c r="D16" s="33"/>
      <c r="E16" s="33" t="s">
        <v>126</v>
      </c>
    </row>
    <row r="17" spans="3:5" ht="34.25" customHeight="1">
      <c r="C17" s="31" t="s">
        <v>67</v>
      </c>
      <c r="D17" s="33"/>
      <c r="E17" s="33" t="s">
        <v>127</v>
      </c>
    </row>
    <row r="18" spans="3:5" ht="34.25" customHeight="1">
      <c r="C18" s="31" t="s">
        <v>69</v>
      </c>
      <c r="D18" s="33"/>
      <c r="E18" s="33"/>
    </row>
  </sheetData>
  <sheetProtection selectLockedCells="1"/>
  <mergeCells count="2">
    <mergeCell ref="C3:D3"/>
    <mergeCell ref="C4:D4"/>
  </mergeCells>
  <phoneticPr fontId="1"/>
  <pageMargins left="0.7" right="0.7" top="0.75" bottom="0.75" header="0.3" footer="0.3"/>
  <pageSetup paperSize="9" orientation="portrait" verticalDpi="1200"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C3:E18"/>
  <sheetViews>
    <sheetView view="pageBreakPreview" topLeftCell="A4" zoomScale="60" zoomScaleNormal="100" zoomScaleSheetLayoutView="115" workbookViewId="0">
      <selection activeCell="D29" sqref="D29"/>
    </sheetView>
  </sheetViews>
  <sheetFormatPr defaultRowHeight="17.649999999999999"/>
  <cols>
    <col min="2" max="2" width="2.6875" customWidth="1"/>
    <col min="4" max="4" width="17.1875" bestFit="1" customWidth="1"/>
    <col min="5" max="5" width="74.3125" customWidth="1"/>
  </cols>
  <sheetData>
    <row r="3" spans="3:5">
      <c r="C3" s="114" t="s">
        <v>128</v>
      </c>
      <c r="D3" s="114"/>
      <c r="E3" t="s">
        <v>77</v>
      </c>
    </row>
    <row r="4" spans="3:5">
      <c r="C4" s="73" t="s">
        <v>71</v>
      </c>
      <c r="D4" s="73"/>
    </row>
    <row r="5" spans="3:5">
      <c r="C5" s="5"/>
      <c r="D5" s="5"/>
    </row>
    <row r="8" spans="3:5">
      <c r="C8" s="32"/>
      <c r="D8" s="24" t="s">
        <v>72</v>
      </c>
      <c r="E8" s="25" t="s">
        <v>73</v>
      </c>
    </row>
    <row r="9" spans="3:5" ht="34.25" customHeight="1">
      <c r="C9" s="31" t="s">
        <v>51</v>
      </c>
      <c r="D9" s="32" t="s">
        <v>75</v>
      </c>
      <c r="E9" s="33" t="s">
        <v>129</v>
      </c>
    </row>
    <row r="10" spans="3:5" ht="34.25" customHeight="1">
      <c r="C10" s="31" t="s">
        <v>76</v>
      </c>
      <c r="D10" s="32" t="s">
        <v>80</v>
      </c>
      <c r="E10" s="33" t="s">
        <v>81</v>
      </c>
    </row>
    <row r="11" spans="3:5" ht="34.25" customHeight="1">
      <c r="C11" s="31" t="s">
        <v>55</v>
      </c>
      <c r="D11" s="32" t="s">
        <v>82</v>
      </c>
      <c r="E11" s="41" t="s">
        <v>85</v>
      </c>
    </row>
    <row r="12" spans="3:5" ht="34.25" customHeight="1">
      <c r="C12" s="31" t="s">
        <v>57</v>
      </c>
      <c r="D12" s="33"/>
      <c r="E12" s="42" t="s">
        <v>106</v>
      </c>
    </row>
    <row r="13" spans="3:5" ht="34.25" customHeight="1">
      <c r="C13" s="31" t="s">
        <v>59</v>
      </c>
      <c r="D13" s="33"/>
      <c r="E13" s="42" t="s">
        <v>209</v>
      </c>
    </row>
    <row r="14" spans="3:5" ht="34.25" customHeight="1">
      <c r="C14" s="31" t="s">
        <v>61</v>
      </c>
      <c r="D14" s="33"/>
      <c r="E14" s="42" t="s">
        <v>86</v>
      </c>
    </row>
    <row r="15" spans="3:5" ht="34.25" customHeight="1">
      <c r="C15" s="31" t="s">
        <v>63</v>
      </c>
      <c r="D15" s="33"/>
      <c r="E15" s="42" t="s">
        <v>142</v>
      </c>
    </row>
    <row r="16" spans="3:5" ht="34.25" customHeight="1">
      <c r="C16" s="31" t="s">
        <v>65</v>
      </c>
      <c r="D16" s="33"/>
      <c r="E16" s="42" t="s">
        <v>210</v>
      </c>
    </row>
    <row r="17" spans="3:5" ht="34.25" customHeight="1">
      <c r="C17" s="31" t="s">
        <v>67</v>
      </c>
      <c r="D17" s="33"/>
      <c r="E17" s="33"/>
    </row>
    <row r="18" spans="3:5" ht="34.25" customHeight="1">
      <c r="C18" s="31" t="s">
        <v>69</v>
      </c>
      <c r="D18" s="33"/>
      <c r="E18" s="33"/>
    </row>
  </sheetData>
  <sheetProtection selectLockedCells="1"/>
  <mergeCells count="2">
    <mergeCell ref="C3:D3"/>
    <mergeCell ref="C4:D4"/>
  </mergeCells>
  <phoneticPr fontId="1"/>
  <pageMargins left="0.7" right="0.7" top="0.75" bottom="0.75" header="0.3" footer="0.3"/>
  <pageSetup paperSize="9" scale="78" orientation="portrait" verticalDpi="1200"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C3:E18"/>
  <sheetViews>
    <sheetView view="pageBreakPreview" topLeftCell="A2" zoomScale="81" zoomScaleNormal="100" zoomScaleSheetLayoutView="115" workbookViewId="0">
      <selection activeCell="D29" sqref="D29"/>
    </sheetView>
  </sheetViews>
  <sheetFormatPr defaultRowHeight="17.649999999999999"/>
  <cols>
    <col min="2" max="2" width="2.6875" customWidth="1"/>
    <col min="4" max="4" width="17.1875" bestFit="1" customWidth="1"/>
    <col min="5" max="5" width="51.1875" customWidth="1"/>
  </cols>
  <sheetData>
    <row r="3" spans="3:5">
      <c r="C3" s="114" t="s">
        <v>130</v>
      </c>
      <c r="D3" s="114"/>
      <c r="E3" t="s">
        <v>77</v>
      </c>
    </row>
    <row r="4" spans="3:5">
      <c r="C4" s="73" t="s">
        <v>71</v>
      </c>
      <c r="D4" s="73"/>
    </row>
    <row r="5" spans="3:5">
      <c r="C5" s="5"/>
      <c r="D5" s="5"/>
    </row>
    <row r="8" spans="3:5">
      <c r="C8" s="32"/>
      <c r="D8" s="24" t="s">
        <v>72</v>
      </c>
      <c r="E8" s="25" t="s">
        <v>73</v>
      </c>
    </row>
    <row r="9" spans="3:5" ht="34.25" customHeight="1">
      <c r="C9" s="31" t="s">
        <v>51</v>
      </c>
      <c r="D9" s="32" t="s">
        <v>75</v>
      </c>
      <c r="E9" s="33" t="s">
        <v>74</v>
      </c>
    </row>
    <row r="10" spans="3:5" ht="34.25" customHeight="1">
      <c r="C10" s="31" t="s">
        <v>76</v>
      </c>
      <c r="D10" s="32" t="s">
        <v>80</v>
      </c>
      <c r="E10" s="33" t="s">
        <v>81</v>
      </c>
    </row>
    <row r="11" spans="3:5" ht="34.25" customHeight="1">
      <c r="C11" s="31" t="s">
        <v>55</v>
      </c>
      <c r="D11" s="32" t="s">
        <v>82</v>
      </c>
      <c r="E11" s="33" t="s">
        <v>87</v>
      </c>
    </row>
    <row r="12" spans="3:5" ht="34.25" customHeight="1">
      <c r="C12" s="31" t="s">
        <v>57</v>
      </c>
      <c r="D12" s="33"/>
      <c r="E12" s="33" t="s">
        <v>208</v>
      </c>
    </row>
    <row r="13" spans="3:5" ht="34.25" customHeight="1">
      <c r="C13" s="31" t="s">
        <v>59</v>
      </c>
      <c r="D13" s="33" t="s">
        <v>92</v>
      </c>
      <c r="E13" s="33" t="s">
        <v>93</v>
      </c>
    </row>
    <row r="14" spans="3:5" ht="34.25" customHeight="1">
      <c r="C14" s="31" t="s">
        <v>61</v>
      </c>
      <c r="D14" s="33"/>
      <c r="E14" s="33"/>
    </row>
    <row r="15" spans="3:5" ht="34.25" customHeight="1">
      <c r="C15" s="31" t="s">
        <v>63</v>
      </c>
      <c r="D15" s="33"/>
      <c r="E15" s="33"/>
    </row>
    <row r="16" spans="3:5" ht="34.25" customHeight="1">
      <c r="C16" s="31" t="s">
        <v>65</v>
      </c>
      <c r="D16" s="33"/>
      <c r="E16" s="33"/>
    </row>
    <row r="17" spans="3:5" ht="34.25" customHeight="1">
      <c r="C17" s="31" t="s">
        <v>67</v>
      </c>
      <c r="D17" s="33"/>
      <c r="E17" s="33"/>
    </row>
    <row r="18" spans="3:5" ht="34.25" customHeight="1">
      <c r="C18" s="31" t="s">
        <v>69</v>
      </c>
      <c r="D18" s="33"/>
      <c r="E18" s="33"/>
    </row>
  </sheetData>
  <sheetProtection selectLockedCells="1"/>
  <mergeCells count="2">
    <mergeCell ref="C3:D3"/>
    <mergeCell ref="C4:D4"/>
  </mergeCells>
  <phoneticPr fontId="1"/>
  <pageMargins left="0.7" right="0.7" top="0.75" bottom="0.75" header="0.3" footer="0.3"/>
  <pageSetup paperSize="9" orientation="portrait" verticalDpi="1200"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C3:E18"/>
  <sheetViews>
    <sheetView view="pageBreakPreview" zoomScale="67" zoomScaleNormal="100" zoomScaleSheetLayoutView="115" workbookViewId="0">
      <selection activeCell="D29" sqref="D29"/>
    </sheetView>
  </sheetViews>
  <sheetFormatPr defaultRowHeight="17.649999999999999"/>
  <cols>
    <col min="2" max="2" width="2.6875" customWidth="1"/>
    <col min="4" max="4" width="17.1875" bestFit="1" customWidth="1"/>
    <col min="5" max="5" width="51.1875" customWidth="1"/>
  </cols>
  <sheetData>
    <row r="3" spans="3:5">
      <c r="C3" s="114" t="s">
        <v>131</v>
      </c>
      <c r="D3" s="114"/>
      <c r="E3" t="s">
        <v>77</v>
      </c>
    </row>
    <row r="4" spans="3:5">
      <c r="C4" s="73" t="s">
        <v>71</v>
      </c>
      <c r="D4" s="73"/>
    </row>
    <row r="5" spans="3:5">
      <c r="C5" s="5"/>
      <c r="D5" s="5"/>
    </row>
    <row r="8" spans="3:5">
      <c r="C8" s="32"/>
      <c r="D8" s="24" t="s">
        <v>72</v>
      </c>
      <c r="E8" s="25" t="s">
        <v>73</v>
      </c>
    </row>
    <row r="9" spans="3:5" ht="34.25" customHeight="1">
      <c r="C9" s="31" t="s">
        <v>51</v>
      </c>
      <c r="D9" s="32" t="s">
        <v>75</v>
      </c>
      <c r="E9" s="33" t="s">
        <v>132</v>
      </c>
    </row>
    <row r="10" spans="3:5" ht="34.25" customHeight="1">
      <c r="C10" s="31" t="s">
        <v>76</v>
      </c>
      <c r="D10" s="32" t="s">
        <v>80</v>
      </c>
      <c r="E10" s="33" t="s">
        <v>81</v>
      </c>
    </row>
    <row r="11" spans="3:5" ht="34.25" customHeight="1">
      <c r="C11" s="31" t="s">
        <v>55</v>
      </c>
      <c r="D11" s="32" t="s">
        <v>82</v>
      </c>
      <c r="E11" s="33" t="s">
        <v>87</v>
      </c>
    </row>
    <row r="12" spans="3:5" ht="34.25" customHeight="1">
      <c r="C12" s="31" t="s">
        <v>57</v>
      </c>
      <c r="D12" s="33"/>
      <c r="E12" s="33" t="s">
        <v>133</v>
      </c>
    </row>
    <row r="13" spans="3:5" ht="34.25" customHeight="1">
      <c r="C13" s="31" t="s">
        <v>59</v>
      </c>
      <c r="D13" s="33" t="s">
        <v>92</v>
      </c>
      <c r="E13" s="33" t="s">
        <v>93</v>
      </c>
    </row>
    <row r="14" spans="3:5" ht="34.25" customHeight="1">
      <c r="C14" s="31" t="s">
        <v>61</v>
      </c>
      <c r="D14" s="33"/>
      <c r="E14" s="33"/>
    </row>
    <row r="15" spans="3:5" ht="34.25" customHeight="1">
      <c r="C15" s="31" t="s">
        <v>63</v>
      </c>
      <c r="D15" s="33"/>
      <c r="E15" s="33"/>
    </row>
    <row r="16" spans="3:5" ht="34.25" customHeight="1">
      <c r="C16" s="31" t="s">
        <v>65</v>
      </c>
      <c r="D16" s="33"/>
      <c r="E16" s="33"/>
    </row>
    <row r="17" spans="3:5" ht="34.25" customHeight="1">
      <c r="C17" s="31" t="s">
        <v>67</v>
      </c>
      <c r="D17" s="33"/>
      <c r="E17" s="33"/>
    </row>
    <row r="18" spans="3:5" ht="34.25" customHeight="1">
      <c r="C18" s="31" t="s">
        <v>69</v>
      </c>
      <c r="D18" s="33"/>
      <c r="E18" s="33"/>
    </row>
  </sheetData>
  <sheetProtection selectLockedCells="1"/>
  <mergeCells count="2">
    <mergeCell ref="C3:D3"/>
    <mergeCell ref="C4:D4"/>
  </mergeCells>
  <phoneticPr fontId="1"/>
  <pageMargins left="0.7" right="0.7" top="0.75" bottom="0.75" header="0.3" footer="0.3"/>
  <pageSetup paperSize="9" orientation="portrait" verticalDpi="1200"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C3:E18"/>
  <sheetViews>
    <sheetView view="pageBreakPreview" zoomScale="52" zoomScaleNormal="100" zoomScaleSheetLayoutView="115" workbookViewId="0">
      <selection activeCell="D29" sqref="D29"/>
    </sheetView>
  </sheetViews>
  <sheetFormatPr defaultRowHeight="17.649999999999999"/>
  <cols>
    <col min="2" max="2" width="2.6875" customWidth="1"/>
    <col min="4" max="4" width="17.1875" bestFit="1" customWidth="1"/>
    <col min="5" max="5" width="51.1875" customWidth="1"/>
  </cols>
  <sheetData>
    <row r="3" spans="3:5">
      <c r="C3" s="114" t="s">
        <v>134</v>
      </c>
      <c r="D3" s="114"/>
      <c r="E3" t="s">
        <v>77</v>
      </c>
    </row>
    <row r="4" spans="3:5">
      <c r="C4" s="73" t="s">
        <v>71</v>
      </c>
      <c r="D4" s="73"/>
    </row>
    <row r="5" spans="3:5">
      <c r="C5" s="5"/>
      <c r="D5" s="5"/>
    </row>
    <row r="8" spans="3:5">
      <c r="C8" s="32"/>
      <c r="D8" s="24" t="s">
        <v>72</v>
      </c>
      <c r="E8" s="25" t="s">
        <v>73</v>
      </c>
    </row>
    <row r="9" spans="3:5" ht="34.25" customHeight="1">
      <c r="C9" s="31" t="s">
        <v>51</v>
      </c>
      <c r="D9" s="32" t="s">
        <v>75</v>
      </c>
      <c r="E9" s="33" t="s">
        <v>74</v>
      </c>
    </row>
    <row r="10" spans="3:5" ht="34.25" customHeight="1">
      <c r="C10" s="31" t="s">
        <v>76</v>
      </c>
      <c r="D10" s="32" t="s">
        <v>80</v>
      </c>
      <c r="E10" s="33" t="s">
        <v>81</v>
      </c>
    </row>
    <row r="11" spans="3:5" ht="34.25" customHeight="1">
      <c r="C11" s="31" t="s">
        <v>55</v>
      </c>
      <c r="D11" s="32" t="s">
        <v>82</v>
      </c>
      <c r="E11" s="33" t="s">
        <v>101</v>
      </c>
    </row>
    <row r="12" spans="3:5" ht="34.25" customHeight="1">
      <c r="C12" s="31" t="s">
        <v>57</v>
      </c>
      <c r="D12" s="33" t="s">
        <v>92</v>
      </c>
      <c r="E12" s="33" t="s">
        <v>93</v>
      </c>
    </row>
    <row r="13" spans="3:5" ht="34.25" customHeight="1">
      <c r="C13" s="31" t="s">
        <v>59</v>
      </c>
      <c r="D13" s="33"/>
      <c r="E13" s="33" t="s">
        <v>135</v>
      </c>
    </row>
    <row r="14" spans="3:5" ht="34.25" customHeight="1">
      <c r="C14" s="31" t="s">
        <v>61</v>
      </c>
      <c r="D14" s="33"/>
      <c r="E14" s="33"/>
    </row>
    <row r="15" spans="3:5" ht="34.25" customHeight="1">
      <c r="C15" s="31" t="s">
        <v>63</v>
      </c>
      <c r="D15" s="33"/>
      <c r="E15" s="33"/>
    </row>
    <row r="16" spans="3:5" ht="34.25" customHeight="1">
      <c r="C16" s="31" t="s">
        <v>65</v>
      </c>
      <c r="D16" s="33"/>
      <c r="E16" s="33"/>
    </row>
    <row r="17" spans="3:5" ht="34.25" customHeight="1">
      <c r="C17" s="31" t="s">
        <v>67</v>
      </c>
      <c r="D17" s="33"/>
      <c r="E17" s="33"/>
    </row>
    <row r="18" spans="3:5" ht="34.25" customHeight="1">
      <c r="C18" s="31" t="s">
        <v>69</v>
      </c>
      <c r="D18" s="33"/>
      <c r="E18" s="33"/>
    </row>
  </sheetData>
  <sheetProtection selectLockedCells="1"/>
  <mergeCells count="2">
    <mergeCell ref="C3:D3"/>
    <mergeCell ref="C4:D4"/>
  </mergeCells>
  <phoneticPr fontId="1"/>
  <pageMargins left="0.7" right="0.7" top="0.75" bottom="0.75" header="0.3" footer="0.3"/>
  <pageSetup paperSize="9" orientation="portrait" verticalDpi="1200"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C3:E18"/>
  <sheetViews>
    <sheetView view="pageBreakPreview" zoomScale="62" zoomScaleNormal="100" zoomScaleSheetLayoutView="115" workbookViewId="0">
      <selection activeCell="D29" sqref="D29"/>
    </sheetView>
  </sheetViews>
  <sheetFormatPr defaultRowHeight="17.649999999999999"/>
  <cols>
    <col min="2" max="2" width="2.6875" customWidth="1"/>
    <col min="4" max="4" width="17.1875" bestFit="1" customWidth="1"/>
    <col min="5" max="5" width="51.1875" customWidth="1"/>
  </cols>
  <sheetData>
    <row r="3" spans="3:5">
      <c r="C3" s="114" t="s">
        <v>136</v>
      </c>
      <c r="D3" s="114"/>
      <c r="E3" t="s">
        <v>77</v>
      </c>
    </row>
    <row r="4" spans="3:5">
      <c r="C4" s="73" t="s">
        <v>71</v>
      </c>
      <c r="D4" s="73"/>
    </row>
    <row r="5" spans="3:5">
      <c r="C5" s="5"/>
      <c r="D5" s="5"/>
    </row>
    <row r="8" spans="3:5">
      <c r="C8" s="32"/>
      <c r="D8" s="24" t="s">
        <v>72</v>
      </c>
      <c r="E8" s="25" t="s">
        <v>73</v>
      </c>
    </row>
    <row r="9" spans="3:5" ht="34.25" customHeight="1">
      <c r="C9" s="31" t="s">
        <v>51</v>
      </c>
      <c r="D9" s="32" t="s">
        <v>75</v>
      </c>
      <c r="E9" s="33" t="s">
        <v>129</v>
      </c>
    </row>
    <row r="10" spans="3:5" ht="34.25" customHeight="1">
      <c r="C10" s="31" t="s">
        <v>76</v>
      </c>
      <c r="D10" s="32" t="s">
        <v>80</v>
      </c>
      <c r="E10" s="33" t="s">
        <v>81</v>
      </c>
    </row>
    <row r="11" spans="3:5" ht="34.25" customHeight="1">
      <c r="C11" s="31" t="s">
        <v>55</v>
      </c>
      <c r="D11" s="32" t="s">
        <v>82</v>
      </c>
      <c r="E11" s="33" t="s">
        <v>101</v>
      </c>
    </row>
    <row r="12" spans="3:5" ht="34.25" customHeight="1">
      <c r="C12" s="31" t="s">
        <v>57</v>
      </c>
      <c r="D12" s="33" t="s">
        <v>92</v>
      </c>
      <c r="E12" s="33" t="s">
        <v>93</v>
      </c>
    </row>
    <row r="13" spans="3:5" ht="34.25" customHeight="1">
      <c r="C13" s="31" t="s">
        <v>59</v>
      </c>
      <c r="D13" s="33"/>
      <c r="E13" s="33" t="s">
        <v>137</v>
      </c>
    </row>
    <row r="14" spans="3:5" ht="34.25" customHeight="1">
      <c r="C14" s="31" t="s">
        <v>61</v>
      </c>
      <c r="D14" s="33"/>
      <c r="E14" s="33" t="s">
        <v>139</v>
      </c>
    </row>
    <row r="15" spans="3:5" ht="34.25" customHeight="1">
      <c r="C15" s="31" t="s">
        <v>63</v>
      </c>
      <c r="D15" s="33"/>
      <c r="E15" s="33" t="s">
        <v>138</v>
      </c>
    </row>
    <row r="16" spans="3:5" ht="34.25" customHeight="1">
      <c r="C16" s="31" t="s">
        <v>65</v>
      </c>
      <c r="D16" s="33"/>
      <c r="E16" s="33"/>
    </row>
    <row r="17" spans="3:5" ht="34.25" customHeight="1">
      <c r="C17" s="31" t="s">
        <v>67</v>
      </c>
      <c r="D17" s="33"/>
      <c r="E17" s="33"/>
    </row>
    <row r="18" spans="3:5" ht="34.25" customHeight="1">
      <c r="C18" s="31" t="s">
        <v>69</v>
      </c>
      <c r="D18" s="33"/>
      <c r="E18" s="33"/>
    </row>
  </sheetData>
  <sheetProtection selectLockedCells="1"/>
  <mergeCells count="2">
    <mergeCell ref="C3:D3"/>
    <mergeCell ref="C4:D4"/>
  </mergeCells>
  <phoneticPr fontId="1"/>
  <pageMargins left="0.7" right="0.7" top="0.75" bottom="0.75" header="0.3" footer="0.3"/>
  <pageSetup paperSize="9" orientation="portrait" verticalDpi="1200"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C3:E18"/>
  <sheetViews>
    <sheetView view="pageBreakPreview" zoomScale="64" zoomScaleNormal="100" zoomScaleSheetLayoutView="115" workbookViewId="0">
      <selection activeCell="D29" sqref="D29"/>
    </sheetView>
  </sheetViews>
  <sheetFormatPr defaultRowHeight="17.649999999999999"/>
  <cols>
    <col min="2" max="2" width="2.6875" customWidth="1"/>
    <col min="4" max="4" width="17.1875" bestFit="1" customWidth="1"/>
    <col min="5" max="5" width="60.4375" customWidth="1"/>
  </cols>
  <sheetData>
    <row r="3" spans="3:5">
      <c r="C3" s="114" t="s">
        <v>140</v>
      </c>
      <c r="D3" s="114"/>
      <c r="E3" t="s">
        <v>77</v>
      </c>
    </row>
    <row r="4" spans="3:5">
      <c r="C4" s="73" t="s">
        <v>71</v>
      </c>
      <c r="D4" s="73"/>
    </row>
    <row r="5" spans="3:5">
      <c r="C5" s="5"/>
      <c r="D5" s="5"/>
    </row>
    <row r="8" spans="3:5">
      <c r="C8" s="32"/>
      <c r="D8" s="24" t="s">
        <v>72</v>
      </c>
      <c r="E8" s="25" t="s">
        <v>73</v>
      </c>
    </row>
    <row r="9" spans="3:5" ht="34.25" customHeight="1">
      <c r="C9" s="31" t="s">
        <v>51</v>
      </c>
      <c r="D9" s="32" t="s">
        <v>75</v>
      </c>
      <c r="E9" s="33" t="s">
        <v>74</v>
      </c>
    </row>
    <row r="10" spans="3:5" ht="34.25" customHeight="1">
      <c r="C10" s="31" t="s">
        <v>76</v>
      </c>
      <c r="D10" s="32" t="s">
        <v>80</v>
      </c>
      <c r="E10" s="33" t="s">
        <v>81</v>
      </c>
    </row>
    <row r="11" spans="3:5" ht="34.25" customHeight="1">
      <c r="C11" s="31" t="s">
        <v>55</v>
      </c>
      <c r="D11" s="32" t="s">
        <v>82</v>
      </c>
      <c r="E11" s="41" t="s">
        <v>85</v>
      </c>
    </row>
    <row r="12" spans="3:5" ht="34.25" customHeight="1">
      <c r="C12" s="31" t="s">
        <v>57</v>
      </c>
      <c r="D12" s="33"/>
      <c r="E12" s="42" t="s">
        <v>106</v>
      </c>
    </row>
    <row r="13" spans="3:5" ht="34.25" customHeight="1">
      <c r="C13" s="31" t="s">
        <v>59</v>
      </c>
      <c r="D13" s="33"/>
      <c r="E13" s="42" t="s">
        <v>86</v>
      </c>
    </row>
    <row r="14" spans="3:5" ht="34.25" customHeight="1">
      <c r="C14" s="31" t="s">
        <v>61</v>
      </c>
      <c r="D14" s="33"/>
      <c r="E14" s="42" t="s">
        <v>87</v>
      </c>
    </row>
    <row r="15" spans="3:5" ht="34.25" customHeight="1">
      <c r="C15" s="31" t="s">
        <v>63</v>
      </c>
      <c r="D15" s="33"/>
      <c r="E15" s="42" t="s">
        <v>83</v>
      </c>
    </row>
    <row r="16" spans="3:5" ht="34.25" customHeight="1">
      <c r="C16" s="31" t="s">
        <v>65</v>
      </c>
      <c r="D16" s="33"/>
      <c r="E16" s="33"/>
    </row>
    <row r="17" spans="3:5" ht="34.25" customHeight="1">
      <c r="C17" s="31" t="s">
        <v>67</v>
      </c>
      <c r="D17" s="33"/>
      <c r="E17" s="33"/>
    </row>
    <row r="18" spans="3:5" ht="34.25" customHeight="1">
      <c r="C18" s="31" t="s">
        <v>69</v>
      </c>
      <c r="D18" s="33"/>
      <c r="E18" s="33"/>
    </row>
  </sheetData>
  <sheetProtection selectLockedCells="1"/>
  <mergeCells count="2">
    <mergeCell ref="C3:D3"/>
    <mergeCell ref="C4:D4"/>
  </mergeCells>
  <phoneticPr fontId="1"/>
  <pageMargins left="0.7" right="0.7" top="0.75" bottom="0.75" header="0.3" footer="0.3"/>
  <pageSetup paperSize="9" scale="90" orientation="portrait" verticalDpi="1200"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C3:E18"/>
  <sheetViews>
    <sheetView view="pageBreakPreview" zoomScale="61" zoomScaleNormal="100" zoomScaleSheetLayoutView="100" workbookViewId="0">
      <selection activeCell="D29" sqref="D29"/>
    </sheetView>
  </sheetViews>
  <sheetFormatPr defaultRowHeight="17.649999999999999"/>
  <cols>
    <col min="2" max="2" width="2.6875" customWidth="1"/>
    <col min="4" max="4" width="17.1875" bestFit="1" customWidth="1"/>
    <col min="5" max="5" width="51.1875" customWidth="1"/>
  </cols>
  <sheetData>
    <row r="3" spans="3:5">
      <c r="C3" s="114" t="s">
        <v>141</v>
      </c>
      <c r="D3" s="114"/>
      <c r="E3" t="s">
        <v>77</v>
      </c>
    </row>
    <row r="4" spans="3:5">
      <c r="C4" s="73" t="s">
        <v>71</v>
      </c>
      <c r="D4" s="73"/>
    </row>
    <row r="5" spans="3:5">
      <c r="C5" s="5"/>
      <c r="D5" s="5"/>
    </row>
    <row r="8" spans="3:5">
      <c r="C8" s="32"/>
      <c r="D8" s="24" t="s">
        <v>72</v>
      </c>
      <c r="E8" s="25" t="s">
        <v>73</v>
      </c>
    </row>
    <row r="9" spans="3:5" ht="34.25" customHeight="1">
      <c r="C9" s="31" t="s">
        <v>51</v>
      </c>
      <c r="D9" s="32" t="s">
        <v>75</v>
      </c>
      <c r="E9" s="33" t="s">
        <v>79</v>
      </c>
    </row>
    <row r="10" spans="3:5" ht="34.25" customHeight="1">
      <c r="C10" s="31" t="s">
        <v>76</v>
      </c>
      <c r="D10" s="32" t="s">
        <v>80</v>
      </c>
      <c r="E10" s="33" t="s">
        <v>81</v>
      </c>
    </row>
    <row r="11" spans="3:5" ht="34.25" customHeight="1">
      <c r="C11" s="31" t="s">
        <v>55</v>
      </c>
      <c r="D11" s="32" t="s">
        <v>82</v>
      </c>
      <c r="E11" s="33" t="s">
        <v>85</v>
      </c>
    </row>
    <row r="12" spans="3:5" ht="34.25" customHeight="1">
      <c r="C12" s="31" t="s">
        <v>57</v>
      </c>
      <c r="D12" s="33"/>
      <c r="E12" s="33" t="s">
        <v>106</v>
      </c>
    </row>
    <row r="13" spans="3:5" ht="34.25" customHeight="1">
      <c r="C13" s="31" t="s">
        <v>59</v>
      </c>
      <c r="D13" s="33"/>
      <c r="E13" s="33" t="s">
        <v>86</v>
      </c>
    </row>
    <row r="14" spans="3:5" ht="34.25" customHeight="1">
      <c r="C14" s="31" t="s">
        <v>61</v>
      </c>
      <c r="D14" s="33"/>
      <c r="E14" s="33" t="s">
        <v>142</v>
      </c>
    </row>
    <row r="15" spans="3:5" ht="34.25" customHeight="1">
      <c r="C15" s="31" t="s">
        <v>63</v>
      </c>
      <c r="D15" s="33"/>
      <c r="E15" s="33" t="s">
        <v>83</v>
      </c>
    </row>
    <row r="16" spans="3:5" ht="34.25" customHeight="1">
      <c r="C16" s="31" t="s">
        <v>65</v>
      </c>
      <c r="D16" s="33"/>
      <c r="E16" s="33"/>
    </row>
    <row r="17" spans="3:5" ht="34.25" customHeight="1">
      <c r="C17" s="31" t="s">
        <v>67</v>
      </c>
      <c r="D17" s="33"/>
      <c r="E17" s="33"/>
    </row>
    <row r="18" spans="3:5" ht="34.25" customHeight="1">
      <c r="C18" s="31" t="s">
        <v>69</v>
      </c>
      <c r="D18" s="33"/>
      <c r="E18" s="33"/>
    </row>
  </sheetData>
  <sheetProtection selectLockedCells="1"/>
  <mergeCells count="2">
    <mergeCell ref="C3:D3"/>
    <mergeCell ref="C4:D4"/>
  </mergeCells>
  <phoneticPr fontId="1"/>
  <pageMargins left="0.7" right="0.7" top="0.75" bottom="0.75" header="0.3" footer="0.3"/>
  <pageSetup paperSize="9" orientation="portrait" verticalDpi="1200"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C3:E18"/>
  <sheetViews>
    <sheetView view="pageBreakPreview" topLeftCell="A10" zoomScale="71" zoomScaleNormal="100" zoomScaleSheetLayoutView="71" workbookViewId="0">
      <selection activeCell="D29" sqref="D29"/>
    </sheetView>
  </sheetViews>
  <sheetFormatPr defaultRowHeight="17.649999999999999"/>
  <cols>
    <col min="2" max="2" width="2.6875" customWidth="1"/>
    <col min="4" max="4" width="17.1875" bestFit="1" customWidth="1"/>
    <col min="5" max="5" width="51.1875" customWidth="1"/>
  </cols>
  <sheetData>
    <row r="3" spans="3:5">
      <c r="C3" s="114" t="s">
        <v>143</v>
      </c>
      <c r="D3" s="114"/>
      <c r="E3" t="s">
        <v>77</v>
      </c>
    </row>
    <row r="4" spans="3:5">
      <c r="C4" s="73" t="s">
        <v>71</v>
      </c>
      <c r="D4" s="73"/>
    </row>
    <row r="5" spans="3:5">
      <c r="C5" s="5"/>
      <c r="D5" s="5"/>
    </row>
    <row r="8" spans="3:5">
      <c r="C8" s="32"/>
      <c r="D8" s="24" t="s">
        <v>72</v>
      </c>
      <c r="E8" s="25" t="s">
        <v>73</v>
      </c>
    </row>
    <row r="9" spans="3:5" ht="34.25" customHeight="1">
      <c r="C9" s="31" t="s">
        <v>51</v>
      </c>
      <c r="D9" s="32" t="s">
        <v>75</v>
      </c>
      <c r="E9" s="33" t="s">
        <v>79</v>
      </c>
    </row>
    <row r="10" spans="3:5" ht="34.25" customHeight="1">
      <c r="C10" s="31" t="s">
        <v>76</v>
      </c>
      <c r="D10" s="32" t="s">
        <v>80</v>
      </c>
      <c r="E10" s="33" t="s">
        <v>81</v>
      </c>
    </row>
    <row r="11" spans="3:5" ht="34.25" customHeight="1">
      <c r="C11" s="31" t="s">
        <v>55</v>
      </c>
      <c r="D11" s="32" t="s">
        <v>82</v>
      </c>
      <c r="E11" s="33" t="s">
        <v>144</v>
      </c>
    </row>
    <row r="12" spans="3:5" ht="34.25" customHeight="1">
      <c r="C12" s="31" t="s">
        <v>57</v>
      </c>
      <c r="D12" s="33"/>
      <c r="E12" s="33" t="s">
        <v>145</v>
      </c>
    </row>
    <row r="13" spans="3:5" ht="34.25" customHeight="1">
      <c r="C13" s="31" t="s">
        <v>59</v>
      </c>
      <c r="D13" s="33"/>
      <c r="E13" s="33" t="s">
        <v>146</v>
      </c>
    </row>
    <row r="14" spans="3:5" ht="34.25" customHeight="1">
      <c r="C14" s="31" t="s">
        <v>61</v>
      </c>
      <c r="D14" s="33"/>
      <c r="E14" s="33" t="s">
        <v>147</v>
      </c>
    </row>
    <row r="15" spans="3:5" ht="34.25" customHeight="1">
      <c r="C15" s="31" t="s">
        <v>63</v>
      </c>
      <c r="D15" s="33"/>
      <c r="E15" s="33" t="s">
        <v>148</v>
      </c>
    </row>
    <row r="16" spans="3:5" ht="34.25" customHeight="1">
      <c r="C16" s="31" t="s">
        <v>65</v>
      </c>
      <c r="D16" s="33" t="s">
        <v>92</v>
      </c>
      <c r="E16" s="33" t="s">
        <v>93</v>
      </c>
    </row>
    <row r="17" spans="3:5" ht="34.25" customHeight="1">
      <c r="C17" s="31" t="s">
        <v>67</v>
      </c>
      <c r="D17" s="33"/>
      <c r="E17" s="33"/>
    </row>
    <row r="18" spans="3:5" ht="34.25" customHeight="1">
      <c r="C18" s="31" t="s">
        <v>69</v>
      </c>
      <c r="D18" s="33"/>
      <c r="E18" s="33"/>
    </row>
  </sheetData>
  <sheetProtection selectLockedCells="1"/>
  <mergeCells count="2">
    <mergeCell ref="C3:D3"/>
    <mergeCell ref="C4:D4"/>
  </mergeCells>
  <phoneticPr fontId="1"/>
  <pageMargins left="0.7" right="0.7" top="0.75" bottom="0.75" header="0.3" footer="0.3"/>
  <pageSetup paperSize="9" orientation="portrait" verticalDpi="1200"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C3:E18"/>
  <sheetViews>
    <sheetView view="pageBreakPreview" zoomScale="59" zoomScaleNormal="100" zoomScaleSheetLayoutView="100" workbookViewId="0">
      <selection activeCell="D29" sqref="D29"/>
    </sheetView>
  </sheetViews>
  <sheetFormatPr defaultRowHeight="17.649999999999999"/>
  <cols>
    <col min="2" max="2" width="2.6875" customWidth="1"/>
    <col min="4" max="4" width="17.1875" bestFit="1" customWidth="1"/>
    <col min="5" max="5" width="51.1875" customWidth="1"/>
  </cols>
  <sheetData>
    <row r="3" spans="3:5">
      <c r="C3" s="114" t="s">
        <v>149</v>
      </c>
      <c r="D3" s="114"/>
      <c r="E3" t="s">
        <v>77</v>
      </c>
    </row>
    <row r="4" spans="3:5">
      <c r="C4" s="73" t="s">
        <v>71</v>
      </c>
      <c r="D4" s="73"/>
    </row>
    <row r="5" spans="3:5">
      <c r="C5" s="5"/>
      <c r="D5" s="5"/>
    </row>
    <row r="8" spans="3:5">
      <c r="C8" s="32"/>
      <c r="D8" s="24" t="s">
        <v>72</v>
      </c>
      <c r="E8" s="25" t="s">
        <v>73</v>
      </c>
    </row>
    <row r="9" spans="3:5" ht="34.25" customHeight="1">
      <c r="C9" s="31" t="s">
        <v>51</v>
      </c>
      <c r="D9" s="32" t="s">
        <v>75</v>
      </c>
      <c r="E9" s="33" t="s">
        <v>74</v>
      </c>
    </row>
    <row r="10" spans="3:5" ht="34.25" customHeight="1">
      <c r="C10" s="31" t="s">
        <v>76</v>
      </c>
      <c r="D10" s="32" t="s">
        <v>80</v>
      </c>
      <c r="E10" s="35" t="s">
        <v>81</v>
      </c>
    </row>
    <row r="11" spans="3:5" ht="34.25" customHeight="1">
      <c r="C11" s="31" t="s">
        <v>55</v>
      </c>
      <c r="D11" s="32" t="s">
        <v>82</v>
      </c>
      <c r="E11" s="35" t="s">
        <v>85</v>
      </c>
    </row>
    <row r="12" spans="3:5" ht="34.25" customHeight="1">
      <c r="C12" s="31" t="s">
        <v>57</v>
      </c>
      <c r="D12" s="33"/>
      <c r="E12" s="35" t="s">
        <v>106</v>
      </c>
    </row>
    <row r="13" spans="3:5" ht="34.25" customHeight="1">
      <c r="C13" s="31" t="s">
        <v>59</v>
      </c>
      <c r="D13" s="33"/>
      <c r="E13" s="35" t="s">
        <v>86</v>
      </c>
    </row>
    <row r="14" spans="3:5" ht="34.25" customHeight="1">
      <c r="C14" s="31" t="s">
        <v>61</v>
      </c>
      <c r="D14" s="33"/>
      <c r="E14" s="35" t="s">
        <v>87</v>
      </c>
    </row>
    <row r="15" spans="3:5" ht="34.25" customHeight="1">
      <c r="C15" s="31" t="s">
        <v>63</v>
      </c>
      <c r="D15" s="33"/>
      <c r="E15" s="44" t="s">
        <v>231</v>
      </c>
    </row>
    <row r="16" spans="3:5" ht="34.25" customHeight="1">
      <c r="C16" s="31" t="s">
        <v>65</v>
      </c>
      <c r="D16" s="33"/>
      <c r="E16" s="35" t="s">
        <v>83</v>
      </c>
    </row>
    <row r="17" spans="3:5" ht="34.25" customHeight="1">
      <c r="C17" s="31" t="s">
        <v>67</v>
      </c>
      <c r="D17" s="33"/>
      <c r="E17" s="33"/>
    </row>
    <row r="18" spans="3:5" ht="34.25" customHeight="1">
      <c r="C18" s="31" t="s">
        <v>69</v>
      </c>
      <c r="D18" s="33"/>
      <c r="E18" s="33"/>
    </row>
  </sheetData>
  <sheetProtection selectLockedCells="1"/>
  <mergeCells count="2">
    <mergeCell ref="C3:D3"/>
    <mergeCell ref="C4:D4"/>
  </mergeCells>
  <phoneticPr fontId="1"/>
  <pageMargins left="0.7" right="0.7" top="0.75" bottom="0.75" header="0.3" footer="0.3"/>
  <pageSetup paperSize="9" scale="90" orientation="portrait" verticalDpi="120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C3:E18"/>
  <sheetViews>
    <sheetView view="pageBreakPreview" topLeftCell="C1" zoomScale="74" zoomScaleNormal="100" zoomScaleSheetLayoutView="115" workbookViewId="0">
      <selection activeCell="D29" sqref="D29"/>
    </sheetView>
  </sheetViews>
  <sheetFormatPr defaultRowHeight="17.649999999999999"/>
  <cols>
    <col min="2" max="2" width="2.6875" customWidth="1"/>
    <col min="4" max="4" width="17.1875" bestFit="1" customWidth="1"/>
    <col min="5" max="5" width="51.1875" customWidth="1"/>
  </cols>
  <sheetData>
    <row r="3" spans="3:5">
      <c r="C3" s="114" t="s">
        <v>88</v>
      </c>
      <c r="D3" s="114"/>
      <c r="E3" t="s">
        <v>77</v>
      </c>
    </row>
    <row r="4" spans="3:5">
      <c r="C4" s="73" t="s">
        <v>71</v>
      </c>
      <c r="D4" s="73"/>
    </row>
    <row r="5" spans="3:5">
      <c r="C5" s="5"/>
      <c r="D5" s="5"/>
    </row>
    <row r="8" spans="3:5">
      <c r="C8" s="32"/>
      <c r="D8" s="24" t="s">
        <v>72</v>
      </c>
      <c r="E8" s="25" t="s">
        <v>73</v>
      </c>
    </row>
    <row r="9" spans="3:5" ht="34.25" customHeight="1">
      <c r="C9" s="31" t="s">
        <v>51</v>
      </c>
      <c r="D9" s="32" t="s">
        <v>75</v>
      </c>
      <c r="E9" s="33" t="s">
        <v>79</v>
      </c>
    </row>
    <row r="10" spans="3:5" ht="34.25" customHeight="1">
      <c r="C10" s="31" t="s">
        <v>76</v>
      </c>
      <c r="D10" s="32" t="s">
        <v>80</v>
      </c>
      <c r="E10" s="33" t="s">
        <v>81</v>
      </c>
    </row>
    <row r="11" spans="3:5" ht="34.25" customHeight="1">
      <c r="C11" s="31" t="s">
        <v>55</v>
      </c>
      <c r="D11" s="32" t="s">
        <v>82</v>
      </c>
      <c r="E11" s="33" t="s">
        <v>242</v>
      </c>
    </row>
    <row r="12" spans="3:5" ht="34.25" customHeight="1">
      <c r="C12" s="31" t="s">
        <v>57</v>
      </c>
      <c r="D12" s="33"/>
      <c r="E12" s="43" t="s">
        <v>243</v>
      </c>
    </row>
    <row r="13" spans="3:5" ht="34.25" customHeight="1">
      <c r="C13" s="31" t="s">
        <v>59</v>
      </c>
      <c r="D13" s="42" t="s">
        <v>244</v>
      </c>
      <c r="E13" s="41" t="s">
        <v>245</v>
      </c>
    </row>
    <row r="14" spans="3:5" ht="34.25" customHeight="1">
      <c r="C14" s="31" t="s">
        <v>61</v>
      </c>
      <c r="D14" s="42"/>
      <c r="E14" s="42"/>
    </row>
    <row r="15" spans="3:5" ht="34.25" customHeight="1">
      <c r="C15" s="31" t="s">
        <v>63</v>
      </c>
      <c r="D15" s="33"/>
      <c r="E15" s="33"/>
    </row>
    <row r="16" spans="3:5" ht="34.25" customHeight="1">
      <c r="C16" s="31" t="s">
        <v>65</v>
      </c>
      <c r="D16" s="33"/>
      <c r="E16" s="33"/>
    </row>
    <row r="17" spans="3:5" ht="34.25" customHeight="1">
      <c r="C17" s="31" t="s">
        <v>67</v>
      </c>
      <c r="D17" s="33"/>
      <c r="E17" s="33"/>
    </row>
    <row r="18" spans="3:5" ht="34.25" customHeight="1">
      <c r="C18" s="31" t="s">
        <v>69</v>
      </c>
      <c r="D18" s="33"/>
      <c r="E18" s="33"/>
    </row>
  </sheetData>
  <sheetProtection selectLockedCells="1"/>
  <mergeCells count="2">
    <mergeCell ref="C3:D3"/>
    <mergeCell ref="C4:D4"/>
  </mergeCells>
  <phoneticPr fontId="1"/>
  <pageMargins left="0.7" right="0.7" top="0.75" bottom="0.75" header="0.3" footer="0.3"/>
  <pageSetup paperSize="9" scale="82" orientation="portrait" verticalDpi="1200" r:id="rId1"/>
  <legacy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C3:E18"/>
  <sheetViews>
    <sheetView view="pageBreakPreview" topLeftCell="A3" zoomScale="72" zoomScaleNormal="100" zoomScaleSheetLayoutView="100" workbookViewId="0">
      <selection activeCell="D29" sqref="D29"/>
    </sheetView>
  </sheetViews>
  <sheetFormatPr defaultRowHeight="17.649999999999999"/>
  <cols>
    <col min="2" max="2" width="2.6875" customWidth="1"/>
    <col min="4" max="4" width="17.1875" bestFit="1" customWidth="1"/>
    <col min="5" max="5" width="51.1875" customWidth="1"/>
  </cols>
  <sheetData>
    <row r="3" spans="3:5">
      <c r="C3" s="114" t="s">
        <v>150</v>
      </c>
      <c r="D3" s="114"/>
      <c r="E3" t="s">
        <v>77</v>
      </c>
    </row>
    <row r="4" spans="3:5">
      <c r="C4" s="73" t="s">
        <v>71</v>
      </c>
      <c r="D4" s="73"/>
    </row>
    <row r="5" spans="3:5">
      <c r="C5" s="5"/>
      <c r="D5" s="5"/>
    </row>
    <row r="8" spans="3:5">
      <c r="C8" s="32"/>
      <c r="D8" s="24" t="s">
        <v>72</v>
      </c>
      <c r="E8" s="25" t="s">
        <v>73</v>
      </c>
    </row>
    <row r="9" spans="3:5" ht="34.25" customHeight="1">
      <c r="C9" s="31" t="s">
        <v>51</v>
      </c>
      <c r="D9" s="32" t="s">
        <v>75</v>
      </c>
      <c r="E9" s="33" t="s">
        <v>79</v>
      </c>
    </row>
    <row r="10" spans="3:5" ht="34.25" customHeight="1">
      <c r="C10" s="31" t="s">
        <v>76</v>
      </c>
      <c r="D10" s="32" t="s">
        <v>80</v>
      </c>
      <c r="E10" s="33" t="s">
        <v>81</v>
      </c>
    </row>
    <row r="11" spans="3:5" ht="34.25" customHeight="1">
      <c r="C11" s="31" t="s">
        <v>55</v>
      </c>
      <c r="D11" s="32" t="s">
        <v>82</v>
      </c>
      <c r="E11" s="41" t="s">
        <v>84</v>
      </c>
    </row>
    <row r="12" spans="3:5" ht="34.25" customHeight="1">
      <c r="C12" s="31" t="s">
        <v>57</v>
      </c>
      <c r="D12" s="33"/>
      <c r="E12" s="42" t="s">
        <v>106</v>
      </c>
    </row>
    <row r="13" spans="3:5" ht="34.25" customHeight="1">
      <c r="C13" s="31" t="s">
        <v>59</v>
      </c>
      <c r="D13" s="33"/>
      <c r="E13" s="42" t="s">
        <v>86</v>
      </c>
    </row>
    <row r="14" spans="3:5" ht="34.25" customHeight="1">
      <c r="C14" s="31" t="s">
        <v>61</v>
      </c>
      <c r="D14" s="33"/>
      <c r="E14" s="42" t="s">
        <v>87</v>
      </c>
    </row>
    <row r="15" spans="3:5" ht="34.25" customHeight="1">
      <c r="C15" s="31" t="s">
        <v>63</v>
      </c>
      <c r="D15" s="33"/>
      <c r="E15" s="33" t="s">
        <v>148</v>
      </c>
    </row>
    <row r="16" spans="3:5" ht="34.25" customHeight="1">
      <c r="C16" s="31" t="s">
        <v>65</v>
      </c>
      <c r="D16" s="33" t="s">
        <v>92</v>
      </c>
      <c r="E16" s="33" t="s">
        <v>93</v>
      </c>
    </row>
    <row r="17" spans="3:5" ht="34.25" customHeight="1">
      <c r="C17" s="31" t="s">
        <v>67</v>
      </c>
      <c r="D17" s="33"/>
      <c r="E17" s="33"/>
    </row>
    <row r="18" spans="3:5" ht="34.25" customHeight="1">
      <c r="C18" s="31" t="s">
        <v>69</v>
      </c>
      <c r="D18" s="33"/>
      <c r="E18" s="33"/>
    </row>
  </sheetData>
  <sheetProtection selectLockedCells="1"/>
  <mergeCells count="2">
    <mergeCell ref="C3:D3"/>
    <mergeCell ref="C4:D4"/>
  </mergeCells>
  <phoneticPr fontId="1"/>
  <pageMargins left="0.7" right="0.7" top="0.75" bottom="0.75" header="0.3" footer="0.3"/>
  <pageSetup paperSize="9" orientation="portrait" verticalDpi="1200"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C3:E18"/>
  <sheetViews>
    <sheetView view="pageBreakPreview" zoomScale="55" zoomScaleNormal="100" zoomScaleSheetLayoutView="100" workbookViewId="0">
      <selection activeCell="D29" sqref="D29"/>
    </sheetView>
  </sheetViews>
  <sheetFormatPr defaultRowHeight="17.649999999999999"/>
  <cols>
    <col min="2" max="2" width="2.6875" customWidth="1"/>
    <col min="4" max="4" width="17.1875" bestFit="1" customWidth="1"/>
    <col min="5" max="5" width="51.1875" customWidth="1"/>
  </cols>
  <sheetData>
    <row r="3" spans="3:5">
      <c r="C3" s="114" t="s">
        <v>151</v>
      </c>
      <c r="D3" s="114"/>
      <c r="E3" t="s">
        <v>77</v>
      </c>
    </row>
    <row r="4" spans="3:5">
      <c r="C4" s="73" t="s">
        <v>71</v>
      </c>
      <c r="D4" s="73"/>
    </row>
    <row r="5" spans="3:5">
      <c r="C5" s="5"/>
      <c r="D5" s="5"/>
    </row>
    <row r="8" spans="3:5">
      <c r="C8" s="32"/>
      <c r="D8" s="24" t="s">
        <v>72</v>
      </c>
      <c r="E8" s="25" t="s">
        <v>73</v>
      </c>
    </row>
    <row r="9" spans="3:5" ht="34.25" customHeight="1">
      <c r="C9" s="31" t="s">
        <v>51</v>
      </c>
      <c r="D9" s="32" t="s">
        <v>75</v>
      </c>
      <c r="E9" s="33" t="s">
        <v>74</v>
      </c>
    </row>
    <row r="10" spans="3:5" ht="34.25" customHeight="1">
      <c r="C10" s="31" t="s">
        <v>76</v>
      </c>
      <c r="D10" s="32" t="s">
        <v>80</v>
      </c>
      <c r="E10" s="33" t="s">
        <v>81</v>
      </c>
    </row>
    <row r="11" spans="3:5" ht="34.25" customHeight="1">
      <c r="C11" s="31" t="s">
        <v>55</v>
      </c>
      <c r="D11" s="32" t="s">
        <v>82</v>
      </c>
      <c r="E11" s="33" t="s">
        <v>85</v>
      </c>
    </row>
    <row r="12" spans="3:5" ht="34.25" customHeight="1">
      <c r="C12" s="31" t="s">
        <v>57</v>
      </c>
      <c r="D12" s="33"/>
      <c r="E12" s="33" t="s">
        <v>106</v>
      </c>
    </row>
    <row r="13" spans="3:5" ht="34.25" customHeight="1">
      <c r="C13" s="31" t="s">
        <v>59</v>
      </c>
      <c r="D13" s="33"/>
      <c r="E13" s="33" t="s">
        <v>86</v>
      </c>
    </row>
    <row r="14" spans="3:5" ht="34.25" customHeight="1">
      <c r="C14" s="31" t="s">
        <v>61</v>
      </c>
      <c r="D14" s="33"/>
      <c r="E14" s="33" t="s">
        <v>87</v>
      </c>
    </row>
    <row r="15" spans="3:5" ht="34.25" customHeight="1">
      <c r="C15" s="31" t="s">
        <v>63</v>
      </c>
      <c r="D15" s="33"/>
      <c r="E15" s="33" t="s">
        <v>83</v>
      </c>
    </row>
    <row r="16" spans="3:5" ht="34.25" customHeight="1">
      <c r="C16" s="31" t="s">
        <v>65</v>
      </c>
      <c r="D16" s="33"/>
      <c r="E16" s="33"/>
    </row>
    <row r="17" spans="3:5" ht="34.25" customHeight="1">
      <c r="C17" s="31" t="s">
        <v>67</v>
      </c>
      <c r="D17" s="33"/>
      <c r="E17" s="33"/>
    </row>
    <row r="18" spans="3:5" ht="34.25" customHeight="1">
      <c r="C18" s="31" t="s">
        <v>69</v>
      </c>
      <c r="D18" s="33"/>
      <c r="E18" s="33"/>
    </row>
  </sheetData>
  <sheetProtection selectLockedCells="1"/>
  <mergeCells count="2">
    <mergeCell ref="C3:D3"/>
    <mergeCell ref="C4:D4"/>
  </mergeCells>
  <phoneticPr fontId="1"/>
  <pageMargins left="0.7" right="0.7" top="0.75" bottom="0.75" header="0.3" footer="0.3"/>
  <pageSetup paperSize="9" orientation="portrait" verticalDpi="1200"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C3:E18"/>
  <sheetViews>
    <sheetView view="pageBreakPreview" zoomScale="57" zoomScaleNormal="100" zoomScaleSheetLayoutView="115" workbookViewId="0">
      <selection activeCell="E10" sqref="E10"/>
    </sheetView>
  </sheetViews>
  <sheetFormatPr defaultRowHeight="17.649999999999999"/>
  <cols>
    <col min="2" max="2" width="2.6875" customWidth="1"/>
    <col min="4" max="4" width="17.1875" bestFit="1" customWidth="1"/>
    <col min="5" max="5" width="51.1875" customWidth="1"/>
  </cols>
  <sheetData>
    <row r="3" spans="3:5">
      <c r="C3" s="114" t="s">
        <v>152</v>
      </c>
      <c r="D3" s="114"/>
      <c r="E3" t="s">
        <v>77</v>
      </c>
    </row>
    <row r="4" spans="3:5">
      <c r="C4" s="73" t="s">
        <v>71</v>
      </c>
      <c r="D4" s="73"/>
    </row>
    <row r="5" spans="3:5">
      <c r="C5" s="5"/>
      <c r="D5" s="5"/>
    </row>
    <row r="8" spans="3:5">
      <c r="C8" s="32"/>
      <c r="D8" s="24" t="s">
        <v>72</v>
      </c>
      <c r="E8" s="25" t="s">
        <v>73</v>
      </c>
    </row>
    <row r="9" spans="3:5" ht="34.25" customHeight="1">
      <c r="C9" s="31" t="s">
        <v>51</v>
      </c>
      <c r="D9" s="45" t="s">
        <v>232</v>
      </c>
      <c r="E9" s="42" t="s">
        <v>233</v>
      </c>
    </row>
    <row r="10" spans="3:5" ht="34.25" customHeight="1">
      <c r="C10" s="31" t="s">
        <v>76</v>
      </c>
      <c r="D10" s="45"/>
      <c r="E10" s="42" t="s">
        <v>234</v>
      </c>
    </row>
    <row r="11" spans="3:5" ht="34.25" customHeight="1">
      <c r="C11" s="31" t="s">
        <v>55</v>
      </c>
      <c r="D11" s="45" t="s">
        <v>235</v>
      </c>
      <c r="E11" s="42" t="s">
        <v>236</v>
      </c>
    </row>
    <row r="12" spans="3:5" ht="34.25" customHeight="1">
      <c r="C12" s="31" t="s">
        <v>57</v>
      </c>
      <c r="D12" s="42"/>
      <c r="E12" s="42" t="s">
        <v>237</v>
      </c>
    </row>
    <row r="13" spans="3:5" ht="34.25" customHeight="1">
      <c r="C13" s="31" t="s">
        <v>59</v>
      </c>
      <c r="D13" s="42" t="s">
        <v>238</v>
      </c>
      <c r="E13" s="42" t="s">
        <v>239</v>
      </c>
    </row>
    <row r="14" spans="3:5" ht="34.25" customHeight="1">
      <c r="C14" s="31" t="s">
        <v>61</v>
      </c>
      <c r="D14" s="42"/>
      <c r="E14" s="42" t="s">
        <v>240</v>
      </c>
    </row>
    <row r="15" spans="3:5" ht="34.25" customHeight="1">
      <c r="C15" s="31" t="s">
        <v>63</v>
      </c>
      <c r="D15" s="33"/>
      <c r="E15" s="33"/>
    </row>
    <row r="16" spans="3:5" ht="34.25" customHeight="1">
      <c r="C16" s="31" t="s">
        <v>65</v>
      </c>
      <c r="D16" s="33"/>
      <c r="E16" s="33"/>
    </row>
    <row r="17" spans="3:5" ht="34.25" customHeight="1">
      <c r="C17" s="31" t="s">
        <v>67</v>
      </c>
      <c r="D17" s="33"/>
      <c r="E17" s="33"/>
    </row>
    <row r="18" spans="3:5" ht="34.25" customHeight="1">
      <c r="C18" s="31" t="s">
        <v>69</v>
      </c>
      <c r="D18" s="33"/>
      <c r="E18" s="42" t="s">
        <v>241</v>
      </c>
    </row>
  </sheetData>
  <sheetProtection selectLockedCells="1"/>
  <mergeCells count="2">
    <mergeCell ref="C3:D3"/>
    <mergeCell ref="C4:D4"/>
  </mergeCells>
  <phoneticPr fontId="1"/>
  <pageMargins left="0.7" right="0.7" top="0.75" bottom="0.75" header="0.3" footer="0.3"/>
  <pageSetup paperSize="9" orientation="portrait" verticalDpi="1200"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C3:E18"/>
  <sheetViews>
    <sheetView view="pageBreakPreview" topLeftCell="A3" zoomScale="68" zoomScaleNormal="100" zoomScaleSheetLayoutView="115" workbookViewId="0">
      <selection activeCell="E12" sqref="E12"/>
    </sheetView>
  </sheetViews>
  <sheetFormatPr defaultRowHeight="17.649999999999999"/>
  <cols>
    <col min="2" max="2" width="2.6875" customWidth="1"/>
    <col min="4" max="4" width="17.1875" bestFit="1" customWidth="1"/>
    <col min="5" max="5" width="51.1875" customWidth="1"/>
  </cols>
  <sheetData>
    <row r="3" spans="3:5">
      <c r="C3" s="114" t="s">
        <v>153</v>
      </c>
      <c r="D3" s="114"/>
      <c r="E3" t="s">
        <v>77</v>
      </c>
    </row>
    <row r="4" spans="3:5">
      <c r="C4" s="73" t="s">
        <v>71</v>
      </c>
      <c r="D4" s="73"/>
    </row>
    <row r="5" spans="3:5">
      <c r="C5" s="5"/>
      <c r="D5" s="5"/>
    </row>
    <row r="8" spans="3:5">
      <c r="C8" s="32"/>
      <c r="D8" s="24" t="s">
        <v>72</v>
      </c>
      <c r="E8" s="25" t="s">
        <v>73</v>
      </c>
    </row>
    <row r="9" spans="3:5" ht="34.25" customHeight="1">
      <c r="C9" s="31" t="s">
        <v>51</v>
      </c>
      <c r="D9" s="32" t="s">
        <v>75</v>
      </c>
      <c r="E9" s="33" t="s">
        <v>74</v>
      </c>
    </row>
    <row r="10" spans="3:5" ht="34.25" customHeight="1">
      <c r="C10" s="31" t="s">
        <v>76</v>
      </c>
      <c r="D10" s="32" t="s">
        <v>80</v>
      </c>
      <c r="E10" s="33" t="s">
        <v>81</v>
      </c>
    </row>
    <row r="11" spans="3:5" ht="85.05" customHeight="1">
      <c r="C11" s="31" t="s">
        <v>55</v>
      </c>
      <c r="D11" s="32" t="s">
        <v>82</v>
      </c>
      <c r="E11" s="44" t="s">
        <v>288</v>
      </c>
    </row>
    <row r="12" spans="3:5" ht="34.25" customHeight="1">
      <c r="C12" s="31" t="s">
        <v>57</v>
      </c>
      <c r="D12" s="33"/>
      <c r="E12" s="33" t="s">
        <v>287</v>
      </c>
    </row>
    <row r="13" spans="3:5" ht="34.25" customHeight="1">
      <c r="C13" s="31" t="s">
        <v>59</v>
      </c>
      <c r="D13" s="33" t="s">
        <v>92</v>
      </c>
      <c r="E13" s="33" t="s">
        <v>93</v>
      </c>
    </row>
    <row r="14" spans="3:5" ht="34.25" customHeight="1">
      <c r="C14" s="31" t="s">
        <v>61</v>
      </c>
      <c r="D14" s="33"/>
      <c r="E14" s="33" t="s">
        <v>154</v>
      </c>
    </row>
    <row r="15" spans="3:5" ht="34.25" customHeight="1">
      <c r="C15" s="31" t="s">
        <v>63</v>
      </c>
      <c r="D15" s="33"/>
      <c r="E15" s="33"/>
    </row>
    <row r="16" spans="3:5" ht="34.25" customHeight="1">
      <c r="C16" s="31" t="s">
        <v>65</v>
      </c>
      <c r="D16" s="33"/>
      <c r="E16" s="33"/>
    </row>
    <row r="17" spans="3:5" ht="34.25" customHeight="1">
      <c r="C17" s="31" t="s">
        <v>67</v>
      </c>
      <c r="D17" s="33"/>
      <c r="E17" s="33"/>
    </row>
    <row r="18" spans="3:5">
      <c r="C18" s="31" t="s">
        <v>69</v>
      </c>
    </row>
  </sheetData>
  <sheetProtection selectLockedCells="1"/>
  <mergeCells count="2">
    <mergeCell ref="C3:D3"/>
    <mergeCell ref="C4:D4"/>
  </mergeCells>
  <phoneticPr fontId="1"/>
  <pageMargins left="0.7" right="0.7" top="0.75" bottom="0.75" header="0.3" footer="0.3"/>
  <pageSetup paperSize="9" scale="90" orientation="portrait" verticalDpi="1200" r:id="rId1"/>
  <colBreaks count="1" manualBreakCount="1">
    <brk id="5" max="1048575" man="1"/>
  </colBreaks>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C3:E18"/>
  <sheetViews>
    <sheetView view="pageBreakPreview" zoomScale="52" zoomScaleNormal="100" zoomScaleSheetLayoutView="100" workbookViewId="0">
      <selection activeCell="E10" sqref="E10"/>
    </sheetView>
  </sheetViews>
  <sheetFormatPr defaultRowHeight="17.649999999999999"/>
  <cols>
    <col min="2" max="2" width="2.6875" customWidth="1"/>
    <col min="4" max="4" width="17.1875" bestFit="1" customWidth="1"/>
    <col min="5" max="5" width="51.1875" customWidth="1"/>
  </cols>
  <sheetData>
    <row r="3" spans="3:5">
      <c r="C3" s="114" t="s">
        <v>155</v>
      </c>
      <c r="D3" s="114"/>
      <c r="E3" t="s">
        <v>77</v>
      </c>
    </row>
    <row r="4" spans="3:5">
      <c r="C4" s="73" t="s">
        <v>71</v>
      </c>
      <c r="D4" s="73"/>
    </row>
    <row r="5" spans="3:5">
      <c r="C5" s="5"/>
      <c r="D5" s="5"/>
    </row>
    <row r="8" spans="3:5">
      <c r="C8" s="32"/>
      <c r="D8" s="24" t="s">
        <v>72</v>
      </c>
      <c r="E8" s="25" t="s">
        <v>73</v>
      </c>
    </row>
    <row r="9" spans="3:5" ht="34.25" customHeight="1">
      <c r="C9" s="31" t="s">
        <v>51</v>
      </c>
      <c r="D9" s="32" t="s">
        <v>75</v>
      </c>
      <c r="E9" s="33" t="s">
        <v>74</v>
      </c>
    </row>
    <row r="10" spans="3:5" ht="34.25" customHeight="1">
      <c r="C10" s="31" t="s">
        <v>76</v>
      </c>
      <c r="D10" s="32" t="s">
        <v>80</v>
      </c>
      <c r="E10" s="33" t="s">
        <v>81</v>
      </c>
    </row>
    <row r="11" spans="3:5" ht="34.25" customHeight="1">
      <c r="C11" s="31" t="s">
        <v>55</v>
      </c>
      <c r="D11" s="32" t="s">
        <v>82</v>
      </c>
      <c r="E11" s="33" t="s">
        <v>156</v>
      </c>
    </row>
    <row r="12" spans="3:5" ht="34.25" customHeight="1">
      <c r="C12" s="31" t="s">
        <v>57</v>
      </c>
      <c r="D12" s="33"/>
      <c r="E12" s="33" t="s">
        <v>85</v>
      </c>
    </row>
    <row r="13" spans="3:5" ht="34.25" customHeight="1">
      <c r="C13" s="31" t="s">
        <v>59</v>
      </c>
      <c r="D13" s="33"/>
      <c r="E13" s="33" t="s">
        <v>106</v>
      </c>
    </row>
    <row r="14" spans="3:5" ht="34.25" customHeight="1">
      <c r="C14" s="31" t="s">
        <v>61</v>
      </c>
      <c r="D14" s="33"/>
      <c r="E14" s="33" t="s">
        <v>86</v>
      </c>
    </row>
    <row r="15" spans="3:5" ht="34.25" customHeight="1">
      <c r="C15" s="31" t="s">
        <v>63</v>
      </c>
      <c r="D15" s="33"/>
      <c r="E15" s="33" t="s">
        <v>157</v>
      </c>
    </row>
    <row r="16" spans="3:5" ht="34.25" customHeight="1">
      <c r="C16" s="31" t="s">
        <v>65</v>
      </c>
      <c r="D16" s="33"/>
      <c r="E16" s="33"/>
    </row>
    <row r="17" spans="3:5" ht="34.25" customHeight="1">
      <c r="C17" s="31" t="s">
        <v>67</v>
      </c>
      <c r="D17" s="33"/>
      <c r="E17" s="33"/>
    </row>
    <row r="18" spans="3:5" ht="34.25" customHeight="1">
      <c r="C18" s="31" t="s">
        <v>69</v>
      </c>
      <c r="D18" s="33"/>
      <c r="E18" s="33"/>
    </row>
  </sheetData>
  <sheetProtection selectLockedCells="1"/>
  <mergeCells count="2">
    <mergeCell ref="C3:D3"/>
    <mergeCell ref="C4:D4"/>
  </mergeCells>
  <phoneticPr fontId="1"/>
  <pageMargins left="0.7" right="0.7" top="0.75" bottom="0.75" header="0.3" footer="0.3"/>
  <pageSetup paperSize="9" orientation="portrait" verticalDpi="1200"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C3:E18"/>
  <sheetViews>
    <sheetView view="pageBreakPreview" zoomScale="63" zoomScaleNormal="100" zoomScaleSheetLayoutView="115" workbookViewId="0">
      <selection activeCell="E10" sqref="E10"/>
    </sheetView>
  </sheetViews>
  <sheetFormatPr defaultRowHeight="17.649999999999999"/>
  <cols>
    <col min="2" max="2" width="2.6875" customWidth="1"/>
    <col min="4" max="4" width="17.1875" bestFit="1" customWidth="1"/>
    <col min="5" max="5" width="61.8125" customWidth="1"/>
  </cols>
  <sheetData>
    <row r="3" spans="3:5">
      <c r="C3" s="114" t="s">
        <v>158</v>
      </c>
      <c r="D3" s="114"/>
      <c r="E3" t="s">
        <v>77</v>
      </c>
    </row>
    <row r="4" spans="3:5">
      <c r="C4" s="73" t="s">
        <v>71</v>
      </c>
      <c r="D4" s="73"/>
    </row>
    <row r="5" spans="3:5">
      <c r="C5" s="5"/>
      <c r="D5" s="5"/>
    </row>
    <row r="8" spans="3:5">
      <c r="C8" s="32"/>
      <c r="D8" s="24" t="s">
        <v>72</v>
      </c>
      <c r="E8" s="25" t="s">
        <v>73</v>
      </c>
    </row>
    <row r="9" spans="3:5" ht="34.25" customHeight="1">
      <c r="C9" s="31" t="s">
        <v>51</v>
      </c>
      <c r="D9" s="32" t="s">
        <v>75</v>
      </c>
      <c r="E9" s="33" t="s">
        <v>74</v>
      </c>
    </row>
    <row r="10" spans="3:5" ht="34.25" customHeight="1">
      <c r="C10" s="31" t="s">
        <v>76</v>
      </c>
      <c r="D10" s="32" t="s">
        <v>80</v>
      </c>
      <c r="E10" s="33" t="s">
        <v>81</v>
      </c>
    </row>
    <row r="11" spans="3:5" ht="34.25" customHeight="1">
      <c r="C11" s="31" t="s">
        <v>55</v>
      </c>
      <c r="D11" s="32" t="s">
        <v>82</v>
      </c>
      <c r="E11" s="42" t="s">
        <v>213</v>
      </c>
    </row>
    <row r="12" spans="3:5" ht="34.25" customHeight="1">
      <c r="C12" s="31" t="s">
        <v>57</v>
      </c>
      <c r="D12" s="33" t="s">
        <v>92</v>
      </c>
      <c r="E12" s="41" t="s">
        <v>214</v>
      </c>
    </row>
    <row r="13" spans="3:5" ht="34.25" customHeight="1">
      <c r="C13" s="31" t="s">
        <v>59</v>
      </c>
      <c r="D13" s="33"/>
      <c r="E13" s="41" t="s">
        <v>215</v>
      </c>
    </row>
    <row r="14" spans="3:5" ht="34.25" customHeight="1">
      <c r="C14" s="31" t="s">
        <v>61</v>
      </c>
      <c r="D14" s="33"/>
      <c r="E14" s="41" t="s">
        <v>216</v>
      </c>
    </row>
    <row r="15" spans="3:5" ht="34.25" customHeight="1">
      <c r="C15" s="31" t="s">
        <v>63</v>
      </c>
      <c r="D15" s="33"/>
      <c r="E15" s="41" t="s">
        <v>217</v>
      </c>
    </row>
    <row r="16" spans="3:5" ht="34.25" customHeight="1">
      <c r="C16" s="31" t="s">
        <v>65</v>
      </c>
      <c r="D16" s="33"/>
      <c r="E16" s="41" t="s">
        <v>218</v>
      </c>
    </row>
    <row r="17" spans="3:5" ht="34.25" customHeight="1">
      <c r="C17" s="31" t="s">
        <v>67</v>
      </c>
      <c r="D17" s="33"/>
      <c r="E17" s="33" t="s">
        <v>93</v>
      </c>
    </row>
    <row r="18" spans="3:5" ht="34.25" customHeight="1">
      <c r="C18" s="31" t="s">
        <v>69</v>
      </c>
      <c r="D18" s="33"/>
      <c r="E18" s="33"/>
    </row>
  </sheetData>
  <sheetProtection selectLockedCells="1"/>
  <mergeCells count="2">
    <mergeCell ref="C3:D3"/>
    <mergeCell ref="C4:D4"/>
  </mergeCells>
  <phoneticPr fontId="1"/>
  <pageMargins left="0.7" right="0.7" top="0.75" bottom="0.75" header="0.3" footer="0.3"/>
  <pageSetup paperSize="9" scale="88" orientation="portrait" verticalDpi="1200"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C3:E18"/>
  <sheetViews>
    <sheetView view="pageBreakPreview" topLeftCell="A9" zoomScale="48" zoomScaleNormal="100" zoomScaleSheetLayoutView="115" workbookViewId="0">
      <selection activeCell="E10" sqref="E10"/>
    </sheetView>
  </sheetViews>
  <sheetFormatPr defaultRowHeight="17.649999999999999"/>
  <cols>
    <col min="2" max="2" width="2.6875" customWidth="1"/>
    <col min="4" max="4" width="17.1875" bestFit="1" customWidth="1"/>
    <col min="5" max="5" width="51.1875" customWidth="1"/>
  </cols>
  <sheetData>
    <row r="3" spans="3:5">
      <c r="C3" s="114" t="s">
        <v>160</v>
      </c>
      <c r="D3" s="114"/>
      <c r="E3" t="s">
        <v>77</v>
      </c>
    </row>
    <row r="4" spans="3:5">
      <c r="C4" s="73" t="s">
        <v>71</v>
      </c>
      <c r="D4" s="73"/>
    </row>
    <row r="5" spans="3:5">
      <c r="C5" s="5"/>
      <c r="D5" s="5"/>
    </row>
    <row r="8" spans="3:5">
      <c r="C8" s="32"/>
      <c r="D8" s="24" t="s">
        <v>72</v>
      </c>
      <c r="E8" s="25" t="s">
        <v>73</v>
      </c>
    </row>
    <row r="9" spans="3:5" ht="34.25" customHeight="1">
      <c r="C9" s="31" t="s">
        <v>51</v>
      </c>
      <c r="D9" s="32" t="s">
        <v>75</v>
      </c>
      <c r="E9" s="33" t="s">
        <v>74</v>
      </c>
    </row>
    <row r="10" spans="3:5" ht="34.25" customHeight="1">
      <c r="C10" s="31" t="s">
        <v>76</v>
      </c>
      <c r="D10" s="32" t="s">
        <v>80</v>
      </c>
      <c r="E10" s="33" t="s">
        <v>81</v>
      </c>
    </row>
    <row r="11" spans="3:5" ht="34.25" customHeight="1">
      <c r="C11" s="31" t="s">
        <v>55</v>
      </c>
      <c r="D11" s="32" t="s">
        <v>82</v>
      </c>
      <c r="E11" s="33" t="s">
        <v>101</v>
      </c>
    </row>
    <row r="12" spans="3:5" ht="34.25" customHeight="1">
      <c r="C12" s="31" t="s">
        <v>57</v>
      </c>
      <c r="D12" s="33" t="s">
        <v>92</v>
      </c>
      <c r="E12" s="33" t="s">
        <v>93</v>
      </c>
    </row>
    <row r="13" spans="3:5" ht="34.25" customHeight="1">
      <c r="C13" s="31" t="s">
        <v>59</v>
      </c>
      <c r="D13" s="33" t="s">
        <v>109</v>
      </c>
      <c r="E13" s="33" t="s">
        <v>159</v>
      </c>
    </row>
    <row r="14" spans="3:5" ht="34.25" customHeight="1">
      <c r="C14" s="31" t="s">
        <v>61</v>
      </c>
      <c r="D14" s="33"/>
      <c r="E14" s="33"/>
    </row>
    <row r="15" spans="3:5" ht="34.25" customHeight="1">
      <c r="C15" s="31" t="s">
        <v>63</v>
      </c>
      <c r="D15" s="33"/>
      <c r="E15" s="33"/>
    </row>
    <row r="16" spans="3:5" ht="34.25" customHeight="1">
      <c r="C16" s="31" t="s">
        <v>65</v>
      </c>
      <c r="D16" s="33"/>
      <c r="E16" s="33"/>
    </row>
    <row r="17" spans="3:5" ht="34.25" customHeight="1">
      <c r="C17" s="31" t="s">
        <v>67</v>
      </c>
      <c r="D17" s="33"/>
      <c r="E17" s="33"/>
    </row>
    <row r="18" spans="3:5" ht="34.25" customHeight="1">
      <c r="C18" s="31" t="s">
        <v>69</v>
      </c>
      <c r="D18" s="33"/>
      <c r="E18" s="33"/>
    </row>
  </sheetData>
  <sheetProtection selectLockedCells="1"/>
  <mergeCells count="2">
    <mergeCell ref="C3:D3"/>
    <mergeCell ref="C4:D4"/>
  </mergeCells>
  <phoneticPr fontId="1"/>
  <pageMargins left="0.7" right="0.7" top="0.75" bottom="0.75" header="0.3" footer="0.3"/>
  <pageSetup paperSize="9" orientation="portrait" verticalDpi="1200"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C3:E18"/>
  <sheetViews>
    <sheetView view="pageBreakPreview" zoomScale="57" zoomScaleNormal="100" zoomScaleSheetLayoutView="115" workbookViewId="0">
      <selection activeCell="E10" sqref="E10"/>
    </sheetView>
  </sheetViews>
  <sheetFormatPr defaultRowHeight="17.649999999999999"/>
  <cols>
    <col min="2" max="2" width="2.6875" customWidth="1"/>
    <col min="4" max="4" width="17.1875" bestFit="1" customWidth="1"/>
    <col min="5" max="5" width="51.1875" customWidth="1"/>
  </cols>
  <sheetData>
    <row r="3" spans="3:5">
      <c r="C3" s="114" t="s">
        <v>161</v>
      </c>
      <c r="D3" s="114"/>
      <c r="E3" t="s">
        <v>77</v>
      </c>
    </row>
    <row r="4" spans="3:5">
      <c r="C4" s="73" t="s">
        <v>71</v>
      </c>
      <c r="D4" s="73"/>
    </row>
    <row r="5" spans="3:5">
      <c r="C5" s="5"/>
      <c r="D5" s="5"/>
    </row>
    <row r="8" spans="3:5">
      <c r="C8" s="32"/>
      <c r="D8" s="24" t="s">
        <v>72</v>
      </c>
      <c r="E8" s="25" t="s">
        <v>73</v>
      </c>
    </row>
    <row r="9" spans="3:5" ht="34.25" customHeight="1">
      <c r="C9" s="31" t="s">
        <v>51</v>
      </c>
      <c r="D9" s="32" t="s">
        <v>75</v>
      </c>
      <c r="E9" s="33" t="s">
        <v>74</v>
      </c>
    </row>
    <row r="10" spans="3:5" ht="34.25" customHeight="1">
      <c r="C10" s="31" t="s">
        <v>76</v>
      </c>
      <c r="D10" s="32" t="s">
        <v>80</v>
      </c>
      <c r="E10" s="33" t="s">
        <v>81</v>
      </c>
    </row>
    <row r="11" spans="3:5" ht="34.25" customHeight="1">
      <c r="C11" s="31" t="s">
        <v>55</v>
      </c>
      <c r="D11" s="32" t="s">
        <v>82</v>
      </c>
      <c r="E11" s="35" t="s">
        <v>162</v>
      </c>
    </row>
    <row r="12" spans="3:5" ht="34.25" customHeight="1">
      <c r="C12" s="31" t="s">
        <v>57</v>
      </c>
      <c r="D12" s="33" t="s">
        <v>92</v>
      </c>
      <c r="E12" s="33" t="s">
        <v>163</v>
      </c>
    </row>
    <row r="13" spans="3:5" ht="34.25" customHeight="1">
      <c r="C13" s="31" t="s">
        <v>59</v>
      </c>
      <c r="D13" s="33" t="s">
        <v>109</v>
      </c>
      <c r="E13" s="33" t="s">
        <v>164</v>
      </c>
    </row>
    <row r="14" spans="3:5" ht="34.25" customHeight="1">
      <c r="C14" s="31" t="s">
        <v>61</v>
      </c>
      <c r="D14" s="33"/>
      <c r="E14" s="33" t="s">
        <v>165</v>
      </c>
    </row>
    <row r="15" spans="3:5" ht="34.25" customHeight="1">
      <c r="C15" s="31" t="s">
        <v>63</v>
      </c>
      <c r="D15" s="33"/>
      <c r="E15" s="33" t="s">
        <v>166</v>
      </c>
    </row>
    <row r="16" spans="3:5" ht="34.25" customHeight="1">
      <c r="C16" s="31" t="s">
        <v>65</v>
      </c>
      <c r="D16" s="33"/>
      <c r="E16" s="33"/>
    </row>
    <row r="17" spans="3:5" ht="34.25" customHeight="1">
      <c r="C17" s="31" t="s">
        <v>67</v>
      </c>
      <c r="D17" s="33"/>
      <c r="E17" s="33"/>
    </row>
    <row r="18" spans="3:5" ht="34.25" customHeight="1">
      <c r="C18" s="31" t="s">
        <v>69</v>
      </c>
      <c r="D18" s="33"/>
      <c r="E18" s="33"/>
    </row>
  </sheetData>
  <sheetProtection selectLockedCells="1"/>
  <mergeCells count="2">
    <mergeCell ref="C3:D3"/>
    <mergeCell ref="C4:D4"/>
  </mergeCells>
  <phoneticPr fontId="1"/>
  <pageMargins left="0.7" right="0.7" top="0.75" bottom="0.75" header="0.3" footer="0.3"/>
  <pageSetup paperSize="9" orientation="portrait" verticalDpi="1200" r:id="rId1"/>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C3:E18"/>
  <sheetViews>
    <sheetView view="pageBreakPreview" zoomScale="85" zoomScaleNormal="100" zoomScaleSheetLayoutView="85" workbookViewId="0">
      <selection activeCell="E11" sqref="E11"/>
    </sheetView>
  </sheetViews>
  <sheetFormatPr defaultRowHeight="17.649999999999999"/>
  <cols>
    <col min="2" max="2" width="2.6875" customWidth="1"/>
    <col min="4" max="4" width="17.1875" bestFit="1" customWidth="1"/>
    <col min="5" max="5" width="51.1875" customWidth="1"/>
  </cols>
  <sheetData>
    <row r="3" spans="3:5">
      <c r="C3" s="114" t="s">
        <v>0</v>
      </c>
      <c r="D3" s="114"/>
      <c r="E3" t="s">
        <v>77</v>
      </c>
    </row>
    <row r="4" spans="3:5">
      <c r="C4" s="73" t="s">
        <v>71</v>
      </c>
      <c r="D4" s="73"/>
    </row>
    <row r="5" spans="3:5">
      <c r="C5" s="5"/>
      <c r="D5" s="5"/>
    </row>
    <row r="8" spans="3:5">
      <c r="C8" s="32"/>
      <c r="D8" s="24" t="s">
        <v>72</v>
      </c>
      <c r="E8" s="25" t="s">
        <v>73</v>
      </c>
    </row>
    <row r="9" spans="3:5" ht="34.25" customHeight="1">
      <c r="C9" s="31" t="s">
        <v>51</v>
      </c>
      <c r="D9" s="46" t="s">
        <v>248</v>
      </c>
      <c r="E9" s="35" t="s">
        <v>297</v>
      </c>
    </row>
    <row r="10" spans="3:5" ht="34.25" customHeight="1">
      <c r="C10" s="31" t="s">
        <v>76</v>
      </c>
      <c r="D10" s="46" t="s">
        <v>249</v>
      </c>
      <c r="E10" s="33" t="s">
        <v>298</v>
      </c>
    </row>
    <row r="11" spans="3:5" ht="34.25" customHeight="1">
      <c r="C11" s="31" t="s">
        <v>55</v>
      </c>
      <c r="E11" s="33" t="s">
        <v>302</v>
      </c>
    </row>
    <row r="12" spans="3:5" ht="34.25" customHeight="1">
      <c r="C12" s="31" t="s">
        <v>57</v>
      </c>
      <c r="D12" s="32"/>
      <c r="E12" s="33" t="s">
        <v>301</v>
      </c>
    </row>
    <row r="13" spans="3:5" ht="34.25" customHeight="1">
      <c r="C13" s="31" t="s">
        <v>59</v>
      </c>
      <c r="D13" s="32" t="s">
        <v>295</v>
      </c>
      <c r="E13" s="33" t="s">
        <v>300</v>
      </c>
    </row>
    <row r="14" spans="3:5" ht="34.25" customHeight="1">
      <c r="C14" s="31" t="s">
        <v>61</v>
      </c>
      <c r="D14" s="33"/>
      <c r="E14" s="33" t="s">
        <v>299</v>
      </c>
    </row>
    <row r="15" spans="3:5" ht="34.25" customHeight="1">
      <c r="C15" s="31" t="s">
        <v>63</v>
      </c>
      <c r="D15" s="32" t="s">
        <v>296</v>
      </c>
      <c r="E15" s="33" t="s">
        <v>121</v>
      </c>
    </row>
    <row r="16" spans="3:5" ht="34.25" customHeight="1">
      <c r="C16" s="31" t="s">
        <v>65</v>
      </c>
      <c r="D16" s="32"/>
      <c r="E16" s="33"/>
    </row>
    <row r="17" spans="3:5" ht="34.25" customHeight="1">
      <c r="C17" s="31" t="s">
        <v>67</v>
      </c>
      <c r="D17" s="32"/>
      <c r="E17" s="33"/>
    </row>
    <row r="18" spans="3:5" ht="34.25" customHeight="1">
      <c r="C18" s="31" t="s">
        <v>69</v>
      </c>
      <c r="D18" s="32"/>
      <c r="E18" s="33"/>
    </row>
  </sheetData>
  <sheetProtection selectLockedCells="1"/>
  <mergeCells count="2">
    <mergeCell ref="C3:D3"/>
    <mergeCell ref="C4:D4"/>
  </mergeCells>
  <phoneticPr fontId="1"/>
  <pageMargins left="0.7" right="0.7" top="0.75" bottom="0.75" header="0.3" footer="0.3"/>
  <pageSetup paperSize="9" orientation="portrait" verticalDpi="1200" r:id="rId1"/>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C3:E22"/>
  <sheetViews>
    <sheetView view="pageBreakPreview" topLeftCell="A6" zoomScale="115" zoomScaleNormal="100" zoomScaleSheetLayoutView="115" workbookViewId="0">
      <selection activeCell="E16" sqref="E16"/>
    </sheetView>
  </sheetViews>
  <sheetFormatPr defaultRowHeight="17.649999999999999"/>
  <cols>
    <col min="2" max="2" width="2.6875" customWidth="1"/>
    <col min="4" max="4" width="17.1875" bestFit="1" customWidth="1"/>
    <col min="5" max="5" width="51.1875" customWidth="1"/>
  </cols>
  <sheetData>
    <row r="3" spans="3:5">
      <c r="C3" s="114" t="s">
        <v>167</v>
      </c>
      <c r="D3" s="114"/>
      <c r="E3" t="s">
        <v>77</v>
      </c>
    </row>
    <row r="4" spans="3:5">
      <c r="C4" s="73" t="s">
        <v>71</v>
      </c>
      <c r="D4" s="73"/>
    </row>
    <row r="5" spans="3:5">
      <c r="C5" s="5"/>
      <c r="D5" s="5"/>
    </row>
    <row r="8" spans="3:5">
      <c r="C8" s="32"/>
      <c r="D8" s="24" t="s">
        <v>72</v>
      </c>
      <c r="E8" s="25" t="s">
        <v>73</v>
      </c>
    </row>
    <row r="9" spans="3:5" ht="34.25" customHeight="1">
      <c r="C9" s="31" t="s">
        <v>51</v>
      </c>
      <c r="D9" s="46" t="s">
        <v>250</v>
      </c>
      <c r="E9" s="35" t="s">
        <v>251</v>
      </c>
    </row>
    <row r="10" spans="3:5" ht="34.25" customHeight="1">
      <c r="C10" s="31" t="s">
        <v>76</v>
      </c>
      <c r="D10" s="46" t="s">
        <v>75</v>
      </c>
      <c r="E10" s="33" t="s">
        <v>252</v>
      </c>
    </row>
    <row r="11" spans="3:5" ht="34.25" customHeight="1">
      <c r="C11" s="31" t="s">
        <v>55</v>
      </c>
      <c r="D11" s="32" t="s">
        <v>80</v>
      </c>
      <c r="E11" s="33" t="s">
        <v>81</v>
      </c>
    </row>
    <row r="12" spans="3:5" ht="34.25" customHeight="1">
      <c r="C12" s="31" t="s">
        <v>57</v>
      </c>
      <c r="D12" s="32" t="s">
        <v>292</v>
      </c>
      <c r="E12" s="33" t="s">
        <v>289</v>
      </c>
    </row>
    <row r="13" spans="3:5" ht="34.25" customHeight="1">
      <c r="C13" s="31" t="s">
        <v>59</v>
      </c>
      <c r="D13" s="33"/>
      <c r="E13" s="33" t="s">
        <v>303</v>
      </c>
    </row>
    <row r="14" spans="3:5" ht="34.25" customHeight="1">
      <c r="C14" s="31" t="s">
        <v>61</v>
      </c>
      <c r="D14" s="33"/>
      <c r="E14" s="33" t="s">
        <v>242</v>
      </c>
    </row>
    <row r="15" spans="3:5" ht="34.25" customHeight="1">
      <c r="C15" s="31" t="s">
        <v>63</v>
      </c>
      <c r="D15" s="32"/>
      <c r="E15" s="33" t="s">
        <v>304</v>
      </c>
    </row>
    <row r="16" spans="3:5" ht="34.25" customHeight="1">
      <c r="C16" s="31" t="s">
        <v>65</v>
      </c>
      <c r="D16" s="32"/>
      <c r="E16" s="33" t="s">
        <v>293</v>
      </c>
    </row>
    <row r="17" spans="3:5" ht="34.25" customHeight="1">
      <c r="C17" s="31" t="s">
        <v>67</v>
      </c>
      <c r="D17" s="32" t="s">
        <v>291</v>
      </c>
      <c r="E17" s="33" t="s">
        <v>290</v>
      </c>
    </row>
    <row r="18" spans="3:5" ht="34.25" customHeight="1">
      <c r="C18" s="31" t="s">
        <v>69</v>
      </c>
      <c r="D18" s="32"/>
      <c r="E18" s="33"/>
    </row>
    <row r="19" spans="3:5">
      <c r="D19" s="48"/>
      <c r="E19" s="49"/>
    </row>
    <row r="20" spans="3:5">
      <c r="D20" s="50"/>
      <c r="E20" s="50"/>
    </row>
    <row r="21" spans="3:5">
      <c r="D21" s="50"/>
      <c r="E21" s="50"/>
    </row>
    <row r="22" spans="3:5">
      <c r="E22" s="50"/>
    </row>
  </sheetData>
  <sheetProtection selectLockedCells="1"/>
  <mergeCells count="2">
    <mergeCell ref="C3:D3"/>
    <mergeCell ref="C4:D4"/>
  </mergeCells>
  <phoneticPr fontId="1"/>
  <pageMargins left="0.7" right="0.7" top="0.75" bottom="0.75" header="0.3" footer="0.3"/>
  <pageSetup paperSize="9" orientation="portrait" verticalDpi="120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C3:E18"/>
  <sheetViews>
    <sheetView view="pageBreakPreview" topLeftCell="B6" zoomScale="76" zoomScaleNormal="100" zoomScaleSheetLayoutView="115" workbookViewId="0">
      <selection activeCell="D29" sqref="D29"/>
    </sheetView>
  </sheetViews>
  <sheetFormatPr defaultRowHeight="17.649999999999999"/>
  <cols>
    <col min="2" max="2" width="2.6875" customWidth="1"/>
    <col min="4" max="4" width="17.1875" bestFit="1" customWidth="1"/>
    <col min="5" max="5" width="51.1875" customWidth="1"/>
  </cols>
  <sheetData>
    <row r="3" spans="3:5">
      <c r="C3" s="114" t="s">
        <v>89</v>
      </c>
      <c r="D3" s="114"/>
      <c r="E3" t="s">
        <v>77</v>
      </c>
    </row>
    <row r="4" spans="3:5">
      <c r="C4" s="73" t="s">
        <v>71</v>
      </c>
      <c r="D4" s="73"/>
    </row>
    <row r="5" spans="3:5">
      <c r="C5" s="5"/>
      <c r="D5" s="5"/>
    </row>
    <row r="8" spans="3:5">
      <c r="C8" s="32"/>
      <c r="D8" s="24" t="s">
        <v>72</v>
      </c>
      <c r="E8" s="25" t="s">
        <v>73</v>
      </c>
    </row>
    <row r="9" spans="3:5" ht="34.25" customHeight="1">
      <c r="C9" s="31" t="s">
        <v>51</v>
      </c>
      <c r="D9" s="32" t="s">
        <v>75</v>
      </c>
      <c r="E9" s="33" t="s">
        <v>74</v>
      </c>
    </row>
    <row r="10" spans="3:5" ht="34.25" customHeight="1">
      <c r="C10" s="31" t="s">
        <v>76</v>
      </c>
      <c r="D10" s="32" t="s">
        <v>80</v>
      </c>
      <c r="E10" s="33" t="s">
        <v>81</v>
      </c>
    </row>
    <row r="11" spans="3:5" ht="34.25" customHeight="1">
      <c r="C11" s="31" t="s">
        <v>55</v>
      </c>
      <c r="D11" s="32" t="s">
        <v>82</v>
      </c>
      <c r="E11" s="33" t="s">
        <v>85</v>
      </c>
    </row>
    <row r="12" spans="3:5" ht="34.25" customHeight="1">
      <c r="C12" s="31" t="s">
        <v>57</v>
      </c>
      <c r="D12" s="33"/>
      <c r="E12" s="33" t="s">
        <v>84</v>
      </c>
    </row>
    <row r="13" spans="3:5" ht="34.25" customHeight="1">
      <c r="C13" s="31" t="s">
        <v>59</v>
      </c>
      <c r="D13" s="33"/>
      <c r="E13" s="33" t="s">
        <v>246</v>
      </c>
    </row>
    <row r="14" spans="3:5" ht="34.25" customHeight="1">
      <c r="C14" s="31" t="s">
        <v>61</v>
      </c>
      <c r="D14" s="33"/>
      <c r="E14" s="33" t="s">
        <v>86</v>
      </c>
    </row>
    <row r="15" spans="3:5" ht="34.25" customHeight="1">
      <c r="C15" s="31" t="s">
        <v>63</v>
      </c>
      <c r="D15" s="33"/>
      <c r="E15" s="33" t="s">
        <v>87</v>
      </c>
    </row>
    <row r="16" spans="3:5" ht="34.25" customHeight="1">
      <c r="C16" s="31" t="s">
        <v>65</v>
      </c>
      <c r="D16" s="33"/>
      <c r="E16" s="33" t="s">
        <v>107</v>
      </c>
    </row>
    <row r="17" spans="3:5" ht="34.25" customHeight="1">
      <c r="C17" s="31" t="s">
        <v>67</v>
      </c>
      <c r="D17" s="33"/>
      <c r="E17" s="33"/>
    </row>
    <row r="18" spans="3:5" ht="34.25" customHeight="1">
      <c r="C18" s="31" t="s">
        <v>69</v>
      </c>
      <c r="D18" s="33"/>
      <c r="E18" s="33"/>
    </row>
  </sheetData>
  <sheetProtection selectLockedCells="1"/>
  <mergeCells count="2">
    <mergeCell ref="C3:D3"/>
    <mergeCell ref="C4:D4"/>
  </mergeCells>
  <phoneticPr fontId="1"/>
  <pageMargins left="0.7" right="0.7" top="0.75" bottom="0.75" header="0.3" footer="0.3"/>
  <pageSetup paperSize="9" scale="82" orientation="portrait" verticalDpi="1200" r:id="rId1"/>
  <legacyDrawing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B4:X44"/>
  <sheetViews>
    <sheetView zoomScale="70" zoomScaleNormal="70" workbookViewId="0">
      <pane xSplit="4" ySplit="4" topLeftCell="G26" activePane="bottomRight" state="frozenSplit"/>
      <selection pane="topRight" activeCell="E1" sqref="E1"/>
      <selection pane="bottomLeft" activeCell="A5" sqref="A5"/>
      <selection pane="bottomRight" activeCell="H50" sqref="H50"/>
    </sheetView>
  </sheetViews>
  <sheetFormatPr defaultRowHeight="17.649999999999999"/>
  <cols>
    <col min="1" max="1" width="3.1875" customWidth="1"/>
    <col min="3" max="3" width="15.0625" bestFit="1" customWidth="1"/>
    <col min="4" max="4" width="14.6875" bestFit="1" customWidth="1"/>
    <col min="5" max="5" width="23.6875" customWidth="1"/>
    <col min="6" max="6" width="76.1875" customWidth="1"/>
    <col min="7" max="7" width="23.6875" customWidth="1"/>
    <col min="8" max="8" width="76.1875" customWidth="1"/>
    <col min="9" max="9" width="23.6875" customWidth="1"/>
    <col min="10" max="10" width="76.1875" customWidth="1"/>
    <col min="11" max="11" width="23.6875" customWidth="1"/>
    <col min="12" max="12" width="76.1875" customWidth="1"/>
    <col min="13" max="13" width="23.6875" customWidth="1"/>
    <col min="14" max="14" width="76.1875" customWidth="1"/>
    <col min="15" max="15" width="23.6875" customWidth="1"/>
    <col min="16" max="16" width="76.1875" customWidth="1"/>
    <col min="17" max="17" width="23.6875" customWidth="1"/>
    <col min="18" max="18" width="76.1875" customWidth="1"/>
    <col min="19" max="19" width="23.6875" customWidth="1"/>
    <col min="20" max="20" width="76.1875" customWidth="1"/>
    <col min="21" max="21" width="23.6875" customWidth="1"/>
    <col min="22" max="22" width="76.1875" customWidth="1"/>
    <col min="23" max="23" width="23.6875" customWidth="1"/>
    <col min="24" max="24" width="76.1875" customWidth="1"/>
  </cols>
  <sheetData>
    <row r="4" spans="2:24" s="5" customFormat="1">
      <c r="B4" s="23" t="s">
        <v>7</v>
      </c>
      <c r="C4" s="24" t="s">
        <v>8</v>
      </c>
      <c r="D4" s="24" t="s">
        <v>47</v>
      </c>
      <c r="E4" s="24" t="s">
        <v>51</v>
      </c>
      <c r="F4" s="24" t="s">
        <v>52</v>
      </c>
      <c r="G4" s="24" t="s">
        <v>53</v>
      </c>
      <c r="H4" s="24" t="s">
        <v>54</v>
      </c>
      <c r="I4" s="24" t="s">
        <v>55</v>
      </c>
      <c r="J4" s="24" t="s">
        <v>56</v>
      </c>
      <c r="K4" s="24" t="s">
        <v>57</v>
      </c>
      <c r="L4" s="24" t="s">
        <v>58</v>
      </c>
      <c r="M4" s="24" t="s">
        <v>59</v>
      </c>
      <c r="N4" s="24" t="s">
        <v>60</v>
      </c>
      <c r="O4" s="24" t="s">
        <v>61</v>
      </c>
      <c r="P4" s="24" t="s">
        <v>62</v>
      </c>
      <c r="Q4" s="24" t="s">
        <v>63</v>
      </c>
      <c r="R4" s="24" t="s">
        <v>64</v>
      </c>
      <c r="S4" s="24" t="s">
        <v>65</v>
      </c>
      <c r="T4" s="24" t="s">
        <v>66</v>
      </c>
      <c r="U4" s="24" t="s">
        <v>67</v>
      </c>
      <c r="V4" s="24" t="s">
        <v>68</v>
      </c>
      <c r="W4" s="24" t="s">
        <v>69</v>
      </c>
      <c r="X4" s="25" t="s">
        <v>70</v>
      </c>
    </row>
    <row r="5" spans="2:24">
      <c r="B5" s="26">
        <v>1</v>
      </c>
      <c r="C5" t="s">
        <v>9</v>
      </c>
      <c r="D5" s="39" t="s">
        <v>168</v>
      </c>
      <c r="E5" t="str">
        <f>'01克明'!$D$9</f>
        <v>雨の日の場所</v>
      </c>
      <c r="F5" t="str">
        <f>'01克明'!$E$9</f>
        <v>雨の日は、運動場ではなく多目的室で行います。</v>
      </c>
      <c r="G5" t="str">
        <f>'01克明'!$D$10</f>
        <v>屋内での過ごし方</v>
      </c>
      <c r="H5" t="str">
        <f>'01克明'!$E$10</f>
        <v>ボードゲームやトランプ、折り紙、読書などの室内遊びができます。</v>
      </c>
      <c r="I5" t="str">
        <f>'01克明'!$D$11</f>
        <v>授業後から参加まで</v>
      </c>
      <c r="J5" t="str">
        <f>'01克明'!$E$11</f>
        <v>授業後、そのまま参加できます。</v>
      </c>
      <c r="K5">
        <f>'01克明'!$D$12</f>
        <v>0</v>
      </c>
      <c r="L5" t="str">
        <f>'01克明'!$E$12</f>
        <v>授業が早く終わるときは一度お家に帰ってから参加しましょう。</v>
      </c>
      <c r="M5" t="str">
        <f>'01克明'!$D$13</f>
        <v>屋外での過ごし方</v>
      </c>
      <c r="N5" t="str">
        <f>'01克明'!$E$13</f>
        <v>「遊具でおにごっこやボール遊びをしない」「危険な遊びをしない」などのルールを守り、ゆずりあって、安全に遊びましょう。</v>
      </c>
      <c r="O5">
        <f>'01克明'!$D$14</f>
        <v>0</v>
      </c>
      <c r="P5">
        <f>'01克明'!$E$14</f>
        <v>0</v>
      </c>
      <c r="Q5">
        <f>'01克明'!$D$15</f>
        <v>0</v>
      </c>
      <c r="R5">
        <f>'01克明'!$E$15</f>
        <v>0</v>
      </c>
      <c r="S5">
        <f>'01克明'!$D$16</f>
        <v>0</v>
      </c>
      <c r="T5">
        <f>'01克明'!$E$16</f>
        <v>0</v>
      </c>
      <c r="U5">
        <f>'01克明'!$D$17</f>
        <v>0</v>
      </c>
      <c r="V5">
        <f>'01克明'!$E$17</f>
        <v>0</v>
      </c>
      <c r="W5">
        <f>'01克明'!$D$18</f>
        <v>0</v>
      </c>
      <c r="X5" s="34">
        <f>'01克明'!$E$18</f>
        <v>0</v>
      </c>
    </row>
    <row r="6" spans="2:24">
      <c r="B6" s="26">
        <v>2</v>
      </c>
      <c r="C6" t="s">
        <v>10</v>
      </c>
      <c r="D6" s="39" t="s">
        <v>169</v>
      </c>
      <c r="E6" t="str">
        <f>'02桜塚'!$D$9</f>
        <v>雨の日の場所</v>
      </c>
      <c r="F6" t="str">
        <f>'02桜塚'!$E$9</f>
        <v>雨の日は、運動場ではなく体育館で行います。</v>
      </c>
      <c r="G6" t="str">
        <f>'02桜塚'!$D$10</f>
        <v>屋内での過ごし方</v>
      </c>
      <c r="H6" t="str">
        <f>'02桜塚'!$E$10</f>
        <v>ボードゲームやトランプ、折り紙、読書などの室内遊びができます。</v>
      </c>
      <c r="I6" t="str">
        <f>'02桜塚'!$D$11</f>
        <v>授業後から参加まで</v>
      </c>
      <c r="J6" t="str">
        <f>'02桜塚'!$E$11</f>
        <v>●月・火・木・金曜日の放課後</v>
      </c>
      <c r="K6">
        <f>'01克明'!$D$12</f>
        <v>0</v>
      </c>
      <c r="L6" t="str">
        <f>'02桜塚'!$E$12</f>
        <v>6時間目までの学年は、授業後、そのまま参加できます。</v>
      </c>
      <c r="M6">
        <f>'02桜塚'!$D$13</f>
        <v>0</v>
      </c>
      <c r="N6" t="str">
        <f>'02桜塚'!$E$13</f>
        <v>5時間目までの学年は、一度帰って15時30分に登校して参加してください。</v>
      </c>
      <c r="O6">
        <f>'02桜塚'!$D$14</f>
        <v>0</v>
      </c>
      <c r="P6" t="str">
        <f>'02桜塚'!$E$14</f>
        <v>●水曜日の放課後</v>
      </c>
      <c r="Q6">
        <f>'02桜塚'!$D$15</f>
        <v>0</v>
      </c>
      <c r="R6" t="str">
        <f>'02桜塚'!$E$15</f>
        <v>授業後、そのまま参加できます。</v>
      </c>
      <c r="S6">
        <f>'02桜塚'!$D$16</f>
        <v>0</v>
      </c>
      <c r="T6" t="str">
        <f>'02桜塚'!$E$16</f>
        <v>短縮授業時は、一度帰って14時15分に登校して参加してください。</v>
      </c>
      <c r="U6">
        <f>'02桜塚'!$D$17</f>
        <v>0</v>
      </c>
      <c r="V6">
        <f>'02桜塚'!$E$17</f>
        <v>0</v>
      </c>
      <c r="W6">
        <f>'02桜塚'!$D$18</f>
        <v>0</v>
      </c>
      <c r="X6" s="27">
        <f>'02桜塚'!$E$18</f>
        <v>0</v>
      </c>
    </row>
    <row r="7" spans="2:24">
      <c r="B7" s="26">
        <v>3</v>
      </c>
      <c r="C7" t="s">
        <v>11</v>
      </c>
      <c r="D7" s="39" t="s">
        <v>170</v>
      </c>
      <c r="E7" t="str">
        <f>'03大池'!$D$9</f>
        <v>雨の日の場所</v>
      </c>
      <c r="F7" t="str">
        <f>'03大池'!$E$9</f>
        <v>雨の日は、運動場ではなく図工室で行います。</v>
      </c>
      <c r="G7" t="str">
        <f>'03大池'!$D$10</f>
        <v>屋内での過ごし方</v>
      </c>
      <c r="H7" t="str">
        <f>'03大池'!$E$10</f>
        <v>ボードゲームやトランプ、折り紙、読書などの室内遊びができます。</v>
      </c>
      <c r="I7" t="str">
        <f>'03大池'!$D$11</f>
        <v>授業後から参加まで</v>
      </c>
      <c r="J7" t="str">
        <f>'03大池'!$E$11</f>
        <v>授業後、そのまま参加できます。</v>
      </c>
      <c r="K7" t="str">
        <f>'03大池'!$D$12</f>
        <v>短縮の日</v>
      </c>
      <c r="L7" t="str">
        <f>'03大池'!$E$12</f>
        <v>短縮の日は一度お家に帰ってから参加しましょう。</v>
      </c>
      <c r="M7" t="str">
        <f>'03大池'!$D$13</f>
        <v>行き帰り</v>
      </c>
      <c r="N7" t="str">
        <f>'03大池'!$E$13</f>
        <v>安全に気をつけましょう。</v>
      </c>
      <c r="O7">
        <f>'03大池'!$D$14</f>
        <v>0</v>
      </c>
      <c r="P7">
        <f>'03大池'!$E$14</f>
        <v>0</v>
      </c>
      <c r="Q7">
        <f>'03大池'!$D$15</f>
        <v>0</v>
      </c>
      <c r="R7">
        <f>'03大池'!$E$15</f>
        <v>0</v>
      </c>
      <c r="S7">
        <f>'03大池'!$D$16</f>
        <v>0</v>
      </c>
      <c r="T7">
        <f>'03大池'!$E$16</f>
        <v>0</v>
      </c>
      <c r="U7">
        <f>'03大池'!$D$17</f>
        <v>0</v>
      </c>
      <c r="V7">
        <f>'03大池'!$E$17</f>
        <v>0</v>
      </c>
      <c r="W7">
        <f>'03大池'!$D$18</f>
        <v>0</v>
      </c>
      <c r="X7" s="27">
        <f>'03大池'!$E$18</f>
        <v>0</v>
      </c>
    </row>
    <row r="8" spans="2:24">
      <c r="B8" s="26">
        <v>4</v>
      </c>
      <c r="C8" t="s">
        <v>12</v>
      </c>
      <c r="D8" s="39" t="s">
        <v>171</v>
      </c>
      <c r="E8" t="str">
        <f>'04蛍池'!$D$9</f>
        <v>雨の日の場所</v>
      </c>
      <c r="F8" t="str">
        <f>'04蛍池'!$E$9</f>
        <v>雨の日は、運動場ではなく体育館で行います。</v>
      </c>
      <c r="G8" t="str">
        <f>'04蛍池'!$D$10</f>
        <v>屋内での過ごし方</v>
      </c>
      <c r="H8" t="str">
        <f>'04蛍池'!$E$10</f>
        <v>ボードゲームやトランプ、折り紙、読書などの室内遊びができます。</v>
      </c>
      <c r="I8" t="str">
        <f>'04蛍池'!$D$11</f>
        <v>授業後から参加まで</v>
      </c>
      <c r="J8" t="str">
        <f>'04蛍池'!$E$11</f>
        <v>授業後、そのまま参加できます。お家に遊んで帰ることを伝えてから参加しましょう。</v>
      </c>
      <c r="K8">
        <f>'04蛍池'!$D$12</f>
        <v>0</v>
      </c>
      <c r="L8" t="str">
        <f>'04蛍池'!$E$12</f>
        <v>一度、お家に帰ってから来る場合は、歩いて来ましょう。</v>
      </c>
      <c r="M8" t="str">
        <f>'04蛍池'!$D$13</f>
        <v>行き帰り</v>
      </c>
      <c r="N8" t="str">
        <f>'04蛍池'!$E$13</f>
        <v>自転車で来ている場合は、参加できません。</v>
      </c>
      <c r="O8">
        <f>'04蛍池'!$D$14</f>
        <v>0</v>
      </c>
      <c r="P8">
        <f>'04蛍池'!$E$14</f>
        <v>0</v>
      </c>
      <c r="Q8">
        <f>'04蛍池'!$D$15</f>
        <v>0</v>
      </c>
      <c r="R8">
        <f>'04蛍池'!$E$15</f>
        <v>0</v>
      </c>
      <c r="S8">
        <f>'04蛍池'!$D$16</f>
        <v>0</v>
      </c>
      <c r="T8">
        <f>'04蛍池'!$E$16</f>
        <v>0</v>
      </c>
      <c r="U8">
        <f>'04蛍池'!$D$17</f>
        <v>0</v>
      </c>
      <c r="V8">
        <f>'04蛍池'!$E$17</f>
        <v>0</v>
      </c>
      <c r="W8">
        <f>'04蛍池'!$D$18</f>
        <v>0</v>
      </c>
      <c r="X8" s="27">
        <f>'04蛍池'!$E$18</f>
        <v>0</v>
      </c>
    </row>
    <row r="9" spans="2:24">
      <c r="B9" s="26">
        <v>5</v>
      </c>
      <c r="C9" t="s">
        <v>13</v>
      </c>
      <c r="D9" s="39" t="s">
        <v>172</v>
      </c>
      <c r="E9" t="str">
        <f>'05桜井谷'!$D$9</f>
        <v>雨の日の場所</v>
      </c>
      <c r="F9" t="str">
        <f>'05桜井谷'!$E$9</f>
        <v>雨の日は、運動場ではなく体育館で行います。</v>
      </c>
      <c r="G9" t="str">
        <f>'05桜井谷'!$D$10</f>
        <v>屋内での過ごし方</v>
      </c>
      <c r="H9" t="str">
        <f>'05桜井谷'!$E$10</f>
        <v>ボードゲームやトランプ、折り紙、読書などの室内遊びができます。</v>
      </c>
      <c r="I9" t="str">
        <f>'05桜井谷'!$D$11</f>
        <v>授業後から参加まで</v>
      </c>
      <c r="J9" t="str">
        <f>'05桜井谷'!$E$11</f>
        <v>授業後、そのまま参加できます。</v>
      </c>
      <c r="K9">
        <f>'05桜井谷'!$D$12</f>
        <v>0</v>
      </c>
      <c r="L9" t="str">
        <f>'05桜井谷'!$E$12</f>
        <v>授業が早く終わるときは一度お家に帰ってから参加しましょう。</v>
      </c>
      <c r="M9" t="str">
        <f>'05桜井谷'!$D$13</f>
        <v>行き帰り</v>
      </c>
      <c r="N9" t="str">
        <f>'05桜井谷'!$E$13</f>
        <v>安全に気をつけましょう。</v>
      </c>
      <c r="O9">
        <f>'05桜井谷'!$D$14</f>
        <v>0</v>
      </c>
      <c r="P9">
        <f>'05桜井谷'!$E$14</f>
        <v>0</v>
      </c>
      <c r="Q9">
        <f>'05桜井谷'!$D$15</f>
        <v>0</v>
      </c>
      <c r="R9">
        <f>'05桜井谷'!$E$15</f>
        <v>0</v>
      </c>
      <c r="S9">
        <f>'05桜井谷'!$D$16</f>
        <v>0</v>
      </c>
      <c r="T9">
        <f>'05桜井谷'!$E$16</f>
        <v>0</v>
      </c>
      <c r="U9">
        <f>'05桜井谷'!$D$17</f>
        <v>0</v>
      </c>
      <c r="V9">
        <f>'05桜井谷'!$E$17</f>
        <v>0</v>
      </c>
      <c r="W9">
        <f>'05桜井谷'!$D$18</f>
        <v>0</v>
      </c>
      <c r="X9" s="27">
        <f>'05桜井谷'!$E$18</f>
        <v>0</v>
      </c>
    </row>
    <row r="10" spans="2:24">
      <c r="B10" s="26">
        <v>6</v>
      </c>
      <c r="C10" t="s">
        <v>14</v>
      </c>
      <c r="D10" s="39" t="s">
        <v>173</v>
      </c>
      <c r="E10" t="str">
        <f>'07中豊島'!$D$9</f>
        <v>雨の日の場所</v>
      </c>
      <c r="F10" t="str">
        <f>'06熊野田'!$E$9</f>
        <v>雨の日は、運動場ではなく体育館で行います。</v>
      </c>
      <c r="G10" t="str">
        <f>'06熊野田'!$D$10</f>
        <v>屋内での過ごし方</v>
      </c>
      <c r="H10" t="str">
        <f>'06熊野田'!$E$10</f>
        <v>ボードゲームやトランプ、折り紙、読書などの室内遊びができます。</v>
      </c>
      <c r="I10">
        <f>'06熊野田'!$D$11</f>
        <v>0</v>
      </c>
      <c r="J10" t="str">
        <f>'06熊野田'!$E$11</f>
        <v>ボール遊びや走る遊びなどの体を動かす遊びはできません。</v>
      </c>
      <c r="K10" t="str">
        <f>'06熊野田'!$D$12</f>
        <v>授業後から参加まで</v>
      </c>
      <c r="L10" t="str">
        <f>'06熊野田'!$E$12</f>
        <v>●月・火・木・金曜日の放課後</v>
      </c>
      <c r="M10">
        <f>'06熊野田'!$D$13</f>
        <v>0</v>
      </c>
      <c r="N10" t="str">
        <f>'06熊野田'!$E$13</f>
        <v>6時間目までの学年は、授業後、そのまま参加できます。</v>
      </c>
      <c r="O10">
        <f>'06熊野田'!$D$14</f>
        <v>0</v>
      </c>
      <c r="P10" t="str">
        <f>'06熊野田'!$E$14</f>
        <v>5時間目までの学年は、一度帰って15時15分に登校して参加してください。</v>
      </c>
      <c r="Q10">
        <f>'06熊野田'!$D$15</f>
        <v>0</v>
      </c>
      <c r="R10" t="str">
        <f>'06熊野田'!$E$15</f>
        <v>●水曜日の放課後</v>
      </c>
      <c r="S10">
        <f>'06熊野田'!$D$16</f>
        <v>0</v>
      </c>
      <c r="T10" t="str">
        <f>'06熊野田'!$E$16</f>
        <v>授業後、そのまま参加できます。</v>
      </c>
      <c r="U10">
        <f>'06熊野田'!$D$17</f>
        <v>0</v>
      </c>
      <c r="V10" t="str">
        <f>'06熊野田'!$E$17</f>
        <v>短縮授業時は、一度帰って14時15分に登校して参加してください。</v>
      </c>
      <c r="W10" t="str">
        <f>'06熊野田'!$D$18</f>
        <v>一輪車</v>
      </c>
      <c r="X10" s="27" t="str">
        <f>'06熊野田'!$E$18</f>
        <v>コンクリートの部分やスロープでは乗りません。使用後はきれいに元の場所に片付けます。</v>
      </c>
    </row>
    <row r="11" spans="2:24">
      <c r="B11" s="26">
        <v>7</v>
      </c>
      <c r="C11" t="s">
        <v>15</v>
      </c>
      <c r="D11" s="39" t="s">
        <v>174</v>
      </c>
      <c r="E11" t="str">
        <f>'06熊野田'!$D$9</f>
        <v>雨の日の場所</v>
      </c>
      <c r="F11" t="str">
        <f>'07中豊島'!$E$9</f>
        <v>雨の日は、運動場ではなく体育館で行います。</v>
      </c>
      <c r="G11" t="str">
        <f>'07中豊島'!$D$10</f>
        <v>屋内での過ごし方</v>
      </c>
      <c r="H11" t="str">
        <f>'07中豊島'!$E$10</f>
        <v>ボードゲームやトランプ、折り紙、読書などの室内遊びができます。</v>
      </c>
      <c r="I11" t="str">
        <f>'07中豊島'!$D$11</f>
        <v>授業後から参加まで</v>
      </c>
      <c r="J11" t="str">
        <f>'07中豊島'!$E$11</f>
        <v>●月・火・木・金曜日の放課後</v>
      </c>
      <c r="K11">
        <f>'07中豊島'!$D$12</f>
        <v>0</v>
      </c>
      <c r="L11" t="str">
        <f>'07中豊島'!$E$12</f>
        <v>6時間目までの学年は、授業後、そのまま参加できます。</v>
      </c>
      <c r="M11">
        <f>'07中豊島'!$D$13</f>
        <v>0</v>
      </c>
      <c r="N11" t="str">
        <f>'07中豊島'!$E$13</f>
        <v>5時間目までの学年は、一度帰って15時15分に登校して参加してください。</v>
      </c>
      <c r="O11">
        <f>'07中豊島'!$D$14</f>
        <v>0</v>
      </c>
      <c r="P11" t="str">
        <f>'07中豊島'!$E$14</f>
        <v>短縮授業時は、一度帰って15時15分に登校して参加してください。</v>
      </c>
      <c r="Q11">
        <f>'07中豊島'!$D$15</f>
        <v>0</v>
      </c>
      <c r="R11" t="str">
        <f>'07中豊島'!$E$15</f>
        <v>●水曜日の放課後</v>
      </c>
      <c r="S11">
        <f>'07中豊島'!$D$16</f>
        <v>0</v>
      </c>
      <c r="T11" t="str">
        <f>'07中豊島'!$E$16</f>
        <v>授業後、そのまま参加できます。</v>
      </c>
      <c r="U11">
        <f>'07中豊島'!$D$17</f>
        <v>0</v>
      </c>
      <c r="V11" t="str">
        <f>'07中豊島'!$E$17</f>
        <v>短縮授業時は、一度帰って14時15分に登校して参加してください。</v>
      </c>
      <c r="W11">
        <f>'07中豊島'!$D$18</f>
        <v>0</v>
      </c>
      <c r="X11" s="27">
        <f>'07中豊島'!$E$18</f>
        <v>0</v>
      </c>
    </row>
    <row r="12" spans="2:24">
      <c r="B12" s="26">
        <v>8</v>
      </c>
      <c r="C12" t="s">
        <v>16</v>
      </c>
      <c r="D12" s="39" t="s">
        <v>175</v>
      </c>
      <c r="E12" t="str">
        <f>'08豊島'!$D$9</f>
        <v>雨の日の場所</v>
      </c>
      <c r="F12" t="str">
        <f>'08豊島'!$E$9</f>
        <v>雨の日は、運動場ではなく体育館で行います。</v>
      </c>
      <c r="G12" t="str">
        <f>'08豊島'!$D$10</f>
        <v>屋内での過ごし方</v>
      </c>
      <c r="H12" t="str">
        <f>'08豊島'!$E$10</f>
        <v>ボードゲームやトランプ、折り紙、読書などの室内遊びができます。</v>
      </c>
      <c r="I12" t="str">
        <f>'08豊島'!$D$11</f>
        <v>授業後から参加まで</v>
      </c>
      <c r="J12" t="str">
        <f>'08豊島'!$E$11</f>
        <v>お家に帰ってから参加しましょう。</v>
      </c>
      <c r="K12">
        <f>'08豊島'!$D$12</f>
        <v>0</v>
      </c>
      <c r="L12" t="str">
        <f>'08豊島'!$E$12</f>
        <v>学校への出入りは、南門を使いましょう。</v>
      </c>
      <c r="M12" t="str">
        <f>'08豊島'!$D$13</f>
        <v>行き帰り</v>
      </c>
      <c r="N12" t="str">
        <f>'08豊島'!$E$13</f>
        <v>安全に気をつけましょう。</v>
      </c>
      <c r="O12">
        <f>'08豊島'!$D$14</f>
        <v>0</v>
      </c>
      <c r="P12">
        <f>'08豊島'!$E$14</f>
        <v>0</v>
      </c>
      <c r="Q12">
        <f>'08豊島'!$D$15</f>
        <v>0</v>
      </c>
      <c r="R12">
        <f>'08豊島'!$E$15</f>
        <v>0</v>
      </c>
      <c r="S12">
        <f>'08豊島'!$D$16</f>
        <v>0</v>
      </c>
      <c r="T12">
        <f>'08豊島'!$E$16</f>
        <v>0</v>
      </c>
      <c r="U12">
        <f>'08豊島'!$D$17</f>
        <v>0</v>
      </c>
      <c r="V12">
        <f>'08豊島'!$E$17</f>
        <v>0</v>
      </c>
      <c r="W12">
        <f>'08豊島'!$D$18</f>
        <v>0</v>
      </c>
      <c r="X12" s="27">
        <f>'08豊島'!$E$18</f>
        <v>0</v>
      </c>
    </row>
    <row r="13" spans="2:24">
      <c r="B13" s="26">
        <v>9</v>
      </c>
      <c r="C13" t="s">
        <v>17</v>
      </c>
      <c r="D13" s="39" t="s">
        <v>176</v>
      </c>
      <c r="E13" t="str">
        <f>'09原田'!$D$9</f>
        <v>雨の日の場所</v>
      </c>
      <c r="F13" t="str">
        <f>'09原田'!$E$9</f>
        <v>雨の日は、運動場ではなく体育館で行います。</v>
      </c>
      <c r="G13" t="str">
        <f>'09原田'!$D$10</f>
        <v>屋内での過ごし方</v>
      </c>
      <c r="H13" t="str">
        <f>'09原田'!$E$10</f>
        <v>ボードゲームやトランプ、折り紙、読書などの室内遊びができます。</v>
      </c>
      <c r="I13" t="str">
        <f>'09原田'!$D$11</f>
        <v>授業後から参加まで</v>
      </c>
      <c r="J13" t="str">
        <f>'09原田'!$E$11</f>
        <v>●月・火・木・金曜日の放課後</v>
      </c>
      <c r="K13">
        <f>'09原田'!$D$12</f>
        <v>0</v>
      </c>
      <c r="L13" t="str">
        <f>'09原田'!$E$12</f>
        <v>5時間目までの学年は、一度帰って15時30分に登校して参加してください。</v>
      </c>
      <c r="M13">
        <f>'09原田'!$D$13</f>
        <v>0</v>
      </c>
      <c r="N13" t="str">
        <f>'09原田'!$E$13</f>
        <v>●水曜日の放課後</v>
      </c>
      <c r="O13">
        <f>'09原田'!$D$14</f>
        <v>0</v>
      </c>
      <c r="P13" t="str">
        <f>'09原田'!$E$14</f>
        <v>授業後、そのまま参加できます。</v>
      </c>
      <c r="Q13">
        <f>'09原田'!$D$15</f>
        <v>0</v>
      </c>
      <c r="R13" t="str">
        <f>'09原田'!$E$15</f>
        <v>短縮授業時は、一度帰って14時30分に登校して参加してください。</v>
      </c>
      <c r="S13">
        <f>'09原田'!$D$16</f>
        <v>0</v>
      </c>
      <c r="T13">
        <f>'09原田'!$E$16</f>
        <v>0</v>
      </c>
      <c r="U13">
        <f>'09原田'!$D$17</f>
        <v>0</v>
      </c>
      <c r="V13">
        <f>'09原田'!$E$17</f>
        <v>0</v>
      </c>
      <c r="W13">
        <f>'09原田'!$D$18</f>
        <v>0</v>
      </c>
      <c r="X13" s="27">
        <f>'09原田'!$E$18</f>
        <v>0</v>
      </c>
    </row>
    <row r="14" spans="2:24">
      <c r="B14" s="26">
        <v>10</v>
      </c>
      <c r="C14" t="s">
        <v>18</v>
      </c>
      <c r="D14" s="39" t="s">
        <v>177</v>
      </c>
      <c r="E14" t="str">
        <f>'10小曽根'!$D$9</f>
        <v>雨の日の場所</v>
      </c>
      <c r="F14" t="str">
        <f>'10小曽根'!$E$9</f>
        <v>雨の日は、運動場ではなく体育館で行います。</v>
      </c>
      <c r="G14" t="str">
        <f>'10小曽根'!$D$10</f>
        <v>屋内での過ごし方</v>
      </c>
      <c r="H14" t="str">
        <f>'10小曽根'!$E$10</f>
        <v>ボードゲームやトランプ、折り紙、読書などの室内遊びができます。</v>
      </c>
      <c r="I14" t="str">
        <f>'10小曽根'!$D$11</f>
        <v>授業後から参加まで</v>
      </c>
      <c r="J14" t="str">
        <f>'10小曽根'!$E$11</f>
        <v>お家に帰ってから参加しましょう。</v>
      </c>
      <c r="K14" t="str">
        <f>'10小曽根'!$D$12</f>
        <v>行き帰り</v>
      </c>
      <c r="L14" t="str">
        <f>'10小曽根'!$E$12</f>
        <v>安全に気をつけましょう。</v>
      </c>
      <c r="M14">
        <f>'10小曽根'!$D$13</f>
        <v>0</v>
      </c>
      <c r="N14" t="str">
        <f>'10小曽根'!$E$13</f>
        <v>自転車では来れません。</v>
      </c>
      <c r="O14" t="str">
        <f>'10小曽根'!$D$14</f>
        <v>その他</v>
      </c>
      <c r="P14" t="str">
        <f>'10小曽根'!$E$14</f>
        <v>食べ物、私物の遊び道具、ゲーム機、お金など、学校に持ってきていけないものは持ち込めません。</v>
      </c>
      <c r="Q14">
        <f>'10小曽根'!$D$15</f>
        <v>0</v>
      </c>
      <c r="R14">
        <f>'10小曽根'!$E$15</f>
        <v>0</v>
      </c>
      <c r="S14">
        <f>'10小曽根'!$D$16</f>
        <v>0</v>
      </c>
      <c r="T14">
        <f>'10小曽根'!$E$16</f>
        <v>0</v>
      </c>
      <c r="U14">
        <f>'10小曽根'!$D$17</f>
        <v>0</v>
      </c>
      <c r="V14">
        <f>'10小曽根'!$E$17</f>
        <v>0</v>
      </c>
      <c r="W14">
        <f>'10小曽根'!$D$18</f>
        <v>0</v>
      </c>
      <c r="X14" s="27">
        <f>'10小曽根'!$E$18</f>
        <v>0</v>
      </c>
    </row>
    <row r="15" spans="2:24">
      <c r="B15" s="26">
        <v>11</v>
      </c>
      <c r="C15" t="s">
        <v>19</v>
      </c>
      <c r="D15" s="39" t="s">
        <v>178</v>
      </c>
      <c r="E15" t="str">
        <f>'11豊南'!$D$9</f>
        <v>雨の日の場所</v>
      </c>
      <c r="F15" t="str">
        <f>'11豊南'!$E$9</f>
        <v>雨の日は、運動場ではなく体育館で行います。</v>
      </c>
      <c r="G15" t="str">
        <f>'11豊南'!$D$10</f>
        <v>屋内での過ごし方</v>
      </c>
      <c r="H15" t="str">
        <f>'11豊南'!$E$10</f>
        <v>ボードゲームやトランプ、折り紙、読書などの室内遊びができます。</v>
      </c>
      <c r="I15" t="str">
        <f>'11豊南'!$D$11</f>
        <v>授業後から参加まで</v>
      </c>
      <c r="J15" t="str">
        <f>'11豊南'!$E$11</f>
        <v>●月・火・木・金曜日の放課後</v>
      </c>
      <c r="K15">
        <f>'11豊南'!$D$12</f>
        <v>0</v>
      </c>
      <c r="L15" t="str">
        <f>'11豊南'!$E$12</f>
        <v>５時間目までの授業の学年は、一度帰って１５時１５分に登校して参加してください。</v>
      </c>
      <c r="M15">
        <f>'11豊南'!$D$13</f>
        <v>0</v>
      </c>
      <c r="N15" t="str">
        <f>'11豊南'!$E$13</f>
        <v>６時間目までの授業の学年は、授業後、そのまま参加できます。</v>
      </c>
      <c r="O15">
        <f>'11豊南'!$D$14</f>
        <v>0</v>
      </c>
      <c r="P15" t="str">
        <f>'11豊南'!$E$14</f>
        <v>短縮授業時、一度帰って１５時１５分に登校して参加してください。</v>
      </c>
      <c r="Q15">
        <f>'11豊南'!$D$15</f>
        <v>0</v>
      </c>
      <c r="R15" t="str">
        <f>'11豊南'!$E$15</f>
        <v>●水曜日の放課後</v>
      </c>
      <c r="S15">
        <f>'11豊南'!$D$16</f>
        <v>0</v>
      </c>
      <c r="T15" t="str">
        <f>'11豊南'!$E$16</f>
        <v>授業後、そのまま参加できます。</v>
      </c>
      <c r="U15">
        <f>'11豊南'!$D$17</f>
        <v>0</v>
      </c>
      <c r="V15" t="str">
        <f>'11豊南'!$E$17</f>
        <v>短縮授業時、一度帰って１４時１５分に登校して参加してください。</v>
      </c>
      <c r="W15" t="str">
        <f>'11豊南'!$D$18</f>
        <v>行き帰り</v>
      </c>
      <c r="X15" s="27" t="str">
        <f>'11豊南'!$E$18</f>
        <v>安全に気をつけましょう。</v>
      </c>
    </row>
    <row r="16" spans="2:24">
      <c r="B16" s="26">
        <v>12</v>
      </c>
      <c r="C16" t="s">
        <v>20</v>
      </c>
      <c r="D16" s="39" t="s">
        <v>179</v>
      </c>
      <c r="E16" t="str">
        <f>'12上野'!$D$9</f>
        <v>雨の日の場所</v>
      </c>
      <c r="F16" t="str">
        <f>'12上野'!$E$9</f>
        <v>雨の日は、運動場ではなく体育館で行います。</v>
      </c>
      <c r="G16" t="str">
        <f>'12上野'!$D$10</f>
        <v>屋内での過ごし方</v>
      </c>
      <c r="H16" t="str">
        <f>'12上野'!$E$10</f>
        <v>ボードゲームやトランプ、折り紙、読書などの室内遊びができます。</v>
      </c>
      <c r="I16" t="str">
        <f>'12上野'!$D$11</f>
        <v>授業後から参加まで</v>
      </c>
      <c r="J16" t="str">
        <f>'12上野'!$E$11</f>
        <v>必ずお家に帰ってランドセルを置いてから参加しましょう。</v>
      </c>
      <c r="K16">
        <f>'12上野'!$D$12</f>
        <v>0</v>
      </c>
      <c r="L16" t="str">
        <f>'12上野'!$E$12</f>
        <v>※たけのこ学級の人はそのまま参加してかまいません。</v>
      </c>
      <c r="M16" t="str">
        <f>'12上野'!$D$13</f>
        <v>行き帰り</v>
      </c>
      <c r="N16" t="str">
        <f>'12上野'!$E$13</f>
        <v>必ず歩いてきましょう。安全に気をつけましょう。</v>
      </c>
      <c r="O16" t="str">
        <f>'12上野'!$D$14</f>
        <v>その他</v>
      </c>
      <c r="P16" t="str">
        <f>'12上野'!$E$14</f>
        <v>食べ物、私物の遊び道具、ゲーム機、お金など、学校に持ってきていけないものは持ってきてはいけません。</v>
      </c>
      <c r="Q16">
        <f>'12上野'!$D$15</f>
        <v>0</v>
      </c>
      <c r="R16">
        <f>'12上野'!$E$15</f>
        <v>0</v>
      </c>
      <c r="S16">
        <f>'12上野'!$D$16</f>
        <v>0</v>
      </c>
      <c r="T16">
        <f>'12上野'!$E$16</f>
        <v>0</v>
      </c>
      <c r="U16">
        <f>'12上野'!$D$17</f>
        <v>0</v>
      </c>
      <c r="V16">
        <f>'12上野'!$E$17</f>
        <v>0</v>
      </c>
      <c r="W16">
        <f>'12上野'!$D$18</f>
        <v>0</v>
      </c>
      <c r="X16" s="27">
        <f>'12上野'!$E$18</f>
        <v>0</v>
      </c>
    </row>
    <row r="17" spans="2:24">
      <c r="B17" s="26">
        <v>13</v>
      </c>
      <c r="C17" t="s">
        <v>21</v>
      </c>
      <c r="D17" s="39" t="s">
        <v>180</v>
      </c>
      <c r="E17" t="str">
        <f>'13南桜塚'!$D$9</f>
        <v>雨の日の場所</v>
      </c>
      <c r="F17" t="str">
        <f>'13南桜塚'!$E$9</f>
        <v>雨の日は、運動場ではなく体育館で行います。</v>
      </c>
      <c r="G17" t="str">
        <f>'13南桜塚'!$D$10</f>
        <v>屋内での過ごし方</v>
      </c>
      <c r="H17" t="str">
        <f>'13南桜塚'!$E$10</f>
        <v>ボードゲームやトランプ、折り紙、読書などの室内遊びができます。</v>
      </c>
      <c r="I17" t="str">
        <f>'13南桜塚'!$D$11</f>
        <v>授業後から参加まで</v>
      </c>
      <c r="J17" t="str">
        <f>'13南桜塚'!$E$11</f>
        <v>お家に帰ってから参加しましょう。</v>
      </c>
      <c r="K17" t="str">
        <f>'13南桜塚'!$D$12</f>
        <v>行き帰り</v>
      </c>
      <c r="L17" t="str">
        <f>'13南桜塚'!$E$12</f>
        <v>安全に気をつけましょう。</v>
      </c>
      <c r="M17">
        <f>'13南桜塚'!$D$13</f>
        <v>0</v>
      </c>
      <c r="N17">
        <f>'13南桜塚'!$E$13</f>
        <v>0</v>
      </c>
      <c r="O17">
        <f>'13南桜塚'!$D$14</f>
        <v>0</v>
      </c>
      <c r="P17">
        <f>'13南桜塚'!$E$14</f>
        <v>0</v>
      </c>
      <c r="Q17">
        <f>'13南桜塚'!$D$15</f>
        <v>0</v>
      </c>
      <c r="R17">
        <f>'13南桜塚'!$E$15</f>
        <v>0</v>
      </c>
      <c r="S17">
        <f>'13南桜塚'!$D$16</f>
        <v>0</v>
      </c>
      <c r="T17">
        <f>'13南桜塚'!$E$16</f>
        <v>0</v>
      </c>
      <c r="U17">
        <f>'13南桜塚'!$D$17</f>
        <v>0</v>
      </c>
      <c r="V17">
        <f>'13南桜塚'!$E$17</f>
        <v>0</v>
      </c>
      <c r="W17">
        <f>'13南桜塚'!$D$18</f>
        <v>0</v>
      </c>
      <c r="X17" s="27">
        <f>'13南桜塚'!$E$18</f>
        <v>0</v>
      </c>
    </row>
    <row r="18" spans="2:24">
      <c r="B18" s="26">
        <v>14</v>
      </c>
      <c r="C18" t="s">
        <v>22</v>
      </c>
      <c r="D18" s="39" t="s">
        <v>181</v>
      </c>
      <c r="E18" t="str">
        <f>'14新田'!$D$9</f>
        <v>雨の日の場所</v>
      </c>
      <c r="F18" t="str">
        <f>'14新田'!$E$9</f>
        <v>屋内での活動場所の設定がないため、校庭の使用できない場合（校庭の状態が悪い、暑さがひどいとき等）は、実施いたしません。</v>
      </c>
      <c r="G18" t="str">
        <f>'14新田'!$D$10</f>
        <v>授業後から参加まで</v>
      </c>
      <c r="H18" t="str">
        <f>'14新田'!$E$10</f>
        <v>授業後、そのまま参加できません。</v>
      </c>
      <c r="I18">
        <f>'14新田'!$D$11</f>
        <v>0</v>
      </c>
      <c r="J18" t="str">
        <f>'14新田'!$E$11</f>
        <v>お家に帰ってから参加しましょう。</v>
      </c>
      <c r="K18" t="str">
        <f>'14新田'!$D$12</f>
        <v>行き帰り</v>
      </c>
      <c r="L18" t="str">
        <f>'14新田'!$E$12</f>
        <v>安全に気をつけましょう。</v>
      </c>
      <c r="M18">
        <f>'14新田'!$D$13</f>
        <v>0</v>
      </c>
      <c r="N18" t="str">
        <f>'14新田'!$E$13</f>
        <v>出入口は南門を使いましょう。</v>
      </c>
      <c r="O18">
        <f>'14新田'!$D$14</f>
        <v>0</v>
      </c>
      <c r="P18">
        <f>'14新田'!$E$14</f>
        <v>0</v>
      </c>
      <c r="Q18">
        <f>'14新田'!$D$15</f>
        <v>0</v>
      </c>
      <c r="R18">
        <f>'14新田'!$E$15</f>
        <v>0</v>
      </c>
      <c r="S18">
        <f>'14新田'!$D$16</f>
        <v>0</v>
      </c>
      <c r="T18">
        <f>'14新田'!$E$16</f>
        <v>0</v>
      </c>
      <c r="U18">
        <f>'14新田'!$D$17</f>
        <v>0</v>
      </c>
      <c r="V18">
        <f>'14新田'!$E$17</f>
        <v>0</v>
      </c>
      <c r="W18">
        <f>'14新田'!$D$18</f>
        <v>0</v>
      </c>
      <c r="X18" s="27">
        <f>'14新田'!$E$18</f>
        <v>0</v>
      </c>
    </row>
    <row r="19" spans="2:24">
      <c r="B19" s="36">
        <v>16</v>
      </c>
      <c r="C19" s="37" t="s">
        <v>23</v>
      </c>
      <c r="D19" s="37" t="s">
        <v>48</v>
      </c>
      <c r="E19" s="37" t="str">
        <f>'01克明'!$D$9</f>
        <v>雨の日の場所</v>
      </c>
      <c r="F19" s="37" t="str">
        <f>'01克明'!$E$9</f>
        <v>雨の日は、運動場ではなく多目的室で行います。</v>
      </c>
      <c r="G19" s="37" t="str">
        <f>'01克明'!$D$10</f>
        <v>屋内での過ごし方</v>
      </c>
      <c r="H19" s="37" t="str">
        <f>'01克明'!$E$10</f>
        <v>ボードゲームやトランプ、折り紙、読書などの室内遊びができます。</v>
      </c>
      <c r="I19" s="37" t="str">
        <f>'01克明'!$D$11</f>
        <v>授業後から参加まで</v>
      </c>
      <c r="J19" s="37" t="str">
        <f>'01克明'!$E$11</f>
        <v>授業後、そのまま参加できます。</v>
      </c>
      <c r="K19" s="37">
        <f>'01克明'!$D$12</f>
        <v>0</v>
      </c>
      <c r="L19" s="37" t="str">
        <f>'01克明'!$E$12</f>
        <v>授業が早く終わるときは一度お家に帰ってから参加しましょう。</v>
      </c>
      <c r="M19" s="37" t="str">
        <f>'01克明'!$D$13</f>
        <v>屋外での過ごし方</v>
      </c>
      <c r="N19" s="37" t="str">
        <f>'01克明'!$E$13</f>
        <v>「遊具でおにごっこやボール遊びをしない」「危険な遊びをしない」などのルールを守り、ゆずりあって、安全に遊びましょう。</v>
      </c>
      <c r="O19" s="37">
        <f>'01克明'!$D$14</f>
        <v>0</v>
      </c>
      <c r="P19" s="37">
        <f>'01克明'!$E$14</f>
        <v>0</v>
      </c>
      <c r="Q19" s="37">
        <f>'01克明'!$D$15</f>
        <v>0</v>
      </c>
      <c r="R19" s="37">
        <f>'01克明'!$E$15</f>
        <v>0</v>
      </c>
      <c r="S19" s="37">
        <f>'01克明'!$D$16</f>
        <v>0</v>
      </c>
      <c r="T19" s="37">
        <f>'01克明'!$E$16</f>
        <v>0</v>
      </c>
      <c r="U19" s="37">
        <f>'01克明'!$D$17</f>
        <v>0</v>
      </c>
      <c r="V19" s="37">
        <f>'01克明'!$E$17</f>
        <v>0</v>
      </c>
      <c r="W19" s="37">
        <f>'01克明'!$D$18</f>
        <v>0</v>
      </c>
      <c r="X19" s="38">
        <f>'01克明'!$E$18</f>
        <v>0</v>
      </c>
    </row>
    <row r="20" spans="2:24">
      <c r="B20" s="36">
        <v>17</v>
      </c>
      <c r="C20" s="37" t="s">
        <v>24</v>
      </c>
      <c r="D20" s="37" t="s">
        <v>49</v>
      </c>
      <c r="E20" s="37" t="str">
        <f>'01克明'!$D$9</f>
        <v>雨の日の場所</v>
      </c>
      <c r="F20" s="37" t="str">
        <f>'01克明'!$E$9</f>
        <v>雨の日は、運動場ではなく多目的室で行います。</v>
      </c>
      <c r="G20" s="37" t="str">
        <f>'01克明'!$D$10</f>
        <v>屋内での過ごし方</v>
      </c>
      <c r="H20" s="37" t="str">
        <f>'01克明'!$E$10</f>
        <v>ボードゲームやトランプ、折り紙、読書などの室内遊びができます。</v>
      </c>
      <c r="I20" s="37" t="str">
        <f>'01克明'!$D$11</f>
        <v>授業後から参加まで</v>
      </c>
      <c r="J20" s="37" t="str">
        <f>'01克明'!$E$11</f>
        <v>授業後、そのまま参加できます。</v>
      </c>
      <c r="K20" s="37">
        <f>'01克明'!$D$12</f>
        <v>0</v>
      </c>
      <c r="L20" s="37" t="str">
        <f>'01克明'!$E$12</f>
        <v>授業が早く終わるときは一度お家に帰ってから参加しましょう。</v>
      </c>
      <c r="M20" s="37" t="str">
        <f>'01克明'!$D$13</f>
        <v>屋外での過ごし方</v>
      </c>
      <c r="N20" s="37" t="str">
        <f>'01克明'!$E$13</f>
        <v>「遊具でおにごっこやボール遊びをしない」「危険な遊びをしない」などのルールを守り、ゆずりあって、安全に遊びましょう。</v>
      </c>
      <c r="O20" s="37">
        <f>'01克明'!$D$14</f>
        <v>0</v>
      </c>
      <c r="P20" s="37">
        <f>'01克明'!$E$14</f>
        <v>0</v>
      </c>
      <c r="Q20" s="37">
        <f>'01克明'!$D$15</f>
        <v>0</v>
      </c>
      <c r="R20" s="37">
        <f>'01克明'!$E$15</f>
        <v>0</v>
      </c>
      <c r="S20" s="37">
        <f>'01克明'!$D$16</f>
        <v>0</v>
      </c>
      <c r="T20" s="37">
        <f>'01克明'!$E$16</f>
        <v>0</v>
      </c>
      <c r="U20" s="37">
        <f>'01克明'!$D$17</f>
        <v>0</v>
      </c>
      <c r="V20" s="37">
        <f>'01克明'!$E$17</f>
        <v>0</v>
      </c>
      <c r="W20" s="37">
        <f>'01克明'!$D$18</f>
        <v>0</v>
      </c>
      <c r="X20" s="38">
        <f>'01克明'!$E$18</f>
        <v>0</v>
      </c>
    </row>
    <row r="21" spans="2:24">
      <c r="B21" s="36">
        <v>20</v>
      </c>
      <c r="C21" s="37" t="s">
        <v>25</v>
      </c>
      <c r="D21" s="37" t="s">
        <v>50</v>
      </c>
      <c r="E21" s="37" t="str">
        <f>'01克明'!$D$9</f>
        <v>雨の日の場所</v>
      </c>
      <c r="F21" s="37" t="str">
        <f>'01克明'!$E$9</f>
        <v>雨の日は、運動場ではなく多目的室で行います。</v>
      </c>
      <c r="G21" s="37" t="str">
        <f>'01克明'!$D$10</f>
        <v>屋内での過ごし方</v>
      </c>
      <c r="H21" s="37" t="str">
        <f>'01克明'!$E$10</f>
        <v>ボードゲームやトランプ、折り紙、読書などの室内遊びができます。</v>
      </c>
      <c r="I21" s="37" t="str">
        <f>'01克明'!$D$11</f>
        <v>授業後から参加まで</v>
      </c>
      <c r="J21" s="37" t="str">
        <f>'01克明'!$E$11</f>
        <v>授業後、そのまま参加できます。</v>
      </c>
      <c r="K21" s="37">
        <f>'01克明'!$D$12</f>
        <v>0</v>
      </c>
      <c r="L21" s="37" t="str">
        <f>'01克明'!$E$12</f>
        <v>授業が早く終わるときは一度お家に帰ってから参加しましょう。</v>
      </c>
      <c r="M21" s="37" t="str">
        <f>'01克明'!$D$13</f>
        <v>屋外での過ごし方</v>
      </c>
      <c r="N21" s="37" t="str">
        <f>'01克明'!$E$13</f>
        <v>「遊具でおにごっこやボール遊びをしない」「危険な遊びをしない」などのルールを守り、ゆずりあって、安全に遊びましょう。</v>
      </c>
      <c r="O21" s="37">
        <f>'01克明'!$D$14</f>
        <v>0</v>
      </c>
      <c r="P21" s="37">
        <f>'01克明'!$E$14</f>
        <v>0</v>
      </c>
      <c r="Q21" s="37">
        <f>'01克明'!$D$15</f>
        <v>0</v>
      </c>
      <c r="R21" s="37">
        <f>'01克明'!$E$15</f>
        <v>0</v>
      </c>
      <c r="S21" s="37">
        <f>'01克明'!$D$16</f>
        <v>0</v>
      </c>
      <c r="T21" s="37">
        <f>'01克明'!$E$16</f>
        <v>0</v>
      </c>
      <c r="U21" s="37">
        <f>'01克明'!$D$17</f>
        <v>0</v>
      </c>
      <c r="V21" s="37">
        <f>'01克明'!$E$17</f>
        <v>0</v>
      </c>
      <c r="W21" s="37">
        <f>'01克明'!$D$18</f>
        <v>0</v>
      </c>
      <c r="X21" s="38">
        <f>'01克明'!$E$18</f>
        <v>0</v>
      </c>
    </row>
    <row r="22" spans="2:24">
      <c r="B22" s="26">
        <v>21</v>
      </c>
      <c r="C22" t="s">
        <v>26</v>
      </c>
      <c r="D22" s="39" t="s">
        <v>182</v>
      </c>
      <c r="E22" t="str">
        <f>'21北丘'!$D$9</f>
        <v>雨の日の場所</v>
      </c>
      <c r="F22" t="str">
        <f>'21北丘'!$E$9</f>
        <v>雨の日は、運動場ではなく体育館で行います。</v>
      </c>
      <c r="G22" t="str">
        <f>'21北丘'!$D$10</f>
        <v>屋内での過ごし方</v>
      </c>
      <c r="H22" t="str">
        <f>'21北丘'!$E$10</f>
        <v>ボードゲームやトランプ、折り紙、読書などの室内遊びができます。</v>
      </c>
      <c r="I22" t="str">
        <f>'21北丘'!$D$11</f>
        <v>授業後から参加まで</v>
      </c>
      <c r="J22" t="str">
        <f>'21北丘'!$E$11</f>
        <v>お家に帰ってから参加しましょう。</v>
      </c>
      <c r="K22" t="str">
        <f>'21北丘'!$D$12</f>
        <v>行き帰り</v>
      </c>
      <c r="L22" t="str">
        <f>'21北丘'!$E$12</f>
        <v>安全に気をつけましょう。</v>
      </c>
      <c r="M22">
        <f>'21北丘'!$D$13</f>
        <v>0</v>
      </c>
      <c r="N22">
        <f>'21北丘'!$E$13</f>
        <v>0</v>
      </c>
      <c r="O22">
        <f>'21北丘'!$D$14</f>
        <v>0</v>
      </c>
      <c r="P22">
        <f>'21北丘'!$E$14</f>
        <v>0</v>
      </c>
      <c r="Q22">
        <f>'21北丘'!$D$15</f>
        <v>0</v>
      </c>
      <c r="R22">
        <f>'21北丘'!$E$15</f>
        <v>0</v>
      </c>
      <c r="S22">
        <f>'21北丘'!$D$16</f>
        <v>0</v>
      </c>
      <c r="T22">
        <f>'21北丘'!$E$16</f>
        <v>0</v>
      </c>
      <c r="U22">
        <f>'21北丘'!$D$17</f>
        <v>0</v>
      </c>
      <c r="V22">
        <f>'21北丘'!$E$17</f>
        <v>0</v>
      </c>
      <c r="W22">
        <f>'21北丘'!$D$18</f>
        <v>0</v>
      </c>
      <c r="X22" s="27">
        <f>'21北丘'!$E$18</f>
        <v>0</v>
      </c>
    </row>
    <row r="23" spans="2:24">
      <c r="B23" s="26">
        <v>22</v>
      </c>
      <c r="C23" t="s">
        <v>27</v>
      </c>
      <c r="D23" s="39" t="s">
        <v>183</v>
      </c>
      <c r="E23" t="str">
        <f>'22東丘'!$D$9</f>
        <v>雨の日の場所</v>
      </c>
      <c r="F23" t="str">
        <f>'22東丘'!$E$9</f>
        <v>雨の日は、運動場ではなく体育館で行います。</v>
      </c>
      <c r="G23" t="str">
        <f>'22東丘'!$D$10</f>
        <v>屋内での過ごし方</v>
      </c>
      <c r="H23" t="str">
        <f>'22東丘'!$E$10</f>
        <v>ボードゲームやトランプ、折り紙、読書などの室内遊びができます。</v>
      </c>
      <c r="I23" t="str">
        <f>'22東丘'!$D$11</f>
        <v>授業後から参加まで</v>
      </c>
      <c r="J23" t="str">
        <f>'22東丘'!$E$11</f>
        <v>お家に帰ってから参加しましょう。</v>
      </c>
      <c r="K23" t="str">
        <f>'22東丘'!$D$12</f>
        <v>行き帰り</v>
      </c>
      <c r="L23" t="str">
        <f>'22東丘'!$E$12</f>
        <v>安全に気をつけましょう。</v>
      </c>
      <c r="M23">
        <f>'22東丘'!$D$13</f>
        <v>0</v>
      </c>
      <c r="N23">
        <f>'22東丘'!$E$13</f>
        <v>0</v>
      </c>
      <c r="O23">
        <f>'22東丘'!$D$14</f>
        <v>0</v>
      </c>
      <c r="P23">
        <f>'22東丘'!$E$14</f>
        <v>0</v>
      </c>
      <c r="Q23">
        <f>'22東丘'!$D$15</f>
        <v>0</v>
      </c>
      <c r="R23">
        <f>'22東丘'!$E$15</f>
        <v>0</v>
      </c>
      <c r="S23">
        <f>'22東丘'!$D$16</f>
        <v>0</v>
      </c>
      <c r="T23">
        <f>'22東丘'!$E$16</f>
        <v>0</v>
      </c>
      <c r="U23">
        <f>'22東丘'!$D$17</f>
        <v>0</v>
      </c>
      <c r="V23">
        <f>'22東丘'!$E$17</f>
        <v>0</v>
      </c>
      <c r="W23">
        <f>'22東丘'!$D$18</f>
        <v>0</v>
      </c>
      <c r="X23" s="27">
        <f>'22東丘'!$E$18</f>
        <v>0</v>
      </c>
    </row>
    <row r="24" spans="2:24">
      <c r="B24" s="26">
        <v>23</v>
      </c>
      <c r="C24" t="s">
        <v>28</v>
      </c>
      <c r="D24" s="39" t="s">
        <v>184</v>
      </c>
      <c r="E24" t="str">
        <f>'23東豊中'!$D$9</f>
        <v>雨の日の場所</v>
      </c>
      <c r="F24" t="str">
        <f>'23東豊中'!$E$9</f>
        <v>雨の日は、運動場ではなく体育館で行います。</v>
      </c>
      <c r="G24" t="str">
        <f>'23東豊中'!$D$10</f>
        <v>屋内での過ごし方</v>
      </c>
      <c r="H24" t="str">
        <f>'23東豊中'!$E$10</f>
        <v>ボードゲームやトランプ、折り紙、読書などの室内遊びができます。</v>
      </c>
      <c r="I24" t="str">
        <f>'23東豊中'!$D$11</f>
        <v>授業後から参加まで</v>
      </c>
      <c r="J24" t="str">
        <f>'23東豊中'!$E$11</f>
        <v>お家に帰ってから参加しましょう。</v>
      </c>
      <c r="K24" t="str">
        <f>'23東豊中'!$D$12</f>
        <v>行き帰り</v>
      </c>
      <c r="L24" t="str">
        <f>'23東豊中'!$E$12</f>
        <v>安全に気をつけましょう。</v>
      </c>
      <c r="M24">
        <f>'23東豊中'!$D$13</f>
        <v>0</v>
      </c>
      <c r="N24">
        <f>'23東豊中'!$E$13</f>
        <v>0</v>
      </c>
      <c r="O24">
        <f>'23東豊中'!$D$14</f>
        <v>0</v>
      </c>
      <c r="P24">
        <f>'23東豊中'!$E$14</f>
        <v>0</v>
      </c>
      <c r="Q24">
        <f>'23東豊中'!$D$15</f>
        <v>0</v>
      </c>
      <c r="R24">
        <f>'23東豊中'!$E$15</f>
        <v>0</v>
      </c>
      <c r="S24">
        <f>'23東豊中'!$D$16</f>
        <v>0</v>
      </c>
      <c r="T24">
        <f>'23東豊中'!$E$16</f>
        <v>0</v>
      </c>
      <c r="U24">
        <f>'23東豊中'!$D$17</f>
        <v>0</v>
      </c>
      <c r="V24">
        <f>'23東豊中'!$E$17</f>
        <v>0</v>
      </c>
      <c r="W24">
        <f>'23東豊中'!$D$18</f>
        <v>0</v>
      </c>
      <c r="X24" s="27">
        <f>'23東豊中'!$E$18</f>
        <v>0</v>
      </c>
    </row>
    <row r="25" spans="2:24">
      <c r="B25" s="26">
        <v>24</v>
      </c>
      <c r="C25" t="s">
        <v>29</v>
      </c>
      <c r="D25" s="39" t="s">
        <v>185</v>
      </c>
      <c r="E25" t="str">
        <f>'24豊島西'!$D$9</f>
        <v>雨の日の場所</v>
      </c>
      <c r="F25" t="str">
        <f>'24豊島西'!$E$9</f>
        <v>雨の日は、運動場ではなく体育館で行います。</v>
      </c>
      <c r="G25" t="str">
        <f>'24豊島西'!$D$10</f>
        <v>屋内での過ごし方</v>
      </c>
      <c r="H25" t="str">
        <f>'24豊島西'!$E$10</f>
        <v>ボードゲームやトランプ、折り紙、読書などの室内遊びができます。</v>
      </c>
      <c r="I25" t="str">
        <f>'24豊島西'!$D$11</f>
        <v>授業後から参加まで</v>
      </c>
      <c r="J25" t="str">
        <f>'24豊島西'!$E$11</f>
        <v>●月・火・木・金曜日の放課後</v>
      </c>
      <c r="K25">
        <f>'24豊島西'!$D$12</f>
        <v>0</v>
      </c>
      <c r="L25" t="str">
        <f>'24豊島西'!$E$12</f>
        <v>5時間目までの学年は、一度帰って15時15分に登校して参加してください。</v>
      </c>
      <c r="M25">
        <f>'24豊島西'!$D$13</f>
        <v>0</v>
      </c>
      <c r="N25" t="str">
        <f>'24豊島西'!$E$13</f>
        <v>（火・木に地域子ども教室学習会に参加した場合は、そのまま参加できます。）</v>
      </c>
      <c r="O25">
        <f>'24豊島西'!$D$14</f>
        <v>0</v>
      </c>
      <c r="P25" t="str">
        <f>'24豊島西'!$E$14</f>
        <v>●水曜日の放課後</v>
      </c>
      <c r="Q25">
        <f>'24豊島西'!$D$15</f>
        <v>0</v>
      </c>
      <c r="R25" t="str">
        <f>'24豊島西'!$E$15</f>
        <v>授業後、そのまま参加できます。</v>
      </c>
      <c r="S25">
        <f>'24豊島西'!$D$16</f>
        <v>0</v>
      </c>
      <c r="T25" t="str">
        <f>'24豊島西'!$E$16</f>
        <v>短縮授業のときなど5時間目までない日は、一度お家に帰ってから参加しましょう。</v>
      </c>
      <c r="U25">
        <f>'24豊島西'!$D$17</f>
        <v>0</v>
      </c>
      <c r="V25" t="str">
        <f>'24豊島西'!$E$17</f>
        <v>※学校行事等で中止もしくは一度帰ってから参加になる場合があります。</v>
      </c>
      <c r="W25">
        <f>'24豊島西'!$D$18</f>
        <v>0</v>
      </c>
      <c r="X25" s="27">
        <f>'24豊島西'!$E$18</f>
        <v>0</v>
      </c>
    </row>
    <row r="26" spans="2:24">
      <c r="B26" s="26">
        <v>25</v>
      </c>
      <c r="C26" t="s">
        <v>30</v>
      </c>
      <c r="D26" s="39" t="s">
        <v>186</v>
      </c>
      <c r="E26" t="str">
        <f>'25西丘'!$D$9</f>
        <v>雨の日の場所</v>
      </c>
      <c r="F26" t="str">
        <f>'25西丘'!$E$9</f>
        <v>雨の日は、運動場ではなく多目的室で行います。</v>
      </c>
      <c r="G26" t="str">
        <f>'25西丘'!$D$10</f>
        <v>屋内での過ごし方</v>
      </c>
      <c r="H26" t="str">
        <f>'25西丘'!$E$10</f>
        <v>ボードゲームやトランプ、折り紙、読書などの室内遊びができます。</v>
      </c>
      <c r="I26" t="str">
        <f>'25西丘'!$D$11</f>
        <v>授業後から参加まで</v>
      </c>
      <c r="J26" t="str">
        <f>'25西丘'!$E$11</f>
        <v>●月・火・木・金曜日の放課後</v>
      </c>
      <c r="K26">
        <f>'25西丘'!$D$12</f>
        <v>0</v>
      </c>
      <c r="L26" t="str">
        <f>'25西丘'!$E$12</f>
        <v>5時間目までの学年は、一度帰って15時15分に登校して参加してください。</v>
      </c>
      <c r="M26">
        <f>'25西丘'!$D$13</f>
        <v>0</v>
      </c>
      <c r="N26" t="str">
        <f>'25西丘'!$E$13</f>
        <v>短縮授業(4時間授業)のときは一度お家に帰ってから参加しましょう。</v>
      </c>
      <c r="O26">
        <f>'25西丘'!$D$14</f>
        <v>0</v>
      </c>
      <c r="P26" t="str">
        <f>'25西丘'!$E$14</f>
        <v>●水曜日の放課後</v>
      </c>
      <c r="Q26">
        <f>'25西丘'!$D$15</f>
        <v>0</v>
      </c>
      <c r="R26" t="str">
        <f>'25西丘'!$E$15</f>
        <v>委員会・クラブ活動のない学年は、一度帰って14時15分に登校して参加してください。</v>
      </c>
      <c r="S26">
        <f>'25西丘'!$D$16</f>
        <v>0</v>
      </c>
      <c r="T26" t="str">
        <f>'25西丘'!$E$16</f>
        <v>短縮授業(4時間授業)のときは一度お家に帰ってから参加しましょう。</v>
      </c>
      <c r="U26">
        <f>'25西丘'!$D$17</f>
        <v>0</v>
      </c>
      <c r="V26">
        <f>'25西丘'!$E$17</f>
        <v>0</v>
      </c>
      <c r="W26">
        <f>'25西丘'!$D$18</f>
        <v>0</v>
      </c>
      <c r="X26" s="27">
        <f>'25西丘'!$E$18</f>
        <v>0</v>
      </c>
    </row>
    <row r="27" spans="2:24">
      <c r="B27" s="26">
        <v>26</v>
      </c>
      <c r="C27" t="s">
        <v>31</v>
      </c>
      <c r="D27" s="39" t="s">
        <v>187</v>
      </c>
      <c r="E27" t="str">
        <f>'26高川'!$D$9</f>
        <v>雨の日の場所</v>
      </c>
      <c r="F27" t="str">
        <f>'26高川'!$E$9</f>
        <v>雨の日は、運動場ではなく体育館で行います。</v>
      </c>
      <c r="G27" t="str">
        <f>'26高川'!$D$10</f>
        <v>屋内での過ごし方</v>
      </c>
      <c r="H27" t="str">
        <f>'26高川'!$E$10</f>
        <v>ボードゲームやトランプ、折り紙、読書などの室内遊びができます。</v>
      </c>
      <c r="I27" t="str">
        <f>'26高川'!$D$11</f>
        <v>授業後から参加まで</v>
      </c>
      <c r="J27" t="str">
        <f>'26高川'!$E$11</f>
        <v>授業後、そのまま参加できます。</v>
      </c>
      <c r="K27">
        <f>'26高川'!$D$12</f>
        <v>0</v>
      </c>
      <c r="L27" t="str">
        <f>'26高川'!$E$12</f>
        <v>短縮授業のときは一度お家に帰ってから参加しましょう。</v>
      </c>
      <c r="M27" t="str">
        <f>'26高川'!$D$13</f>
        <v>行き帰り</v>
      </c>
      <c r="N27" t="str">
        <f>'26高川'!$E$13</f>
        <v>安全に気をつけましょう。</v>
      </c>
      <c r="O27">
        <f>'26高川'!$D$14</f>
        <v>0</v>
      </c>
      <c r="P27">
        <f>'26高川'!$E$14</f>
        <v>0</v>
      </c>
      <c r="Q27">
        <f>'26高川'!$D$15</f>
        <v>0</v>
      </c>
      <c r="R27">
        <f>'26高川'!$E$15</f>
        <v>0</v>
      </c>
      <c r="S27">
        <f>'26高川'!$D$16</f>
        <v>0</v>
      </c>
      <c r="T27">
        <f>'26高川'!$E$16</f>
        <v>0</v>
      </c>
      <c r="U27">
        <f>'26高川'!$D$17</f>
        <v>0</v>
      </c>
      <c r="V27">
        <f>'26高川'!$E$17</f>
        <v>0</v>
      </c>
      <c r="W27">
        <f>'26高川'!$D$18</f>
        <v>0</v>
      </c>
      <c r="X27" s="27">
        <f>'26高川'!$E$18</f>
        <v>0</v>
      </c>
    </row>
    <row r="28" spans="2:24">
      <c r="B28" s="26">
        <v>27</v>
      </c>
      <c r="C28" t="s">
        <v>32</v>
      </c>
      <c r="D28" s="39" t="s">
        <v>188</v>
      </c>
      <c r="E28" t="str">
        <f>'27刀根山'!$D$9</f>
        <v>雨の日の場所</v>
      </c>
      <c r="F28" t="str">
        <f>'27刀根山'!$E$9</f>
        <v>雨の日は、運動場ではなく多目的室（水曜日のみ体育館）で行います。</v>
      </c>
      <c r="G28" t="str">
        <f>'27刀根山'!$D$10</f>
        <v>屋内での過ごし方</v>
      </c>
      <c r="H28" t="str">
        <f>'27刀根山'!$E$10</f>
        <v>ボードゲームやトランプ、折り紙、読書などの室内遊びができます。</v>
      </c>
      <c r="I28" t="str">
        <f>'27刀根山'!$D$11</f>
        <v>授業後から参加まで</v>
      </c>
      <c r="J28" t="str">
        <f>'27刀根山'!$E$11</f>
        <v>授業後、そのまま参加できます。</v>
      </c>
      <c r="K28">
        <f>'27刀根山'!$D$12</f>
        <v>0</v>
      </c>
      <c r="L28" t="str">
        <f>'27刀根山'!$E$12</f>
        <v>授業が早く終わるときは一旦帰ってから参加しましょう。</v>
      </c>
      <c r="M28" t="str">
        <f>'27刀根山'!$D$13</f>
        <v>行き帰り</v>
      </c>
      <c r="N28" t="str">
        <f>'27刀根山'!$E$13</f>
        <v>安全に気をつけましょう。</v>
      </c>
      <c r="O28">
        <f>'27刀根山'!$D$14</f>
        <v>0</v>
      </c>
      <c r="P28">
        <f>'27刀根山'!$E$14</f>
        <v>0</v>
      </c>
      <c r="Q28">
        <f>'27刀根山'!$D$15</f>
        <v>0</v>
      </c>
      <c r="R28">
        <f>'27刀根山'!$E$15</f>
        <v>0</v>
      </c>
      <c r="S28">
        <f>'27刀根山'!$D$16</f>
        <v>0</v>
      </c>
      <c r="T28">
        <f>'27刀根山'!$E$16</f>
        <v>0</v>
      </c>
      <c r="U28">
        <f>'27刀根山'!$D$17</f>
        <v>0</v>
      </c>
      <c r="V28">
        <f>'27刀根山'!$E$17</f>
        <v>0</v>
      </c>
      <c r="W28">
        <f>'27刀根山'!$D$18</f>
        <v>0</v>
      </c>
      <c r="X28" s="27">
        <f>'27刀根山'!$E$18</f>
        <v>0</v>
      </c>
    </row>
    <row r="29" spans="2:24">
      <c r="B29" s="26">
        <v>28</v>
      </c>
      <c r="C29" t="s">
        <v>33</v>
      </c>
      <c r="D29" s="39" t="s">
        <v>189</v>
      </c>
      <c r="E29" t="str">
        <f>'28南丘'!$D$9</f>
        <v>雨の日の場所</v>
      </c>
      <c r="F29" t="str">
        <f>'28南丘'!$E$9</f>
        <v>雨の日は、運動場ではなく体育館で行います。</v>
      </c>
      <c r="G29" t="str">
        <f>'28南丘'!$D$10</f>
        <v>屋内での過ごし方</v>
      </c>
      <c r="H29" t="str">
        <f>'28南丘'!$E$10</f>
        <v>ボードゲームやトランプ、折り紙、読書などの室内遊びができます。</v>
      </c>
      <c r="I29" t="str">
        <f>'28南丘'!$D$11</f>
        <v>授業後から参加まで</v>
      </c>
      <c r="J29" t="str">
        <f>'28南丘'!$E$11</f>
        <v>お家に帰ってから参加しましょう。</v>
      </c>
      <c r="K29" t="str">
        <f>'28南丘'!$D$12</f>
        <v>行き帰り</v>
      </c>
      <c r="L29" t="str">
        <f>'28南丘'!$E$12</f>
        <v>安全に気をつけましょう。</v>
      </c>
      <c r="M29">
        <f>'28南丘'!$D$13</f>
        <v>0</v>
      </c>
      <c r="N29" t="str">
        <f>'28南丘'!$E$13</f>
        <v>自転車では来てはいけません。</v>
      </c>
      <c r="O29">
        <f>'28南丘'!$D$14</f>
        <v>0</v>
      </c>
      <c r="P29">
        <f>'28南丘'!$E$14</f>
        <v>0</v>
      </c>
      <c r="Q29">
        <f>'28南丘'!$D$15</f>
        <v>0</v>
      </c>
      <c r="R29">
        <f>'28南丘'!$E$15</f>
        <v>0</v>
      </c>
      <c r="S29">
        <f>'28南丘'!$D$16</f>
        <v>0</v>
      </c>
      <c r="T29">
        <f>'28南丘'!$E$16</f>
        <v>0</v>
      </c>
      <c r="U29">
        <f>'28南丘'!$D$17</f>
        <v>0</v>
      </c>
      <c r="V29">
        <f>'28南丘'!$E$17</f>
        <v>0</v>
      </c>
      <c r="W29">
        <f>'28南丘'!$D$18</f>
        <v>0</v>
      </c>
      <c r="X29" s="27">
        <f>'28南丘'!$E$18</f>
        <v>0</v>
      </c>
    </row>
    <row r="30" spans="2:24">
      <c r="B30" s="26">
        <v>29</v>
      </c>
      <c r="C30" t="s">
        <v>34</v>
      </c>
      <c r="D30" s="39" t="s">
        <v>190</v>
      </c>
      <c r="E30" t="str">
        <f>'29豊島北'!$D$9</f>
        <v>雨の日の場所</v>
      </c>
      <c r="F30" t="str">
        <f>'29豊島北'!$E$9</f>
        <v>雨の日は、運動場ではなく多目的室で行います。</v>
      </c>
      <c r="G30" t="str">
        <f>'29豊島北'!$D$10</f>
        <v>屋内での過ごし方</v>
      </c>
      <c r="H30" t="str">
        <f>'29豊島北'!$E$10</f>
        <v>ボードゲームやトランプ、折り紙、読書などの室内遊びができます。</v>
      </c>
      <c r="I30" t="str">
        <f>'29豊島北'!$D$11</f>
        <v>授業後から参加まで</v>
      </c>
      <c r="J30" t="str">
        <f>'29豊島北'!$E$11</f>
        <v>お家に帰ってから参加しましょう。</v>
      </c>
      <c r="K30" t="str">
        <f>'29豊島北'!$D$12</f>
        <v>行き帰り</v>
      </c>
      <c r="L30" t="str">
        <f>'29豊島北'!$E$12</f>
        <v>安全に気をつけましょう。</v>
      </c>
      <c r="M30">
        <f>'29豊島北'!$D$13</f>
        <v>0</v>
      </c>
      <c r="N30" t="str">
        <f>'29豊島北'!$E$13</f>
        <v>水筒を持ってきましょう。</v>
      </c>
      <c r="O30">
        <f>'29豊島北'!$D$14</f>
        <v>0</v>
      </c>
      <c r="P30" t="str">
        <f>'29豊島北'!$E$14</f>
        <v>暑い季節には帽子をかぶってきましょう。</v>
      </c>
      <c r="Q30">
        <f>'29豊島北'!$D$15</f>
        <v>0</v>
      </c>
      <c r="R30" t="str">
        <f>'29豊島北'!$E$15</f>
        <v>ゲーム・タブレットなど必要のないものは持ってきません。</v>
      </c>
      <c r="S30">
        <f>'29豊島北'!$D$16</f>
        <v>0</v>
      </c>
      <c r="T30">
        <f>'29豊島北'!$E$16</f>
        <v>0</v>
      </c>
      <c r="U30">
        <f>'29豊島北'!$D$17</f>
        <v>0</v>
      </c>
      <c r="V30">
        <f>'29豊島北'!$E$17</f>
        <v>0</v>
      </c>
      <c r="W30">
        <f>'29豊島北'!$D$18</f>
        <v>0</v>
      </c>
      <c r="X30" s="27">
        <f>'29豊島北'!$E$18</f>
        <v>0</v>
      </c>
    </row>
    <row r="31" spans="2:24">
      <c r="B31" s="26">
        <v>30</v>
      </c>
      <c r="C31" t="s">
        <v>35</v>
      </c>
      <c r="D31" s="39" t="s">
        <v>191</v>
      </c>
      <c r="E31" t="str">
        <f>'30泉丘'!$D$9</f>
        <v>雨の日の場所</v>
      </c>
      <c r="F31" t="str">
        <f>'30泉丘'!$E$9</f>
        <v>雨の日は、運動場ではなく体育館で行います。</v>
      </c>
      <c r="G31" t="str">
        <f>'30泉丘'!$D$10</f>
        <v>屋内での過ごし方</v>
      </c>
      <c r="H31" t="str">
        <f>'30泉丘'!$E$10</f>
        <v>ボードゲームやトランプ、折り紙、読書などの室内遊びができます。</v>
      </c>
      <c r="I31" t="str">
        <f>'30泉丘'!$D$11</f>
        <v>授業後から参加まで</v>
      </c>
      <c r="J31" t="str">
        <f>'30泉丘'!$E$11</f>
        <v>●月・火・木・金曜日の放課後</v>
      </c>
      <c r="K31">
        <f>'30泉丘'!$D$12</f>
        <v>0</v>
      </c>
      <c r="L31" t="str">
        <f>'30泉丘'!$E$12</f>
        <v>5時間目までの学年は、一度帰って15時15分に登校して参加してください。</v>
      </c>
      <c r="M31">
        <f>'30泉丘'!$D$13</f>
        <v>0</v>
      </c>
      <c r="N31" t="str">
        <f>'30泉丘'!$E$13</f>
        <v>●水曜日の放課後</v>
      </c>
      <c r="O31">
        <f>'30泉丘'!$D$14</f>
        <v>0</v>
      </c>
      <c r="P31" t="str">
        <f>'30泉丘'!$E$14</f>
        <v>授業後、そのまま参加できます。</v>
      </c>
      <c r="Q31">
        <f>'30泉丘'!$D$15</f>
        <v>0</v>
      </c>
      <c r="R31" t="str">
        <f>'30泉丘'!$E$15</f>
        <v>短縮授業のときは一度お家に帰ってから参加しましょう。</v>
      </c>
      <c r="S31">
        <f>'30泉丘'!$D$16</f>
        <v>0</v>
      </c>
      <c r="T31">
        <f>'30泉丘'!$E$16</f>
        <v>0</v>
      </c>
      <c r="U31">
        <f>'30泉丘'!$D$17</f>
        <v>0</v>
      </c>
      <c r="V31">
        <f>'30泉丘'!$E$17</f>
        <v>0</v>
      </c>
      <c r="W31">
        <f>'30泉丘'!$D$18</f>
        <v>0</v>
      </c>
      <c r="X31" s="27">
        <f>'30泉丘'!$E$18</f>
        <v>0</v>
      </c>
    </row>
    <row r="32" spans="2:24">
      <c r="B32" s="26">
        <v>31</v>
      </c>
      <c r="C32" t="s">
        <v>36</v>
      </c>
      <c r="D32" s="39" t="s">
        <v>192</v>
      </c>
      <c r="E32" t="str">
        <f>'31少路'!$D$9</f>
        <v>雨の日の場所</v>
      </c>
      <c r="F32" t="str">
        <f>'31少路'!$E$9</f>
        <v>雨の日は、運動場ではなく多目的室で行います。</v>
      </c>
      <c r="G32" t="str">
        <f>'31少路'!$D$10</f>
        <v>屋内での過ごし方</v>
      </c>
      <c r="H32" t="str">
        <f>'31少路'!$E$10</f>
        <v>ボードゲームやトランプ、折り紙、読書などの室内遊びができます。</v>
      </c>
      <c r="I32" t="str">
        <f>'31少路'!$D$11</f>
        <v>授業後から参加まで</v>
      </c>
      <c r="J32" t="str">
        <f>'31少路'!$E$11</f>
        <v>●月・火・木・金曜日の放課後</v>
      </c>
      <c r="K32">
        <f>'31少路'!$D$12</f>
        <v>0</v>
      </c>
      <c r="L32" t="str">
        <f>'31少路'!$E$12</f>
        <v>5時間目までの学年は、一度帰って15時15分に登校して参加してください。</v>
      </c>
      <c r="M32">
        <f>'31少路'!$D$13</f>
        <v>0</v>
      </c>
      <c r="N32" t="str">
        <f>'31少路'!$E$13</f>
        <v>●水曜日の放課後</v>
      </c>
      <c r="O32">
        <f>'31少路'!$D$14</f>
        <v>0</v>
      </c>
      <c r="P32" t="str">
        <f>'31少路'!$E$14</f>
        <v>委員会・クラブ活動のない学年は、一度帰って14時15分に登校して参加してください。</v>
      </c>
      <c r="Q32">
        <f>'31少路'!$D$15</f>
        <v>0</v>
      </c>
      <c r="R32" t="str">
        <f>'31少路'!$E$15</f>
        <v>短縮授業のときは一度お家に帰ってから参加しましょう。</v>
      </c>
      <c r="S32">
        <f>'31少路'!$D$16</f>
        <v>0</v>
      </c>
      <c r="T32">
        <f>'31少路'!$E$16</f>
        <v>0</v>
      </c>
      <c r="U32">
        <f>'31少路'!$D$17</f>
        <v>0</v>
      </c>
      <c r="V32">
        <f>'31少路'!$E$17</f>
        <v>0</v>
      </c>
      <c r="W32">
        <f>'31少路'!$D$18</f>
        <v>0</v>
      </c>
      <c r="X32" s="27">
        <f>'31少路'!$E$18</f>
        <v>0</v>
      </c>
    </row>
    <row r="33" spans="2:24">
      <c r="B33" s="26">
        <v>32</v>
      </c>
      <c r="C33" t="s">
        <v>37</v>
      </c>
      <c r="D33" s="39" t="s">
        <v>193</v>
      </c>
      <c r="E33" t="str">
        <f>'32野畑'!$D$9</f>
        <v>雨の日の場所</v>
      </c>
      <c r="F33" t="str">
        <f>'32野畑'!$E$9</f>
        <v>雨の日は、運動場ではなく多目的室で行います。</v>
      </c>
      <c r="G33" t="str">
        <f>'32野畑'!$D$10</f>
        <v>屋内での過ごし方</v>
      </c>
      <c r="H33" t="str">
        <f>'32野畑'!$E$10</f>
        <v>ボードゲームやトランプ、折り紙、読書などの室内遊びができます。</v>
      </c>
      <c r="I33" t="str">
        <f>'32野畑'!$D$11</f>
        <v>授業後から参加まで</v>
      </c>
      <c r="J33" t="str">
        <f>'32野畑'!$E$11</f>
        <v>&lt;&lt;1年生・2年生&gt;&gt;</v>
      </c>
      <c r="K33">
        <f>'32野畑'!$D$12</f>
        <v>0</v>
      </c>
      <c r="L33" t="str">
        <f>'32野畑'!$E$12</f>
        <v>一旦帰ってから参加しましょう。</v>
      </c>
      <c r="M33">
        <f>'32野畑'!$D$13</f>
        <v>0</v>
      </c>
      <c r="N33" t="str">
        <f>'32野畑'!$E$13</f>
        <v>&lt;&lt;3年生～6年生&gt;&gt;</v>
      </c>
      <c r="O33">
        <f>'32野畑'!$D$14</f>
        <v>0</v>
      </c>
      <c r="P33" t="str">
        <f>'32野畑'!$E$14</f>
        <v>授業後そのまま参加できます。</v>
      </c>
      <c r="Q33">
        <f>'32野畑'!$D$15</f>
        <v>0</v>
      </c>
      <c r="R33" t="str">
        <f>'32野畑'!$E$15</f>
        <v>短縮授業のときは一度お家に帰りましょう。</v>
      </c>
      <c r="S33" t="str">
        <f>'32野畑'!$D$16</f>
        <v>行き帰り</v>
      </c>
      <c r="T33" t="str">
        <f>'32野畑'!$E$16</f>
        <v>安全に気をつけましょう。</v>
      </c>
      <c r="U33">
        <f>'32野畑'!$D$17</f>
        <v>0</v>
      </c>
      <c r="V33">
        <f>'32野畑'!$E$17</f>
        <v>0</v>
      </c>
      <c r="W33">
        <f>'32野畑'!$D$18</f>
        <v>0</v>
      </c>
      <c r="X33" s="27">
        <f>'32野畑'!$E$18</f>
        <v>0</v>
      </c>
    </row>
    <row r="34" spans="2:24">
      <c r="B34" s="26">
        <v>33</v>
      </c>
      <c r="C34" t="s">
        <v>38</v>
      </c>
      <c r="D34" s="39" t="s">
        <v>194</v>
      </c>
      <c r="E34" t="str">
        <f>'33東豊台'!$D$9</f>
        <v>雨の日の場所</v>
      </c>
      <c r="F34" t="str">
        <f>'33東豊台'!$E$9</f>
        <v>雨の日は、運動場ではなく体育館で行います。</v>
      </c>
      <c r="G34" t="str">
        <f>'33東豊台'!$D$10</f>
        <v>屋内での過ごし方</v>
      </c>
      <c r="H34" t="str">
        <f>'33東豊台'!$E$10</f>
        <v>ボードゲームやトランプ、折り紙、読書などの室内遊びができます。</v>
      </c>
      <c r="I34" t="str">
        <f>'33東豊台'!$D$11</f>
        <v>授業後から参加まで</v>
      </c>
      <c r="J34" t="str">
        <f>'33東豊台'!$E$11</f>
        <v>●月・火・木・金曜日の放課後</v>
      </c>
      <c r="K34">
        <f>'33東豊台'!$D$12</f>
        <v>0</v>
      </c>
      <c r="L34" t="str">
        <f>'33東豊台'!$E$12</f>
        <v>5時間目までの学年は、一度帰って15時15分に登校して参加してください。</v>
      </c>
      <c r="M34">
        <f>'33東豊台'!$D$13</f>
        <v>0</v>
      </c>
      <c r="N34" t="str">
        <f>'33東豊台'!$E$13</f>
        <v>●水曜日の放課後</v>
      </c>
      <c r="O34">
        <f>'33東豊台'!$D$14</f>
        <v>0</v>
      </c>
      <c r="P34" t="str">
        <f>'33東豊台'!$E$14</f>
        <v>授業後、そのまま参加できます。</v>
      </c>
      <c r="Q34">
        <f>'33東豊台'!$D$15</f>
        <v>0</v>
      </c>
      <c r="R34" t="str">
        <f>'33東豊台'!$E$15</f>
        <v>4時間目までの学年は、一度帰って14時15分に登校して参加しましょう。</v>
      </c>
      <c r="S34">
        <f>'33東豊台'!$D$16</f>
        <v>0</v>
      </c>
      <c r="T34" t="str">
        <f>'33東豊台'!$E$16</f>
        <v>短縮授業のときは一度お家に帰ってから参加しましょう。</v>
      </c>
      <c r="U34">
        <f>'33東豊台'!$D$17</f>
        <v>0</v>
      </c>
      <c r="V34">
        <f>'33東豊台'!$E$17</f>
        <v>0</v>
      </c>
      <c r="W34">
        <f>'33東豊台'!$D$18</f>
        <v>0</v>
      </c>
      <c r="X34" s="27">
        <f>'33東豊台'!$E$18</f>
        <v>0</v>
      </c>
    </row>
    <row r="35" spans="2:24">
      <c r="B35" s="26">
        <v>34</v>
      </c>
      <c r="C35" t="s">
        <v>39</v>
      </c>
      <c r="D35" s="39" t="s">
        <v>195</v>
      </c>
      <c r="E35" t="str">
        <f>'34箕輪'!$D$9</f>
        <v>雨の日の場所</v>
      </c>
      <c r="F35" t="str">
        <f>'34箕輪'!$E$9</f>
        <v>雨の日は、運動場ではなく多目的室で行います。</v>
      </c>
      <c r="G35" t="str">
        <f>'34箕輪'!$D$10</f>
        <v>屋内での過ごし方</v>
      </c>
      <c r="H35" t="str">
        <f>'34箕輪'!$E$10</f>
        <v>ボードゲームやトランプ、折り紙、読書などの室内遊びができます。</v>
      </c>
      <c r="I35" t="str">
        <f>'34箕輪'!$D$11</f>
        <v>授業後から参加まで</v>
      </c>
      <c r="J35" t="str">
        <f>'34箕輪'!$E$11</f>
        <v>6時間目までの学年は、授業後、そのまま参加できます。</v>
      </c>
      <c r="K35">
        <f>'34箕輪'!$D$12</f>
        <v>0</v>
      </c>
      <c r="L35" t="str">
        <f>'34箕輪'!$E$12</f>
        <v>5時間目までの学年は、一度帰って15時15分に登校して参加してください。</v>
      </c>
      <c r="M35">
        <f>'34箕輪'!$D$13</f>
        <v>0</v>
      </c>
      <c r="N35" t="str">
        <f>'34箕輪'!$E$13</f>
        <v>●水曜日の放課後</v>
      </c>
      <c r="O35">
        <f>'34箕輪'!$D$14</f>
        <v>0</v>
      </c>
      <c r="P35" t="str">
        <f>'34箕輪'!$E$14</f>
        <v>授業後、そのまま参加できます。</v>
      </c>
      <c r="Q35">
        <f>'34箕輪'!$D$15</f>
        <v>0</v>
      </c>
      <c r="R35" t="str">
        <f>'34箕輪'!$E$15</f>
        <v>短縮授業のときは一度お家に帰りましょう。</v>
      </c>
      <c r="S35" t="str">
        <f>'34箕輪'!$D$16</f>
        <v>行き帰り</v>
      </c>
      <c r="T35" t="str">
        <f>'34箕輪'!$E$16</f>
        <v>安全に気をつけましょう。</v>
      </c>
      <c r="U35">
        <f>'34箕輪'!$D$17</f>
        <v>0</v>
      </c>
      <c r="V35">
        <f>'34箕輪'!$E$17</f>
        <v>0</v>
      </c>
      <c r="W35">
        <f>'34箕輪'!$D$18</f>
        <v>0</v>
      </c>
      <c r="X35" s="27">
        <f>'34箕輪'!$E$18</f>
        <v>0</v>
      </c>
    </row>
    <row r="36" spans="2:24">
      <c r="B36" s="26">
        <v>35</v>
      </c>
      <c r="C36" t="s">
        <v>40</v>
      </c>
      <c r="D36" s="39" t="s">
        <v>196</v>
      </c>
      <c r="E36" t="str">
        <f>'35北条'!$D$9</f>
        <v>雨の日の場所</v>
      </c>
      <c r="F36" t="str">
        <f>'35北条'!$E$9</f>
        <v>雨の日は、運動場ではなく体育館で行います。</v>
      </c>
      <c r="G36" t="str">
        <f>'35北条'!$D$10</f>
        <v>屋内での過ごし方</v>
      </c>
      <c r="H36" t="str">
        <f>'35北条'!$E$10</f>
        <v>ボードゲームやトランプ、折り紙、読書などの室内遊びができます。</v>
      </c>
      <c r="I36" t="str">
        <f>'35北条'!$D$11</f>
        <v>授業後から参加まで</v>
      </c>
      <c r="J36" t="str">
        <f>'35北条'!$E$11</f>
        <v>●月・火・木・金曜日の放課後</v>
      </c>
      <c r="K36">
        <f>'35北条'!$D$12</f>
        <v>0</v>
      </c>
      <c r="L36" t="str">
        <f>'35北条'!$E$12</f>
        <v>5時間目までの学年は、一度帰って15時15分に登校して参加してください。</v>
      </c>
      <c r="M36">
        <f>'35北条'!$D$13</f>
        <v>0</v>
      </c>
      <c r="N36" t="str">
        <f>'35北条'!$E$13</f>
        <v>●水曜日の放課後</v>
      </c>
      <c r="O36">
        <f>'35北条'!$D$14</f>
        <v>0</v>
      </c>
      <c r="P36" t="str">
        <f>'35北条'!$E$14</f>
        <v>授業後、そのまま参加できます。</v>
      </c>
      <c r="Q36">
        <f>'35北条'!$D$15</f>
        <v>0</v>
      </c>
      <c r="R36" t="str">
        <f>'35北条'!$E$15</f>
        <v>短縮授業のときは一度お家に帰ってから参加しましょう。</v>
      </c>
      <c r="S36">
        <f>'35北条'!$D$16</f>
        <v>0</v>
      </c>
      <c r="T36">
        <f>'35北条'!$E$16</f>
        <v>0</v>
      </c>
      <c r="U36">
        <f>'35北条'!$D$17</f>
        <v>0</v>
      </c>
      <c r="V36">
        <f>'35北条'!$E$17</f>
        <v>0</v>
      </c>
      <c r="W36">
        <f>'35北条'!$D$18</f>
        <v>0</v>
      </c>
      <c r="X36" s="27">
        <f>'35北条'!$E$18</f>
        <v>0</v>
      </c>
    </row>
    <row r="37" spans="2:24">
      <c r="B37" s="26">
        <v>36</v>
      </c>
      <c r="C37" t="s">
        <v>41</v>
      </c>
      <c r="D37" s="39" t="s">
        <v>197</v>
      </c>
      <c r="E37" t="str">
        <f>'36寺内'!$D$9</f>
        <v>いきかえり</v>
      </c>
      <c r="F37" t="str">
        <f>'36寺内'!$E$9</f>
        <v>あんぜんに　きをつけましょう。</v>
      </c>
      <c r="G37">
        <f>'36寺内'!$D$10</f>
        <v>0</v>
      </c>
      <c r="H37" t="str">
        <f>'36寺内'!$E$10</f>
        <v>よりみちをせず　かえりましょう。</v>
      </c>
      <c r="I37" t="str">
        <f>'36寺内'!$D$11</f>
        <v>さんか</v>
      </c>
      <c r="J37" t="str">
        <f>'36寺内'!$E$11</f>
        <v>おうちに　かえってから　さんかしましょう。</v>
      </c>
      <c r="K37">
        <f>'36寺内'!$D$12</f>
        <v>0</v>
      </c>
      <c r="L37" t="str">
        <f>'36寺内'!$E$12</f>
        <v>あんぜんに　あそべないとき、みまもりいんの　いうことを　きけないとき、さんかできなくなることが　あります。</v>
      </c>
      <c r="M37" t="str">
        <f>'36寺内'!$D$13</f>
        <v>あめのひ</v>
      </c>
      <c r="N37" t="str">
        <f>'36寺内'!$E$13</f>
        <v>たいいくかんで　おこないます。</v>
      </c>
      <c r="O37">
        <f>'36寺内'!$D$14</f>
        <v>0</v>
      </c>
      <c r="P37" t="str">
        <f>'36寺内'!$E$14</f>
        <v>しつないあそび（ボードゲーム、トランプ、おりがみなど）ができます。</v>
      </c>
      <c r="Q37">
        <f>'36寺内'!$D$15</f>
        <v>0</v>
      </c>
      <c r="R37">
        <f>'36寺内'!$E$15</f>
        <v>0</v>
      </c>
      <c r="S37">
        <f>'36寺内'!$D$16</f>
        <v>0</v>
      </c>
      <c r="T37">
        <f>'36寺内'!$E$16</f>
        <v>0</v>
      </c>
      <c r="U37">
        <f>'36寺内'!$D$17</f>
        <v>0</v>
      </c>
      <c r="V37">
        <f>'36寺内'!$E$17</f>
        <v>0</v>
      </c>
      <c r="W37">
        <f>'36寺内'!$D$18</f>
        <v>0</v>
      </c>
      <c r="X37" s="27" t="str">
        <f>'36寺内'!$E$18</f>
        <v>おうちのひとと　ルールを　かくにんして　さんかしましょう。</v>
      </c>
    </row>
    <row r="38" spans="2:24">
      <c r="B38" s="26">
        <v>37</v>
      </c>
      <c r="C38" t="s">
        <v>42</v>
      </c>
      <c r="D38" s="39" t="s">
        <v>198</v>
      </c>
      <c r="E38" t="str">
        <f>'37緑地'!$D$9</f>
        <v>雨の日の場所</v>
      </c>
      <c r="F38" t="str">
        <f>'37緑地'!$E$9</f>
        <v>雨の日は、運動場ではなく体育館で行います。</v>
      </c>
      <c r="G38" t="str">
        <f>'37緑地'!$D$10</f>
        <v>屋内での過ごし方</v>
      </c>
      <c r="H38" t="str">
        <f>'37緑地'!$E$10</f>
        <v>ボードゲームやトランプ、折り紙、読書などの室内遊びができます。</v>
      </c>
      <c r="I38" t="str">
        <f>'37緑地'!$D$11</f>
        <v>授業後から参加まで</v>
      </c>
      <c r="J38" t="str">
        <f>'37緑地'!$E$11</f>
        <v>短縮授業（4時間授業）のときは一度お家に帰ってから参加しましょう。</v>
      </c>
      <c r="K38">
        <f>'37緑地'!$D$12</f>
        <v>0</v>
      </c>
      <c r="L38" t="str">
        <f>'37緑地'!$E$12</f>
        <v>5時間目までの学年は、一度帰って15時15分に登校して参加しましょう。</v>
      </c>
      <c r="M38" t="str">
        <f>'37緑地'!$D$13</f>
        <v>行き帰り</v>
      </c>
      <c r="N38" t="str">
        <f>'37緑地'!$E$13</f>
        <v>安全に気をつけましょう。</v>
      </c>
      <c r="O38">
        <f>'37緑地'!$D$14</f>
        <v>0</v>
      </c>
      <c r="P38" t="str">
        <f>'37緑地'!$E$14</f>
        <v>出入口は北門を使いましょう。</v>
      </c>
      <c r="Q38">
        <f>'37緑地'!$D$15</f>
        <v>0</v>
      </c>
      <c r="R38">
        <f>'37緑地'!$E$15</f>
        <v>0</v>
      </c>
      <c r="S38">
        <f>'37緑地'!$D$16</f>
        <v>0</v>
      </c>
      <c r="T38">
        <f>'37緑地'!$E$16</f>
        <v>0</v>
      </c>
      <c r="U38">
        <f>'37緑地'!$D$17</f>
        <v>0</v>
      </c>
      <c r="V38">
        <f>'37緑地'!$E$17</f>
        <v>0</v>
      </c>
      <c r="W38">
        <f>'37緑地'!$D$18</f>
        <v>0</v>
      </c>
      <c r="X38" s="27">
        <f>'37緑地'!$E$18</f>
        <v>0</v>
      </c>
    </row>
    <row r="39" spans="2:24">
      <c r="B39" s="26">
        <v>38</v>
      </c>
      <c r="C39" t="s">
        <v>43</v>
      </c>
      <c r="D39" s="39" t="s">
        <v>199</v>
      </c>
      <c r="E39" t="str">
        <f>'38桜井谷東'!$D$9</f>
        <v>雨の日の場所</v>
      </c>
      <c r="F39" t="str">
        <f>'38桜井谷東'!$E$9</f>
        <v>雨の日は、運動場ではなく体育館で行います。</v>
      </c>
      <c r="G39" t="str">
        <f>'38桜井谷東'!$D$10</f>
        <v>屋内での過ごし方</v>
      </c>
      <c r="H39" t="str">
        <f>'38桜井谷東'!$E$10</f>
        <v>ボードゲームやトランプ、折り紙、読書などの室内遊びができます。</v>
      </c>
      <c r="I39" t="str">
        <f>'38桜井谷東'!$D$11</f>
        <v>授業後から参加まで</v>
      </c>
      <c r="J39" t="str">
        <f>'38桜井谷東'!$E$11</f>
        <v>授業後、そのまま参加できます。ただし、</v>
      </c>
      <c r="K39">
        <f>'38桜井谷東'!$D$12</f>
        <v>0</v>
      </c>
      <c r="L39" t="str">
        <f>'38桜井谷東'!$E$12</f>
        <v>●月・火・木・金曜日の放課後</v>
      </c>
      <c r="M39">
        <f>'38桜井谷東'!$D$13</f>
        <v>0</v>
      </c>
      <c r="N39" t="str">
        <f>'38桜井谷東'!$E$13</f>
        <v>5時間目までの学年は、一度帰って15時15分に登校して参加してください。</v>
      </c>
      <c r="O39">
        <f>'38桜井谷東'!$D$14</f>
        <v>0</v>
      </c>
      <c r="P39" t="str">
        <f>'38桜井谷東'!$E$14</f>
        <v>●水曜日の放課後</v>
      </c>
      <c r="Q39">
        <f>'38桜井谷東'!$D$15</f>
        <v>0</v>
      </c>
      <c r="R39" t="str">
        <f>'38桜井谷東'!$E$15</f>
        <v>5時間目がない時は、一度帰って14時15分に登校して参加してください。</v>
      </c>
      <c r="S39">
        <f>'38桜井谷東'!$D$16</f>
        <v>0</v>
      </c>
      <c r="T39">
        <f>'38桜井谷東'!$E$16</f>
        <v>0</v>
      </c>
      <c r="U39">
        <f>'38桜井谷東'!$D$17</f>
        <v>0</v>
      </c>
      <c r="V39">
        <f>'38桜井谷東'!$E$17</f>
        <v>0</v>
      </c>
      <c r="W39">
        <f>'38桜井谷東'!$D$18</f>
        <v>0</v>
      </c>
      <c r="X39" s="27">
        <f>'38桜井谷東'!$E$18</f>
        <v>0</v>
      </c>
    </row>
    <row r="40" spans="2:24">
      <c r="B40" s="26">
        <v>39</v>
      </c>
      <c r="C40" t="s">
        <v>44</v>
      </c>
      <c r="D40" s="39" t="s">
        <v>200</v>
      </c>
      <c r="E40" t="str">
        <f>'39東泉丘'!$D$9</f>
        <v>雨の日の場所</v>
      </c>
      <c r="F40" t="str">
        <f>'39東泉丘'!$E$9</f>
        <v>雨の日は、運動場ではなく体育館で行います。</v>
      </c>
      <c r="G40" t="str">
        <f>'39東泉丘'!$D$10</f>
        <v>屋内での過ごし方</v>
      </c>
      <c r="H40" t="str">
        <f>'39東泉丘'!$E$10</f>
        <v>ボードゲームやトランプ、折り紙、読書などの室内遊びができます。</v>
      </c>
      <c r="I40" t="str">
        <f>'39東泉丘'!$D$11</f>
        <v>授業後から参加まで</v>
      </c>
      <c r="J40" t="str">
        <f>'39東泉丘'!$E$11</f>
        <v>●月・火・木・金曜日の放課後</v>
      </c>
      <c r="K40" t="str">
        <f>'39東泉丘'!$D$12</f>
        <v>行き帰り</v>
      </c>
      <c r="L40" t="str">
        <f>'39東泉丘'!$E$12</f>
        <v>6時間目までの学年は、授業後そのまま参加できます。</v>
      </c>
      <c r="M40">
        <f>'39東泉丘'!$D$13</f>
        <v>0</v>
      </c>
      <c r="N40" t="str">
        <f>'39東泉丘'!$E$13</f>
        <v>5時間目までの学年は、一度帰って15時15分に登校して参加してください。</v>
      </c>
      <c r="O40">
        <f>'39東泉丘'!$D$14</f>
        <v>0</v>
      </c>
      <c r="P40" t="str">
        <f>'39東泉丘'!$E$14</f>
        <v>●水曜日の放課後</v>
      </c>
      <c r="Q40">
        <f>'39東泉丘'!$D$15</f>
        <v>0</v>
      </c>
      <c r="R40" t="str">
        <f>'39東泉丘'!$E$15</f>
        <v>授業後そのまま参加できます。</v>
      </c>
      <c r="S40">
        <f>'39東泉丘'!$D$16</f>
        <v>0</v>
      </c>
      <c r="T40" t="str">
        <f>'39東泉丘'!$E$16</f>
        <v>短縮授業時は、一度帰って14時15分に登校して参加してください。</v>
      </c>
      <c r="U40">
        <f>'39東泉丘'!$D$17</f>
        <v>0</v>
      </c>
      <c r="V40" t="str">
        <f>'39東泉丘'!$E$17</f>
        <v>安全に気をつけましょう。</v>
      </c>
      <c r="W40">
        <f>'39東泉丘'!$D$18</f>
        <v>0</v>
      </c>
      <c r="X40" s="27">
        <f>'39東泉丘'!$E$18</f>
        <v>0</v>
      </c>
    </row>
    <row r="41" spans="2:24">
      <c r="B41" s="26">
        <v>40</v>
      </c>
      <c r="C41" t="s">
        <v>45</v>
      </c>
      <c r="D41" s="39" t="s">
        <v>201</v>
      </c>
      <c r="E41" t="str">
        <f>'40北緑丘'!$D$9</f>
        <v>雨の日の場所</v>
      </c>
      <c r="F41" t="str">
        <f>'40北緑丘'!$E$9</f>
        <v>雨の日は、運動場ではなく体育館で行います。</v>
      </c>
      <c r="G41" t="str">
        <f>'40北緑丘'!$D$10</f>
        <v>屋内での過ごし方</v>
      </c>
      <c r="H41" t="str">
        <f>'40北緑丘'!$E$10</f>
        <v>ボードゲームやトランプ、折り紙、読書などの室内遊びができます。</v>
      </c>
      <c r="I41" t="str">
        <f>'40北緑丘'!$D$11</f>
        <v>授業後から参加まで</v>
      </c>
      <c r="J41" t="str">
        <f>'40北緑丘'!$E$11</f>
        <v>お家に帰ってから参加しましょう。</v>
      </c>
      <c r="K41" t="str">
        <f>'40北緑丘'!$D$12</f>
        <v>行き帰り</v>
      </c>
      <c r="L41" t="str">
        <f>'40北緑丘'!$E$12</f>
        <v>安全に気をつけましょう。</v>
      </c>
      <c r="M41" t="str">
        <f>'40北緑丘'!$D$13</f>
        <v>その他</v>
      </c>
      <c r="N41" t="str">
        <f>'40北緑丘'!$E$13</f>
        <v>時間を守りましょう。</v>
      </c>
      <c r="O41">
        <f>'40北緑丘'!$D$14</f>
        <v>0</v>
      </c>
      <c r="P41">
        <f>'40北緑丘'!$E$14</f>
        <v>0</v>
      </c>
      <c r="Q41">
        <f>'40北緑丘'!$D$15</f>
        <v>0</v>
      </c>
      <c r="R41">
        <f>'40北緑丘'!$E$15</f>
        <v>0</v>
      </c>
      <c r="S41">
        <f>'40北緑丘'!$D$16</f>
        <v>0</v>
      </c>
      <c r="T41">
        <f>'40北緑丘'!$E$16</f>
        <v>0</v>
      </c>
      <c r="U41">
        <f>'40北緑丘'!$D$17</f>
        <v>0</v>
      </c>
      <c r="V41">
        <f>'40北緑丘'!$E$17</f>
        <v>0</v>
      </c>
      <c r="W41">
        <f>'40北緑丘'!$D$18</f>
        <v>0</v>
      </c>
      <c r="X41" s="27">
        <f>'40北緑丘'!$E$18</f>
        <v>0</v>
      </c>
    </row>
    <row r="42" spans="2:24">
      <c r="B42" s="26">
        <v>41</v>
      </c>
      <c r="C42" t="s">
        <v>46</v>
      </c>
      <c r="D42" s="39" t="s">
        <v>202</v>
      </c>
      <c r="E42" t="str">
        <f>'41新田南'!$D$9</f>
        <v>雨の日の場所</v>
      </c>
      <c r="F42" t="str">
        <f>'41新田南'!$E$9</f>
        <v>雨の日は、運動場ではなく体育館で行います。</v>
      </c>
      <c r="G42" t="str">
        <f>'41新田南'!$D$10</f>
        <v>屋内での過ごし方</v>
      </c>
      <c r="H42" t="str">
        <f>'41新田南'!$E$10</f>
        <v>ボードゲームやトランプ、折り紙、読書などの室内遊びができます。</v>
      </c>
      <c r="I42" t="str">
        <f>'41新田南'!$D$11</f>
        <v>授業後から参加まで</v>
      </c>
      <c r="J42" t="str">
        <f>'41新田南'!$E$11</f>
        <v>お家に帰ってから参加しましょう。保護者の緊急連絡先を必ず覚えましょう。（お家の人に参加することを伝えておきましょう）</v>
      </c>
      <c r="K42" t="str">
        <f>'41新田南'!$D$12</f>
        <v>行き帰り</v>
      </c>
      <c r="L42" t="str">
        <f>'41新田南'!$E$12</f>
        <v>交通ルールを守り、行き帰りの安全に気をつけましょう。</v>
      </c>
      <c r="M42" t="str">
        <f>'41新田南'!$D$13</f>
        <v>その他</v>
      </c>
      <c r="N42" t="str">
        <f>'41新田南'!$E$13</f>
        <v>見守り員の注意を聞き、ルールを守って事故やケガなどのないように心がけましょう。</v>
      </c>
      <c r="O42">
        <f>'41新田南'!$D$14</f>
        <v>0</v>
      </c>
      <c r="P42" t="str">
        <f>'41新田南'!$E$14</f>
        <v>持ち物には名前を書き、帽子や水筒など持ち物の置き忘れに注意しましょう。</v>
      </c>
      <c r="Q42">
        <f>'41新田南'!$D$15</f>
        <v>0</v>
      </c>
      <c r="R42" t="str">
        <f>'41新田南'!$E$15</f>
        <v>お友達とトラブルにならによう、ゆずりあって仲良く楽しみましょう。</v>
      </c>
      <c r="S42">
        <f>'41新田南'!$D$16</f>
        <v>0</v>
      </c>
      <c r="T42">
        <f>'41新田南'!$E$16</f>
        <v>0</v>
      </c>
      <c r="U42">
        <f>'41新田南'!$D$17</f>
        <v>0</v>
      </c>
      <c r="V42">
        <f>'41新田南'!$E$17</f>
        <v>0</v>
      </c>
      <c r="W42">
        <f>'41新田南'!$D$18</f>
        <v>0</v>
      </c>
      <c r="X42" s="27">
        <f>'41新田南'!$E$18</f>
        <v>0</v>
      </c>
    </row>
    <row r="43" spans="2:24">
      <c r="B43" s="26">
        <v>71</v>
      </c>
      <c r="C43" t="s">
        <v>0</v>
      </c>
      <c r="D43" s="39" t="s">
        <v>203</v>
      </c>
      <c r="E43" t="str">
        <f>'71庄内さくら学園'!$D$9</f>
        <v>活動する場所
★R8変更あり</v>
      </c>
      <c r="F43" t="str">
        <f>'71庄内さくら学園'!$E$9</f>
        <v>月、火、木、金曜：屋外広場（放課後こどもクラブ棟２階）
水曜：校庭</v>
      </c>
      <c r="G43" t="str">
        <f>'71庄内さくら学園'!$D$10</f>
        <v>雨の日の場所
★R8変更あり</v>
      </c>
      <c r="H43" t="str">
        <f>'71庄内さくら学園'!$E$10</f>
        <v>雨や、屋外の暑さ指数が31以上の場合は、中止</v>
      </c>
      <c r="I43">
        <f>'71庄内さくら学園'!$D$11</f>
        <v>0</v>
      </c>
      <c r="J43" t="str">
        <f>'71庄内さくら学園'!$E$11</f>
        <v>※参加する時は、南門から入ってください。</v>
      </c>
      <c r="K43">
        <f>'71庄内さくら学園'!$D$12</f>
        <v>0</v>
      </c>
      <c r="L43" t="str">
        <f>'71庄内さくら学園'!$E$12</f>
        <v>※水曜日には天候に関わらず、小アリーナにて地域子ども教室（体育館開放）を開催しています。こちらのご参加もおまちしております。</v>
      </c>
      <c r="M43" t="str">
        <f>'71庄内さくら学園'!$D$13</f>
        <v>持ち物</v>
      </c>
      <c r="N43" t="str">
        <f>'71庄内さくら学園'!$E$13</f>
        <v>水筒</v>
      </c>
      <c r="O43">
        <f>'71庄内さくら学園'!$D$14</f>
        <v>0</v>
      </c>
      <c r="P43" t="str">
        <f>'71庄内さくら学園'!$E$14</f>
        <v>※地域子ども教室に参加する場合は、学校から体育館シューズを持って帰りましょう。また木曜日に忘れずに学校に持ってきましょう。</v>
      </c>
      <c r="Q43" t="str">
        <f>'71庄内さくら学園'!$D$15</f>
        <v>授業後から参加まで</v>
      </c>
      <c r="R43" t="str">
        <f>'71庄内さくら学園'!$E$15</f>
        <v>お家に帰ってから参加しましょう。</v>
      </c>
      <c r="S43">
        <f>'71庄内さくら学園'!$D$16</f>
        <v>0</v>
      </c>
      <c r="T43">
        <f>'71庄内さくら学園'!$E$16</f>
        <v>0</v>
      </c>
      <c r="U43">
        <f>'71庄内さくら学園'!$D$17</f>
        <v>0</v>
      </c>
      <c r="V43">
        <f>'71庄内さくら学園'!$E$17</f>
        <v>0</v>
      </c>
      <c r="W43">
        <f>'71庄内さくら学園'!$D$18</f>
        <v>0</v>
      </c>
      <c r="X43" s="27">
        <f>'71庄内さくら学園'!$E$18</f>
        <v>0</v>
      </c>
    </row>
    <row r="44" spans="2:24">
      <c r="B44" s="28">
        <v>72</v>
      </c>
      <c r="C44" s="29" t="s">
        <v>167</v>
      </c>
      <c r="D44" s="40" t="s">
        <v>253</v>
      </c>
      <c r="E44" t="str">
        <f>'72庄内よつば学園'!$D$9</f>
        <v>活動する場所</v>
      </c>
      <c r="F44" s="29" t="str">
        <f>'72庄内よつば学園'!$E$9</f>
        <v>月、火、木、金曜…プレイグラウンド（放課後こどもクラブ棟奥）
水曜日…校庭</v>
      </c>
      <c r="G44" s="29" t="str">
        <f>'72庄内よつば学園'!$D$10</f>
        <v>雨の日の場所</v>
      </c>
      <c r="H44" s="29" t="str">
        <f>'72庄内よつば学園'!$E$10</f>
        <v>月～金曜…ランチルーム</v>
      </c>
      <c r="I44" s="29" t="str">
        <f>'72庄内よつば学園'!$D$11</f>
        <v>屋内での過ごし方</v>
      </c>
      <c r="J44" s="29" t="str">
        <f>'72庄内よつば学園'!$E$11</f>
        <v>ボードゲームやトランプ、折り紙、読書などの室内遊びができます。</v>
      </c>
      <c r="K44" s="29" t="str">
        <f>'72庄内よつば学園'!$D$12</f>
        <v>★実施時間について★</v>
      </c>
      <c r="L44" s="29" t="str">
        <f>'72庄内よつば学園'!$E$12</f>
        <v>●月・火・水・木・金曜日の放課後</v>
      </c>
      <c r="M44" s="29">
        <f>'72庄内よつば学園'!$D$13</f>
        <v>0</v>
      </c>
      <c r="N44" s="29" t="str">
        <f>'72庄内よつば学園'!$E$13</f>
        <v>平日放課後は、よつば学園のみ「月曜から金曜まで、全ての日において14時30分から実施」します。</v>
      </c>
      <c r="O44" s="29">
        <f>'72庄内よつば学園'!$D$14</f>
        <v>0</v>
      </c>
      <c r="P44" s="29" t="str">
        <f>'72庄内よつば学園'!$E$14</f>
        <v>授業後、そのまま参加できます。</v>
      </c>
      <c r="Q44" s="29">
        <f>'72庄内よつば学園'!$D$15</f>
        <v>0</v>
      </c>
      <c r="R44" s="29" t="str">
        <f>'72庄内よつば学園'!$E$15</f>
        <v>短縮授業時は、一度帰って14時30分に登校して参加してください。</v>
      </c>
      <c r="S44" s="29">
        <f>'72庄内よつば学園'!$D$16</f>
        <v>0</v>
      </c>
      <c r="T44" s="29" t="str">
        <f>'72庄内よつば学園'!$E$16</f>
        <v>春休み・冬休みの実施時間はほかの学校と同じです。</v>
      </c>
      <c r="U44" s="29" t="str">
        <f>'72庄内よつば学園'!$D$17</f>
        <v>行き帰り</v>
      </c>
      <c r="V44" s="29" t="str">
        <f>'72庄内よつば学園'!$E$17</f>
        <v>安全に気を付けましょう。</v>
      </c>
      <c r="W44" s="29">
        <f>'72庄内よつば学園'!$D$18</f>
        <v>0</v>
      </c>
      <c r="X44" s="30">
        <f>'72庄内よつば学園'!$E$18</f>
        <v>0</v>
      </c>
    </row>
  </sheetData>
  <sheetProtection algorithmName="SHA-512" hashValue="nsoMbxEO4eA+LlwHnPXc4Vot64qHhxd/3mTVpoGRYIvFdzIztw0SXiVbs50OC1oj0OS7qTMJlJixOWSPuk8xjg==" saltValue="eNlZufjXibd2ZwoSgo7seg==" spinCount="100000" sheet="1" selectLockedCells="1"/>
  <phoneticPr fontId="1"/>
  <pageMargins left="0.7" right="0.7" top="0.75" bottom="0.75" header="0.3" footer="0.3"/>
  <pageSetup paperSize="9" orientation="portrait" horizontalDpi="1200" verticalDpi="120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C3:E18"/>
  <sheetViews>
    <sheetView view="pageBreakPreview" topLeftCell="B1" zoomScale="83" zoomScaleNormal="100" zoomScaleSheetLayoutView="115" workbookViewId="0">
      <selection activeCell="D29" sqref="D29"/>
    </sheetView>
  </sheetViews>
  <sheetFormatPr defaultRowHeight="17.649999999999999"/>
  <cols>
    <col min="2" max="2" width="2.6875" customWidth="1"/>
    <col min="4" max="4" width="17.1875" bestFit="1" customWidth="1"/>
    <col min="5" max="5" width="51.1875" customWidth="1"/>
  </cols>
  <sheetData>
    <row r="3" spans="3:5">
      <c r="C3" s="114" t="s">
        <v>90</v>
      </c>
      <c r="D3" s="114"/>
      <c r="E3" t="s">
        <v>77</v>
      </c>
    </row>
    <row r="4" spans="3:5">
      <c r="C4" s="73" t="s">
        <v>71</v>
      </c>
      <c r="D4" s="73"/>
    </row>
    <row r="5" spans="3:5">
      <c r="C5" s="5"/>
      <c r="D5" s="5"/>
    </row>
    <row r="8" spans="3:5">
      <c r="C8" s="32"/>
      <c r="D8" s="24" t="s">
        <v>72</v>
      </c>
      <c r="E8" s="25" t="s">
        <v>73</v>
      </c>
    </row>
    <row r="9" spans="3:5" ht="34.25" customHeight="1">
      <c r="C9" s="31" t="s">
        <v>51</v>
      </c>
      <c r="D9" s="32" t="s">
        <v>75</v>
      </c>
      <c r="E9" s="33" t="s">
        <v>91</v>
      </c>
    </row>
    <row r="10" spans="3:5" ht="34.25" customHeight="1">
      <c r="C10" s="31" t="s">
        <v>76</v>
      </c>
      <c r="D10" s="32" t="s">
        <v>80</v>
      </c>
      <c r="E10" s="33" t="s">
        <v>81</v>
      </c>
    </row>
    <row r="11" spans="3:5" ht="34.25" customHeight="1">
      <c r="C11" s="31" t="s">
        <v>55</v>
      </c>
      <c r="D11" s="32" t="s">
        <v>82</v>
      </c>
      <c r="E11" s="33" t="s">
        <v>87</v>
      </c>
    </row>
    <row r="12" spans="3:5" ht="34.25" customHeight="1">
      <c r="C12" s="31" t="s">
        <v>57</v>
      </c>
      <c r="D12" s="41" t="s">
        <v>211</v>
      </c>
      <c r="E12" s="43" t="s">
        <v>212</v>
      </c>
    </row>
    <row r="13" spans="3:5" ht="34.25" customHeight="1">
      <c r="C13" s="31" t="s">
        <v>59</v>
      </c>
      <c r="D13" s="33" t="s">
        <v>92</v>
      </c>
      <c r="E13" s="33" t="s">
        <v>93</v>
      </c>
    </row>
    <row r="14" spans="3:5" ht="34.25" customHeight="1">
      <c r="C14" s="31" t="s">
        <v>61</v>
      </c>
      <c r="D14" s="33"/>
      <c r="E14" s="33"/>
    </row>
    <row r="15" spans="3:5" ht="34.25" customHeight="1">
      <c r="C15" s="31" t="s">
        <v>63</v>
      </c>
      <c r="D15" s="33"/>
      <c r="E15" s="33"/>
    </row>
    <row r="16" spans="3:5" ht="34.25" customHeight="1">
      <c r="C16" s="31" t="s">
        <v>65</v>
      </c>
      <c r="D16" s="33"/>
      <c r="E16" s="33"/>
    </row>
    <row r="17" spans="3:5" ht="34.25" customHeight="1">
      <c r="C17" s="31" t="s">
        <v>67</v>
      </c>
      <c r="D17" s="33"/>
      <c r="E17" s="33"/>
    </row>
    <row r="18" spans="3:5" ht="34.25" customHeight="1">
      <c r="C18" s="31" t="s">
        <v>69</v>
      </c>
      <c r="D18" s="33"/>
      <c r="E18" s="33"/>
    </row>
  </sheetData>
  <sheetProtection selectLockedCells="1"/>
  <mergeCells count="2">
    <mergeCell ref="C3:D3"/>
    <mergeCell ref="C4:D4"/>
  </mergeCells>
  <phoneticPr fontId="1"/>
  <pageMargins left="0.7" right="0.7" top="0.75" bottom="0.75" header="0.3" footer="0.3"/>
  <pageSetup paperSize="9" orientation="portrait" verticalDpi="120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C3:E18"/>
  <sheetViews>
    <sheetView zoomScale="45" zoomScaleNormal="100" zoomScaleSheetLayoutView="59" workbookViewId="0">
      <selection activeCell="D29" sqref="D29"/>
    </sheetView>
  </sheetViews>
  <sheetFormatPr defaultRowHeight="17.649999999999999"/>
  <cols>
    <col min="2" max="2" width="2.6875" customWidth="1"/>
    <col min="4" max="4" width="17.1875" bestFit="1" customWidth="1"/>
    <col min="5" max="5" width="51.1875" customWidth="1"/>
  </cols>
  <sheetData>
    <row r="3" spans="3:5">
      <c r="C3" s="114" t="s">
        <v>97</v>
      </c>
      <c r="D3" s="114"/>
      <c r="E3" t="s">
        <v>77</v>
      </c>
    </row>
    <row r="4" spans="3:5">
      <c r="C4" s="73" t="s">
        <v>71</v>
      </c>
      <c r="D4" s="73"/>
    </row>
    <row r="5" spans="3:5">
      <c r="C5" s="5"/>
      <c r="D5" s="5"/>
    </row>
    <row r="8" spans="3:5">
      <c r="C8" s="32"/>
      <c r="D8" s="24" t="s">
        <v>72</v>
      </c>
      <c r="E8" s="25" t="s">
        <v>73</v>
      </c>
    </row>
    <row r="9" spans="3:5" ht="34.25" customHeight="1">
      <c r="C9" s="31" t="s">
        <v>51</v>
      </c>
      <c r="D9" s="32" t="s">
        <v>75</v>
      </c>
      <c r="E9" s="33" t="s">
        <v>74</v>
      </c>
    </row>
    <row r="10" spans="3:5" ht="34.25" customHeight="1">
      <c r="C10" s="31" t="s">
        <v>76</v>
      </c>
      <c r="D10" s="32" t="s">
        <v>80</v>
      </c>
      <c r="E10" s="33" t="s">
        <v>81</v>
      </c>
    </row>
    <row r="11" spans="3:5" ht="34.25" customHeight="1">
      <c r="C11" s="31" t="s">
        <v>55</v>
      </c>
      <c r="D11" s="32" t="s">
        <v>82</v>
      </c>
      <c r="E11" s="33" t="s">
        <v>94</v>
      </c>
    </row>
    <row r="12" spans="3:5" ht="34.25" customHeight="1">
      <c r="C12" s="31" t="s">
        <v>57</v>
      </c>
      <c r="D12" s="33"/>
      <c r="E12" s="33" t="s">
        <v>96</v>
      </c>
    </row>
    <row r="13" spans="3:5" ht="34.25" customHeight="1">
      <c r="C13" s="31" t="s">
        <v>59</v>
      </c>
      <c r="D13" s="33" t="s">
        <v>92</v>
      </c>
      <c r="E13" s="33" t="s">
        <v>95</v>
      </c>
    </row>
    <row r="14" spans="3:5" ht="34.25" customHeight="1">
      <c r="C14" s="31" t="s">
        <v>61</v>
      </c>
      <c r="D14" s="33"/>
      <c r="E14" s="33"/>
    </row>
    <row r="15" spans="3:5" ht="34.25" customHeight="1">
      <c r="C15" s="31" t="s">
        <v>63</v>
      </c>
      <c r="D15" s="33"/>
      <c r="E15" s="33"/>
    </row>
    <row r="16" spans="3:5" ht="34.25" customHeight="1">
      <c r="C16" s="31" t="s">
        <v>65</v>
      </c>
      <c r="D16" s="33"/>
      <c r="E16" s="33"/>
    </row>
    <row r="17" spans="3:5" ht="34.25" customHeight="1">
      <c r="C17" s="31" t="s">
        <v>67</v>
      </c>
      <c r="D17" s="33"/>
      <c r="E17" s="33"/>
    </row>
    <row r="18" spans="3:5" ht="34.25" customHeight="1">
      <c r="C18" s="31" t="s">
        <v>69</v>
      </c>
      <c r="D18" s="33"/>
      <c r="E18" s="33"/>
    </row>
  </sheetData>
  <sheetProtection selectLockedCells="1"/>
  <mergeCells count="2">
    <mergeCell ref="C3:D3"/>
    <mergeCell ref="C4:D4"/>
  </mergeCells>
  <phoneticPr fontId="1"/>
  <pageMargins left="0.7" right="0.7" top="0.75" bottom="0.75" header="0.3" footer="0.3"/>
  <pageSetup paperSize="9" orientation="portrait" verticalDpi="1200"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C3:E18"/>
  <sheetViews>
    <sheetView view="pageBreakPreview" zoomScale="48" zoomScaleNormal="100" zoomScaleSheetLayoutView="115" workbookViewId="0">
      <selection activeCell="D29" sqref="D29"/>
    </sheetView>
  </sheetViews>
  <sheetFormatPr defaultRowHeight="17.649999999999999"/>
  <cols>
    <col min="2" max="2" width="2.6875" customWidth="1"/>
    <col min="4" max="4" width="17.1875" bestFit="1" customWidth="1"/>
    <col min="5" max="5" width="51.1875" customWidth="1"/>
  </cols>
  <sheetData>
    <row r="3" spans="3:5">
      <c r="C3" s="114" t="s">
        <v>98</v>
      </c>
      <c r="D3" s="114"/>
      <c r="E3" t="s">
        <v>77</v>
      </c>
    </row>
    <row r="4" spans="3:5">
      <c r="C4" s="73" t="s">
        <v>71</v>
      </c>
      <c r="D4" s="73"/>
    </row>
    <row r="5" spans="3:5">
      <c r="C5" s="5"/>
      <c r="D5" s="5"/>
    </row>
    <row r="8" spans="3:5">
      <c r="C8" s="32"/>
      <c r="D8" s="24" t="s">
        <v>72</v>
      </c>
      <c r="E8" s="25" t="s">
        <v>73</v>
      </c>
    </row>
    <row r="9" spans="3:5" ht="34.25" customHeight="1">
      <c r="C9" s="31" t="s">
        <v>51</v>
      </c>
      <c r="D9" s="32" t="s">
        <v>75</v>
      </c>
      <c r="E9" s="33" t="s">
        <v>74</v>
      </c>
    </row>
    <row r="10" spans="3:5" ht="34.25" customHeight="1">
      <c r="C10" s="31" t="s">
        <v>76</v>
      </c>
      <c r="D10" s="32" t="s">
        <v>80</v>
      </c>
      <c r="E10" s="33" t="s">
        <v>81</v>
      </c>
    </row>
    <row r="11" spans="3:5" ht="34.25" customHeight="1">
      <c r="C11" s="31" t="s">
        <v>55</v>
      </c>
      <c r="D11" s="32" t="s">
        <v>82</v>
      </c>
      <c r="E11" s="33" t="s">
        <v>87</v>
      </c>
    </row>
    <row r="12" spans="3:5" ht="34.25" customHeight="1">
      <c r="C12" s="31" t="s">
        <v>57</v>
      </c>
      <c r="D12" s="33"/>
      <c r="E12" s="33" t="s">
        <v>99</v>
      </c>
    </row>
    <row r="13" spans="3:5" ht="34.25" customHeight="1">
      <c r="C13" s="31" t="s">
        <v>59</v>
      </c>
      <c r="D13" s="33" t="s">
        <v>92</v>
      </c>
      <c r="E13" s="33" t="s">
        <v>93</v>
      </c>
    </row>
    <row r="14" spans="3:5" ht="34.25" customHeight="1">
      <c r="C14" s="31" t="s">
        <v>61</v>
      </c>
      <c r="D14" s="33"/>
      <c r="E14" s="33"/>
    </row>
    <row r="15" spans="3:5" ht="34.25" customHeight="1">
      <c r="C15" s="31" t="s">
        <v>63</v>
      </c>
      <c r="D15" s="33"/>
      <c r="E15" s="33"/>
    </row>
    <row r="16" spans="3:5" ht="34.25" customHeight="1">
      <c r="C16" s="31" t="s">
        <v>65</v>
      </c>
      <c r="D16" s="33"/>
      <c r="E16" s="33"/>
    </row>
    <row r="17" spans="3:5" ht="34.25" customHeight="1">
      <c r="C17" s="31" t="s">
        <v>67</v>
      </c>
      <c r="D17" s="33"/>
      <c r="E17" s="33"/>
    </row>
    <row r="18" spans="3:5" ht="34.25" customHeight="1">
      <c r="C18" s="31" t="s">
        <v>69</v>
      </c>
      <c r="D18" s="33"/>
      <c r="E18" s="33"/>
    </row>
  </sheetData>
  <sheetProtection selectLockedCells="1"/>
  <mergeCells count="2">
    <mergeCell ref="C3:D3"/>
    <mergeCell ref="C4:D4"/>
  </mergeCells>
  <phoneticPr fontId="1"/>
  <pageMargins left="0.7" right="0.7" top="0.75" bottom="0.75" header="0.3" footer="0.3"/>
  <pageSetup paperSize="9" orientation="portrait" verticalDpi="1200"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C3:E18"/>
  <sheetViews>
    <sheetView view="pageBreakPreview" zoomScale="47" zoomScaleNormal="100" zoomScaleSheetLayoutView="115" workbookViewId="0">
      <selection activeCell="D29" sqref="D29"/>
    </sheetView>
  </sheetViews>
  <sheetFormatPr defaultRowHeight="17.649999999999999"/>
  <cols>
    <col min="2" max="2" width="2.6875" customWidth="1"/>
    <col min="4" max="4" width="17.1875" bestFit="1" customWidth="1"/>
    <col min="5" max="5" width="51.1875" customWidth="1"/>
  </cols>
  <sheetData>
    <row r="3" spans="3:5">
      <c r="C3" s="114" t="s">
        <v>100</v>
      </c>
      <c r="D3" s="114"/>
      <c r="E3" t="s">
        <v>77</v>
      </c>
    </row>
    <row r="4" spans="3:5">
      <c r="C4" s="73" t="s">
        <v>71</v>
      </c>
      <c r="D4" s="73"/>
    </row>
    <row r="5" spans="3:5">
      <c r="C5" s="5"/>
      <c r="D5" s="5"/>
    </row>
    <row r="8" spans="3:5">
      <c r="C8" s="32"/>
      <c r="D8" s="24" t="s">
        <v>72</v>
      </c>
      <c r="E8" s="25" t="s">
        <v>73</v>
      </c>
    </row>
    <row r="9" spans="3:5" ht="34.25" customHeight="1">
      <c r="C9" s="31" t="s">
        <v>51</v>
      </c>
      <c r="D9" s="32" t="s">
        <v>75</v>
      </c>
      <c r="E9" s="33" t="s">
        <v>74</v>
      </c>
    </row>
    <row r="10" spans="3:5" ht="34.25" customHeight="1">
      <c r="C10" s="31" t="s">
        <v>76</v>
      </c>
      <c r="D10" s="32" t="s">
        <v>80</v>
      </c>
      <c r="E10" s="33" t="s">
        <v>81</v>
      </c>
    </row>
    <row r="11" spans="3:5" ht="34.25" customHeight="1">
      <c r="C11" s="31" t="s">
        <v>55</v>
      </c>
      <c r="D11" s="32"/>
      <c r="E11" s="41" t="s">
        <v>221</v>
      </c>
    </row>
    <row r="12" spans="3:5" ht="34.25" customHeight="1">
      <c r="C12" s="31" t="s">
        <v>57</v>
      </c>
      <c r="D12" s="32" t="s">
        <v>82</v>
      </c>
      <c r="E12" s="33" t="s">
        <v>85</v>
      </c>
    </row>
    <row r="13" spans="3:5" ht="34.25" customHeight="1">
      <c r="C13" s="31" t="s">
        <v>59</v>
      </c>
      <c r="D13" s="33"/>
      <c r="E13" s="33" t="s">
        <v>84</v>
      </c>
    </row>
    <row r="14" spans="3:5" ht="34.25" customHeight="1">
      <c r="C14" s="31" t="s">
        <v>61</v>
      </c>
      <c r="D14" s="33"/>
      <c r="E14" s="33" t="s">
        <v>106</v>
      </c>
    </row>
    <row r="15" spans="3:5" ht="34.25" customHeight="1">
      <c r="C15" s="31" t="s">
        <v>63</v>
      </c>
      <c r="D15" s="33"/>
      <c r="E15" s="33" t="s">
        <v>86</v>
      </c>
    </row>
    <row r="16" spans="3:5" ht="34.25" customHeight="1">
      <c r="C16" s="31" t="s">
        <v>65</v>
      </c>
      <c r="D16" s="33"/>
      <c r="E16" s="33" t="s">
        <v>87</v>
      </c>
    </row>
    <row r="17" spans="3:5" ht="34.25" customHeight="1">
      <c r="C17" s="31" t="s">
        <v>67</v>
      </c>
      <c r="D17" s="33"/>
      <c r="E17" s="33" t="s">
        <v>107</v>
      </c>
    </row>
    <row r="18" spans="3:5" ht="34.25" customHeight="1">
      <c r="C18" s="31" t="s">
        <v>69</v>
      </c>
      <c r="D18" s="41" t="s">
        <v>222</v>
      </c>
      <c r="E18" s="42" t="s">
        <v>223</v>
      </c>
    </row>
  </sheetData>
  <sheetProtection selectLockedCells="1"/>
  <mergeCells count="2">
    <mergeCell ref="C3:D3"/>
    <mergeCell ref="C4:D4"/>
  </mergeCells>
  <phoneticPr fontId="1"/>
  <pageMargins left="0.7" right="0.7" top="0.75" bottom="0.75" header="0.3" footer="0.3"/>
  <pageSetup paperSize="9" orientation="portrait" verticalDpi="1200"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C3:E18"/>
  <sheetViews>
    <sheetView view="pageBreakPreview" zoomScale="52" zoomScaleNormal="100" zoomScaleSheetLayoutView="115" workbookViewId="0">
      <selection activeCell="D29" sqref="D29"/>
    </sheetView>
  </sheetViews>
  <sheetFormatPr defaultRowHeight="17.649999999999999"/>
  <cols>
    <col min="2" max="2" width="2.6875" customWidth="1"/>
    <col min="4" max="4" width="17.1875" bestFit="1" customWidth="1"/>
    <col min="5" max="5" width="51.1875" customWidth="1"/>
  </cols>
  <sheetData>
    <row r="3" spans="3:5">
      <c r="C3" s="114" t="s">
        <v>104</v>
      </c>
      <c r="D3" s="114"/>
      <c r="E3" t="s">
        <v>77</v>
      </c>
    </row>
    <row r="4" spans="3:5">
      <c r="C4" s="73" t="s">
        <v>71</v>
      </c>
      <c r="D4" s="73"/>
    </row>
    <row r="5" spans="3:5">
      <c r="C5" s="5"/>
      <c r="D5" s="5"/>
    </row>
    <row r="8" spans="3:5">
      <c r="C8" s="32"/>
      <c r="D8" s="24" t="s">
        <v>72</v>
      </c>
      <c r="E8" s="25" t="s">
        <v>73</v>
      </c>
    </row>
    <row r="9" spans="3:5" ht="34.25" customHeight="1">
      <c r="C9" s="31" t="s">
        <v>51</v>
      </c>
      <c r="D9" s="32" t="s">
        <v>75</v>
      </c>
      <c r="E9" s="33" t="s">
        <v>74</v>
      </c>
    </row>
    <row r="10" spans="3:5" ht="34.25" customHeight="1">
      <c r="C10" s="31" t="s">
        <v>76</v>
      </c>
      <c r="D10" s="32" t="s">
        <v>80</v>
      </c>
      <c r="E10" s="33" t="s">
        <v>81</v>
      </c>
    </row>
    <row r="11" spans="3:5" ht="34.25" customHeight="1">
      <c r="C11" s="31" t="s">
        <v>55</v>
      </c>
      <c r="D11" s="32" t="s">
        <v>82</v>
      </c>
      <c r="E11" s="33" t="s">
        <v>85</v>
      </c>
    </row>
    <row r="12" spans="3:5" ht="34.25" customHeight="1">
      <c r="C12" s="31" t="s">
        <v>57</v>
      </c>
      <c r="D12" s="33"/>
      <c r="E12" s="33" t="s">
        <v>84</v>
      </c>
    </row>
    <row r="13" spans="3:5" ht="34.25" customHeight="1">
      <c r="C13" s="31" t="s">
        <v>59</v>
      </c>
      <c r="D13" s="33"/>
      <c r="E13" s="33" t="s">
        <v>106</v>
      </c>
    </row>
    <row r="14" spans="3:5" ht="34.25" customHeight="1">
      <c r="C14" s="31" t="s">
        <v>61</v>
      </c>
      <c r="D14" s="33"/>
      <c r="E14" s="41" t="s">
        <v>247</v>
      </c>
    </row>
    <row r="15" spans="3:5" ht="34.25" customHeight="1">
      <c r="C15" s="31" t="s">
        <v>63</v>
      </c>
      <c r="D15" s="33"/>
      <c r="E15" s="33" t="s">
        <v>216</v>
      </c>
    </row>
    <row r="16" spans="3:5" ht="34.25" customHeight="1">
      <c r="C16" s="31" t="s">
        <v>65</v>
      </c>
      <c r="D16" s="33"/>
      <c r="E16" s="33" t="s">
        <v>87</v>
      </c>
    </row>
    <row r="17" spans="3:5" ht="34.25" customHeight="1">
      <c r="C17" s="31" t="s">
        <v>67</v>
      </c>
      <c r="D17" s="33"/>
      <c r="E17" s="33" t="s">
        <v>107</v>
      </c>
    </row>
    <row r="18" spans="3:5" ht="34.25" customHeight="1">
      <c r="C18" s="31" t="s">
        <v>69</v>
      </c>
      <c r="D18" s="33"/>
      <c r="E18" s="33"/>
    </row>
  </sheetData>
  <sheetProtection selectLockedCells="1"/>
  <mergeCells count="2">
    <mergeCell ref="C3:D3"/>
    <mergeCell ref="C4:D4"/>
  </mergeCells>
  <phoneticPr fontId="1"/>
  <pageMargins left="0.7" right="0.7" top="0.75" bottom="0.75" header="0.3" footer="0.3"/>
  <pageSetup paperSize="9" orientation="portrait" verticalDpi="12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40</vt:i4>
      </vt:variant>
      <vt:variant>
        <vt:lpstr>名前付き一覧</vt:lpstr>
      </vt:variant>
      <vt:variant>
        <vt:i4>37</vt:i4>
      </vt:variant>
    </vt:vector>
  </HeadingPairs>
  <TitlesOfParts>
    <vt:vector size="77" baseType="lpstr">
      <vt:lpstr>チラシ</vt:lpstr>
      <vt:lpstr>学校番号一覧</vt:lpstr>
      <vt:lpstr>01克明</vt:lpstr>
      <vt:lpstr>02桜塚</vt:lpstr>
      <vt:lpstr>03大池</vt:lpstr>
      <vt:lpstr>04蛍池</vt:lpstr>
      <vt:lpstr>05桜井谷</vt:lpstr>
      <vt:lpstr>06熊野田</vt:lpstr>
      <vt:lpstr>07中豊島</vt:lpstr>
      <vt:lpstr>08豊島</vt:lpstr>
      <vt:lpstr>09原田</vt:lpstr>
      <vt:lpstr>10小曽根</vt:lpstr>
      <vt:lpstr>11豊南</vt:lpstr>
      <vt:lpstr>12上野</vt:lpstr>
      <vt:lpstr>13南桜塚</vt:lpstr>
      <vt:lpstr>14新田</vt:lpstr>
      <vt:lpstr>21北丘</vt:lpstr>
      <vt:lpstr>22東丘</vt:lpstr>
      <vt:lpstr>23東豊中</vt:lpstr>
      <vt:lpstr>24豊島西</vt:lpstr>
      <vt:lpstr>25西丘</vt:lpstr>
      <vt:lpstr>26高川</vt:lpstr>
      <vt:lpstr>27刀根山</vt:lpstr>
      <vt:lpstr>28南丘</vt:lpstr>
      <vt:lpstr>29豊島北</vt:lpstr>
      <vt:lpstr>30泉丘</vt:lpstr>
      <vt:lpstr>31少路</vt:lpstr>
      <vt:lpstr>32野畑</vt:lpstr>
      <vt:lpstr>33東豊台</vt:lpstr>
      <vt:lpstr>34箕輪</vt:lpstr>
      <vt:lpstr>35北条</vt:lpstr>
      <vt:lpstr>36寺内</vt:lpstr>
      <vt:lpstr>37緑地</vt:lpstr>
      <vt:lpstr>38桜井谷東</vt:lpstr>
      <vt:lpstr>39東泉丘</vt:lpstr>
      <vt:lpstr>40北緑丘</vt:lpstr>
      <vt:lpstr>41新田南</vt:lpstr>
      <vt:lpstr>71庄内さくら学園</vt:lpstr>
      <vt:lpstr>72庄内よつば学園</vt:lpstr>
      <vt:lpstr>（編集しないでください）一覧データ</vt:lpstr>
      <vt:lpstr>'01克明'!Print_Area</vt:lpstr>
      <vt:lpstr>'02桜塚'!Print_Area</vt:lpstr>
      <vt:lpstr>'03大池'!Print_Area</vt:lpstr>
      <vt:lpstr>'04蛍池'!Print_Area</vt:lpstr>
      <vt:lpstr>'05桜井谷'!Print_Area</vt:lpstr>
      <vt:lpstr>'06熊野田'!Print_Area</vt:lpstr>
      <vt:lpstr>'07中豊島'!Print_Area</vt:lpstr>
      <vt:lpstr>'08豊島'!Print_Area</vt:lpstr>
      <vt:lpstr>'09原田'!Print_Area</vt:lpstr>
      <vt:lpstr>'10小曽根'!Print_Area</vt:lpstr>
      <vt:lpstr>'11豊南'!Print_Area</vt:lpstr>
      <vt:lpstr>'12上野'!Print_Area</vt:lpstr>
      <vt:lpstr>'13南桜塚'!Print_Area</vt:lpstr>
      <vt:lpstr>'14新田'!Print_Area</vt:lpstr>
      <vt:lpstr>'21北丘'!Print_Area</vt:lpstr>
      <vt:lpstr>'22東丘'!Print_Area</vt:lpstr>
      <vt:lpstr>'23東豊中'!Print_Area</vt:lpstr>
      <vt:lpstr>'24豊島西'!Print_Area</vt:lpstr>
      <vt:lpstr>'25西丘'!Print_Area</vt:lpstr>
      <vt:lpstr>'26高川'!Print_Area</vt:lpstr>
      <vt:lpstr>'27刀根山'!Print_Area</vt:lpstr>
      <vt:lpstr>'28南丘'!Print_Area</vt:lpstr>
      <vt:lpstr>'29豊島北'!Print_Area</vt:lpstr>
      <vt:lpstr>'30泉丘'!Print_Area</vt:lpstr>
      <vt:lpstr>'31少路'!Print_Area</vt:lpstr>
      <vt:lpstr>'32野畑'!Print_Area</vt:lpstr>
      <vt:lpstr>'34箕輪'!Print_Area</vt:lpstr>
      <vt:lpstr>'35北条'!Print_Area</vt:lpstr>
      <vt:lpstr>'36寺内'!Print_Area</vt:lpstr>
      <vt:lpstr>'37緑地'!Print_Area</vt:lpstr>
      <vt:lpstr>'38桜井谷東'!Print_Area</vt:lpstr>
      <vt:lpstr>'39東泉丘'!Print_Area</vt:lpstr>
      <vt:lpstr>'40北緑丘'!Print_Area</vt:lpstr>
      <vt:lpstr>'41新田南'!Print_Area</vt:lpstr>
      <vt:lpstr>'71庄内さくら学園'!Print_Area</vt:lpstr>
      <vt:lpstr>'72庄内よつば学園'!Print_Area</vt:lpstr>
      <vt:lpstr>チラシ!Print_Area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笠井 聡一郎</dc:creator>
  <cp:lastModifiedBy>Administrator</cp:lastModifiedBy>
  <cp:lastPrinted>2026-03-09T00:12:00Z</cp:lastPrinted>
  <dcterms:created xsi:type="dcterms:W3CDTF">2025-11-27T00:46:14Z</dcterms:created>
  <dcterms:modified xsi:type="dcterms:W3CDTF">2026-03-17T04:35:17Z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2025-11-27T01:35:44Z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b2780992-d269-476d-aabc-6006d8220b75</vt:lpwstr>
  </property>
  <property fmtid="{D5CDD505-2E9C-101B-9397-08002B2CF9AE}" pid="7" name="MSIP_Label_defa4170-0d19-0005-0004-bc88714345d2_ActionId">
    <vt:lpwstr>e023aa66-5b5f-409f-a485-f4ca65eab8cb</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